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6405" windowWidth="20730" windowHeight="5790" activeTab="2"/>
  </bookViews>
  <sheets>
    <sheet name="1.Доходы " sheetId="8" r:id="rId1"/>
    <sheet name="2.Ведомственная" sheetId="1" r:id="rId2"/>
    <sheet name="3.Раздел, подраздел" sheetId="3" r:id="rId3"/>
    <sheet name="4.Источн" sheetId="6" r:id="rId4"/>
  </sheets>
  <definedNames>
    <definedName name="_PBuh_">#REF!</definedName>
    <definedName name="_PRuk_">#REF!</definedName>
    <definedName name="_xlnm._FilterDatabase" localSheetId="1" hidden="1">'2.Ведомственная'!$F$1:$F$1474</definedName>
    <definedName name="_xlnm.Database">#REF!</definedName>
    <definedName name="_xlnm.Print_Titles" localSheetId="0">'1.Доходы '!$8:$9</definedName>
    <definedName name="_xlnm.Print_Titles" localSheetId="1">'2.Ведомственная'!$8:$9</definedName>
    <definedName name="_xlnm.Print_Titles" localSheetId="2">'3.Раздел, подраздел'!$8:$8</definedName>
    <definedName name="_xlnm.Print_Area" localSheetId="0">'1.Доходы '!$A$1:$C$162</definedName>
    <definedName name="_xlnm.Print_Area" localSheetId="1">'2.Ведомственная'!$A$1:$G$1469</definedName>
    <definedName name="_xlnm.Print_Area" localSheetId="2">'3.Раздел, подраздел'!$A$1:$D$53</definedName>
  </definedNames>
  <calcPr calcId="145621"/>
</workbook>
</file>

<file path=xl/calcChain.xml><?xml version="1.0" encoding="utf-8"?>
<calcChain xmlns="http://schemas.openxmlformats.org/spreadsheetml/2006/main">
  <c r="C154" i="8" l="1"/>
  <c r="C150" i="8"/>
  <c r="C148" i="8"/>
  <c r="C142" i="8"/>
  <c r="C127" i="8"/>
  <c r="C106" i="8"/>
  <c r="C102" i="8"/>
  <c r="C95" i="8"/>
  <c r="IJ94" i="8"/>
  <c r="C71" i="8"/>
  <c r="C60" i="8"/>
  <c r="C55" i="8"/>
  <c r="C50" i="8"/>
  <c r="C39" i="8"/>
  <c r="C34" i="8"/>
  <c r="C31" i="8"/>
  <c r="C29" i="8" s="1"/>
  <c r="C24" i="8"/>
  <c r="C19" i="8"/>
  <c r="C10" i="8"/>
  <c r="C101" i="8" l="1"/>
  <c r="C161" i="8" s="1"/>
  <c r="C99" i="8"/>
  <c r="C38" i="8"/>
  <c r="C100" i="8" s="1"/>
  <c r="C162" i="8" l="1"/>
  <c r="G551" i="1" l="1"/>
  <c r="C26" i="6" l="1"/>
  <c r="C25" i="6" s="1"/>
  <c r="C24" i="6" s="1"/>
  <c r="C22" i="6"/>
  <c r="C21" i="6" s="1"/>
  <c r="C20" i="6" s="1"/>
  <c r="C19" i="6" s="1"/>
  <c r="C9" i="6" l="1"/>
  <c r="G1269" i="1"/>
  <c r="G1268" i="1" s="1"/>
  <c r="G1388" i="1"/>
  <c r="G1368" i="1"/>
  <c r="G1364" i="1"/>
  <c r="G1363" i="1" s="1"/>
  <c r="G1362" i="1" s="1"/>
  <c r="G1358" i="1"/>
  <c r="G1357" i="1" s="1"/>
  <c r="G1356" i="1" s="1"/>
  <c r="G1352" i="1"/>
  <c r="G1321" i="1"/>
  <c r="G1320" i="1" s="1"/>
  <c r="G1326" i="1"/>
  <c r="G1325" i="1" s="1"/>
  <c r="G1324" i="1" s="1"/>
  <c r="G1323" i="1" s="1"/>
  <c r="G1400" i="1"/>
  <c r="G1333" i="1"/>
  <c r="G1272" i="1"/>
  <c r="G1271" i="1" s="1"/>
  <c r="G1267" i="1" l="1"/>
  <c r="G1025" i="1" l="1"/>
  <c r="G997" i="1"/>
  <c r="G918" i="1" l="1"/>
  <c r="G195" i="1"/>
  <c r="G888" i="1"/>
  <c r="G849" i="1" l="1"/>
  <c r="G730" i="1"/>
  <c r="G660" i="1"/>
  <c r="G645" i="1"/>
  <c r="G442" i="1"/>
  <c r="G394" i="1" l="1"/>
  <c r="G393" i="1" s="1"/>
  <c r="G282" i="1"/>
  <c r="G271" i="1"/>
  <c r="G268" i="1"/>
  <c r="G317" i="1"/>
  <c r="G256" i="1"/>
  <c r="G192" i="1"/>
  <c r="G52" i="1"/>
  <c r="G732" i="1" l="1"/>
  <c r="G143" i="1" l="1"/>
  <c r="G142" i="1"/>
  <c r="G859" i="1" l="1"/>
  <c r="G1058" i="1" l="1"/>
  <c r="G992" i="1"/>
  <c r="G977" i="1"/>
  <c r="G1057" i="1" l="1"/>
  <c r="G886" i="1" l="1"/>
  <c r="G885" i="1" l="1"/>
  <c r="G186" i="1"/>
  <c r="G176" i="1"/>
  <c r="G130" i="1"/>
  <c r="G184" i="1" l="1"/>
  <c r="G884" i="1"/>
  <c r="G765" i="1" l="1"/>
  <c r="G1188" i="1" l="1"/>
  <c r="G1022" i="1"/>
  <c r="G761" i="1"/>
  <c r="G768" i="1"/>
  <c r="G717" i="1"/>
  <c r="G759" i="1" l="1"/>
  <c r="G1187" i="1"/>
  <c r="G767" i="1"/>
  <c r="G1021" i="1"/>
  <c r="G381" i="1"/>
  <c r="G375" i="1"/>
  <c r="G333" i="1"/>
  <c r="G218" i="1"/>
  <c r="G216" i="1"/>
  <c r="G194" i="1"/>
  <c r="G758" i="1" l="1"/>
  <c r="G757" i="1"/>
  <c r="G764" i="1"/>
  <c r="G1186" i="1"/>
  <c r="G94" i="1"/>
  <c r="G763" i="1" l="1"/>
  <c r="G93" i="1"/>
  <c r="G92" i="1" l="1"/>
  <c r="G756" i="1"/>
  <c r="G1119" i="1"/>
  <c r="G1117" i="1" l="1"/>
  <c r="G1113" i="1"/>
  <c r="G1112" i="1" l="1"/>
  <c r="G214" i="1"/>
  <c r="G212" i="1"/>
  <c r="G210" i="1"/>
  <c r="G209" i="1" l="1"/>
  <c r="G348" i="1"/>
  <c r="G1014" i="1"/>
  <c r="G354" i="1"/>
  <c r="G352" i="1"/>
  <c r="G350" i="1"/>
  <c r="G346" i="1"/>
  <c r="G344" i="1"/>
  <c r="G862" i="1"/>
  <c r="G207" i="1" l="1"/>
  <c r="G342" i="1"/>
  <c r="G340" i="1" s="1"/>
  <c r="G728" i="1" l="1"/>
  <c r="G1415" i="1" l="1"/>
  <c r="G221" i="1" l="1"/>
  <c r="G220" i="1" l="1"/>
  <c r="G505" i="1" l="1"/>
  <c r="G504" i="1" l="1"/>
  <c r="G1073" i="1"/>
  <c r="G949" i="1"/>
  <c r="G953" i="1"/>
  <c r="G1158" i="1"/>
  <c r="G503" i="1" l="1"/>
  <c r="G155" i="1" l="1"/>
  <c r="G440" i="1" l="1"/>
  <c r="G439" i="1" s="1"/>
  <c r="G1182" i="1" l="1"/>
  <c r="G1092" i="1"/>
  <c r="G980" i="1"/>
  <c r="G1054" i="1"/>
  <c r="G1224" i="1"/>
  <c r="G1053" i="1" l="1"/>
  <c r="G1223" i="1"/>
  <c r="G1222" i="1" l="1"/>
  <c r="G667" i="1"/>
  <c r="G666" i="1" l="1"/>
  <c r="G1221" i="1"/>
  <c r="G867" i="1"/>
  <c r="G855" i="1"/>
  <c r="G665" i="1" l="1"/>
  <c r="G866" i="1"/>
  <c r="G1220" i="1"/>
  <c r="G865" i="1" l="1"/>
  <c r="G1339" i="1"/>
  <c r="G1338" i="1" l="1"/>
  <c r="G864" i="1"/>
  <c r="G1280" i="1"/>
  <c r="G735" i="1"/>
  <c r="G633" i="1"/>
  <c r="G1279" i="1" l="1"/>
  <c r="G429" i="1" l="1"/>
  <c r="G428" i="1" l="1"/>
  <c r="G1110" i="1" l="1"/>
  <c r="G1101" i="1"/>
  <c r="G739" i="1" l="1"/>
  <c r="G725" i="1"/>
  <c r="G714" i="1"/>
  <c r="G713" i="1" l="1"/>
  <c r="G738" i="1"/>
  <c r="G206" i="1" l="1"/>
  <c r="G1061" i="1" l="1"/>
  <c r="G1232" i="1"/>
  <c r="G1060" i="1" l="1"/>
  <c r="G1099" i="1" l="1"/>
  <c r="G1103" i="1"/>
  <c r="G788" i="1"/>
  <c r="G787" i="1" l="1"/>
  <c r="G1097" i="1"/>
  <c r="G916" i="1"/>
  <c r="G940" i="1"/>
  <c r="G786" i="1" l="1"/>
  <c r="G277" i="1"/>
  <c r="G243" i="1"/>
  <c r="G785" i="1" l="1"/>
  <c r="G853" i="1"/>
  <c r="G1303" i="1" l="1"/>
  <c r="G1302" i="1" s="1"/>
  <c r="G1283" i="1"/>
  <c r="G1282" i="1" l="1"/>
  <c r="G1301" i="1"/>
  <c r="G817" i="1"/>
  <c r="G816" i="1" l="1"/>
  <c r="G1300" i="1"/>
  <c r="G1289" i="1"/>
  <c r="G1288" i="1" l="1"/>
  <c r="G781" i="1"/>
  <c r="G1385" i="1" l="1"/>
  <c r="G549" i="1" l="1"/>
  <c r="G548" i="1" l="1"/>
  <c r="G832" i="1"/>
  <c r="G844" i="1"/>
  <c r="G230" i="1"/>
  <c r="G306" i="1"/>
  <c r="G304" i="1"/>
  <c r="G302" i="1"/>
  <c r="G228" i="1" l="1"/>
  <c r="G547" i="1"/>
  <c r="G292" i="1"/>
  <c r="G294" i="1"/>
  <c r="G296" i="1"/>
  <c r="G546" i="1" l="1"/>
  <c r="G1419" i="1"/>
  <c r="G974" i="1" l="1"/>
  <c r="G835" i="1" l="1"/>
  <c r="G753" i="1" l="1"/>
  <c r="G1443" i="1"/>
  <c r="G1442" i="1" l="1"/>
  <c r="G391" i="1"/>
  <c r="G968" i="1" l="1"/>
  <c r="G910" i="1"/>
  <c r="G966" i="1" l="1"/>
  <c r="G967" i="1"/>
  <c r="G909" i="1"/>
  <c r="G908" i="1" l="1"/>
  <c r="G965" i="1"/>
  <c r="G496" i="1"/>
  <c r="G907" i="1" l="1"/>
  <c r="G1230" i="1"/>
  <c r="G1229" i="1" l="1"/>
  <c r="G1380" i="1"/>
  <c r="G1298" i="1"/>
  <c r="G1297" i="1" l="1"/>
  <c r="G1379" i="1"/>
  <c r="G1228" i="1"/>
  <c r="G876" i="1"/>
  <c r="G1227" i="1" l="1"/>
  <c r="G1217" i="1" l="1"/>
  <c r="G1176" i="1"/>
  <c r="G1172" i="1"/>
  <c r="G1161" i="1"/>
  <c r="G1216" i="1" l="1"/>
  <c r="G1082" i="1" l="1"/>
  <c r="G1071" i="1"/>
  <c r="G1068" i="1"/>
  <c r="G1081" i="1" l="1"/>
  <c r="G1065" i="1"/>
  <c r="G1047" i="1"/>
  <c r="G924" i="1"/>
  <c r="G1080" i="1" l="1"/>
  <c r="G1079" i="1" l="1"/>
  <c r="G1458" i="1" l="1"/>
  <c r="G1374" i="1"/>
  <c r="G847" i="1" l="1"/>
  <c r="G658" i="1" l="1"/>
  <c r="G1464" i="1" l="1"/>
  <c r="G1461" i="1"/>
  <c r="G1455" i="1"/>
  <c r="G1452" i="1"/>
  <c r="G1449" i="1"/>
  <c r="G1446" i="1"/>
  <c r="G1439" i="1"/>
  <c r="G1437" i="1"/>
  <c r="G1434" i="1"/>
  <c r="G1432" i="1"/>
  <c r="G1429" i="1"/>
  <c r="G1423" i="1"/>
  <c r="G1421" i="1"/>
  <c r="G1411" i="1"/>
  <c r="G1407" i="1"/>
  <c r="G1395" i="1"/>
  <c r="G1393" i="1"/>
  <c r="G1390" i="1"/>
  <c r="G1387" i="1" s="1"/>
  <c r="G1383" i="1"/>
  <c r="G1377" i="1"/>
  <c r="G1370" i="1"/>
  <c r="G1349" i="1"/>
  <c r="G1347" i="1"/>
  <c r="G1346" i="1" s="1"/>
  <c r="G1342" i="1"/>
  <c r="G1336" i="1"/>
  <c r="G1331" i="1"/>
  <c r="G1314" i="1"/>
  <c r="G1307" i="1"/>
  <c r="G1295" i="1"/>
  <c r="G1292" i="1"/>
  <c r="G1286" i="1"/>
  <c r="G1276" i="1"/>
  <c r="G1261" i="1"/>
  <c r="G1254" i="1"/>
  <c r="G1248" i="1"/>
  <c r="G1245" i="1"/>
  <c r="G1242" i="1"/>
  <c r="G1237" i="1"/>
  <c r="G1211" i="1"/>
  <c r="G1208" i="1"/>
  <c r="G1206" i="1"/>
  <c r="G1202" i="1"/>
  <c r="G1200" i="1"/>
  <c r="G1197" i="1"/>
  <c r="G1194" i="1"/>
  <c r="G1191" i="1"/>
  <c r="G1179" i="1"/>
  <c r="G1170" i="1"/>
  <c r="G1167" i="1"/>
  <c r="G1164" i="1"/>
  <c r="G1150" i="1"/>
  <c r="G1145" i="1"/>
  <c r="G1140" i="1"/>
  <c r="G1135" i="1"/>
  <c r="G1132" i="1"/>
  <c r="G1127" i="1"/>
  <c r="G1124" i="1"/>
  <c r="G1116" i="1"/>
  <c r="G1108" i="1"/>
  <c r="G1105" i="1"/>
  <c r="G1094" i="1"/>
  <c r="G1086" i="1"/>
  <c r="G1077" i="1"/>
  <c r="G1051" i="1"/>
  <c r="G1049" i="1"/>
  <c r="G1045" i="1"/>
  <c r="G1040" i="1"/>
  <c r="G1036" i="1"/>
  <c r="G1033" i="1"/>
  <c r="G1030" i="1"/>
  <c r="G1027" i="1"/>
  <c r="G1019" i="1"/>
  <c r="G1017" i="1"/>
  <c r="G1012" i="1"/>
  <c r="G1009" i="1"/>
  <c r="G1006" i="1"/>
  <c r="G1003" i="1"/>
  <c r="G1000" i="1"/>
  <c r="G995" i="1"/>
  <c r="G989" i="1"/>
  <c r="G986" i="1"/>
  <c r="G982" i="1"/>
  <c r="G962" i="1"/>
  <c r="G957" i="1"/>
  <c r="G951" i="1"/>
  <c r="G936" i="1"/>
  <c r="G933" i="1"/>
  <c r="G930" i="1"/>
  <c r="G928" i="1"/>
  <c r="G920" i="1"/>
  <c r="G915" i="1" s="1"/>
  <c r="G901" i="1"/>
  <c r="G899" i="1"/>
  <c r="G896" i="1"/>
  <c r="G893" i="1"/>
  <c r="G882" i="1"/>
  <c r="G879" i="1"/>
  <c r="G873" i="1"/>
  <c r="G857" i="1"/>
  <c r="G842" i="1"/>
  <c r="G840" i="1"/>
  <c r="G838" i="1"/>
  <c r="G826" i="1"/>
  <c r="G823" i="1"/>
  <c r="G820" i="1"/>
  <c r="G814" i="1"/>
  <c r="G808" i="1"/>
  <c r="G805" i="1"/>
  <c r="G802" i="1"/>
  <c r="G799" i="1"/>
  <c r="G793" i="1"/>
  <c r="G780" i="1"/>
  <c r="G775" i="1"/>
  <c r="G750" i="1"/>
  <c r="G748" i="1"/>
  <c r="G746" i="1"/>
  <c r="G743" i="1"/>
  <c r="G721" i="1"/>
  <c r="G708" i="1"/>
  <c r="G689" i="1"/>
  <c r="G697" i="1"/>
  <c r="G694" i="1"/>
  <c r="G701" i="1"/>
  <c r="G683" i="1"/>
  <c r="G679" i="1"/>
  <c r="G675" i="1"/>
  <c r="G662" i="1"/>
  <c r="G656" i="1"/>
  <c r="G654" i="1"/>
  <c r="G652" i="1"/>
  <c r="G647" i="1"/>
  <c r="G642" i="1"/>
  <c r="G639" i="1"/>
  <c r="G636" i="1"/>
  <c r="G630" i="1"/>
  <c r="G627" i="1"/>
  <c r="G624" i="1"/>
  <c r="G621" i="1"/>
  <c r="G618" i="1"/>
  <c r="G615" i="1"/>
  <c r="G612" i="1"/>
  <c r="G609" i="1"/>
  <c r="G606" i="1"/>
  <c r="G600" i="1"/>
  <c r="G595" i="1"/>
  <c r="G587" i="1"/>
  <c r="G581" i="1"/>
  <c r="G578" i="1"/>
  <c r="G572" i="1"/>
  <c r="G564" i="1"/>
  <c r="G559" i="1"/>
  <c r="G554" i="1"/>
  <c r="G544" i="1"/>
  <c r="G540" i="1"/>
  <c r="G538" i="1"/>
  <c r="G535" i="1"/>
  <c r="G531" i="1"/>
  <c r="G526" i="1"/>
  <c r="G520" i="1"/>
  <c r="G510" i="1"/>
  <c r="G500" i="1"/>
  <c r="G494" i="1"/>
  <c r="G490" i="1"/>
  <c r="G484" i="1"/>
  <c r="G480" i="1"/>
  <c r="G478" i="1"/>
  <c r="G473" i="1"/>
  <c r="G469" i="1"/>
  <c r="G467" i="1"/>
  <c r="G464" i="1"/>
  <c r="G461" i="1"/>
  <c r="G458" i="1"/>
  <c r="G454" i="1"/>
  <c r="G447" i="1"/>
  <c r="G437" i="1"/>
  <c r="G433" i="1"/>
  <c r="G423" i="1"/>
  <c r="G417" i="1"/>
  <c r="G414" i="1"/>
  <c r="G410" i="1"/>
  <c r="G407" i="1"/>
  <c r="G402" i="1"/>
  <c r="G398" i="1"/>
  <c r="G389" i="1"/>
  <c r="G386" i="1"/>
  <c r="G379" i="1"/>
  <c r="G373" i="1"/>
  <c r="G366" i="1"/>
  <c r="G359" i="1"/>
  <c r="G357" i="1"/>
  <c r="G337" i="1"/>
  <c r="G331" i="1"/>
  <c r="G325" i="1"/>
  <c r="G322" i="1"/>
  <c r="G320" i="1"/>
  <c r="G316" i="1"/>
  <c r="G314" i="1"/>
  <c r="G312" i="1"/>
  <c r="G308" i="1"/>
  <c r="G298" i="1"/>
  <c r="G286" i="1"/>
  <c r="G1367" i="1" l="1"/>
  <c r="G605" i="1"/>
  <c r="G604" i="1" s="1"/>
  <c r="G603" i="1" s="1"/>
  <c r="G290" i="1"/>
  <c r="G329" i="1"/>
  <c r="G453" i="1"/>
  <c r="G460" i="1"/>
  <c r="G466" i="1"/>
  <c r="G472" i="1"/>
  <c r="G477" i="1"/>
  <c r="G489" i="1"/>
  <c r="G509" i="1"/>
  <c r="G1085" i="1"/>
  <c r="G1096" i="1"/>
  <c r="G1306" i="1"/>
  <c r="G1399" i="1"/>
  <c r="G1410" i="1"/>
  <c r="G1445" i="1"/>
  <c r="G1451" i="1"/>
  <c r="G365" i="1"/>
  <c r="G388" i="1"/>
  <c r="G401" i="1"/>
  <c r="G409" i="1"/>
  <c r="G416" i="1"/>
  <c r="G446" i="1"/>
  <c r="G499" i="1"/>
  <c r="G525" i="1"/>
  <c r="G553" i="1"/>
  <c r="G563" i="1"/>
  <c r="G577" i="1"/>
  <c r="G586" i="1"/>
  <c r="G599" i="1"/>
  <c r="G674" i="1"/>
  <c r="G682" i="1"/>
  <c r="G688" i="1"/>
  <c r="G720" i="1"/>
  <c r="G774" i="1"/>
  <c r="G792" i="1"/>
  <c r="G801" i="1"/>
  <c r="G807" i="1"/>
  <c r="G819" i="1"/>
  <c r="G825" i="1"/>
  <c r="G852" i="1"/>
  <c r="G955" i="1"/>
  <c r="G1131" i="1"/>
  <c r="G1149" i="1"/>
  <c r="G1210" i="1"/>
  <c r="G1247" i="1"/>
  <c r="G1260" i="1"/>
  <c r="G1275" i="1"/>
  <c r="G1291" i="1"/>
  <c r="G1335" i="1"/>
  <c r="G1351" i="1"/>
  <c r="G1345" i="1" s="1"/>
  <c r="G285" i="1"/>
  <c r="G300" i="1"/>
  <c r="G324" i="1"/>
  <c r="G336" i="1"/>
  <c r="G356" i="1"/>
  <c r="G422" i="1"/>
  <c r="G457" i="1"/>
  <c r="G463" i="1"/>
  <c r="G483" i="1"/>
  <c r="G1024" i="1"/>
  <c r="G1076" i="1"/>
  <c r="G1091" i="1"/>
  <c r="G1107" i="1"/>
  <c r="G1382" i="1"/>
  <c r="G1406" i="1"/>
  <c r="G1448" i="1"/>
  <c r="G372" i="1"/>
  <c r="G385" i="1"/>
  <c r="G378" i="1" s="1"/>
  <c r="G397" i="1"/>
  <c r="G405" i="1"/>
  <c r="G413" i="1"/>
  <c r="G518" i="1"/>
  <c r="G530" i="1"/>
  <c r="G543" i="1"/>
  <c r="G558" i="1"/>
  <c r="G580" i="1"/>
  <c r="G700" i="1"/>
  <c r="G707" i="1"/>
  <c r="G779" i="1"/>
  <c r="G798" i="1"/>
  <c r="G804" i="1"/>
  <c r="G813" i="1"/>
  <c r="G822" i="1"/>
  <c r="G831" i="1"/>
  <c r="G830" i="1" s="1"/>
  <c r="G872" i="1"/>
  <c r="G932" i="1"/>
  <c r="G946" i="1"/>
  <c r="G961" i="1"/>
  <c r="G1126" i="1"/>
  <c r="G1134" i="1"/>
  <c r="G1190" i="1"/>
  <c r="G1252" i="1"/>
  <c r="G1285" i="1"/>
  <c r="G1294" i="1"/>
  <c r="G1313" i="1"/>
  <c r="G1330" i="1"/>
  <c r="G1341" i="1"/>
  <c r="G1463" i="1"/>
  <c r="G973" i="1"/>
  <c r="G651" i="1"/>
  <c r="G1090" i="1"/>
  <c r="G1235" i="1"/>
  <c r="G1236" i="1"/>
  <c r="G1157" i="1"/>
  <c r="G571" i="1"/>
  <c r="G432" i="1"/>
  <c r="G724" i="1"/>
  <c r="G693" i="1"/>
  <c r="G678" i="1"/>
  <c r="G281" i="1"/>
  <c r="G594" i="1"/>
  <c r="G1414" i="1"/>
  <c r="G1441" i="1"/>
  <c r="G742" i="1"/>
  <c r="G1044" i="1"/>
  <c r="G1454" i="1"/>
  <c r="G1431" i="1"/>
  <c r="G1178" i="1"/>
  <c r="G1436" i="1"/>
  <c r="G493" i="1"/>
  <c r="G878" i="1"/>
  <c r="G1205" i="1"/>
  <c r="G1241" i="1"/>
  <c r="G1139" i="1"/>
  <c r="G1392" i="1"/>
  <c r="G311" i="1"/>
  <c r="G319" i="1"/>
  <c r="G534" i="1"/>
  <c r="G892" i="1"/>
  <c r="G927" i="1"/>
  <c r="G935" i="1"/>
  <c r="G1016" i="1"/>
  <c r="G1029" i="1"/>
  <c r="G1064" i="1"/>
  <c r="G1253" i="1"/>
  <c r="G1329" i="1" l="1"/>
  <c r="G1123" i="1"/>
  <c r="G339" i="1"/>
  <c r="G1366" i="1"/>
  <c r="G1344" i="1" s="1"/>
  <c r="G1278" i="1"/>
  <c r="G945" i="1"/>
  <c r="G812" i="1"/>
  <c r="G851" i="1"/>
  <c r="G829" i="1" s="1"/>
  <c r="G791" i="1"/>
  <c r="G364" i="1"/>
  <c r="G289" i="1"/>
  <c r="G288" i="1" s="1"/>
  <c r="G972" i="1"/>
  <c r="G971" i="1" s="1"/>
  <c r="G1240" i="1"/>
  <c r="G677" i="1"/>
  <c r="G570" i="1"/>
  <c r="G706" i="1"/>
  <c r="G1259" i="1"/>
  <c r="G1130" i="1"/>
  <c r="G681" i="1"/>
  <c r="G598" i="1"/>
  <c r="G576" i="1"/>
  <c r="G552" i="1"/>
  <c r="G1409" i="1"/>
  <c r="G310" i="1"/>
  <c r="G1193" i="1"/>
  <c r="G492" i="1"/>
  <c r="G741" i="1"/>
  <c r="G1413" i="1"/>
  <c r="G712" i="1"/>
  <c r="G960" i="1"/>
  <c r="G517" i="1"/>
  <c r="G404" i="1"/>
  <c r="G482" i="1"/>
  <c r="G488" i="1"/>
  <c r="G471" i="1"/>
  <c r="G328" i="1"/>
  <c r="G593" i="1"/>
  <c r="G557" i="1"/>
  <c r="G1274" i="1"/>
  <c r="G773" i="1"/>
  <c r="G687" i="1"/>
  <c r="G673" i="1"/>
  <c r="G585" i="1"/>
  <c r="G562" i="1"/>
  <c r="G524" i="1"/>
  <c r="G498" i="1"/>
  <c r="G1398" i="1"/>
  <c r="G1305" i="1"/>
  <c r="G891" i="1"/>
  <c r="G533" i="1"/>
  <c r="G1122" i="1"/>
  <c r="G431" i="1"/>
  <c r="G427" i="1" s="1"/>
  <c r="G1234" i="1"/>
  <c r="G1312" i="1"/>
  <c r="G1251" i="1"/>
  <c r="G778" i="1"/>
  <c r="G529" i="1"/>
  <c r="G412" i="1"/>
  <c r="G456" i="1"/>
  <c r="G421" i="1"/>
  <c r="G476" i="1"/>
  <c r="G452" i="1"/>
  <c r="G1138" i="1"/>
  <c r="G692" i="1"/>
  <c r="G650" i="1"/>
  <c r="G1156" i="1"/>
  <c r="G871" i="1"/>
  <c r="G1089" i="1"/>
  <c r="G914" i="1"/>
  <c r="G1266" i="1" l="1"/>
  <c r="G1265" i="1" s="1"/>
  <c r="G790" i="1"/>
  <c r="G784" i="1" s="1"/>
  <c r="G280" i="1"/>
  <c r="G1088" i="1"/>
  <c r="G1137" i="1"/>
  <c r="G561" i="1"/>
  <c r="G772" i="1"/>
  <c r="G400" i="1"/>
  <c r="G487" i="1"/>
  <c r="G913" i="1"/>
  <c r="G445" i="1"/>
  <c r="G777" i="1"/>
  <c r="G1311" i="1"/>
  <c r="G890" i="1"/>
  <c r="G959" i="1"/>
  <c r="G711" i="1"/>
  <c r="G1405" i="1"/>
  <c r="G649" i="1"/>
  <c r="G964" i="1"/>
  <c r="G1121" i="1"/>
  <c r="G1397" i="1"/>
  <c r="D14" i="3"/>
  <c r="G584" i="1"/>
  <c r="G556" i="1"/>
  <c r="G592" i="1"/>
  <c r="G516" i="1"/>
  <c r="G327" i="1"/>
  <c r="G828" i="1"/>
  <c r="G686" i="1"/>
  <c r="D32" i="3"/>
  <c r="G475" i="1"/>
  <c r="G1250" i="1"/>
  <c r="G523" i="1"/>
  <c r="G575" i="1"/>
  <c r="G1258" i="1"/>
  <c r="G705" i="1"/>
  <c r="G569" i="1"/>
  <c r="G1239" i="1"/>
  <c r="G870" i="1"/>
  <c r="G1155" i="1"/>
  <c r="G420" i="1"/>
  <c r="G602" i="1" l="1"/>
  <c r="D45" i="3" s="1"/>
  <c r="G1319" i="1"/>
  <c r="G1226" i="1"/>
  <c r="G1154" i="1"/>
  <c r="G1257" i="1"/>
  <c r="D35" i="3"/>
  <c r="G444" i="1"/>
  <c r="G508" i="1"/>
  <c r="G1310" i="1"/>
  <c r="G486" i="1"/>
  <c r="G704" i="1"/>
  <c r="G574" i="1"/>
  <c r="G522" i="1"/>
  <c r="D49" i="3"/>
  <c r="G710" i="1"/>
  <c r="G396" i="1"/>
  <c r="G869" i="1"/>
  <c r="D28" i="3"/>
  <c r="G591" i="1"/>
  <c r="G583" i="1"/>
  <c r="G1404" i="1"/>
  <c r="G906" i="1"/>
  <c r="G771" i="1"/>
  <c r="G1129" i="1"/>
  <c r="G182" i="1"/>
  <c r="G770" i="1" l="1"/>
  <c r="G507" i="1"/>
  <c r="D52" i="3"/>
  <c r="G568" i="1"/>
  <c r="G1219" i="1"/>
  <c r="D29" i="3"/>
  <c r="G783" i="1"/>
  <c r="D47" i="3"/>
  <c r="G1264" i="1"/>
  <c r="G1403" i="1"/>
  <c r="G685" i="1"/>
  <c r="G1256" i="1"/>
  <c r="G905" i="1"/>
  <c r="G162" i="1"/>
  <c r="D46" i="3" l="1"/>
  <c r="G590" i="1"/>
  <c r="G161" i="1"/>
  <c r="G1318" i="1"/>
  <c r="G567" i="1"/>
  <c r="G904" i="1"/>
  <c r="G755" i="1"/>
  <c r="G160" i="1"/>
  <c r="G566" i="1" l="1"/>
  <c r="G1263" i="1"/>
  <c r="G199" i="1" l="1"/>
  <c r="G180" i="1"/>
  <c r="G198" i="1" l="1"/>
  <c r="G34" i="1" l="1"/>
  <c r="G27" i="1"/>
  <c r="G25" i="1"/>
  <c r="G22" i="1"/>
  <c r="G18" i="1"/>
  <c r="G14" i="1"/>
  <c r="G33" i="1" l="1"/>
  <c r="G13" i="1"/>
  <c r="G21" i="1"/>
  <c r="G32" i="1" l="1"/>
  <c r="G20" i="1"/>
  <c r="G12" i="1"/>
  <c r="G11" i="1"/>
  <c r="G31" i="1" l="1"/>
  <c r="G259" i="1" l="1"/>
  <c r="G114" i="1"/>
  <c r="G258" i="1" l="1"/>
  <c r="G113" i="1"/>
  <c r="G118" i="1" l="1"/>
  <c r="G117" i="1" l="1"/>
  <c r="G190" i="1" l="1"/>
  <c r="G189" i="1" s="1"/>
  <c r="G188" i="1" s="1"/>
  <c r="G149" i="1" l="1"/>
  <c r="G148" i="1" l="1"/>
  <c r="G158" i="1"/>
  <c r="G147" i="1" l="1"/>
  <c r="D37" i="3" l="1"/>
  <c r="D44" i="3" l="1"/>
  <c r="G274" i="1"/>
  <c r="G262" i="1"/>
  <c r="G254" i="1"/>
  <c r="G247" i="1"/>
  <c r="G242" i="1"/>
  <c r="G241" i="1"/>
  <c r="G239" i="1"/>
  <c r="G235" i="1"/>
  <c r="G226" i="1"/>
  <c r="G204" i="1"/>
  <c r="G178" i="1"/>
  <c r="G174" i="1"/>
  <c r="G167" i="1"/>
  <c r="G165" i="1"/>
  <c r="G157" i="1"/>
  <c r="G153" i="1"/>
  <c r="G138" i="1"/>
  <c r="G136" i="1"/>
  <c r="G126" i="1"/>
  <c r="G123" i="1" s="1"/>
  <c r="G122" i="1" s="1"/>
  <c r="G111" i="1"/>
  <c r="G108" i="1"/>
  <c r="G106" i="1"/>
  <c r="G104" i="1"/>
  <c r="G101" i="1"/>
  <c r="G97" i="1"/>
  <c r="G89" i="1"/>
  <c r="G85" i="1"/>
  <c r="G79" i="1"/>
  <c r="G77" i="1"/>
  <c r="G74" i="1"/>
  <c r="G71" i="1"/>
  <c r="G67" i="1"/>
  <c r="G63" i="1"/>
  <c r="G60" i="1"/>
  <c r="G56" i="1"/>
  <c r="G48" i="1"/>
  <c r="G44" i="1"/>
  <c r="G40" i="1"/>
  <c r="D15" i="3"/>
  <c r="G270" i="1" l="1"/>
  <c r="G267" i="1" s="1"/>
  <c r="G266" i="1" s="1"/>
  <c r="G265" i="1" s="1"/>
  <c r="G96" i="1"/>
  <c r="G224" i="1"/>
  <c r="G223" i="1" s="1"/>
  <c r="G100" i="1"/>
  <c r="G110" i="1"/>
  <c r="G234" i="1"/>
  <c r="G246" i="1"/>
  <c r="G70" i="1"/>
  <c r="G84" i="1"/>
  <c r="G103" i="1"/>
  <c r="G238" i="1"/>
  <c r="G88" i="1"/>
  <c r="G135" i="1"/>
  <c r="G164" i="1"/>
  <c r="G202" i="1"/>
  <c r="G261" i="1"/>
  <c r="G66" i="1"/>
  <c r="G55" i="1"/>
  <c r="G47" i="1"/>
  <c r="G43" i="1"/>
  <c r="G39" i="1"/>
  <c r="G172" i="1"/>
  <c r="G252" i="1"/>
  <c r="G152" i="1"/>
  <c r="G59" i="1"/>
  <c r="G134" i="1"/>
  <c r="G73" i="1"/>
  <c r="D11" i="3"/>
  <c r="D31" i="3"/>
  <c r="D18" i="3" l="1"/>
  <c r="G151" i="1"/>
  <c r="G233" i="1"/>
  <c r="G133" i="1"/>
  <c r="G201" i="1"/>
  <c r="G83" i="1"/>
  <c r="G69" i="1" s="1"/>
  <c r="G237" i="1"/>
  <c r="G251" i="1"/>
  <c r="G171" i="1"/>
  <c r="G170" i="1" s="1"/>
  <c r="G245" i="1"/>
  <c r="G65" i="1"/>
  <c r="G42" i="1"/>
  <c r="D12" i="3" s="1"/>
  <c r="G38" i="1"/>
  <c r="D42" i="3"/>
  <c r="D27" i="3"/>
  <c r="D39" i="3"/>
  <c r="G197" i="1"/>
  <c r="D38" i="3"/>
  <c r="D50" i="3"/>
  <c r="D30" i="3"/>
  <c r="D51" i="3"/>
  <c r="G10" i="1"/>
  <c r="G232" i="1" l="1"/>
  <c r="D24" i="3" s="1"/>
  <c r="G37" i="1"/>
  <c r="G169" i="1"/>
  <c r="G146" i="1"/>
  <c r="D23" i="3"/>
  <c r="G132" i="1"/>
  <c r="D13" i="3"/>
  <c r="D10" i="3"/>
  <c r="D16" i="3"/>
  <c r="D41" i="3"/>
  <c r="D19" i="3" l="1"/>
  <c r="D22" i="3"/>
  <c r="G145" i="1"/>
  <c r="G121" i="1" s="1"/>
  <c r="D9" i="3"/>
  <c r="D36" i="3"/>
  <c r="D40" i="3"/>
  <c r="D43" i="3"/>
  <c r="D34" i="3"/>
  <c r="D26" i="3" l="1"/>
  <c r="G264" i="1"/>
  <c r="G36" i="1" s="1"/>
  <c r="D21" i="3"/>
  <c r="D20" i="3"/>
  <c r="D48" i="3"/>
  <c r="D33" i="3"/>
  <c r="D17" i="3" l="1"/>
  <c r="D25" i="3"/>
  <c r="D53" i="3" l="1"/>
  <c r="G1469" i="1"/>
</calcChain>
</file>

<file path=xl/sharedStrings.xml><?xml version="1.0" encoding="utf-8"?>
<sst xmlns="http://schemas.openxmlformats.org/spreadsheetml/2006/main" count="6662" uniqueCount="1304">
  <si>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</si>
  <si>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</si>
  <si>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</si>
  <si>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</si>
  <si>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</si>
  <si>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</si>
  <si>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</si>
  <si>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</si>
  <si>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</si>
  <si>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</si>
  <si>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</si>
  <si>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</si>
  <si>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</si>
  <si>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</si>
  <si>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</si>
  <si>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</si>
  <si>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Отдельные мероприятия в области автомобильного транспорта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</si>
  <si>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</si>
  <si>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</si>
  <si>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</si>
  <si>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</si>
  <si>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</si>
  <si>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</si>
  <si>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</si>
  <si>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</si>
  <si>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</si>
  <si>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</si>
  <si>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</si>
  <si>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</si>
  <si>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</si>
  <si>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</si>
  <si>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</si>
  <si>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</si>
  <si>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</si>
  <si>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</si>
  <si>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</si>
  <si>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</si>
  <si>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</si>
  <si>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</si>
  <si>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</si>
  <si>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</si>
  <si>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</si>
  <si>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</si>
  <si>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</si>
  <si>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</si>
  <si>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</si>
  <si>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</si>
  <si>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Общегородские мероприятия в области социальной политики</t>
  </si>
  <si>
    <t>81 1 07 85141</t>
  </si>
  <si>
    <t>81 3 00 00000</t>
  </si>
  <si>
    <t>Субсидии некоммерческим организациям (за исключением государственных (муниципальных) учреждений)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</si>
  <si>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</si>
  <si>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</si>
  <si>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</si>
  <si>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</si>
  <si>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</si>
  <si>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</si>
  <si>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</si>
  <si>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</si>
  <si>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</si>
  <si>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</si>
  <si>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</si>
  <si>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</si>
  <si>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</si>
  <si>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</si>
  <si>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</si>
  <si>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</si>
  <si>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</si>
  <si>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</si>
  <si>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</si>
  <si>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</si>
  <si>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</si>
  <si>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</si>
  <si>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</si>
  <si>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</si>
  <si>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</si>
  <si>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</si>
  <si>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</si>
  <si>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</si>
  <si>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99 0 00 20401</t>
  </si>
  <si>
    <t>99 0 00 21100</t>
  </si>
  <si>
    <t>99 0 00 22010</t>
  </si>
  <si>
    <t>99 0 00 22020</t>
  </si>
  <si>
    <t>99 0 00 23000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</si>
  <si>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</si>
  <si>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</si>
  <si>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</si>
  <si>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</si>
  <si>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</si>
  <si>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</si>
  <si>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</si>
  <si>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</si>
  <si>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</si>
  <si>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</si>
  <si>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</si>
  <si>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</si>
  <si>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</si>
  <si>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</si>
  <si>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</si>
  <si>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</si>
  <si>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</si>
  <si>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</si>
  <si>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</si>
  <si>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</si>
  <si>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</si>
  <si>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</si>
  <si>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</si>
  <si>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</si>
  <si>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</si>
  <si>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</si>
  <si>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</si>
  <si>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</si>
  <si>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</si>
  <si>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</si>
  <si>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</si>
  <si>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</si>
  <si>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</si>
  <si>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</si>
  <si>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</si>
  <si>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</si>
  <si>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</si>
  <si>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</si>
  <si>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</si>
  <si>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</si>
  <si>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</si>
  <si>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</si>
  <si>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</si>
  <si>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</si>
  <si>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</si>
  <si>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</si>
  <si>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</si>
  <si>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</si>
  <si>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</si>
  <si>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</si>
  <si>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</si>
  <si>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</si>
  <si>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</si>
  <si>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</si>
  <si>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</si>
  <si>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</si>
  <si>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</si>
  <si>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</si>
  <si>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</si>
  <si>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</si>
  <si>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</si>
  <si>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</si>
  <si>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</si>
  <si>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</si>
  <si>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</si>
  <si>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</si>
  <si>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</si>
  <si>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</si>
  <si>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</si>
  <si>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</si>
  <si>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</si>
  <si>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</si>
  <si>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</si>
  <si>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</si>
  <si>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</si>
  <si>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</si>
  <si>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</si>
  <si>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</si>
  <si>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</si>
  <si>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</si>
  <si>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</si>
  <si>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</si>
  <si>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</si>
  <si>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</si>
  <si>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</si>
  <si>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</si>
  <si>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</si>
  <si>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</si>
  <si>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</si>
  <si>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</si>
  <si>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</si>
  <si>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</si>
  <si>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</si>
  <si>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</si>
  <si>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</si>
  <si>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</si>
  <si>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</si>
  <si>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</si>
  <si>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</si>
  <si>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</si>
  <si>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</si>
  <si>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</si>
  <si>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</si>
  <si>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</si>
  <si>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</si>
  <si>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</si>
  <si>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</si>
  <si>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</si>
  <si>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</si>
  <si>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</si>
  <si>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</si>
  <si>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</si>
  <si>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</si>
  <si>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</si>
  <si>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</si>
  <si>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</si>
  <si>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</si>
  <si>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</si>
  <si>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</si>
  <si>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</si>
  <si>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</si>
  <si>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</si>
  <si>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</si>
  <si>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</si>
  <si>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</si>
  <si>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</si>
  <si>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</si>
  <si>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</si>
  <si>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</si>
  <si>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</si>
  <si>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</si>
  <si>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</si>
  <si>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</si>
  <si>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</si>
  <si>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</si>
  <si>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</si>
  <si>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</si>
  <si>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</si>
  <si>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</si>
  <si>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</si>
  <si>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</si>
  <si>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</si>
  <si>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</si>
  <si>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</si>
  <si>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</si>
  <si>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</si>
  <si>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</si>
  <si>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</si>
  <si>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</si>
  <si>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</si>
  <si>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</si>
  <si>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</si>
  <si>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</si>
  <si>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</si>
  <si>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</si>
  <si>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</si>
  <si>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</si>
  <si>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</si>
  <si>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</si>
  <si>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</si>
  <si>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</si>
  <si>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</si>
  <si>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</si>
  <si>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</si>
  <si>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</si>
  <si>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</si>
  <si>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</si>
  <si>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</si>
  <si>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</si>
  <si>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</si>
  <si>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</si>
  <si>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</si>
  <si>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</si>
  <si>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</si>
  <si>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</si>
  <si>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</si>
  <si>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</si>
  <si>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</si>
  <si>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</si>
  <si>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</si>
  <si>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</si>
  <si>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</si>
  <si>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</si>
  <si>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Детские дошкольные учреждения</t>
  </si>
  <si>
    <t>Другие субсидии бюджетным и автономным организациям на иные цели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</si>
  <si>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</si>
  <si>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</si>
  <si>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</si>
  <si>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</si>
  <si>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</si>
  <si>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</si>
  <si>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</si>
  <si>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</si>
  <si>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</si>
  <si>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</si>
  <si>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79 7 00 00000</t>
  </si>
  <si>
    <t>79 7 99 00000</t>
  </si>
  <si>
    <t>79 7 99 45200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</si>
  <si>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</si>
  <si>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</si>
  <si>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</si>
  <si>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</si>
  <si>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</si>
  <si>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</si>
  <si>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</si>
  <si>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</si>
  <si>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</si>
  <si>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</si>
  <si>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28 4 00 00000</t>
  </si>
  <si>
    <t>Реализация полномочий Российской Федерации на оплату жилищно-коммунальных услуг отдельным категориям граждан</t>
  </si>
  <si>
    <t>Адресная субсидия гражданам в связи с ростом платы за коммунальные услуги</t>
  </si>
  <si>
    <t>Организация и осуществление деятельности по опеке и попечительству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</si>
  <si>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</si>
  <si>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</si>
  <si>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</si>
  <si>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</si>
  <si>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</si>
  <si>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</si>
  <si>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</si>
  <si>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</si>
  <si>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</si>
  <si>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</si>
  <si>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</si>
  <si>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</si>
  <si>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</si>
  <si>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</si>
  <si>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</si>
  <si>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</si>
  <si>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</si>
  <si>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</si>
  <si>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</si>
  <si>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</si>
  <si>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</si>
  <si>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</si>
  <si>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</si>
  <si>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</si>
  <si>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</si>
  <si>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88 0 00 00000</t>
  </si>
  <si>
    <t>88 0 07 00000</t>
  </si>
  <si>
    <t>88 0 07 85053</t>
  </si>
  <si>
    <t>87 0 22 00000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</si>
  <si>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</si>
  <si>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</si>
  <si>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</si>
  <si>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</si>
  <si>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</si>
  <si>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</si>
  <si>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</si>
  <si>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</si>
  <si>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</si>
  <si>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>60 2 07 00000</t>
  </si>
  <si>
    <t>58 0 00 00000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</si>
  <si>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</si>
  <si>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</si>
  <si>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</si>
  <si>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</si>
  <si>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</si>
  <si>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</si>
  <si>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</si>
  <si>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</si>
  <si>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</si>
  <si>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</si>
  <si>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</si>
  <si>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</si>
  <si>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</si>
  <si>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</si>
  <si>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</si>
  <si>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</si>
  <si>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</si>
  <si>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</si>
  <si>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</si>
  <si>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</si>
  <si>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</si>
  <si>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</si>
  <si>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>Реализация муниципальных функций связанных с общегосударственным управлением</t>
  </si>
  <si>
    <t>79 7 00 23000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</si>
  <si>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</si>
  <si>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</si>
  <si>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</si>
  <si>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</si>
  <si>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>99 0 00 51200</t>
  </si>
  <si>
    <t>Организация работы комиссий по делам несовершеннолетних и защите их прав</t>
  </si>
  <si>
    <t>87 0 00 12010</t>
  </si>
  <si>
    <t>65 4 00 R0820</t>
  </si>
  <si>
    <t>Реализация программ формирования современной городской среды</t>
  </si>
  <si>
    <t>84 0 00 23000</t>
  </si>
  <si>
    <t>69 7 А1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</si>
  <si>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</si>
  <si>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</si>
  <si>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</si>
  <si>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69 1 24 44000</t>
  </si>
  <si>
    <t>69 8 00 23000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</si>
  <si>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</si>
  <si>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</si>
  <si>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</si>
  <si>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</si>
  <si>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</si>
  <si>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</si>
  <si>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</si>
  <si>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</si>
  <si>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</si>
  <si>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</si>
  <si>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</si>
  <si>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</si>
  <si>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</si>
  <si>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</si>
  <si>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</si>
  <si>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</si>
  <si>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</si>
  <si>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</si>
  <si>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</si>
  <si>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</si>
  <si>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</si>
  <si>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</si>
  <si>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</si>
  <si>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</si>
  <si>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</si>
  <si>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</si>
  <si>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</si>
  <si>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</si>
  <si>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</si>
  <si>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</si>
  <si>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</si>
  <si>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</si>
  <si>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</si>
  <si>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</si>
  <si>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</si>
  <si>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</si>
  <si>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</si>
  <si>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</si>
  <si>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</si>
  <si>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</si>
  <si>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</si>
  <si>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</si>
  <si>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</si>
  <si>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</si>
  <si>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</si>
  <si>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</si>
  <si>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</si>
  <si>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</si>
  <si>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</si>
  <si>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</si>
  <si>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</si>
  <si>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</si>
  <si>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</si>
  <si>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</si>
  <si>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</si>
  <si>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</si>
  <si>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</si>
  <si>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</si>
  <si>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</si>
  <si>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</si>
  <si>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</si>
  <si>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</si>
  <si>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</si>
  <si>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</si>
  <si>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</si>
  <si>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</si>
  <si>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</si>
  <si>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</si>
  <si>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</si>
  <si>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</si>
  <si>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</si>
  <si>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</si>
  <si>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</si>
  <si>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</si>
  <si>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</si>
  <si>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</si>
  <si>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</si>
  <si>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</si>
  <si>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</si>
  <si>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</si>
  <si>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69 7 А1 5519M</t>
  </si>
  <si>
    <t>58 0 07 00000</t>
  </si>
  <si>
    <t>79 4 00 00000</t>
  </si>
  <si>
    <t>79 4 07 00000</t>
  </si>
  <si>
    <t>79 4 07 42000</t>
  </si>
  <si>
    <t xml:space="preserve">79 4 10 00000 </t>
  </si>
  <si>
    <t>79 4 10 42000</t>
  </si>
  <si>
    <t>79 4 24 42000</t>
  </si>
  <si>
    <t>79 4 99 00000</t>
  </si>
  <si>
    <t>79 4 99 42000</t>
  </si>
  <si>
    <t>79 4 10 00000</t>
  </si>
  <si>
    <t>79 4 10 42100</t>
  </si>
  <si>
    <t>79 4 10 42300</t>
  </si>
  <si>
    <t>79 4 07 42100</t>
  </si>
  <si>
    <t>79 4 07 42300</t>
  </si>
  <si>
    <t>79 7 07 45200</t>
  </si>
  <si>
    <t xml:space="preserve">Проведение капитального ремонта зданий и сооружений муниципальных организаций дошкольного образования </t>
  </si>
  <si>
    <t>79 4 07 42155</t>
  </si>
  <si>
    <t>79 4 99 42100</t>
  </si>
  <si>
    <t>79 4 99 43300</t>
  </si>
  <si>
    <t>79 4 Е1 00000</t>
  </si>
  <si>
    <t>79 4 24 42100</t>
  </si>
  <si>
    <t xml:space="preserve">Проведение ремонтных работ по замене оконных блоков в муниципальных общеобразовательных организациях </t>
  </si>
  <si>
    <t>79 6 21 00000</t>
  </si>
  <si>
    <t>79 6 22 00000</t>
  </si>
  <si>
    <t>79 4 99 48900</t>
  </si>
  <si>
    <t>79 4 07 40044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</si>
  <si>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</si>
  <si>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</si>
  <si>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</si>
  <si>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</si>
  <si>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</si>
  <si>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</si>
  <si>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</si>
  <si>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</si>
  <si>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</si>
  <si>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80 3 07 S0048</t>
  </si>
  <si>
    <t>80 3 Р5 00000</t>
  </si>
  <si>
    <t>80 3 Р5 50810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</si>
  <si>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</si>
  <si>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</si>
  <si>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</si>
  <si>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65 1 F3 67484</t>
  </si>
  <si>
    <t>65 1 F3 00000</t>
  </si>
  <si>
    <t>65 1 F3 67483</t>
  </si>
  <si>
    <t>Муниципальная программа "Развитие улично-дорожной сети Миасского городского округа в Миасском городском округе"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</si>
  <si>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</si>
  <si>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46 0 07 00000</t>
  </si>
  <si>
    <t>46 0 07 73120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</si>
  <si>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</si>
  <si>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</si>
  <si>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</si>
  <si>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</si>
  <si>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</si>
  <si>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</si>
  <si>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</si>
  <si>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</si>
  <si>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Профессиональная подготовка, переподготовка и повышение квалификации</t>
  </si>
  <si>
    <t>74 0 G2 00000</t>
  </si>
  <si>
    <t>79 4 24 00000</t>
  </si>
  <si>
    <t>69 6 23 00000</t>
  </si>
  <si>
    <t>69 6 23 44000</t>
  </si>
  <si>
    <t>69 6 24 00000</t>
  </si>
  <si>
    <t>69 6 23 44100</t>
  </si>
  <si>
    <t>79 4 07 53035</t>
  </si>
  <si>
    <t>79 4 07 43300</t>
  </si>
  <si>
    <t>79 4 24 42300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</si>
  <si>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</si>
  <si>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</si>
  <si>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</si>
  <si>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</si>
  <si>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</si>
  <si>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</si>
  <si>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</si>
  <si>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</si>
  <si>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</si>
  <si>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69 6 07 44000</t>
  </si>
  <si>
    <t>69 6 07 44100</t>
  </si>
  <si>
    <t>69 6 07 45300</t>
  </si>
  <si>
    <t>80 3 07 S0049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</si>
  <si>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</si>
  <si>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</si>
  <si>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</si>
  <si>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</si>
  <si>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</si>
  <si>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</si>
  <si>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</si>
  <si>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</si>
  <si>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</si>
  <si>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</si>
  <si>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</si>
  <si>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</si>
  <si>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</si>
  <si>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69 7 07 45300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</si>
  <si>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</si>
  <si>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</si>
  <si>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</si>
  <si>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</si>
  <si>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</si>
  <si>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</si>
  <si>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</si>
  <si>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</si>
  <si>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</si>
  <si>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</si>
  <si>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</si>
  <si>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</si>
  <si>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</si>
  <si>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</si>
  <si>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</si>
  <si>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</si>
  <si>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</si>
  <si>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</si>
  <si>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</si>
  <si>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</si>
  <si>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безнадзорности и правонарушений несовершеннолетних Миасского городского округа "</t>
  </si>
  <si>
    <t>72 0 00 00000</t>
  </si>
  <si>
    <t>72 0 07 00000</t>
  </si>
  <si>
    <t>53 0 00 00000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</si>
  <si>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</si>
  <si>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</si>
  <si>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</si>
  <si>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80 3 Р5 52290</t>
  </si>
  <si>
    <t>Организация профильных смен для детей, состоящих на профилактическом учете</t>
  </si>
  <si>
    <t>79 4 07 S9010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</si>
  <si>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</si>
  <si>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</si>
  <si>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53 0 13 00000</t>
  </si>
  <si>
    <t>67 0 13 00000</t>
  </si>
  <si>
    <t>Техническое оснащение муниципальных музеев</t>
  </si>
  <si>
    <t>67 0 А1 00000</t>
  </si>
  <si>
    <t>67 0 А1 55900</t>
  </si>
  <si>
    <t>69 7 07 L5191</t>
  </si>
  <si>
    <t>69 6 07 44200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</si>
  <si>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</si>
  <si>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</si>
  <si>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</si>
  <si>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</si>
  <si>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</si>
  <si>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</si>
  <si>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</si>
  <si>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>Организация отдыха и оздоровления детей в лагерях с дневным пребыванием</t>
  </si>
  <si>
    <t>Муниципальная программа "Обеспечение деятельности Администрации Миасского городского округа"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</si>
  <si>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</si>
  <si>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Региональный проект "Творческие люди"</t>
  </si>
  <si>
    <t>69 8 00 22010</t>
  </si>
  <si>
    <t>Обеспечение контейнерным сбором образующихся в жилом фонде твердых коммунальных отходов</t>
  </si>
  <si>
    <t>Ликвидация несанкционированных свалок отходов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</si>
  <si>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</si>
  <si>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</si>
  <si>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</si>
  <si>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</si>
  <si>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</si>
  <si>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</si>
  <si>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</si>
  <si>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</si>
  <si>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</si>
  <si>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</si>
  <si>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</si>
  <si>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55 0 07 73130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</si>
  <si>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</si>
  <si>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</si>
  <si>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</si>
  <si>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</si>
  <si>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</si>
  <si>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</si>
  <si>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</si>
  <si>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</si>
  <si>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</si>
  <si>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</si>
  <si>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</si>
  <si>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</si>
  <si>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</si>
  <si>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</si>
  <si>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</si>
  <si>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</si>
  <si>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</si>
  <si>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</si>
  <si>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</si>
  <si>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</si>
  <si>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</si>
  <si>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</si>
  <si>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</si>
  <si>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</si>
  <si>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</si>
  <si>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</si>
  <si>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</si>
  <si>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</si>
  <si>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</si>
  <si>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</si>
  <si>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</si>
  <si>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</si>
  <si>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</si>
  <si>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</si>
  <si>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</si>
  <si>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</si>
  <si>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</si>
  <si>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</si>
  <si>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</si>
  <si>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</si>
  <si>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</si>
  <si>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Обеспечение мероприятий  по переселению граждан из аварийного жилищного фонда за счет средств местного бюджета</t>
  </si>
  <si>
    <t>69 6 А2 00000</t>
  </si>
  <si>
    <t>69 6 А2 5519Б</t>
  </si>
  <si>
    <t>Государственная поддержка лучших работников  сельских учреждений культуры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</si>
  <si>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</si>
  <si>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</si>
  <si>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</si>
  <si>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</si>
  <si>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</si>
  <si>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</si>
  <si>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</si>
  <si>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</si>
  <si>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Государственная поддержка организаций, входящих в систему спортивной подготовки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</si>
  <si>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</si>
  <si>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</si>
  <si>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</si>
  <si>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</si>
  <si>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</si>
  <si>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</si>
  <si>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</si>
  <si>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</si>
  <si>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</si>
  <si>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</si>
  <si>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</si>
  <si>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</si>
  <si>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</si>
  <si>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>79 4 ЕB 51790</t>
  </si>
  <si>
    <t>Обеспечение образовательных организаций 1-й и 2-й  категорий квалифицированной охраной</t>
  </si>
  <si>
    <t>Строительство газопроводов и газовых сетей, в том числе проектно- изыскательские работы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</si>
  <si>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</si>
  <si>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75 0 13 00000</t>
  </si>
  <si>
    <t>Организация работы органов управления социальной защиты населения муниципальных образований (софинансирование)</t>
  </si>
  <si>
    <t>Оплата услуг специалистов по организации физкультурно - оздоровительной и спортивно-массовой работы с населением среднего возраста</t>
  </si>
  <si>
    <t>Оплата услуг специалистов по организации физкультурно - оздоровительной и спортивно-массовой работы с населением старшего возраста</t>
  </si>
  <si>
    <t>60 2 07 09505</t>
  </si>
  <si>
    <t>60 2 07 09605</t>
  </si>
  <si>
    <t>60 2 07 09S05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</si>
  <si>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</si>
  <si>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</si>
  <si>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Обеспечение мероприятий по модернизации систем коммунальной инфраструктуры за счет средств местного бюджета (софинансирование)</t>
  </si>
  <si>
    <t>60 2 13 09505</t>
  </si>
  <si>
    <t>60 2 13 09605</t>
  </si>
  <si>
    <t>60 2 13 09S05</t>
  </si>
  <si>
    <t>99 0 00 03570</t>
  </si>
  <si>
    <t>Реализация мероприятий за счет "экологических платежей"</t>
  </si>
  <si>
    <t>69 7 22 44100</t>
  </si>
  <si>
    <t>47 1 14 00000</t>
  </si>
  <si>
    <t>80 4 21 00000</t>
  </si>
  <si>
    <t>80 4 21 90000</t>
  </si>
  <si>
    <t>69 7 21 42300</t>
  </si>
  <si>
    <t>Поощрение муниципальных управленческих команд в Челябинской области</t>
  </si>
  <si>
    <t>47 1 14 73121</t>
  </si>
  <si>
    <t>79 4 56 00000</t>
  </si>
  <si>
    <t>79 4 56 90000</t>
  </si>
  <si>
    <t>Возмещение затрат юридическим лицам, индивидуальным предпринимателям, физическим лицам – производителям товаров, работ, услуг в целях исполнения государственного (муниципального) социального заказа на оказание государственных (муниципальных) услуг в социальной сфере в соответствии с социальным сертификатом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</si>
  <si>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</t>
  </si>
  <si>
    <t>Муниципальная программа "Развитие градостроительной деятельности на территории Миасского городского округа"</t>
  </si>
  <si>
    <t>55 0 07 S6130</t>
  </si>
  <si>
    <t>59 0 13 S6190</t>
  </si>
  <si>
    <t>55 0 07 S6120</t>
  </si>
  <si>
    <t>56 0 07 S6200</t>
  </si>
  <si>
    <t>59 0 07 S6200</t>
  </si>
  <si>
    <t>60 2 07 S4020</t>
  </si>
  <si>
    <t>80 4 13 S0240</t>
  </si>
  <si>
    <t>74 0 G2 S3040</t>
  </si>
  <si>
    <t>Государственная поддержка закупки контейнеров для раздельного накопления твердых коммунальных отходов</t>
  </si>
  <si>
    <t>58 0 F2 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</si>
  <si>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</si>
  <si>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58 0 07 S4010</t>
  </si>
  <si>
    <t>58 0 07 S5010</t>
  </si>
  <si>
    <t>Благоустройство мест отдыха, расположенных в городах с численностью населения до 500 тысяч человек</t>
  </si>
  <si>
    <t>94 0 00 03200</t>
  </si>
  <si>
    <t>65 4 00 28190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</si>
  <si>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от 25 октября 2007 года № 212-ЗО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</si>
  <si>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63 0 07 46130</t>
  </si>
  <si>
    <t>51 0 07 61040</t>
  </si>
  <si>
    <t>48 0 00 67020</t>
  </si>
  <si>
    <t>99 0 00 99060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</si>
  <si>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от 27 мая 2010 года № 583-ЗО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</si>
  <si>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99 0 00 99400</t>
  </si>
  <si>
    <t>91 0 00 S1030</t>
  </si>
  <si>
    <t>60 2 13 S4020</t>
  </si>
  <si>
    <t>Комплексы процессных мероприятий</t>
  </si>
  <si>
    <t>28 4 03 00000</t>
  </si>
  <si>
    <t>28 4 03 28430</t>
  </si>
  <si>
    <t>28 4 03 28380</t>
  </si>
  <si>
    <t>03 4 00 00000</t>
  </si>
  <si>
    <t>03 4 01 00000</t>
  </si>
  <si>
    <t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</si>
  <si>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03 4 01 03180</t>
  </si>
  <si>
    <t>03 4 01 03300</t>
  </si>
  <si>
    <t xml:space="preserve">Компенсация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</si>
  <si>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04 4 00 00000</t>
  </si>
  <si>
    <t>04 4 02 00000</t>
  </si>
  <si>
    <t xml:space="preserve"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</t>
  </si>
  <si>
    <t>04 4 02 04090</t>
  </si>
  <si>
    <t>80 3 07 S0013</t>
  </si>
  <si>
    <t>80 3 07 S0014</t>
  </si>
  <si>
    <t>80 3 07 S0016</t>
  </si>
  <si>
    <t>80 3 07 S0017</t>
  </si>
  <si>
    <t>80 4 07 S0060</t>
  </si>
  <si>
    <t xml:space="preserve"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</t>
  </si>
  <si>
    <t>80 3 07 S0018</t>
  </si>
  <si>
    <t>80 3 07 S0012</t>
  </si>
  <si>
    <t>80 3 07 S0030</t>
  </si>
  <si>
    <t>80 3 07 S0040</t>
  </si>
  <si>
    <t>81 4 00 S8370</t>
  </si>
  <si>
    <t>28 4 03 28370</t>
  </si>
  <si>
    <t>28 4 03 28340</t>
  </si>
  <si>
    <t>28 4 03 28350</t>
  </si>
  <si>
    <t>28 4 03 28360</t>
  </si>
  <si>
    <t>28 4 03 28390</t>
  </si>
  <si>
    <t>28 4 03 28400</t>
  </si>
  <si>
    <t>28 4 03 28420</t>
  </si>
  <si>
    <t>28 4 03 28440</t>
  </si>
  <si>
    <t>28 4 03 28450</t>
  </si>
  <si>
    <t>28 4 03 28460</t>
  </si>
  <si>
    <t xml:space="preserve">Предоставление гражданам субсидий на оплату жилого помещения и коммунальных услуг </t>
  </si>
  <si>
    <t xml:space="preserve"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 </t>
  </si>
  <si>
    <t>28 4 03 52200</t>
  </si>
  <si>
    <t>28 4 03 52500</t>
  </si>
  <si>
    <t>28 4 03 R4620</t>
  </si>
  <si>
    <t>Региональные проекты, реализуемые в составе национальных проектов</t>
  </si>
  <si>
    <t>28 1 P1 00000</t>
  </si>
  <si>
    <t>28 1 P1 28010</t>
  </si>
  <si>
    <t>28 4 01 28040</t>
  </si>
  <si>
    <t>28 4 01 28050</t>
  </si>
  <si>
    <t>28 4 01 00000</t>
  </si>
  <si>
    <t>28 4 02 28200</t>
  </si>
  <si>
    <t>28 4 02 00000</t>
  </si>
  <si>
    <t>28 4 02 28170</t>
  </si>
  <si>
    <t xml:space="preserve"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</t>
  </si>
  <si>
    <t>28 4 01 28120</t>
  </si>
  <si>
    <t>28 4 03 28560</t>
  </si>
  <si>
    <t>28 4 03 28580</t>
  </si>
  <si>
    <t>28 4 03 28600</t>
  </si>
  <si>
    <t>28 4 08 00000</t>
  </si>
  <si>
    <t>28 4 08 28660</t>
  </si>
  <si>
    <t>Приобретение технических средств реабилитации для пунктов проката в муниципальных учреждениях социальной защиты населения</t>
  </si>
  <si>
    <t xml:space="preserve"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 </t>
  </si>
  <si>
    <t>79 4 07 04050</t>
  </si>
  <si>
    <t>79 4 07 S4040</t>
  </si>
  <si>
    <t>79 4 10 04070</t>
  </si>
  <si>
    <t>79 4 99 04070</t>
  </si>
  <si>
    <t>79 4 07 03310</t>
  </si>
  <si>
    <t xml:space="preserve"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</t>
  </si>
  <si>
    <t xml:space="preserve">Обеспечение питанием детей из малообеспеченных семей и детей с нарушениями здоровья, обучающихся в муниципальных общеобразовательных организациях </t>
  </si>
  <si>
    <t>79 4 07 S3190</t>
  </si>
  <si>
    <t>79 4 07 S3290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</si>
  <si>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</t>
  </si>
  <si>
    <t>79 4 10 03260</t>
  </si>
  <si>
    <t>79 4 99 03230</t>
  </si>
  <si>
    <t>79 4 99 03260</t>
  </si>
  <si>
    <t xml:space="preserve"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</t>
  </si>
  <si>
    <t>79 4 Е1 S3030</t>
  </si>
  <si>
    <t>79 6 07 S3173</t>
  </si>
  <si>
    <t>79 6 22 S3173</t>
  </si>
  <si>
    <t>79 6 07 S4060</t>
  </si>
  <si>
    <t>79 6 21 S4060</t>
  </si>
  <si>
    <t>79 4 10 03261</t>
  </si>
  <si>
    <t>Финансовое обеспечение муниципального задания на оказание муниципальных услуг (выполнение работ) (обеспечение функционирования модели персонифицированного финансирования дополнительного образования детей)</t>
  </si>
  <si>
    <t>79 4 10 32610</t>
  </si>
  <si>
    <t>79 4 E2 51711</t>
  </si>
  <si>
    <t>Оснащение (обновление материально-технической базы) оборудованием, средствами обучения и воспитания муниципальных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</si>
  <si>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Реализация мероприятий с детьми и молодежью </t>
  </si>
  <si>
    <t>79 4 07 S3350</t>
  </si>
  <si>
    <t>79 4 07 S4100</t>
  </si>
  <si>
    <t>79 4 99 03210</t>
  </si>
  <si>
    <t>Комплекс процессных мероприятий "Предоставление мер социальной поддержки отдельным категориям граждан"</t>
  </si>
  <si>
    <t xml:space="preserve">Ежемесячная денежная выплата в соответствии с Законом Челябинской области от 30 ноября 2004 года № 327-ЗО "О мерах социальной поддержки ветеранов в Челябинской области" </t>
  </si>
  <si>
    <t>Ежемесячная денежная выплата в соответствии с Законом Челябинской области от 28 октября 2004 года № 282-ЗО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</si>
  <si>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от 29 ноября 2007 года № 220-ЗО "О звании "Ветеран труда Челябинской области"</t>
  </si>
  <si>
    <t xml:space="preserve">Компенсация расходов на оплату жилых помещений и коммунальных услуг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</si>
  <si>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Компенсационные выплаты за пользование услугами связи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</si>
  <si>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Компенсация расходов на уплату взноса на капитальный ремонт общего имущества в многоквартирном доме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</si>
  <si>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Возмещение стоимости услуг по погребению и выплата социального пособия на погребение в соответствии с Законом Челябинской области от 27 октября 2005 года № 410-ЗО "О возмещении стоимости услуг по погребению и выплате социального пособия на погребение" </t>
  </si>
  <si>
    <t>Меры социальной поддержки в соответствии с Законом Челябинской области от 24 августа 2016 года № 396-ЗО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</si>
  <si>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"Почетный донор России" </t>
  </si>
  <si>
    <t>Региональный проект "Финансовая поддержка семей при рождении детей"</t>
  </si>
  <si>
    <t>Выплата областного единовременного пособия при рождении ребенка в соответствии с Законом Челябинской области от 27 октября 2005 года № 417-ЗО "Об областном единовременном пособии при рождении ребенка"</t>
  </si>
  <si>
    <t>Комплекс процессных мероприятий "Содействие росту реальных доходов семей с детьми"</t>
  </si>
  <si>
    <t>Пособие на ребенка в соответствии с Законом Челябинской области от 28 октября 2004 года № 299-ЗО "О пособии на ребенка"</t>
  </si>
  <si>
    <t>Комплекс процессных мероприятий "Предоставление мер социальной поддержки детям-сиротам и детям, оставшимся без попечения родителей"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</si>
  <si>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от 25 октября 2007 года № 212-ЗО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 </t>
  </si>
  <si>
    <t>Комплекс процессных мероприятий "Доступная среда"</t>
  </si>
  <si>
    <t xml:space="preserve">Оплата услуг специалистов по организации обучения детей плаванию по межведомственной программе "Плавание для всех" 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</si>
  <si>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</t>
  </si>
  <si>
    <t>Комплекс процессных мероприятий "Обеспечение доступности качественного общего, дополнительного и дополнительного профессионального образования"</t>
  </si>
  <si>
    <t>Комплекс процессных мероприятий "Обеспечение территориальной и экономической доступности дошкольного образования"</t>
  </si>
  <si>
    <t>Региональный проект "Цифровая культура"</t>
  </si>
  <si>
    <t>57 2 07 18100</t>
  </si>
  <si>
    <t>64 1 G2 00000</t>
  </si>
  <si>
    <t>64 1 G2 52690</t>
  </si>
  <si>
    <t xml:space="preserve">Укрепление материально-технической базы и оснащение оборудованием детских школ искусств </t>
  </si>
  <si>
    <t>69 7 07 S8120</t>
  </si>
  <si>
    <t>67 0 07 44200</t>
  </si>
  <si>
    <t>с</t>
  </si>
  <si>
    <t>67 0 21 00000</t>
  </si>
  <si>
    <t>67 0 21 44100</t>
  </si>
  <si>
    <t>67 0 24 44100</t>
  </si>
  <si>
    <t>67 0 24 00000</t>
  </si>
  <si>
    <t>Субсидии бюджетным и автономным учреждениям на текущий ремонт зданий и сооружений</t>
  </si>
  <si>
    <t>Закупка и монтаж оборудования для создания «умных» спортивных площадок</t>
  </si>
  <si>
    <t>80 4 07 L7530</t>
  </si>
  <si>
    <t>81 3 07 S8690</t>
  </si>
  <si>
    <t xml:space="preserve">Подпрограмма "Крепкая семья" </t>
  </si>
  <si>
    <t>81 2 00 00000</t>
  </si>
  <si>
    <t>81 2 07 00000</t>
  </si>
  <si>
    <t>81 2 07 80000</t>
  </si>
  <si>
    <t xml:space="preserve">Субсидии бюджетным и автономным учреждениям на текущий ремонт зданий и сооружений </t>
  </si>
  <si>
    <t>Единовременная социальная выплата педагогическим работникам муниципальных общеобразовательных учреждений, расположенных на территории Миасского городского округа</t>
  </si>
  <si>
    <t>79 4 07 40045</t>
  </si>
  <si>
    <t>Мероприятия в области образования</t>
  </si>
  <si>
    <t>79 4 07 40000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</si>
  <si>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установлены-ми Федеральным законом "О защите населения и территорий от чрезвычайных ситуаций природного и техногенного характера"</t>
  </si>
  <si>
    <t xml:space="preserve"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 </t>
  </si>
  <si>
    <t>Создание, модернизация (реконструкция)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</t>
  </si>
  <si>
    <t>55 0 07 S6140</t>
  </si>
  <si>
    <t>Региональный проект «Чистая страна»</t>
  </si>
  <si>
    <t>63 0 G1 00000</t>
  </si>
  <si>
    <t>63 0 G1 S3020</t>
  </si>
  <si>
    <t xml:space="preserve">Разработка проектной документации на рекультивацию земельных участков, нарушенных размещением твердых коммунальных отходов, и ликвидацию объектов накопленного экологического вреда </t>
  </si>
  <si>
    <t xml:space="preserve">Капитальные вложения в муниципальные объекты физической культуры и спорта </t>
  </si>
  <si>
    <t>62 0 07 L5110</t>
  </si>
  <si>
    <t>79 6 07 S4110</t>
  </si>
  <si>
    <t>79 6 07 S3500</t>
  </si>
  <si>
    <t>79 4 07 S3510</t>
  </si>
  <si>
    <t>Разработка проектно-сметной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</si>
  <si>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</si>
  <si>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>57 2 07 S6100</t>
  </si>
  <si>
    <t>Мероприятия по организации пляжей в традиционных местах неорганизованного отдыха людей вблизи водоемов</t>
  </si>
  <si>
    <t>Оснащение современным оборудованием муниципальных образовательных организаций, реализующих образовательные программы дошкольного об-разования, для получения детьми качественного образования</t>
  </si>
  <si>
    <t>Повышение уровня доступности муниципальных учреждений физической культуры и спорта для инвалидов и других маломобильных групп населения</t>
  </si>
  <si>
    <t>Приложение 2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</si>
  <si>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и формированию электронных реестров для зачисления денежных средств на счета физических лиц, открытых в кредитных организациях</t>
  </si>
  <si>
    <t>62 0 07 S9340</t>
  </si>
  <si>
    <t>Проведение комплексных кадастровых работ на территории Челябинской области за счет средств областного бюджета</t>
  </si>
  <si>
    <t>80 4 07 S4016</t>
  </si>
  <si>
    <t>Реализация инициативного проекта «Спортивная площадка, расположенная по адресу: г. Миасс, ул. Пугачева, 18А»</t>
  </si>
  <si>
    <t>Реализация инициативного проекта «Парк Победы, расположенный в п. Нижний Атлян, ул. Городок, напротив дома №20»</t>
  </si>
  <si>
    <t>Реализация инициативного проекта «Ремонт участка автомобильной дороги в районе жилых домов №№ 86-145 по ул. Школьная и пер. Подстанционный в г. Миассе»</t>
  </si>
  <si>
    <t>58 0 07 S4012</t>
  </si>
  <si>
    <t>58 0 07 S4013</t>
  </si>
  <si>
    <t>Реализация инициативного проекта  «Благоустройство территории набережной Городского пруда (в районе домов № 2, 4, 6, 8 ул. Свердлова, г. Миасс»</t>
  </si>
  <si>
    <t>58 0 07 S4014</t>
  </si>
  <si>
    <t>Реализация инициативного проекта «Благоустройство дворовой территории многоквартирных домов №№ 1, 3, 5, 7, 7а по пр. Макеева №№ 9, 9а, 11 по ул. Менделеева в г. Миассе»;</t>
  </si>
  <si>
    <t>58 0 07 S4017</t>
  </si>
  <si>
    <t>Реализация инициативного проекта «Благоустройство дворовой территории многоквартирных домов №№ 11, 13, 13а, 15 по пр. Макеева №№ 12, 12а, 14 по ул. Молодежная в г. Миассе»</t>
  </si>
  <si>
    <t>58 0 07 S4018</t>
  </si>
  <si>
    <t>Реализация инициативного проекта «Благоустройство детского городка, расположенного по ул. Болотная»</t>
  </si>
  <si>
    <t>58 0 07 S4019</t>
  </si>
  <si>
    <t>59 0 07 S4013</t>
  </si>
  <si>
    <t>79 4 07 S4011</t>
  </si>
  <si>
    <t>Реализация инициативного проекта «Мини-футбольное поле п. Ленинск»</t>
  </si>
  <si>
    <t>Реализация инициативного проекта «Благоустройство территории, прилегающей к МОУ «СОШ № 31» с. Смородинка»</t>
  </si>
  <si>
    <t>Обновление материально-технической базы организаций, осуществляющих образовательную деятельность исключительно по адаптированным основным общеобразовательным программам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</si>
  <si>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образовательные программы дошкольного образования, через предоставление компенсации части родительской платы</t>
  </si>
  <si>
    <t>Приложение 4</t>
  </si>
  <si>
    <t>Обновление подвижного состава пассажирского транспорта общего пользования (автобусов) в муниципальных образованиях Челябинской области</t>
  </si>
  <si>
    <t>64 1 00 97100</t>
  </si>
  <si>
    <t>58 0 07 S4015</t>
  </si>
  <si>
    <t>Реализация инициативного проекта "Благоустройство дворовой территории многоквартирных домов №№ 1, 3, 5, 7, 7а по пр. Макеева №№ 9, 9а, 11 по ул. Менделеева в г. Миассе"</t>
  </si>
  <si>
    <t>Реализация инициативного проекта "Благоустройство дворовой территории многоквартирных домов №№ 11, 13, 13а, 15 по пр. Макеева №№ 12, 12а, 14 по ул. Молодежная в г. Миассе"</t>
  </si>
  <si>
    <t>51 0 99 00000</t>
  </si>
  <si>
    <t>73 0 99 00000</t>
  </si>
  <si>
    <t>74 0 99 00000</t>
  </si>
  <si>
    <t>63 0 G1 S3031</t>
  </si>
  <si>
    <t>28 4 01 28770</t>
  </si>
  <si>
    <t>Субвенция местным бюджетам на реализацию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</t>
  </si>
  <si>
    <t>Муниципальная программа "Формирование современной городской среды  на территории Миасского городского округа на 2018-2026 годы"</t>
  </si>
  <si>
    <t>79 4 23 00000</t>
  </si>
  <si>
    <t>79 4 23 03260</t>
  </si>
  <si>
    <t>79 4 24 03260</t>
  </si>
  <si>
    <t>Создание условий для всестороннего развития, реализации потенциала и успешной интеграции в общество молодых людей</t>
  </si>
  <si>
    <t>79 5 E8 21030</t>
  </si>
  <si>
    <t>60 2 13 S401А</t>
  </si>
  <si>
    <t>81 1 07 85057</t>
  </si>
  <si>
    <t>Единовременная денежная выплата гражданам, заключившим контракт с Министерством обороны Российской Федерации о прохождении военной службы в Вооруженных силах Российской Федерации</t>
  </si>
  <si>
    <t>50 0 00 99090</t>
  </si>
  <si>
    <t>99 0 00 99150</t>
  </si>
  <si>
    <t>Осуществление переданных полномочий на государственную регистрацию актов гражданского состояния за счет средств областного бюджета</t>
  </si>
  <si>
    <t>55 0 07 73170</t>
  </si>
  <si>
    <t>Отдельные мероприятия в других видах транспорта</t>
  </si>
  <si>
    <t>55 0 13 00000</t>
  </si>
  <si>
    <t>55 0 13 S6140</t>
  </si>
  <si>
    <t>69 2 24 00000</t>
  </si>
  <si>
    <t>69 2 24 42300</t>
  </si>
  <si>
    <t>79 4 07 03520</t>
  </si>
  <si>
    <t>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общего, среднего общего образования, являющихся членами семей, признанных многодетными в соответствии с Законом Челябинской области от 31 марта 2010 года № 548-ЗО "О статусе и дополнительных мерах социальной поддержки многодетной семьи в Челябинской области", со среднедушевым доходом, размер которого не превышает однократную величину прожиточного минимума для трудоспособного населения, установленную в соответствии с законодательством Челябинской области</t>
  </si>
  <si>
    <t>79 4 07 42157</t>
  </si>
  <si>
    <t>Обеспечение бесплатным двухразовым горячим питанием обучающихся на период прохождения одним из членов семьи военной службы по мобилизации</t>
  </si>
  <si>
    <t>79 4 Е4 03120</t>
  </si>
  <si>
    <t>Региональный проект "Цифровая образовательная среда"</t>
  </si>
  <si>
    <t>Выплата вознаграждения победителям конкурсного отбора образовательных организаций, реализующих образовательные программы начального общего, основного общего и (или) среднего общего образования, для создания на их базе информационно-библиотечных центров</t>
  </si>
  <si>
    <t>Обеспечение мероприятий по переселению граждан из аварийного жилищного фонда за счет средств публично-правовой компании "Фонд развития территорий"</t>
  </si>
  <si>
    <t xml:space="preserve">Осуществление переданных государственных полномочий в области охраны труда </t>
  </si>
  <si>
    <t>79 4 07 50501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</si>
  <si>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</si>
  <si>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80 4 07 S0270</t>
  </si>
  <si>
    <t>Создание модульных и каркасно-тентовых объектов и закупка спортивно-технологического оборудования</t>
  </si>
  <si>
    <t>80 3 07 S0120</t>
  </si>
  <si>
    <t>Оплата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"Готов к труду и обороне" в центрах тестирования, созданных муниципальными образованиями</t>
  </si>
  <si>
    <t>28 4 03 5250F</t>
  </si>
  <si>
    <t>Реализация полномочий Российской Федерации на оплату жилищно-коммунальных услуг отдельным категориям граждан за счет средств резервного фонда Правительства Российской Федерации</t>
  </si>
  <si>
    <t>Осуществление переданных государственных полномочий по ежемесячной денежной выплате на оплату жилья и коммунальных услуг многодетной семье</t>
  </si>
  <si>
    <t>Исполнено за 2024 год</t>
  </si>
  <si>
    <t>от</t>
  </si>
  <si>
    <t>Приложение 3</t>
  </si>
  <si>
    <t>тыс.рублей</t>
  </si>
  <si>
    <t>Распределение бюджетных ассигнований по разделам и подразделам классификации расходов бюджета за 2024 год</t>
  </si>
  <si>
    <t>Ведомственная структура расходов бюджета Миасского городского округа за 2024 год</t>
  </si>
  <si>
    <t>Код бюджетной классификации РФ</t>
  </si>
  <si>
    <t>Наименование источника средств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</si>
  <si>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</si>
  <si>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</si>
  <si>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</si>
  <si>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</si>
  <si>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</si>
  <si>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</si>
  <si>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</si>
  <si>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</si>
  <si>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</si>
  <si>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</si>
  <si>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</si>
  <si>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городскими округами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</si>
  <si>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</si>
  <si>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</si>
  <si>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</si>
  <si>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</si>
  <si>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</si>
  <si>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</si>
  <si>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</si>
  <si>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</si>
  <si>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</si>
  <si>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</si>
  <si>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</si>
  <si>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</si>
  <si>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</si>
  <si>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</si>
  <si>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</si>
  <si>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</si>
  <si>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</si>
  <si>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 бюджетов городских округов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</si>
  <si>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</si>
  <si>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</si>
  <si>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</si>
  <si>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</si>
  <si>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</si>
  <si>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</si>
  <si>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</si>
  <si>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 бюджетов городских округов</t>
  </si>
  <si>
    <t>01 06 00 00 00 0000 000</t>
  </si>
  <si>
    <t>Иные источники внутреннего финансирования  дефицитов бюджетов</t>
  </si>
  <si>
    <t>01 06 10 00 00 0000 000</t>
  </si>
  <si>
    <t>Операции по управлению остатками средств на единых счетах бюджетов</t>
  </si>
  <si>
    <t>Источники 
внутреннего финансирования дефицита бюджета Миасского  городского округа 
за 2024 год</t>
  </si>
  <si>
    <t>Доходы бюджета Миасского городского округа за 2024 год 
по кодам классификации доходов бюджетов</t>
  </si>
  <si>
    <t>Наименование доходов</t>
  </si>
  <si>
    <t>Коды бюджетной классификации</t>
  </si>
  <si>
    <t xml:space="preserve"> Налог на доходы физических лиц</t>
  </si>
  <si>
    <t xml:space="preserve"> 182 101 02000 01 0000 110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</si>
  <si>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</si>
  <si>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</si>
  <si>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</si>
  <si>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</si>
  <si>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</si>
  <si>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</si>
  <si>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</si>
  <si>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182 101 02040 01 0000 110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</si>
  <si>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</si>
  <si>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182 101 02050 01 0000 110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</si>
  <si>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</si>
  <si>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182 101 02080 01 0000 110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</si>
  <si>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</si>
  <si>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182 101 02130 01 0000 110</t>
  </si>
  <si>
    <t>182 101 02140 01 0000 110</t>
  </si>
  <si>
    <t>Акцизы по подакцизным товарам (продукции), производимым на территории Российской Федерации</t>
  </si>
  <si>
    <t>182 103 02000 01 0000 110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</si>
  <si>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</si>
  <si>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</si>
  <si>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</si>
  <si>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</si>
  <si>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</si>
  <si>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</si>
  <si>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</si>
  <si>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182 103 02260 01 0000 110</t>
  </si>
  <si>
    <t>Налоги  на  совокупный  доход</t>
  </si>
  <si>
    <t>182 105 00000 00 0000 000</t>
  </si>
  <si>
    <t>Налог, взимаемый в связи с применением упрощенной системы налогообложения</t>
  </si>
  <si>
    <t xml:space="preserve">182 105 01000 00 0000 110   </t>
  </si>
  <si>
    <t>Единый налог на вмененный доход для отдельных видов деятельности</t>
  </si>
  <si>
    <t xml:space="preserve">182 105 02000 02 0000 110   </t>
  </si>
  <si>
    <t>Единый сельскохозяйственный налог</t>
  </si>
  <si>
    <t>182 105 03000 01 0000 110</t>
  </si>
  <si>
    <t>Налог, взимаемый в связи с применением патентной системы налогообложения</t>
  </si>
  <si>
    <t>182 105 04000 02 0000 110</t>
  </si>
  <si>
    <t>Налоги  на  имущество</t>
  </si>
  <si>
    <t>182 106 00000 00 0000 000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</si>
  <si>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</si>
  <si>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182 106 01020 04 0000 110</t>
  </si>
  <si>
    <r>
      <t>Земельный налог</t>
    </r>
    <r>
      <rPr>
        <b/>
        <sz val="12"/>
        <color indexed="9"/>
        <rFont val="Times New Roman"/>
        <family val="1"/>
        <charset val="204"/>
      </rPr>
      <t>, в т.ч.:</t>
    </r>
  </si>
  <si>
    <t>182 106 06000 00 0000 110</t>
  </si>
  <si>
    <t>Земельный налог с организаций, обладающих земельным участком, расположенным в границах городских округов</t>
  </si>
  <si>
    <t>182 106 06032 04 0000 110</t>
  </si>
  <si>
    <t>Земельный налог с физических лиц, обладающих земельным участком, расположенным в границах городских округов</t>
  </si>
  <si>
    <t>182 106 06042 04 0000 110</t>
  </si>
  <si>
    <t>Государственная  пошлина</t>
  </si>
  <si>
    <t>000 108 00000 00 0000 000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</si>
  <si>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</si>
  <si>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182 108 03010 01 0000 110</t>
  </si>
  <si>
    <t>Государственная пошлина за выдачу разрешения на установку рекламной конструкции</t>
  </si>
  <si>
    <t>283 108 07150 01 0000 110</t>
  </si>
  <si>
    <t>Задолженность и перерасчеты по отмененным налогам, сборам и иным обязательным платежам</t>
  </si>
  <si>
    <t>000 109 00000 00 0000 000</t>
  </si>
  <si>
    <t>НАЛОГОВЫЕ ДОХОДЫ</t>
  </si>
  <si>
    <t>Доходы от использования имущества, находящегося в государственной и муниципальной собственности</t>
  </si>
  <si>
    <t>000 111 00000 00 0000 000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</si>
  <si>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</si>
  <si>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283 111 05012 04 0000 120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</si>
  <si>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</si>
  <si>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283 111 05024 04 0000 120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</si>
  <si>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</si>
  <si>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283 111 05034 04 0000 120</t>
  </si>
  <si>
    <t>287 111 05034 04 0000 120</t>
  </si>
  <si>
    <t>288 111 05034 04 0000 120</t>
  </si>
  <si>
    <t>289 111 05034 04 0000 120</t>
  </si>
  <si>
    <t>Доходы от сдачи в аренду имущества, составляющего казну городских округов (за исключением земельных участков)</t>
  </si>
  <si>
    <t>283 111 05074 04 0000 120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</si>
  <si>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</si>
  <si>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283 111 05312 04 0000 120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</si>
  <si>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</si>
  <si>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283 111 07014 04 0000 120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</si>
  <si>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</si>
  <si>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283 111 09044 04 0000 120</t>
  </si>
  <si>
    <t>Плата за негативное воздействие на окружающую среду</t>
  </si>
  <si>
    <t>048 112 01000 01 0000 120</t>
  </si>
  <si>
    <t>Плата за выбросы загрязняющих веществ в атмосферный воздух стационарными объектами</t>
  </si>
  <si>
    <t>048 112 01010 01 0000 120</t>
  </si>
  <si>
    <t>Плата за сбросы загрязняющих веществ в водные объекты</t>
  </si>
  <si>
    <t>048 112 01030 01 0000 120</t>
  </si>
  <si>
    <t>Плата за размещение отходов производства</t>
  </si>
  <si>
    <t>048 112 01041 01 0000 120</t>
  </si>
  <si>
    <t>Плата за размещение твердых коммунальных отходов</t>
  </si>
  <si>
    <t>048 112 01042 01 0000 120</t>
  </si>
  <si>
    <t>Доходы от оказания платных услуг и компенсации затрат государства</t>
  </si>
  <si>
    <t>000 113 00000 00 0000 000</t>
  </si>
  <si>
    <t>Прочие доходы от оказания платных услуг (работ) получателями средств бюджетов городских округов</t>
  </si>
  <si>
    <t>000 113 01994 04 0000 130</t>
  </si>
  <si>
    <t>в т.ч. справочно: 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учреждениях)</t>
  </si>
  <si>
    <t>288 113 01994 04 0010 130</t>
  </si>
  <si>
    <t>Доходы, поступающие в порядке возмещения расходов, понесенных в связи с эксплуатацией имущества городских округов</t>
  </si>
  <si>
    <t>000 113 02064 04 0000 130</t>
  </si>
  <si>
    <t>Прочие доходы от компенсации затрат бюджетов городских округов</t>
  </si>
  <si>
    <t>000 113 02994 04 0000 130</t>
  </si>
  <si>
    <t>Доходы от продажи материальных и нематериальных активов</t>
  </si>
  <si>
    <t>000 114 00000 00 0000  000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</si>
  <si>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</si>
  <si>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289 114 02042 04 0000 410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</si>
  <si>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</si>
  <si>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283 114 02043 04 0000 410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</si>
  <si>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</si>
  <si>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283 114 02042 04 0000 440</t>
  </si>
  <si>
    <t>288 114 02042 04 0000 440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</si>
  <si>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</si>
  <si>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283 114 02043 04 0000 440</t>
  </si>
  <si>
    <t>Средства от распоряжения и реализации выморочного имущества, обращенного в собственность городских округов (в части реализации основных средств по указанному имуществу)</t>
  </si>
  <si>
    <t xml:space="preserve">283 1 14 03040 04 0000 410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</si>
  <si>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</si>
  <si>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283 114 06012 04 0000 430</t>
  </si>
  <si>
    <t xml:space="preserve"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
</t>
  </si>
  <si>
    <t>283 114 06024 04 0000 430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</si>
  <si>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</si>
  <si>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283 114 06312 04 0000 430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</si>
  <si>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</si>
  <si>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283 114 13040 04 0000 410</t>
  </si>
  <si>
    <t xml:space="preserve">Штрафы, санкции, возмещение ущерба                               </t>
  </si>
  <si>
    <t xml:space="preserve"> 000 1 16 00000 00 0000 000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</si>
  <si>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</si>
  <si>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</si>
  <si>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</si>
  <si>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</si>
  <si>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</si>
  <si>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</si>
  <si>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</si>
  <si>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000 116 01074 01 0000 140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</si>
  <si>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</si>
  <si>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000 116 01083 01 0000 140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</si>
  <si>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</si>
  <si>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000 116 01113 01 0000 140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</si>
  <si>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</si>
  <si>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</si>
  <si>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</si>
  <si>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</si>
  <si>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</si>
  <si>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</si>
  <si>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</si>
  <si>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000 116 01173 01 0000 140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</si>
  <si>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</si>
  <si>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000 116 01183 01 0000 140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</si>
  <si>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</si>
  <si>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</si>
  <si>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</si>
  <si>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000 116 01203 01 0000 140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</si>
  <si>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</si>
  <si>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283 116 02020 02 0000 140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</si>
  <si>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</si>
  <si>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000 116 07010 04 0000 140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</si>
  <si>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</si>
  <si>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000 116 07090 04 0000 140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</si>
  <si>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</si>
  <si>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000  116 10031 04 0000 140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</si>
  <si>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</si>
  <si>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000 116 10032 04 0000 140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</si>
  <si>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</si>
  <si>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000 116 10061 04 0000 140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</si>
  <si>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</si>
  <si>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000 116 10100 04 0000 140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</si>
  <si>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</si>
  <si>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</si>
  <si>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</si>
  <si>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000 116 10129 01 0000 140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</si>
  <si>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</si>
  <si>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000 116 11050 01 0000 140</t>
  </si>
  <si>
    <t>Прочие неналоговые доходы</t>
  </si>
  <si>
    <t>000 117 00000 00 0000 000</t>
  </si>
  <si>
    <t>Невыясненные поступления</t>
  </si>
  <si>
    <t>000 117 01040 04 0000 180</t>
  </si>
  <si>
    <t>Прочие неналоговые доходы бюджетов городских округов</t>
  </si>
  <si>
    <t>000 117 05040 04 0000 180</t>
  </si>
  <si>
    <t>Инициативные платежи, зачисляемые в бюджеты городских округов</t>
  </si>
  <si>
    <t>283 1 17 15020 04 0010 150</t>
  </si>
  <si>
    <t>НЕНАЛОГОВЫЕ ДОХОДЫ</t>
  </si>
  <si>
    <t>НАЛОГОВЫЕ И НЕНАЛОГОВЫЕ ДОХОДЫ</t>
  </si>
  <si>
    <t>000 100 00000 00  0000 000</t>
  </si>
  <si>
    <t>БЕЗВОЗМЕЗДНЫЕ ПОСТУПЛЕНИЯ ОТ ДРУГИХ БЮДЖЕТОВ БЮДЖЕТНОЙ СИСТЕМЫ РОССИЙСКОЙ ФЕДЕРАЦИИ</t>
  </si>
  <si>
    <t>000 202 00000 00  0000 000</t>
  </si>
  <si>
    <t>Дотации бюджетам субъектов Российской Федерации и муниципальных образований</t>
  </si>
  <si>
    <t>000 202 10000 00 0000 150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</si>
  <si>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</si>
  <si>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284 202 15001 04 0000 150</t>
  </si>
  <si>
    <t>Дотации бюджетам городских округов на поддержку мер по обеспечению сбалансированности бюджетов</t>
  </si>
  <si>
    <t>284 202 15002 04 0000 150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</si>
  <si>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</si>
  <si>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284 202 15009 04 0000 150</t>
  </si>
  <si>
    <t>Субсидии бюджетам бюджетной системы Российской Федерации (межбюджетные субсидии)</t>
  </si>
  <si>
    <t>000 202 20000 00 0000 150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</si>
  <si>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</si>
  <si>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283 202 20041 04 0000 150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</si>
  <si>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</si>
  <si>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287 202 20077 04 0000 150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</si>
  <si>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</si>
  <si>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283 202 20299 04 0000 150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</si>
  <si>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</si>
  <si>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283 202 20300 04 0000 150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</si>
  <si>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</si>
  <si>
    <t>283 202 20303 04 0000 150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</si>
  <si>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</si>
  <si>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287 202 25081 04 0000 150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</si>
  <si>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</si>
  <si>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288 202 25171 04 0000 150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</si>
  <si>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</si>
  <si>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288 202 25172 04 0000 150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</si>
  <si>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</si>
  <si>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287 202 25229 04 0000 150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</si>
  <si>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</si>
  <si>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288 202 25304 04 0000 150</t>
  </si>
  <si>
    <t>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</si>
  <si>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283 202 25424 04 0000 150</t>
  </si>
  <si>
    <t>Субсидии бюджетам городских округов на реализацию мероприятий по обеспечению жильем молодых семей</t>
  </si>
  <si>
    <t>283 202 25497 04 0000 150</t>
  </si>
  <si>
    <t>Субсидии бюджетам на проведение комплексных кадастровых работ</t>
  </si>
  <si>
    <t>283 202 25511 04 0000 150</t>
  </si>
  <si>
    <t>Субсидии бюджетам городских округов на поддержку отрасли культуры</t>
  </si>
  <si>
    <t>289 202 25519 04 0000 150</t>
  </si>
  <si>
    <t>Субсидии бюджетам городских округов на реализацию программ формирования современной городской среды</t>
  </si>
  <si>
    <t>283 202 25555 04 0000 150</t>
  </si>
  <si>
    <t>283 202 27112 04 0000 150</t>
  </si>
  <si>
    <r>
      <t>Прочие субсидии бюджетам городских округов</t>
    </r>
    <r>
      <rPr>
        <sz val="12"/>
        <color indexed="10"/>
        <rFont val="Times New Roman"/>
        <family val="1"/>
        <charset val="204"/>
      </rPr>
      <t xml:space="preserve"> </t>
    </r>
  </si>
  <si>
    <t>283 202 29999 04 0000 150</t>
  </si>
  <si>
    <t xml:space="preserve">Прочие субсидии бюджетам городских округов </t>
  </si>
  <si>
    <t>285 202 29999 04 0000 150</t>
  </si>
  <si>
    <t>287 202 29999 04 0000 150</t>
  </si>
  <si>
    <t>288 202 29999 04 0000 150</t>
  </si>
  <si>
    <t>Субвенции бюджетам субъектов Российской Федерации и муниципальных образований</t>
  </si>
  <si>
    <t>000 2 02 30000 00 0000 150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</si>
  <si>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</si>
  <si>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285 202 30013 04 0000 150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</si>
  <si>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</si>
  <si>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285 202 30022 04 0000 150</t>
  </si>
  <si>
    <t>Субвенции бюджетам городских округов на выполнение передаваемых полномочий субъектов Российской Федерации</t>
  </si>
  <si>
    <t>283 202 30024 04 0000 150</t>
  </si>
  <si>
    <t>285 202 30024 04 0000 150</t>
  </si>
  <si>
    <t>288 202 30024 04 0000 150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</si>
  <si>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</si>
  <si>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285 202 30027 04 0000 150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</si>
  <si>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</si>
  <si>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288 202 30029 04 0000 150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</si>
  <si>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</si>
  <si>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283 202 35082 04 0000 150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</si>
  <si>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</si>
  <si>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283 202 35120 04 0000 150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</si>
  <si>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</si>
  <si>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285 202 35220 04 0000 150</t>
  </si>
  <si>
    <t>Субвенции бюджетам городских округов на оплату жилищно-коммунальных услуг отдельным категориям граждан</t>
  </si>
  <si>
    <t>285 202 35250 04 0000 150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</si>
  <si>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</si>
  <si>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285 202 35462 04 0000 150</t>
  </si>
  <si>
    <t>Субвенции бюджетам городских округов на государственную регистрацию актов гражданского состояния</t>
  </si>
  <si>
    <t>283 202 35930 04 0000 150</t>
  </si>
  <si>
    <t>Прочие субвенции бюджетам городских округов</t>
  </si>
  <si>
    <t>283 202 39999 04 0000 150</t>
  </si>
  <si>
    <t>000 2 02 40000 00 0000 150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</si>
  <si>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</si>
  <si>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288 202 45050 04 0000 150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</si>
  <si>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</si>
  <si>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288 202 45179 04 0000 150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</si>
  <si>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</si>
  <si>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288 202 45303 04 0000 150</t>
  </si>
  <si>
    <t>Прочие межбюджетные трансферты, передаваемые бюджетам городских округов</t>
  </si>
  <si>
    <t>283 202 49999 04 0000 150</t>
  </si>
  <si>
    <t>288 202 49999 04 0000 150</t>
  </si>
  <si>
    <t>Безвозмездные поступления от государственных (муниципальных) организаций в бюджеты городских округов</t>
  </si>
  <si>
    <t>000 2 03 04000 00 0000 150</t>
  </si>
  <si>
    <t>Прочие безвозмездные поступления от государственных (муниципальных) организаций в бюджеты городских округов</t>
  </si>
  <si>
    <t>288 2 03 04099 04 0000 150</t>
  </si>
  <si>
    <t>Безвозмездные поступления от негосударственных организаций</t>
  </si>
  <si>
    <t>000 2 04 04000 00 0000 150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</si>
  <si>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</si>
  <si>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287 204 04020 04 0000 150</t>
  </si>
  <si>
    <t>288 204 04020 04 0000 150</t>
  </si>
  <si>
    <t>289 204 04020 04 0000 150</t>
  </si>
  <si>
    <t>Прочие безвозмездные поступления</t>
  </si>
  <si>
    <t>000 207 00000 00 0000 150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</si>
  <si>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</si>
  <si>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287 207 04020 04 0000 150</t>
  </si>
  <si>
    <t>288 207 04020 04 0000 150</t>
  </si>
  <si>
    <t>Прочие безвозмездные поступления в бюджеты городских округов</t>
  </si>
  <si>
    <t>283 207 04050 04 0000 150</t>
  </si>
  <si>
    <t>288 207 04050 04 0000 150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</si>
  <si>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</si>
  <si>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000 218 00000 04 0000 150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</si>
  <si>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</si>
  <si>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000 219 00000 04 0000 150</t>
  </si>
  <si>
    <t>БЕЗВОЗМЕЗДНЫЕ ПОСТУПЛЕНИЯ</t>
  </si>
  <si>
    <t>ВСЕГО ДОХОДОВ</t>
  </si>
  <si>
    <t>Приложение   1</t>
  </si>
  <si>
    <t>тыс. рублей</t>
  </si>
  <si>
    <t>от                      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</si>
</sst>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0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/>
    <xf numFmtId="0" fontId="2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29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250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 vertical="center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10" fillId="0" borderId="0" xfId="9" applyFill="1"/>
    <xf numFmtId="4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0" fontId="3" fillId="2" borderId="6" xfId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0" borderId="1" xfId="0" applyFont="1" applyFill="1" applyBorder="1" applyAlignment="1">
      <alignment horizontal="justify" vertical="center" wrapText="1"/>
    </xf>
    <xf numFmtId="0" fontId="15" fillId="0" borderId="0" xfId="0" applyFo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9" fillId="0" borderId="0" xfId="0" applyNumberFormat="1" applyFont="1" applyFill="1" applyAlignment="1">
      <alignment horizontal="center" vertical="center"/>
    </xf>
    <xf numFmtId="49" fontId="3" fillId="0" borderId="0" xfId="11" applyNumberFormat="1" applyFont="1" applyAlignment="1">
      <alignment horizontal="left"/>
    </xf>
    <xf numFmtId="0" fontId="3" fillId="0" borderId="0" xfId="11" applyFont="1" applyAlignment="1"/>
    <xf numFmtId="0" fontId="3" fillId="0" borderId="0" xfId="11" applyFont="1" applyFill="1" applyAlignment="1">
      <alignment horizontal="right"/>
    </xf>
    <xf numFmtId="0" fontId="3" fillId="0" borderId="0" xfId="11" applyFont="1"/>
    <xf numFmtId="0" fontId="17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11" applyNumberFormat="1" applyFont="1" applyFill="1" applyAlignment="1">
      <alignment horizontal="left"/>
    </xf>
    <xf numFmtId="0" fontId="3" fillId="0" borderId="0" xfId="11" applyFont="1" applyFill="1" applyAlignment="1"/>
    <xf numFmtId="0" fontId="3" fillId="0" borderId="1" xfId="11" applyFont="1" applyBorder="1" applyAlignment="1">
      <alignment horizontal="center" vertical="center" wrapText="1"/>
    </xf>
    <xf numFmtId="49" fontId="18" fillId="0" borderId="1" xfId="11" applyNumberFormat="1" applyFont="1" applyBorder="1" applyAlignment="1">
      <alignment horizontal="center" vertical="center" wrapText="1"/>
    </xf>
    <xf numFmtId="0" fontId="3" fillId="0" borderId="3" xfId="11" applyFont="1" applyFill="1" applyBorder="1" applyAlignment="1">
      <alignment horizontal="center" vertical="center" wrapText="1"/>
    </xf>
    <xf numFmtId="49" fontId="3" fillId="0" borderId="1" xfId="11" applyNumberFormat="1" applyFont="1" applyBorder="1" applyAlignment="1">
      <alignment horizontal="center" vertical="center" wrapText="1"/>
    </xf>
    <xf numFmtId="165" fontId="3" fillId="0" borderId="1" xfId="11" applyNumberFormat="1" applyFont="1" applyFill="1" applyBorder="1" applyAlignment="1">
      <alignment horizontal="center" vertical="center" wrapText="1"/>
    </xf>
    <xf numFmtId="0" fontId="3" fillId="2" borderId="1" xfId="12" applyFont="1" applyFill="1" applyBorder="1" applyAlignment="1">
      <alignment horizontal="justify" vertical="center" wrapText="1"/>
    </xf>
    <xf numFmtId="0" fontId="3" fillId="0" borderId="1" xfId="12" applyFont="1" applyFill="1" applyBorder="1" applyAlignment="1">
      <alignment horizontal="justify" vertical="center"/>
    </xf>
    <xf numFmtId="49" fontId="3" fillId="0" borderId="1" xfId="11" applyNumberFormat="1" applyFont="1" applyFill="1" applyBorder="1" applyAlignment="1">
      <alignment horizontal="center" vertical="center" wrapText="1"/>
    </xf>
    <xf numFmtId="0" fontId="3" fillId="0" borderId="0" xfId="11" applyFont="1" applyFill="1"/>
    <xf numFmtId="0" fontId="9" fillId="0" borderId="0" xfId="11" applyFont="1"/>
    <xf numFmtId="49" fontId="3" fillId="0" borderId="1" xfId="11" applyNumberFormat="1" applyFont="1" applyFill="1" applyBorder="1" applyAlignment="1">
      <alignment horizontal="center" vertical="center"/>
    </xf>
    <xf numFmtId="0" fontId="3" fillId="0" borderId="1" xfId="11" applyFont="1" applyFill="1" applyBorder="1" applyAlignment="1">
      <alignment horizontal="justify" vertical="center" wrapText="1"/>
    </xf>
    <xf numFmtId="165" fontId="3" fillId="0" borderId="1" xfId="11" applyNumberFormat="1" applyFont="1" applyFill="1" applyBorder="1" applyAlignment="1">
      <alignment horizontal="center" vertical="center"/>
    </xf>
    <xf numFmtId="0" fontId="6" fillId="0" borderId="0" xfId="7"/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Border="1" applyAlignment="1">
      <alignment horizontal="right" vertical="center"/>
    </xf>
    <xf numFmtId="0" fontId="20" fillId="2" borderId="0" xfId="13" applyFont="1" applyFill="1" applyAlignment="1">
      <alignment vertical="center" wrapText="1"/>
    </xf>
    <xf numFmtId="0" fontId="21" fillId="2" borderId="0" xfId="13" applyFont="1" applyFill="1" applyAlignment="1">
      <alignment vertical="center" wrapText="1"/>
    </xf>
    <xf numFmtId="0" fontId="4" fillId="2" borderId="1" xfId="13" applyFont="1" applyFill="1" applyBorder="1" applyAlignment="1">
      <alignment vertical="center" wrapText="1"/>
    </xf>
    <xf numFmtId="0" fontId="4" fillId="2" borderId="1" xfId="13" applyFont="1" applyFill="1" applyBorder="1" applyAlignment="1">
      <alignment horizontal="center" vertical="center" wrapText="1"/>
    </xf>
    <xf numFmtId="165" fontId="4" fillId="2" borderId="1" xfId="14" applyNumberFormat="1" applyFont="1" applyFill="1" applyBorder="1" applyAlignment="1">
      <alignment horizontal="center" vertical="center" wrapText="1"/>
    </xf>
    <xf numFmtId="0" fontId="22" fillId="2" borderId="0" xfId="13" applyFont="1" applyFill="1" applyAlignment="1">
      <alignment vertical="center" wrapText="1"/>
    </xf>
    <xf numFmtId="0" fontId="3" fillId="2" borderId="1" xfId="13" applyFont="1" applyFill="1" applyBorder="1" applyAlignment="1">
      <alignment horizontal="justify" vertical="center" wrapText="1"/>
    </xf>
    <xf numFmtId="3" fontId="3" fillId="2" borderId="3" xfId="13" applyNumberFormat="1" applyFont="1" applyFill="1" applyBorder="1" applyAlignment="1">
      <alignment horizontal="center" vertical="center" wrapText="1"/>
    </xf>
    <xf numFmtId="165" fontId="3" fillId="2" borderId="1" xfId="13" applyNumberFormat="1" applyFont="1" applyFill="1" applyBorder="1" applyAlignment="1">
      <alignment horizontal="center" vertical="center" wrapText="1"/>
    </xf>
    <xf numFmtId="3" fontId="3" fillId="2" borderId="1" xfId="13" applyNumberFormat="1" applyFont="1" applyFill="1" applyBorder="1" applyAlignment="1">
      <alignment horizontal="justify" vertical="center" wrapText="1"/>
    </xf>
    <xf numFmtId="3" fontId="3" fillId="2" borderId="1" xfId="13" applyNumberFormat="1" applyFont="1" applyFill="1" applyBorder="1" applyAlignment="1">
      <alignment horizontal="center" vertical="center" wrapText="1"/>
    </xf>
    <xf numFmtId="3" fontId="4" fillId="2" borderId="1" xfId="13" applyNumberFormat="1" applyFont="1" applyFill="1" applyBorder="1" applyAlignment="1">
      <alignment horizontal="justify" vertical="center" wrapText="1"/>
    </xf>
    <xf numFmtId="3" fontId="4" fillId="2" borderId="1" xfId="13" applyNumberFormat="1" applyFont="1" applyFill="1" applyBorder="1" applyAlignment="1">
      <alignment horizontal="center" vertical="center" wrapText="1"/>
    </xf>
    <xf numFmtId="165" fontId="3" fillId="2" borderId="1" xfId="14" applyNumberFormat="1" applyFont="1" applyFill="1" applyBorder="1" applyAlignment="1">
      <alignment horizontal="center" vertical="center" wrapText="1"/>
    </xf>
    <xf numFmtId="0" fontId="4" fillId="2" borderId="1" xfId="13" quotePrefix="1" applyFont="1" applyFill="1" applyBorder="1" applyAlignment="1">
      <alignment horizontal="left" vertical="center" wrapText="1"/>
    </xf>
    <xf numFmtId="0" fontId="3" fillId="2" borderId="1" xfId="13" applyFont="1" applyFill="1" applyBorder="1" applyAlignment="1">
      <alignment horizontal="left" vertical="center" wrapText="1"/>
    </xf>
    <xf numFmtId="0" fontId="3" fillId="2" borderId="1" xfId="13" applyFont="1" applyFill="1" applyBorder="1" applyAlignment="1">
      <alignment horizontal="center" vertical="center" wrapText="1"/>
    </xf>
    <xf numFmtId="0" fontId="4" fillId="2" borderId="1" xfId="13" quotePrefix="1" applyFont="1" applyFill="1" applyBorder="1" applyAlignment="1">
      <alignment horizontal="justify" vertical="center" wrapText="1"/>
    </xf>
    <xf numFmtId="0" fontId="4" fillId="2" borderId="1" xfId="13" applyFont="1" applyFill="1" applyBorder="1" applyAlignment="1">
      <alignment horizontal="justify" vertical="center" wrapText="1"/>
    </xf>
    <xf numFmtId="0" fontId="3" fillId="0" borderId="1" xfId="13" applyFont="1" applyFill="1" applyBorder="1" applyAlignment="1">
      <alignment horizontal="justify" vertical="center" wrapText="1"/>
    </xf>
    <xf numFmtId="49" fontId="4" fillId="2" borderId="7" xfId="15" applyNumberFormat="1" applyFont="1" applyFill="1" applyBorder="1" applyAlignment="1">
      <alignment horizontal="center" vertical="center" wrapText="1"/>
    </xf>
    <xf numFmtId="0" fontId="22" fillId="2" borderId="0" xfId="13" applyFont="1" applyFill="1" applyAlignment="1">
      <alignment horizontal="center" vertical="center" wrapText="1"/>
    </xf>
    <xf numFmtId="165" fontId="22" fillId="2" borderId="0" xfId="13" applyNumberFormat="1" applyFont="1" applyFill="1" applyAlignment="1">
      <alignment vertical="center" wrapText="1"/>
    </xf>
    <xf numFmtId="0" fontId="3" fillId="2" borderId="1" xfId="15" applyNumberFormat="1" applyFont="1" applyFill="1" applyBorder="1" applyAlignment="1">
      <alignment horizontal="justify" vertical="center" wrapText="1"/>
    </xf>
    <xf numFmtId="49" fontId="3" fillId="2" borderId="1" xfId="15" applyNumberFormat="1" applyFont="1" applyFill="1" applyBorder="1" applyAlignment="1">
      <alignment horizontal="center" vertical="center" wrapText="1"/>
    </xf>
    <xf numFmtId="165" fontId="3" fillId="0" borderId="1" xfId="14" applyNumberFormat="1" applyFont="1" applyFill="1" applyBorder="1" applyAlignment="1">
      <alignment horizontal="center" vertical="center" wrapText="1"/>
    </xf>
    <xf numFmtId="0" fontId="3" fillId="2" borderId="1" xfId="13" applyNumberFormat="1" applyFont="1" applyFill="1" applyBorder="1" applyAlignment="1">
      <alignment horizontal="justify" vertical="center" wrapText="1"/>
    </xf>
    <xf numFmtId="0" fontId="3" fillId="2" borderId="1" xfId="13" applyFont="1" applyFill="1" applyBorder="1" applyAlignment="1">
      <alignment vertical="center" wrapText="1"/>
    </xf>
    <xf numFmtId="0" fontId="3" fillId="3" borderId="1" xfId="13" applyFont="1" applyFill="1" applyBorder="1" applyAlignment="1">
      <alignment horizontal="center" vertical="center" wrapText="1"/>
    </xf>
    <xf numFmtId="0" fontId="21" fillId="3" borderId="0" xfId="13" applyFont="1" applyFill="1" applyAlignment="1">
      <alignment vertical="center" wrapText="1"/>
    </xf>
    <xf numFmtId="0" fontId="21" fillId="4" borderId="0" xfId="13" applyFont="1" applyFill="1" applyAlignment="1">
      <alignment vertical="center" wrapText="1"/>
    </xf>
    <xf numFmtId="0" fontId="3" fillId="2" borderId="1" xfId="13" applyNumberFormat="1" applyFont="1" applyFill="1" applyBorder="1" applyAlignment="1">
      <alignment horizontal="justify" vertical="center"/>
    </xf>
    <xf numFmtId="165" fontId="3" fillId="2" borderId="7" xfId="14" applyNumberFormat="1" applyFont="1" applyFill="1" applyBorder="1" applyAlignment="1">
      <alignment horizontal="center" vertical="center" wrapText="1"/>
    </xf>
    <xf numFmtId="0" fontId="3" fillId="0" borderId="1" xfId="13" applyNumberFormat="1" applyFont="1" applyBorder="1" applyAlignment="1">
      <alignment horizontal="justify" vertical="center" wrapText="1"/>
    </xf>
    <xf numFmtId="0" fontId="24" fillId="2" borderId="0" xfId="13" applyFont="1" applyFill="1" applyAlignment="1">
      <alignment vertical="center" wrapText="1"/>
    </xf>
    <xf numFmtId="0" fontId="25" fillId="2" borderId="0" xfId="13" applyFont="1" applyFill="1" applyBorder="1" applyAlignment="1">
      <alignment vertical="center" wrapText="1"/>
    </xf>
    <xf numFmtId="0" fontId="21" fillId="2" borderId="0" xfId="13" applyFont="1" applyFill="1" applyBorder="1" applyAlignment="1">
      <alignment horizontal="center" vertical="center" wrapText="1"/>
    </xf>
    <xf numFmtId="0" fontId="24" fillId="2" borderId="0" xfId="13" applyFont="1" applyFill="1" applyBorder="1" applyAlignment="1">
      <alignment vertical="center" wrapText="1"/>
    </xf>
    <xf numFmtId="165" fontId="17" fillId="2" borderId="1" xfId="14" applyNumberFormat="1" applyFont="1" applyFill="1" applyBorder="1" applyAlignment="1">
      <alignment horizontal="center" vertical="center" wrapText="1"/>
    </xf>
    <xf numFmtId="49" fontId="4" fillId="2" borderId="8" xfId="15" applyNumberFormat="1" applyFont="1" applyFill="1" applyBorder="1" applyAlignment="1">
      <alignment horizontal="left" vertical="center" wrapText="1"/>
    </xf>
    <xf numFmtId="49" fontId="4" fillId="2" borderId="1" xfId="13" applyNumberFormat="1" applyFont="1" applyFill="1" applyBorder="1" applyAlignment="1">
      <alignment horizontal="left" vertical="center" wrapText="1"/>
    </xf>
    <xf numFmtId="0" fontId="4" fillId="2" borderId="1" xfId="13" applyFont="1" applyFill="1" applyBorder="1" applyAlignment="1">
      <alignment horizontal="left" vertical="center" wrapText="1"/>
    </xf>
    <xf numFmtId="0" fontId="4" fillId="0" borderId="1" xfId="13" applyFont="1" applyFill="1" applyBorder="1" applyAlignment="1">
      <alignment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17" fillId="2" borderId="1" xfId="13" applyFont="1" applyFill="1" applyBorder="1" applyAlignment="1">
      <alignment horizontal="center" vertical="center" wrapText="1"/>
    </xf>
    <xf numFmtId="0" fontId="3" fillId="2" borderId="1" xfId="13" applyFont="1" applyFill="1" applyBorder="1" applyAlignment="1">
      <alignment horizontal="justify" vertical="center"/>
    </xf>
    <xf numFmtId="3" fontId="3" fillId="0" borderId="1" xfId="13" applyNumberFormat="1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 wrapText="1"/>
    </xf>
    <xf numFmtId="0" fontId="17" fillId="2" borderId="1" xfId="13" applyFont="1" applyFill="1" applyBorder="1" applyAlignment="1">
      <alignment horizontal="justify" vertical="center" wrapText="1"/>
    </xf>
    <xf numFmtId="0" fontId="17" fillId="0" borderId="1" xfId="13" applyFont="1" applyFill="1" applyBorder="1" applyAlignment="1">
      <alignment horizontal="justify" vertical="center" wrapText="1"/>
    </xf>
    <xf numFmtId="0" fontId="17" fillId="0" borderId="1" xfId="13" applyFont="1" applyFill="1" applyBorder="1" applyAlignment="1">
      <alignment horizontal="center" vertical="center" wrapText="1"/>
    </xf>
    <xf numFmtId="165" fontId="17" fillId="0" borderId="1" xfId="14" applyNumberFormat="1" applyFont="1" applyFill="1" applyBorder="1" applyAlignment="1">
      <alignment horizontal="center" vertical="center" wrapText="1"/>
    </xf>
    <xf numFmtId="0" fontId="21" fillId="2" borderId="0" xfId="13" applyFont="1" applyFill="1" applyAlignment="1">
      <alignment horizontal="center" vertical="center" wrapText="1"/>
    </xf>
    <xf numFmtId="0" fontId="3" fillId="0" borderId="7" xfId="13" applyFont="1" applyBorder="1" applyAlignment="1">
      <alignment horizontal="left"/>
    </xf>
    <xf numFmtId="49" fontId="4" fillId="2" borderId="1" xfId="15" applyNumberFormat="1" applyFont="1" applyFill="1" applyBorder="1" applyAlignment="1">
      <alignment vertical="center" wrapText="1"/>
    </xf>
    <xf numFmtId="49" fontId="4" fillId="2" borderId="1" xfId="15" applyNumberFormat="1" applyFont="1" applyFill="1" applyBorder="1" applyAlignment="1">
      <alignment horizontal="left" vertical="center" wrapText="1"/>
    </xf>
    <xf numFmtId="0" fontId="27" fillId="2" borderId="0" xfId="13" applyFont="1" applyFill="1" applyAlignment="1">
      <alignment vertical="center" wrapText="1"/>
    </xf>
    <xf numFmtId="0" fontId="20" fillId="2" borderId="0" xfId="13" applyFont="1" applyFill="1" applyAlignment="1">
      <alignment horizontal="left" vertical="center"/>
    </xf>
    <xf numFmtId="166" fontId="28" fillId="2" borderId="0" xfId="16" applyNumberFormat="1" applyFont="1" applyFill="1" applyAlignment="1">
      <alignment horizontal="center" vertical="center" wrapText="1"/>
    </xf>
    <xf numFmtId="0" fontId="20" fillId="2" borderId="0" xfId="13" applyFont="1" applyFill="1" applyAlignment="1">
      <alignment horizontal="center" vertical="center" wrapText="1"/>
    </xf>
    <xf numFmtId="166" fontId="27" fillId="2" borderId="0" xfId="16" applyNumberFormat="1" applyFont="1" applyFill="1" applyAlignment="1">
      <alignment horizontal="center" vertical="center" wrapText="1"/>
    </xf>
    <xf numFmtId="0" fontId="3" fillId="2" borderId="0" xfId="7" applyFont="1" applyFill="1" applyBorder="1" applyAlignment="1">
      <alignment horizontal="right"/>
    </xf>
    <xf numFmtId="0" fontId="20" fillId="2" borderId="0" xfId="13" applyFont="1" applyFill="1" applyAlignment="1">
      <alignment horizontal="left" vertical="center" wrapText="1"/>
    </xf>
    <xf numFmtId="0" fontId="3" fillId="2" borderId="0" xfId="7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center" wrapText="1"/>
    </xf>
    <xf numFmtId="0" fontId="3" fillId="2" borderId="0" xfId="7" applyFont="1" applyFill="1" applyBorder="1" applyAlignment="1">
      <alignment horizontal="center" vertical="center"/>
    </xf>
    <xf numFmtId="0" fontId="6" fillId="0" borderId="0" xfId="7" applyAlignment="1">
      <alignment horizontal="center" vertical="center"/>
    </xf>
    <xf numFmtId="0" fontId="3" fillId="2" borderId="3" xfId="13" applyFont="1" applyFill="1" applyBorder="1" applyAlignment="1">
      <alignment horizontal="center" vertical="center" wrapText="1"/>
    </xf>
    <xf numFmtId="0" fontId="3" fillId="2" borderId="2" xfId="13" applyFont="1" applyFill="1" applyBorder="1" applyAlignment="1">
      <alignment horizontal="center" vertical="center" wrapText="1"/>
    </xf>
    <xf numFmtId="165" fontId="3" fillId="2" borderId="1" xfId="7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0" xfId="11" applyFont="1" applyAlignment="1">
      <alignment horizontal="center" vertical="justify" wrapText="1"/>
    </xf>
  </cellXfs>
  <cellStyles count="42">
    <cellStyle name="Normal" xfId="17"/>
    <cellStyle name="Гиперссылка" xfId="9" builtinId="8"/>
    <cellStyle name="Обычный" xfId="0" builtinId="0"/>
    <cellStyle name="Обычный 2" xfId="1"/>
    <cellStyle name="Обычный 2 2" xfId="2"/>
    <cellStyle name="Обычный 2 2 2" xfId="13"/>
    <cellStyle name="Обычный 2 3" xfId="3"/>
    <cellStyle name="Обычный 3" xfId="4"/>
    <cellStyle name="Обычный 3 2" xfId="5"/>
    <cellStyle name="Обычный 3 3" xfId="18"/>
    <cellStyle name="Обычный 4" xfId="7"/>
    <cellStyle name="Обычный 4 2" xfId="19"/>
    <cellStyle name="Обычный 5" xfId="10"/>
    <cellStyle name="Обычный_Источники" xfId="12"/>
    <cellStyle name="Обычный_Лист2" xfId="15"/>
    <cellStyle name="Обычный_Приложение №1+№4" xfId="11"/>
    <cellStyle name="Процентный 2" xfId="20"/>
    <cellStyle name="Процентный 2 2" xfId="21"/>
    <cellStyle name="Процентный 3" xfId="22"/>
    <cellStyle name="Финансовый" xfId="6" builtinId="3"/>
    <cellStyle name="Финансовый 10" xfId="23"/>
    <cellStyle name="Финансовый 11" xfId="24"/>
    <cellStyle name="Финансовый 12" xfId="25"/>
    <cellStyle name="Финансовый 13" xfId="26"/>
    <cellStyle name="Финансовый 14" xfId="27"/>
    <cellStyle name="Финансовый 15" xfId="28"/>
    <cellStyle name="Финансовый 16" xfId="29"/>
    <cellStyle name="Финансовый 17" xfId="30"/>
    <cellStyle name="Финансовый 18" xfId="31"/>
    <cellStyle name="Финансовый 19" xfId="32"/>
    <cellStyle name="Финансовый 2" xfId="8"/>
    <cellStyle name="Финансовый 2 2" xfId="14"/>
    <cellStyle name="Финансовый 2 2 2" xfId="33"/>
    <cellStyle name="Финансовый 20" xfId="34"/>
    <cellStyle name="Финансовый 21" xfId="35"/>
    <cellStyle name="Финансовый 3" xfId="16"/>
    <cellStyle name="Финансовый 4" xfId="36"/>
    <cellStyle name="Финансовый 5" xfId="37"/>
    <cellStyle name="Финансовый 6" xfId="38"/>
    <cellStyle name="Финансовый 7" xfId="39"/>
    <cellStyle name="Финансовый 8" xfId="40"/>
    <cellStyle name="Финансовый 9" xfId="4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179"/>
  <sheetViews>
    <sheetView topLeftCell="A28" zoomScale="90" zoomScaleNormal="90" workbookViewId="0">
      <selection activeCell="D10" sqref="D10"/>
    </sheetView>
  </sheetViews>
  <sheetFormatPr defaultColWidth="23.7109375" defaultRowHeight="12.75" x14ac:dyDescent="0.25"/>
  <cols>
    <col min="1" max="1" width="71" style="172" customWidth="1"/>
    <col min="2" max="2" width="31" style="231" customWidth="1"/>
    <col min="3" max="3" width="16.140625" style="232" customWidth="1"/>
    <col min="4" max="248" width="8.85546875" style="173" customWidth="1"/>
    <col min="249" max="250" width="23.7109375" style="173"/>
    <col min="251" max="251" width="29.85546875" style="173" customWidth="1"/>
    <col min="252" max="252" width="61.85546875" style="173" customWidth="1"/>
    <col min="253" max="253" width="15" style="173" customWidth="1"/>
    <col min="254" max="254" width="14.28515625" style="173" customWidth="1"/>
    <col min="255" max="255" width="15.28515625" style="173" customWidth="1"/>
    <col min="256" max="259" width="13.7109375" style="173" customWidth="1"/>
    <col min="260" max="504" width="8.85546875" style="173" customWidth="1"/>
    <col min="505" max="506" width="23.7109375" style="173"/>
    <col min="507" max="507" width="29.85546875" style="173" customWidth="1"/>
    <col min="508" max="508" width="61.85546875" style="173" customWidth="1"/>
    <col min="509" max="509" width="15" style="173" customWidth="1"/>
    <col min="510" max="510" width="14.28515625" style="173" customWidth="1"/>
    <col min="511" max="511" width="15.28515625" style="173" customWidth="1"/>
    <col min="512" max="515" width="13.7109375" style="173" customWidth="1"/>
    <col min="516" max="760" width="8.85546875" style="173" customWidth="1"/>
    <col min="761" max="762" width="23.7109375" style="173"/>
    <col min="763" max="763" width="29.85546875" style="173" customWidth="1"/>
    <col min="764" max="764" width="61.85546875" style="173" customWidth="1"/>
    <col min="765" max="765" width="15" style="173" customWidth="1"/>
    <col min="766" max="766" width="14.28515625" style="173" customWidth="1"/>
    <col min="767" max="767" width="15.28515625" style="173" customWidth="1"/>
    <col min="768" max="771" width="13.7109375" style="173" customWidth="1"/>
    <col min="772" max="1016" width="8.85546875" style="173" customWidth="1"/>
    <col min="1017" max="1018" width="23.7109375" style="173"/>
    <col min="1019" max="1019" width="29.85546875" style="173" customWidth="1"/>
    <col min="1020" max="1020" width="61.85546875" style="173" customWidth="1"/>
    <col min="1021" max="1021" width="15" style="173" customWidth="1"/>
    <col min="1022" max="1022" width="14.28515625" style="173" customWidth="1"/>
    <col min="1023" max="1023" width="15.28515625" style="173" customWidth="1"/>
    <col min="1024" max="1027" width="13.7109375" style="173" customWidth="1"/>
    <col min="1028" max="1272" width="8.85546875" style="173" customWidth="1"/>
    <col min="1273" max="1274" width="23.7109375" style="173"/>
    <col min="1275" max="1275" width="29.85546875" style="173" customWidth="1"/>
    <col min="1276" max="1276" width="61.85546875" style="173" customWidth="1"/>
    <col min="1277" max="1277" width="15" style="173" customWidth="1"/>
    <col min="1278" max="1278" width="14.28515625" style="173" customWidth="1"/>
    <col min="1279" max="1279" width="15.28515625" style="173" customWidth="1"/>
    <col min="1280" max="1283" width="13.7109375" style="173" customWidth="1"/>
    <col min="1284" max="1528" width="8.85546875" style="173" customWidth="1"/>
    <col min="1529" max="1530" width="23.7109375" style="173"/>
    <col min="1531" max="1531" width="29.85546875" style="173" customWidth="1"/>
    <col min="1532" max="1532" width="61.85546875" style="173" customWidth="1"/>
    <col min="1533" max="1533" width="15" style="173" customWidth="1"/>
    <col min="1534" max="1534" width="14.28515625" style="173" customWidth="1"/>
    <col min="1535" max="1535" width="15.28515625" style="173" customWidth="1"/>
    <col min="1536" max="1539" width="13.7109375" style="173" customWidth="1"/>
    <col min="1540" max="1784" width="8.85546875" style="173" customWidth="1"/>
    <col min="1785" max="1786" width="23.7109375" style="173"/>
    <col min="1787" max="1787" width="29.85546875" style="173" customWidth="1"/>
    <col min="1788" max="1788" width="61.85546875" style="173" customWidth="1"/>
    <col min="1789" max="1789" width="15" style="173" customWidth="1"/>
    <col min="1790" max="1790" width="14.28515625" style="173" customWidth="1"/>
    <col min="1791" max="1791" width="15.28515625" style="173" customWidth="1"/>
    <col min="1792" max="1795" width="13.7109375" style="173" customWidth="1"/>
    <col min="1796" max="2040" width="8.85546875" style="173" customWidth="1"/>
    <col min="2041" max="2042" width="23.7109375" style="173"/>
    <col min="2043" max="2043" width="29.85546875" style="173" customWidth="1"/>
    <col min="2044" max="2044" width="61.85546875" style="173" customWidth="1"/>
    <col min="2045" max="2045" width="15" style="173" customWidth="1"/>
    <col min="2046" max="2046" width="14.28515625" style="173" customWidth="1"/>
    <col min="2047" max="2047" width="15.28515625" style="173" customWidth="1"/>
    <col min="2048" max="2051" width="13.7109375" style="173" customWidth="1"/>
    <col min="2052" max="2296" width="8.85546875" style="173" customWidth="1"/>
    <col min="2297" max="2298" width="23.7109375" style="173"/>
    <col min="2299" max="2299" width="29.85546875" style="173" customWidth="1"/>
    <col min="2300" max="2300" width="61.85546875" style="173" customWidth="1"/>
    <col min="2301" max="2301" width="15" style="173" customWidth="1"/>
    <col min="2302" max="2302" width="14.28515625" style="173" customWidth="1"/>
    <col min="2303" max="2303" width="15.28515625" style="173" customWidth="1"/>
    <col min="2304" max="2307" width="13.7109375" style="173" customWidth="1"/>
    <col min="2308" max="2552" width="8.85546875" style="173" customWidth="1"/>
    <col min="2553" max="2554" width="23.7109375" style="173"/>
    <col min="2555" max="2555" width="29.85546875" style="173" customWidth="1"/>
    <col min="2556" max="2556" width="61.85546875" style="173" customWidth="1"/>
    <col min="2557" max="2557" width="15" style="173" customWidth="1"/>
    <col min="2558" max="2558" width="14.28515625" style="173" customWidth="1"/>
    <col min="2559" max="2559" width="15.28515625" style="173" customWidth="1"/>
    <col min="2560" max="2563" width="13.7109375" style="173" customWidth="1"/>
    <col min="2564" max="2808" width="8.85546875" style="173" customWidth="1"/>
    <col min="2809" max="2810" width="23.7109375" style="173"/>
    <col min="2811" max="2811" width="29.85546875" style="173" customWidth="1"/>
    <col min="2812" max="2812" width="61.85546875" style="173" customWidth="1"/>
    <col min="2813" max="2813" width="15" style="173" customWidth="1"/>
    <col min="2814" max="2814" width="14.28515625" style="173" customWidth="1"/>
    <col min="2815" max="2815" width="15.28515625" style="173" customWidth="1"/>
    <col min="2816" max="2819" width="13.7109375" style="173" customWidth="1"/>
    <col min="2820" max="3064" width="8.85546875" style="173" customWidth="1"/>
    <col min="3065" max="3066" width="23.7109375" style="173"/>
    <col min="3067" max="3067" width="29.85546875" style="173" customWidth="1"/>
    <col min="3068" max="3068" width="61.85546875" style="173" customWidth="1"/>
    <col min="3069" max="3069" width="15" style="173" customWidth="1"/>
    <col min="3070" max="3070" width="14.28515625" style="173" customWidth="1"/>
    <col min="3071" max="3071" width="15.28515625" style="173" customWidth="1"/>
    <col min="3072" max="3075" width="13.7109375" style="173" customWidth="1"/>
    <col min="3076" max="3320" width="8.85546875" style="173" customWidth="1"/>
    <col min="3321" max="3322" width="23.7109375" style="173"/>
    <col min="3323" max="3323" width="29.85546875" style="173" customWidth="1"/>
    <col min="3324" max="3324" width="61.85546875" style="173" customWidth="1"/>
    <col min="3325" max="3325" width="15" style="173" customWidth="1"/>
    <col min="3326" max="3326" width="14.28515625" style="173" customWidth="1"/>
    <col min="3327" max="3327" width="15.28515625" style="173" customWidth="1"/>
    <col min="3328" max="3331" width="13.7109375" style="173" customWidth="1"/>
    <col min="3332" max="3576" width="8.85546875" style="173" customWidth="1"/>
    <col min="3577" max="3578" width="23.7109375" style="173"/>
    <col min="3579" max="3579" width="29.85546875" style="173" customWidth="1"/>
    <col min="3580" max="3580" width="61.85546875" style="173" customWidth="1"/>
    <col min="3581" max="3581" width="15" style="173" customWidth="1"/>
    <col min="3582" max="3582" width="14.28515625" style="173" customWidth="1"/>
    <col min="3583" max="3583" width="15.28515625" style="173" customWidth="1"/>
    <col min="3584" max="3587" width="13.7109375" style="173" customWidth="1"/>
    <col min="3588" max="3832" width="8.85546875" style="173" customWidth="1"/>
    <col min="3833" max="3834" width="23.7109375" style="173"/>
    <col min="3835" max="3835" width="29.85546875" style="173" customWidth="1"/>
    <col min="3836" max="3836" width="61.85546875" style="173" customWidth="1"/>
    <col min="3837" max="3837" width="15" style="173" customWidth="1"/>
    <col min="3838" max="3838" width="14.28515625" style="173" customWidth="1"/>
    <col min="3839" max="3839" width="15.28515625" style="173" customWidth="1"/>
    <col min="3840" max="3843" width="13.7109375" style="173" customWidth="1"/>
    <col min="3844" max="4088" width="8.85546875" style="173" customWidth="1"/>
    <col min="4089" max="4090" width="23.7109375" style="173"/>
    <col min="4091" max="4091" width="29.85546875" style="173" customWidth="1"/>
    <col min="4092" max="4092" width="61.85546875" style="173" customWidth="1"/>
    <col min="4093" max="4093" width="15" style="173" customWidth="1"/>
    <col min="4094" max="4094" width="14.28515625" style="173" customWidth="1"/>
    <col min="4095" max="4095" width="15.28515625" style="173" customWidth="1"/>
    <col min="4096" max="4099" width="13.7109375" style="173" customWidth="1"/>
    <col min="4100" max="4344" width="8.85546875" style="173" customWidth="1"/>
    <col min="4345" max="4346" width="23.7109375" style="173"/>
    <col min="4347" max="4347" width="29.85546875" style="173" customWidth="1"/>
    <col min="4348" max="4348" width="61.85546875" style="173" customWidth="1"/>
    <col min="4349" max="4349" width="15" style="173" customWidth="1"/>
    <col min="4350" max="4350" width="14.28515625" style="173" customWidth="1"/>
    <col min="4351" max="4351" width="15.28515625" style="173" customWidth="1"/>
    <col min="4352" max="4355" width="13.7109375" style="173" customWidth="1"/>
    <col min="4356" max="4600" width="8.85546875" style="173" customWidth="1"/>
    <col min="4601" max="4602" width="23.7109375" style="173"/>
    <col min="4603" max="4603" width="29.85546875" style="173" customWidth="1"/>
    <col min="4604" max="4604" width="61.85546875" style="173" customWidth="1"/>
    <col min="4605" max="4605" width="15" style="173" customWidth="1"/>
    <col min="4606" max="4606" width="14.28515625" style="173" customWidth="1"/>
    <col min="4607" max="4607" width="15.28515625" style="173" customWidth="1"/>
    <col min="4608" max="4611" width="13.7109375" style="173" customWidth="1"/>
    <col min="4612" max="4856" width="8.85546875" style="173" customWidth="1"/>
    <col min="4857" max="4858" width="23.7109375" style="173"/>
    <col min="4859" max="4859" width="29.85546875" style="173" customWidth="1"/>
    <col min="4860" max="4860" width="61.85546875" style="173" customWidth="1"/>
    <col min="4861" max="4861" width="15" style="173" customWidth="1"/>
    <col min="4862" max="4862" width="14.28515625" style="173" customWidth="1"/>
    <col min="4863" max="4863" width="15.28515625" style="173" customWidth="1"/>
    <col min="4864" max="4867" width="13.7109375" style="173" customWidth="1"/>
    <col min="4868" max="5112" width="8.85546875" style="173" customWidth="1"/>
    <col min="5113" max="5114" width="23.7109375" style="173"/>
    <col min="5115" max="5115" width="29.85546875" style="173" customWidth="1"/>
    <col min="5116" max="5116" width="61.85546875" style="173" customWidth="1"/>
    <col min="5117" max="5117" width="15" style="173" customWidth="1"/>
    <col min="5118" max="5118" width="14.28515625" style="173" customWidth="1"/>
    <col min="5119" max="5119" width="15.28515625" style="173" customWidth="1"/>
    <col min="5120" max="5123" width="13.7109375" style="173" customWidth="1"/>
    <col min="5124" max="5368" width="8.85546875" style="173" customWidth="1"/>
    <col min="5369" max="5370" width="23.7109375" style="173"/>
    <col min="5371" max="5371" width="29.85546875" style="173" customWidth="1"/>
    <col min="5372" max="5372" width="61.85546875" style="173" customWidth="1"/>
    <col min="5373" max="5373" width="15" style="173" customWidth="1"/>
    <col min="5374" max="5374" width="14.28515625" style="173" customWidth="1"/>
    <col min="5375" max="5375" width="15.28515625" style="173" customWidth="1"/>
    <col min="5376" max="5379" width="13.7109375" style="173" customWidth="1"/>
    <col min="5380" max="5624" width="8.85546875" style="173" customWidth="1"/>
    <col min="5625" max="5626" width="23.7109375" style="173"/>
    <col min="5627" max="5627" width="29.85546875" style="173" customWidth="1"/>
    <col min="5628" max="5628" width="61.85546875" style="173" customWidth="1"/>
    <col min="5629" max="5629" width="15" style="173" customWidth="1"/>
    <col min="5630" max="5630" width="14.28515625" style="173" customWidth="1"/>
    <col min="5631" max="5631" width="15.28515625" style="173" customWidth="1"/>
    <col min="5632" max="5635" width="13.7109375" style="173" customWidth="1"/>
    <col min="5636" max="5880" width="8.85546875" style="173" customWidth="1"/>
    <col min="5881" max="5882" width="23.7109375" style="173"/>
    <col min="5883" max="5883" width="29.85546875" style="173" customWidth="1"/>
    <col min="5884" max="5884" width="61.85546875" style="173" customWidth="1"/>
    <col min="5885" max="5885" width="15" style="173" customWidth="1"/>
    <col min="5886" max="5886" width="14.28515625" style="173" customWidth="1"/>
    <col min="5887" max="5887" width="15.28515625" style="173" customWidth="1"/>
    <col min="5888" max="5891" width="13.7109375" style="173" customWidth="1"/>
    <col min="5892" max="6136" width="8.85546875" style="173" customWidth="1"/>
    <col min="6137" max="6138" width="23.7109375" style="173"/>
    <col min="6139" max="6139" width="29.85546875" style="173" customWidth="1"/>
    <col min="6140" max="6140" width="61.85546875" style="173" customWidth="1"/>
    <col min="6141" max="6141" width="15" style="173" customWidth="1"/>
    <col min="6142" max="6142" width="14.28515625" style="173" customWidth="1"/>
    <col min="6143" max="6143" width="15.28515625" style="173" customWidth="1"/>
    <col min="6144" max="6147" width="13.7109375" style="173" customWidth="1"/>
    <col min="6148" max="6392" width="8.85546875" style="173" customWidth="1"/>
    <col min="6393" max="6394" width="23.7109375" style="173"/>
    <col min="6395" max="6395" width="29.85546875" style="173" customWidth="1"/>
    <col min="6396" max="6396" width="61.85546875" style="173" customWidth="1"/>
    <col min="6397" max="6397" width="15" style="173" customWidth="1"/>
    <col min="6398" max="6398" width="14.28515625" style="173" customWidth="1"/>
    <col min="6399" max="6399" width="15.28515625" style="173" customWidth="1"/>
    <col min="6400" max="6403" width="13.7109375" style="173" customWidth="1"/>
    <col min="6404" max="6648" width="8.85546875" style="173" customWidth="1"/>
    <col min="6649" max="6650" width="23.7109375" style="173"/>
    <col min="6651" max="6651" width="29.85546875" style="173" customWidth="1"/>
    <col min="6652" max="6652" width="61.85546875" style="173" customWidth="1"/>
    <col min="6653" max="6653" width="15" style="173" customWidth="1"/>
    <col min="6654" max="6654" width="14.28515625" style="173" customWidth="1"/>
    <col min="6655" max="6655" width="15.28515625" style="173" customWidth="1"/>
    <col min="6656" max="6659" width="13.7109375" style="173" customWidth="1"/>
    <col min="6660" max="6904" width="8.85546875" style="173" customWidth="1"/>
    <col min="6905" max="6906" width="23.7109375" style="173"/>
    <col min="6907" max="6907" width="29.85546875" style="173" customWidth="1"/>
    <col min="6908" max="6908" width="61.85546875" style="173" customWidth="1"/>
    <col min="6909" max="6909" width="15" style="173" customWidth="1"/>
    <col min="6910" max="6910" width="14.28515625" style="173" customWidth="1"/>
    <col min="6911" max="6911" width="15.28515625" style="173" customWidth="1"/>
    <col min="6912" max="6915" width="13.7109375" style="173" customWidth="1"/>
    <col min="6916" max="7160" width="8.85546875" style="173" customWidth="1"/>
    <col min="7161" max="7162" width="23.7109375" style="173"/>
    <col min="7163" max="7163" width="29.85546875" style="173" customWidth="1"/>
    <col min="7164" max="7164" width="61.85546875" style="173" customWidth="1"/>
    <col min="7165" max="7165" width="15" style="173" customWidth="1"/>
    <col min="7166" max="7166" width="14.28515625" style="173" customWidth="1"/>
    <col min="7167" max="7167" width="15.28515625" style="173" customWidth="1"/>
    <col min="7168" max="7171" width="13.7109375" style="173" customWidth="1"/>
    <col min="7172" max="7416" width="8.85546875" style="173" customWidth="1"/>
    <col min="7417" max="7418" width="23.7109375" style="173"/>
    <col min="7419" max="7419" width="29.85546875" style="173" customWidth="1"/>
    <col min="7420" max="7420" width="61.85546875" style="173" customWidth="1"/>
    <col min="7421" max="7421" width="15" style="173" customWidth="1"/>
    <col min="7422" max="7422" width="14.28515625" style="173" customWidth="1"/>
    <col min="7423" max="7423" width="15.28515625" style="173" customWidth="1"/>
    <col min="7424" max="7427" width="13.7109375" style="173" customWidth="1"/>
    <col min="7428" max="7672" width="8.85546875" style="173" customWidth="1"/>
    <col min="7673" max="7674" width="23.7109375" style="173"/>
    <col min="7675" max="7675" width="29.85546875" style="173" customWidth="1"/>
    <col min="7676" max="7676" width="61.85546875" style="173" customWidth="1"/>
    <col min="7677" max="7677" width="15" style="173" customWidth="1"/>
    <col min="7678" max="7678" width="14.28515625" style="173" customWidth="1"/>
    <col min="7679" max="7679" width="15.28515625" style="173" customWidth="1"/>
    <col min="7680" max="7683" width="13.7109375" style="173" customWidth="1"/>
    <col min="7684" max="7928" width="8.85546875" style="173" customWidth="1"/>
    <col min="7929" max="7930" width="23.7109375" style="173"/>
    <col min="7931" max="7931" width="29.85546875" style="173" customWidth="1"/>
    <col min="7932" max="7932" width="61.85546875" style="173" customWidth="1"/>
    <col min="7933" max="7933" width="15" style="173" customWidth="1"/>
    <col min="7934" max="7934" width="14.28515625" style="173" customWidth="1"/>
    <col min="7935" max="7935" width="15.28515625" style="173" customWidth="1"/>
    <col min="7936" max="7939" width="13.7109375" style="173" customWidth="1"/>
    <col min="7940" max="8184" width="8.85546875" style="173" customWidth="1"/>
    <col min="8185" max="8186" width="23.7109375" style="173"/>
    <col min="8187" max="8187" width="29.85546875" style="173" customWidth="1"/>
    <col min="8188" max="8188" width="61.85546875" style="173" customWidth="1"/>
    <col min="8189" max="8189" width="15" style="173" customWidth="1"/>
    <col min="8190" max="8190" width="14.28515625" style="173" customWidth="1"/>
    <col min="8191" max="8191" width="15.28515625" style="173" customWidth="1"/>
    <col min="8192" max="8195" width="13.7109375" style="173" customWidth="1"/>
    <col min="8196" max="8440" width="8.85546875" style="173" customWidth="1"/>
    <col min="8441" max="8442" width="23.7109375" style="173"/>
    <col min="8443" max="8443" width="29.85546875" style="173" customWidth="1"/>
    <col min="8444" max="8444" width="61.85546875" style="173" customWidth="1"/>
    <col min="8445" max="8445" width="15" style="173" customWidth="1"/>
    <col min="8446" max="8446" width="14.28515625" style="173" customWidth="1"/>
    <col min="8447" max="8447" width="15.28515625" style="173" customWidth="1"/>
    <col min="8448" max="8451" width="13.7109375" style="173" customWidth="1"/>
    <col min="8452" max="8696" width="8.85546875" style="173" customWidth="1"/>
    <col min="8697" max="8698" width="23.7109375" style="173"/>
    <col min="8699" max="8699" width="29.85546875" style="173" customWidth="1"/>
    <col min="8700" max="8700" width="61.85546875" style="173" customWidth="1"/>
    <col min="8701" max="8701" width="15" style="173" customWidth="1"/>
    <col min="8702" max="8702" width="14.28515625" style="173" customWidth="1"/>
    <col min="8703" max="8703" width="15.28515625" style="173" customWidth="1"/>
    <col min="8704" max="8707" width="13.7109375" style="173" customWidth="1"/>
    <col min="8708" max="8952" width="8.85546875" style="173" customWidth="1"/>
    <col min="8953" max="8954" width="23.7109375" style="173"/>
    <col min="8955" max="8955" width="29.85546875" style="173" customWidth="1"/>
    <col min="8956" max="8956" width="61.85546875" style="173" customWidth="1"/>
    <col min="8957" max="8957" width="15" style="173" customWidth="1"/>
    <col min="8958" max="8958" width="14.28515625" style="173" customWidth="1"/>
    <col min="8959" max="8959" width="15.28515625" style="173" customWidth="1"/>
    <col min="8960" max="8963" width="13.7109375" style="173" customWidth="1"/>
    <col min="8964" max="9208" width="8.85546875" style="173" customWidth="1"/>
    <col min="9209" max="9210" width="23.7109375" style="173"/>
    <col min="9211" max="9211" width="29.85546875" style="173" customWidth="1"/>
    <col min="9212" max="9212" width="61.85546875" style="173" customWidth="1"/>
    <col min="9213" max="9213" width="15" style="173" customWidth="1"/>
    <col min="9214" max="9214" width="14.28515625" style="173" customWidth="1"/>
    <col min="9215" max="9215" width="15.28515625" style="173" customWidth="1"/>
    <col min="9216" max="9219" width="13.7109375" style="173" customWidth="1"/>
    <col min="9220" max="9464" width="8.85546875" style="173" customWidth="1"/>
    <col min="9465" max="9466" width="23.7109375" style="173"/>
    <col min="9467" max="9467" width="29.85546875" style="173" customWidth="1"/>
    <col min="9468" max="9468" width="61.85546875" style="173" customWidth="1"/>
    <col min="9469" max="9469" width="15" style="173" customWidth="1"/>
    <col min="9470" max="9470" width="14.28515625" style="173" customWidth="1"/>
    <col min="9471" max="9471" width="15.28515625" style="173" customWidth="1"/>
    <col min="9472" max="9475" width="13.7109375" style="173" customWidth="1"/>
    <col min="9476" max="9720" width="8.85546875" style="173" customWidth="1"/>
    <col min="9721" max="9722" width="23.7109375" style="173"/>
    <col min="9723" max="9723" width="29.85546875" style="173" customWidth="1"/>
    <col min="9724" max="9724" width="61.85546875" style="173" customWidth="1"/>
    <col min="9725" max="9725" width="15" style="173" customWidth="1"/>
    <col min="9726" max="9726" width="14.28515625" style="173" customWidth="1"/>
    <col min="9727" max="9727" width="15.28515625" style="173" customWidth="1"/>
    <col min="9728" max="9731" width="13.7109375" style="173" customWidth="1"/>
    <col min="9732" max="9976" width="8.85546875" style="173" customWidth="1"/>
    <col min="9977" max="9978" width="23.7109375" style="173"/>
    <col min="9979" max="9979" width="29.85546875" style="173" customWidth="1"/>
    <col min="9980" max="9980" width="61.85546875" style="173" customWidth="1"/>
    <col min="9981" max="9981" width="15" style="173" customWidth="1"/>
    <col min="9982" max="9982" width="14.28515625" style="173" customWidth="1"/>
    <col min="9983" max="9983" width="15.28515625" style="173" customWidth="1"/>
    <col min="9984" max="9987" width="13.7109375" style="173" customWidth="1"/>
    <col min="9988" max="10232" width="8.85546875" style="173" customWidth="1"/>
    <col min="10233" max="10234" width="23.7109375" style="173"/>
    <col min="10235" max="10235" width="29.85546875" style="173" customWidth="1"/>
    <col min="10236" max="10236" width="61.85546875" style="173" customWidth="1"/>
    <col min="10237" max="10237" width="15" style="173" customWidth="1"/>
    <col min="10238" max="10238" width="14.28515625" style="173" customWidth="1"/>
    <col min="10239" max="10239" width="15.28515625" style="173" customWidth="1"/>
    <col min="10240" max="10243" width="13.7109375" style="173" customWidth="1"/>
    <col min="10244" max="10488" width="8.85546875" style="173" customWidth="1"/>
    <col min="10489" max="10490" width="23.7109375" style="173"/>
    <col min="10491" max="10491" width="29.85546875" style="173" customWidth="1"/>
    <col min="10492" max="10492" width="61.85546875" style="173" customWidth="1"/>
    <col min="10493" max="10493" width="15" style="173" customWidth="1"/>
    <col min="10494" max="10494" width="14.28515625" style="173" customWidth="1"/>
    <col min="10495" max="10495" width="15.28515625" style="173" customWidth="1"/>
    <col min="10496" max="10499" width="13.7109375" style="173" customWidth="1"/>
    <col min="10500" max="10744" width="8.85546875" style="173" customWidth="1"/>
    <col min="10745" max="10746" width="23.7109375" style="173"/>
    <col min="10747" max="10747" width="29.85546875" style="173" customWidth="1"/>
    <col min="10748" max="10748" width="61.85546875" style="173" customWidth="1"/>
    <col min="10749" max="10749" width="15" style="173" customWidth="1"/>
    <col min="10750" max="10750" width="14.28515625" style="173" customWidth="1"/>
    <col min="10751" max="10751" width="15.28515625" style="173" customWidth="1"/>
    <col min="10752" max="10755" width="13.7109375" style="173" customWidth="1"/>
    <col min="10756" max="11000" width="8.85546875" style="173" customWidth="1"/>
    <col min="11001" max="11002" width="23.7109375" style="173"/>
    <col min="11003" max="11003" width="29.85546875" style="173" customWidth="1"/>
    <col min="11004" max="11004" width="61.85546875" style="173" customWidth="1"/>
    <col min="11005" max="11005" width="15" style="173" customWidth="1"/>
    <col min="11006" max="11006" width="14.28515625" style="173" customWidth="1"/>
    <col min="11007" max="11007" width="15.28515625" style="173" customWidth="1"/>
    <col min="11008" max="11011" width="13.7109375" style="173" customWidth="1"/>
    <col min="11012" max="11256" width="8.85546875" style="173" customWidth="1"/>
    <col min="11257" max="11258" width="23.7109375" style="173"/>
    <col min="11259" max="11259" width="29.85546875" style="173" customWidth="1"/>
    <col min="11260" max="11260" width="61.85546875" style="173" customWidth="1"/>
    <col min="11261" max="11261" width="15" style="173" customWidth="1"/>
    <col min="11262" max="11262" width="14.28515625" style="173" customWidth="1"/>
    <col min="11263" max="11263" width="15.28515625" style="173" customWidth="1"/>
    <col min="11264" max="11267" width="13.7109375" style="173" customWidth="1"/>
    <col min="11268" max="11512" width="8.85546875" style="173" customWidth="1"/>
    <col min="11513" max="11514" width="23.7109375" style="173"/>
    <col min="11515" max="11515" width="29.85546875" style="173" customWidth="1"/>
    <col min="11516" max="11516" width="61.85546875" style="173" customWidth="1"/>
    <col min="11517" max="11517" width="15" style="173" customWidth="1"/>
    <col min="11518" max="11518" width="14.28515625" style="173" customWidth="1"/>
    <col min="11519" max="11519" width="15.28515625" style="173" customWidth="1"/>
    <col min="11520" max="11523" width="13.7109375" style="173" customWidth="1"/>
    <col min="11524" max="11768" width="8.85546875" style="173" customWidth="1"/>
    <col min="11769" max="11770" width="23.7109375" style="173"/>
    <col min="11771" max="11771" width="29.85546875" style="173" customWidth="1"/>
    <col min="11772" max="11772" width="61.85546875" style="173" customWidth="1"/>
    <col min="11773" max="11773" width="15" style="173" customWidth="1"/>
    <col min="11774" max="11774" width="14.28515625" style="173" customWidth="1"/>
    <col min="11775" max="11775" width="15.28515625" style="173" customWidth="1"/>
    <col min="11776" max="11779" width="13.7109375" style="173" customWidth="1"/>
    <col min="11780" max="12024" width="8.85546875" style="173" customWidth="1"/>
    <col min="12025" max="12026" width="23.7109375" style="173"/>
    <col min="12027" max="12027" width="29.85546875" style="173" customWidth="1"/>
    <col min="12028" max="12028" width="61.85546875" style="173" customWidth="1"/>
    <col min="12029" max="12029" width="15" style="173" customWidth="1"/>
    <col min="12030" max="12030" width="14.28515625" style="173" customWidth="1"/>
    <col min="12031" max="12031" width="15.28515625" style="173" customWidth="1"/>
    <col min="12032" max="12035" width="13.7109375" style="173" customWidth="1"/>
    <col min="12036" max="12280" width="8.85546875" style="173" customWidth="1"/>
    <col min="12281" max="12282" width="23.7109375" style="173"/>
    <col min="12283" max="12283" width="29.85546875" style="173" customWidth="1"/>
    <col min="12284" max="12284" width="61.85546875" style="173" customWidth="1"/>
    <col min="12285" max="12285" width="15" style="173" customWidth="1"/>
    <col min="12286" max="12286" width="14.28515625" style="173" customWidth="1"/>
    <col min="12287" max="12287" width="15.28515625" style="173" customWidth="1"/>
    <col min="12288" max="12291" width="13.7109375" style="173" customWidth="1"/>
    <col min="12292" max="12536" width="8.85546875" style="173" customWidth="1"/>
    <col min="12537" max="12538" width="23.7109375" style="173"/>
    <col min="12539" max="12539" width="29.85546875" style="173" customWidth="1"/>
    <col min="12540" max="12540" width="61.85546875" style="173" customWidth="1"/>
    <col min="12541" max="12541" width="15" style="173" customWidth="1"/>
    <col min="12542" max="12542" width="14.28515625" style="173" customWidth="1"/>
    <col min="12543" max="12543" width="15.28515625" style="173" customWidth="1"/>
    <col min="12544" max="12547" width="13.7109375" style="173" customWidth="1"/>
    <col min="12548" max="12792" width="8.85546875" style="173" customWidth="1"/>
    <col min="12793" max="12794" width="23.7109375" style="173"/>
    <col min="12795" max="12795" width="29.85546875" style="173" customWidth="1"/>
    <col min="12796" max="12796" width="61.85546875" style="173" customWidth="1"/>
    <col min="12797" max="12797" width="15" style="173" customWidth="1"/>
    <col min="12798" max="12798" width="14.28515625" style="173" customWidth="1"/>
    <col min="12799" max="12799" width="15.28515625" style="173" customWidth="1"/>
    <col min="12800" max="12803" width="13.7109375" style="173" customWidth="1"/>
    <col min="12804" max="13048" width="8.85546875" style="173" customWidth="1"/>
    <col min="13049" max="13050" width="23.7109375" style="173"/>
    <col min="13051" max="13051" width="29.85546875" style="173" customWidth="1"/>
    <col min="13052" max="13052" width="61.85546875" style="173" customWidth="1"/>
    <col min="13053" max="13053" width="15" style="173" customWidth="1"/>
    <col min="13054" max="13054" width="14.28515625" style="173" customWidth="1"/>
    <col min="13055" max="13055" width="15.28515625" style="173" customWidth="1"/>
    <col min="13056" max="13059" width="13.7109375" style="173" customWidth="1"/>
    <col min="13060" max="13304" width="8.85546875" style="173" customWidth="1"/>
    <col min="13305" max="13306" width="23.7109375" style="173"/>
    <col min="13307" max="13307" width="29.85546875" style="173" customWidth="1"/>
    <col min="13308" max="13308" width="61.85546875" style="173" customWidth="1"/>
    <col min="13309" max="13309" width="15" style="173" customWidth="1"/>
    <col min="13310" max="13310" width="14.28515625" style="173" customWidth="1"/>
    <col min="13311" max="13311" width="15.28515625" style="173" customWidth="1"/>
    <col min="13312" max="13315" width="13.7109375" style="173" customWidth="1"/>
    <col min="13316" max="13560" width="8.85546875" style="173" customWidth="1"/>
    <col min="13561" max="13562" width="23.7109375" style="173"/>
    <col min="13563" max="13563" width="29.85546875" style="173" customWidth="1"/>
    <col min="13564" max="13564" width="61.85546875" style="173" customWidth="1"/>
    <col min="13565" max="13565" width="15" style="173" customWidth="1"/>
    <col min="13566" max="13566" width="14.28515625" style="173" customWidth="1"/>
    <col min="13567" max="13567" width="15.28515625" style="173" customWidth="1"/>
    <col min="13568" max="13571" width="13.7109375" style="173" customWidth="1"/>
    <col min="13572" max="13816" width="8.85546875" style="173" customWidth="1"/>
    <col min="13817" max="13818" width="23.7109375" style="173"/>
    <col min="13819" max="13819" width="29.85546875" style="173" customWidth="1"/>
    <col min="13820" max="13820" width="61.85546875" style="173" customWidth="1"/>
    <col min="13821" max="13821" width="15" style="173" customWidth="1"/>
    <col min="13822" max="13822" width="14.28515625" style="173" customWidth="1"/>
    <col min="13823" max="13823" width="15.28515625" style="173" customWidth="1"/>
    <col min="13824" max="13827" width="13.7109375" style="173" customWidth="1"/>
    <col min="13828" max="14072" width="8.85546875" style="173" customWidth="1"/>
    <col min="14073" max="14074" width="23.7109375" style="173"/>
    <col min="14075" max="14075" width="29.85546875" style="173" customWidth="1"/>
    <col min="14076" max="14076" width="61.85546875" style="173" customWidth="1"/>
    <col min="14077" max="14077" width="15" style="173" customWidth="1"/>
    <col min="14078" max="14078" width="14.28515625" style="173" customWidth="1"/>
    <col min="14079" max="14079" width="15.28515625" style="173" customWidth="1"/>
    <col min="14080" max="14083" width="13.7109375" style="173" customWidth="1"/>
    <col min="14084" max="14328" width="8.85546875" style="173" customWidth="1"/>
    <col min="14329" max="14330" width="23.7109375" style="173"/>
    <col min="14331" max="14331" width="29.85546875" style="173" customWidth="1"/>
    <col min="14332" max="14332" width="61.85546875" style="173" customWidth="1"/>
    <col min="14333" max="14333" width="15" style="173" customWidth="1"/>
    <col min="14334" max="14334" width="14.28515625" style="173" customWidth="1"/>
    <col min="14335" max="14335" width="15.28515625" style="173" customWidth="1"/>
    <col min="14336" max="14339" width="13.7109375" style="173" customWidth="1"/>
    <col min="14340" max="14584" width="8.85546875" style="173" customWidth="1"/>
    <col min="14585" max="14586" width="23.7109375" style="173"/>
    <col min="14587" max="14587" width="29.85546875" style="173" customWidth="1"/>
    <col min="14588" max="14588" width="61.85546875" style="173" customWidth="1"/>
    <col min="14589" max="14589" width="15" style="173" customWidth="1"/>
    <col min="14590" max="14590" width="14.28515625" style="173" customWidth="1"/>
    <col min="14591" max="14591" width="15.28515625" style="173" customWidth="1"/>
    <col min="14592" max="14595" width="13.7109375" style="173" customWidth="1"/>
    <col min="14596" max="14840" width="8.85546875" style="173" customWidth="1"/>
    <col min="14841" max="14842" width="23.7109375" style="173"/>
    <col min="14843" max="14843" width="29.85546875" style="173" customWidth="1"/>
    <col min="14844" max="14844" width="61.85546875" style="173" customWidth="1"/>
    <col min="14845" max="14845" width="15" style="173" customWidth="1"/>
    <col min="14846" max="14846" width="14.28515625" style="173" customWidth="1"/>
    <col min="14847" max="14847" width="15.28515625" style="173" customWidth="1"/>
    <col min="14848" max="14851" width="13.7109375" style="173" customWidth="1"/>
    <col min="14852" max="15096" width="8.85546875" style="173" customWidth="1"/>
    <col min="15097" max="15098" width="23.7109375" style="173"/>
    <col min="15099" max="15099" width="29.85546875" style="173" customWidth="1"/>
    <col min="15100" max="15100" width="61.85546875" style="173" customWidth="1"/>
    <col min="15101" max="15101" width="15" style="173" customWidth="1"/>
    <col min="15102" max="15102" width="14.28515625" style="173" customWidth="1"/>
    <col min="15103" max="15103" width="15.28515625" style="173" customWidth="1"/>
    <col min="15104" max="15107" width="13.7109375" style="173" customWidth="1"/>
    <col min="15108" max="15352" width="8.85546875" style="173" customWidth="1"/>
    <col min="15353" max="15354" width="23.7109375" style="173"/>
    <col min="15355" max="15355" width="29.85546875" style="173" customWidth="1"/>
    <col min="15356" max="15356" width="61.85546875" style="173" customWidth="1"/>
    <col min="15357" max="15357" width="15" style="173" customWidth="1"/>
    <col min="15358" max="15358" width="14.28515625" style="173" customWidth="1"/>
    <col min="15359" max="15359" width="15.28515625" style="173" customWidth="1"/>
    <col min="15360" max="15363" width="13.7109375" style="173" customWidth="1"/>
    <col min="15364" max="15608" width="8.85546875" style="173" customWidth="1"/>
    <col min="15609" max="15610" width="23.7109375" style="173"/>
    <col min="15611" max="15611" width="29.85546875" style="173" customWidth="1"/>
    <col min="15612" max="15612" width="61.85546875" style="173" customWidth="1"/>
    <col min="15613" max="15613" width="15" style="173" customWidth="1"/>
    <col min="15614" max="15614" width="14.28515625" style="173" customWidth="1"/>
    <col min="15615" max="15615" width="15.28515625" style="173" customWidth="1"/>
    <col min="15616" max="15619" width="13.7109375" style="173" customWidth="1"/>
    <col min="15620" max="15864" width="8.85546875" style="173" customWidth="1"/>
    <col min="15865" max="15866" width="23.7109375" style="173"/>
    <col min="15867" max="15867" width="29.85546875" style="173" customWidth="1"/>
    <col min="15868" max="15868" width="61.85546875" style="173" customWidth="1"/>
    <col min="15869" max="15869" width="15" style="173" customWidth="1"/>
    <col min="15870" max="15870" width="14.28515625" style="173" customWidth="1"/>
    <col min="15871" max="15871" width="15.28515625" style="173" customWidth="1"/>
    <col min="15872" max="15875" width="13.7109375" style="173" customWidth="1"/>
    <col min="15876" max="16120" width="8.85546875" style="173" customWidth="1"/>
    <col min="16121" max="16122" width="23.7109375" style="173"/>
    <col min="16123" max="16123" width="29.85546875" style="173" customWidth="1"/>
    <col min="16124" max="16124" width="61.85546875" style="173" customWidth="1"/>
    <col min="16125" max="16125" width="15" style="173" customWidth="1"/>
    <col min="16126" max="16126" width="14.28515625" style="173" customWidth="1"/>
    <col min="16127" max="16127" width="15.28515625" style="173" customWidth="1"/>
    <col min="16128" max="16131" width="13.7109375" style="173" customWidth="1"/>
    <col min="16132" max="16376" width="8.85546875" style="173" customWidth="1"/>
    <col min="16377" max="16384" width="23.7109375" style="173"/>
  </cols>
  <sheetData>
    <row r="1" spans="1:249" s="169" customFormat="1" ht="15.75" x14ac:dyDescent="0.25">
      <c r="A1" s="235" t="s">
        <v>1301</v>
      </c>
      <c r="B1" s="235"/>
      <c r="C1" s="235"/>
    </row>
    <row r="2" spans="1:249" s="169" customFormat="1" ht="15.75" x14ac:dyDescent="0.25">
      <c r="A2" s="235" t="s">
        <v>0</v>
      </c>
      <c r="B2" s="235"/>
      <c r="C2" s="235"/>
    </row>
    <row r="3" spans="1:249" s="169" customFormat="1" ht="15.75" x14ac:dyDescent="0.25">
      <c r="A3" s="235" t="s">
        <v>1</v>
      </c>
      <c r="B3" s="235"/>
      <c r="C3" s="235"/>
    </row>
    <row r="4" spans="1:249" s="169" customFormat="1" ht="15.75" x14ac:dyDescent="0.25">
      <c r="A4" s="235" t="s">
        <v>2</v>
      </c>
      <c r="B4" s="235"/>
      <c r="C4" s="235"/>
    </row>
    <row r="5" spans="1:249" s="169" customFormat="1" ht="15.75" x14ac:dyDescent="0.25">
      <c r="A5" s="233"/>
      <c r="B5" s="233"/>
      <c r="C5" s="233" t="s">
        <v>1303</v>
      </c>
    </row>
    <row r="6" spans="1:249" s="169" customFormat="1" ht="36.75" customHeight="1" x14ac:dyDescent="0.25">
      <c r="A6" s="236" t="s">
        <v>1012</v>
      </c>
      <c r="B6" s="237"/>
      <c r="C6" s="238"/>
    </row>
    <row r="7" spans="1:249" s="169" customFormat="1" ht="15.75" x14ac:dyDescent="0.25">
      <c r="A7" s="170"/>
      <c r="B7" s="170"/>
      <c r="C7" s="171" t="s">
        <v>1302</v>
      </c>
    </row>
    <row r="8" spans="1:249" x14ac:dyDescent="0.25">
      <c r="A8" s="239" t="s">
        <v>1013</v>
      </c>
      <c r="B8" s="239" t="s">
        <v>1014</v>
      </c>
      <c r="C8" s="241" t="s">
        <v>961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2"/>
      <c r="GM8" s="172"/>
      <c r="GN8" s="172"/>
      <c r="GO8" s="172"/>
      <c r="GP8" s="172"/>
      <c r="GQ8" s="172"/>
      <c r="GR8" s="172"/>
      <c r="GS8" s="172"/>
      <c r="GT8" s="172"/>
      <c r="GU8" s="172"/>
      <c r="GV8" s="172"/>
      <c r="GW8" s="172"/>
      <c r="GX8" s="172"/>
      <c r="GY8" s="172"/>
      <c r="GZ8" s="172"/>
      <c r="HA8" s="172"/>
      <c r="HB8" s="172"/>
      <c r="HC8" s="172"/>
      <c r="HD8" s="172"/>
      <c r="HE8" s="172"/>
      <c r="HF8" s="172"/>
      <c r="HG8" s="172"/>
      <c r="HH8" s="172"/>
      <c r="HI8" s="172"/>
      <c r="HJ8" s="172"/>
      <c r="HK8" s="172"/>
      <c r="HL8" s="172"/>
      <c r="HM8" s="172"/>
      <c r="HN8" s="172"/>
      <c r="HO8" s="172"/>
      <c r="HP8" s="172"/>
      <c r="HQ8" s="172"/>
      <c r="HR8" s="172"/>
      <c r="HS8" s="172"/>
      <c r="HT8" s="172"/>
      <c r="HU8" s="172"/>
      <c r="HV8" s="172"/>
      <c r="HW8" s="172"/>
      <c r="HX8" s="172"/>
      <c r="HY8" s="172"/>
      <c r="HZ8" s="172"/>
      <c r="IA8" s="172"/>
      <c r="IB8" s="172"/>
      <c r="IC8" s="172"/>
      <c r="ID8" s="172"/>
      <c r="IE8" s="172"/>
      <c r="IF8" s="172"/>
      <c r="IG8" s="172"/>
      <c r="IH8" s="172"/>
      <c r="II8" s="172"/>
      <c r="IJ8" s="172"/>
      <c r="IK8" s="172"/>
      <c r="IL8" s="172"/>
      <c r="IM8" s="172"/>
      <c r="IN8" s="172"/>
      <c r="IO8" s="172"/>
    </row>
    <row r="9" spans="1:249" ht="25.5" customHeight="1" x14ac:dyDescent="0.25">
      <c r="A9" s="240"/>
      <c r="B9" s="240"/>
      <c r="C9" s="241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  <c r="IH9" s="172"/>
      <c r="II9" s="172"/>
      <c r="IJ9" s="172"/>
      <c r="IK9" s="172"/>
      <c r="IL9" s="172"/>
      <c r="IM9" s="172"/>
      <c r="IN9" s="172"/>
      <c r="IO9" s="172"/>
    </row>
    <row r="10" spans="1:249" ht="15.75" x14ac:dyDescent="0.25">
      <c r="A10" s="174" t="s">
        <v>1015</v>
      </c>
      <c r="B10" s="175" t="s">
        <v>1016</v>
      </c>
      <c r="C10" s="176">
        <f>SUM(C11:C18)</f>
        <v>2179127.4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  <c r="HJ10" s="177"/>
      <c r="HK10" s="177"/>
      <c r="HL10" s="177"/>
      <c r="HM10" s="177"/>
      <c r="HN10" s="177"/>
      <c r="HO10" s="177"/>
      <c r="HP10" s="177"/>
      <c r="HQ10" s="177"/>
      <c r="HR10" s="177"/>
      <c r="HS10" s="177"/>
      <c r="HT10" s="177"/>
      <c r="HU10" s="177"/>
      <c r="HV10" s="177"/>
      <c r="HW10" s="177"/>
      <c r="HX10" s="177"/>
      <c r="HY10" s="177"/>
      <c r="HZ10" s="177"/>
      <c r="IA10" s="177"/>
      <c r="IB10" s="177"/>
      <c r="IC10" s="177"/>
      <c r="ID10" s="177"/>
      <c r="IE10" s="177"/>
      <c r="IF10" s="177"/>
      <c r="IG10" s="177"/>
      <c r="IH10" s="177"/>
      <c r="II10" s="177"/>
      <c r="IJ10" s="177"/>
      <c r="IK10" s="177"/>
      <c r="IL10" s="177"/>
      <c r="IM10" s="177"/>
      <c r="IN10" s="177"/>
      <c r="IO10" s="177"/>
    </row>
    <row r="11" spans="1:249" ht="78.75" x14ac:dyDescent="0.25">
      <c r="A11" s="178" t="s">
        <v>1017</v>
      </c>
      <c r="B11" s="179" t="s">
        <v>1018</v>
      </c>
      <c r="C11" s="180">
        <v>1835462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</row>
    <row r="12" spans="1:249" ht="110.25" x14ac:dyDescent="0.25">
      <c r="A12" s="181" t="s">
        <v>1019</v>
      </c>
      <c r="B12" s="182" t="s">
        <v>1020</v>
      </c>
      <c r="C12" s="180">
        <v>9352.2000000000007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</row>
    <row r="13" spans="1:249" ht="47.25" x14ac:dyDescent="0.25">
      <c r="A13" s="178" t="s">
        <v>1021</v>
      </c>
      <c r="B13" s="182" t="s">
        <v>1022</v>
      </c>
      <c r="C13" s="180">
        <v>28817.200000000001</v>
      </c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</row>
    <row r="14" spans="1:249" ht="94.5" x14ac:dyDescent="0.25">
      <c r="A14" s="181" t="s">
        <v>1023</v>
      </c>
      <c r="B14" s="182" t="s">
        <v>1024</v>
      </c>
      <c r="C14" s="180">
        <v>9581.2000000000007</v>
      </c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</row>
    <row r="15" spans="1:249" ht="110.25" x14ac:dyDescent="0.25">
      <c r="A15" s="181" t="s">
        <v>1025</v>
      </c>
      <c r="B15" s="182" t="s">
        <v>1026</v>
      </c>
      <c r="C15" s="180">
        <v>0</v>
      </c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</row>
    <row r="16" spans="1:249" ht="94.5" x14ac:dyDescent="0.25">
      <c r="A16" s="181" t="s">
        <v>1027</v>
      </c>
      <c r="B16" s="182" t="s">
        <v>1028</v>
      </c>
      <c r="C16" s="180">
        <v>92937.5</v>
      </c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</row>
    <row r="17" spans="1:249" ht="47.25" x14ac:dyDescent="0.25">
      <c r="A17" s="181" t="s">
        <v>1029</v>
      </c>
      <c r="B17" s="182" t="s">
        <v>1030</v>
      </c>
      <c r="C17" s="180">
        <v>41254.699999999997</v>
      </c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</row>
    <row r="18" spans="1:249" ht="47.25" x14ac:dyDescent="0.25">
      <c r="A18" s="181" t="s">
        <v>1029</v>
      </c>
      <c r="B18" s="182" t="s">
        <v>1031</v>
      </c>
      <c r="C18" s="180">
        <v>161722.6</v>
      </c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</row>
    <row r="19" spans="1:249" ht="31.5" x14ac:dyDescent="0.25">
      <c r="A19" s="183" t="s">
        <v>1032</v>
      </c>
      <c r="B19" s="184" t="s">
        <v>1033</v>
      </c>
      <c r="C19" s="176">
        <f>SUM(C20:C23)</f>
        <v>38230.999999999993</v>
      </c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  <c r="FR19" s="177"/>
      <c r="FS19" s="177"/>
      <c r="FT19" s="177"/>
      <c r="FU19" s="177"/>
      <c r="FV19" s="177"/>
      <c r="FW19" s="177"/>
      <c r="FX19" s="177"/>
      <c r="FY19" s="177"/>
      <c r="FZ19" s="177"/>
      <c r="GA19" s="177"/>
      <c r="GB19" s="177"/>
      <c r="GC19" s="177"/>
      <c r="GD19" s="177"/>
      <c r="GE19" s="177"/>
      <c r="GF19" s="177"/>
      <c r="GG19" s="177"/>
      <c r="GH19" s="177"/>
      <c r="GI19" s="177"/>
      <c r="GJ19" s="177"/>
      <c r="GK19" s="177"/>
      <c r="GL19" s="177"/>
      <c r="GM19" s="177"/>
      <c r="GN19" s="177"/>
      <c r="GO19" s="177"/>
      <c r="GP19" s="177"/>
      <c r="GQ19" s="177"/>
      <c r="GR19" s="177"/>
      <c r="GS19" s="177"/>
      <c r="GT19" s="177"/>
      <c r="GU19" s="177"/>
      <c r="GV19" s="177"/>
      <c r="GW19" s="177"/>
      <c r="GX19" s="177"/>
      <c r="GY19" s="177"/>
      <c r="GZ19" s="177"/>
      <c r="HA19" s="177"/>
      <c r="HB19" s="177"/>
      <c r="HC19" s="177"/>
      <c r="HD19" s="177"/>
      <c r="HE19" s="177"/>
      <c r="HF19" s="177"/>
      <c r="HG19" s="177"/>
      <c r="HH19" s="177"/>
      <c r="HI19" s="177"/>
      <c r="HJ19" s="177"/>
      <c r="HK19" s="177"/>
      <c r="HL19" s="177"/>
      <c r="HM19" s="177"/>
      <c r="HN19" s="177"/>
      <c r="HO19" s="177"/>
      <c r="HP19" s="177"/>
      <c r="HQ19" s="177"/>
      <c r="HR19" s="177"/>
      <c r="HS19" s="177"/>
      <c r="HT19" s="177"/>
      <c r="HU19" s="177"/>
      <c r="HV19" s="177"/>
      <c r="HW19" s="177"/>
      <c r="HX19" s="177"/>
      <c r="HY19" s="177"/>
      <c r="HZ19" s="177"/>
      <c r="IA19" s="177"/>
      <c r="IB19" s="177"/>
      <c r="IC19" s="177"/>
      <c r="ID19" s="177"/>
      <c r="IE19" s="177"/>
      <c r="IF19" s="177"/>
      <c r="IG19" s="177"/>
      <c r="IH19" s="177"/>
      <c r="II19" s="177"/>
      <c r="IJ19" s="177"/>
      <c r="IK19" s="177"/>
      <c r="IL19" s="177"/>
      <c r="IM19" s="177"/>
      <c r="IN19" s="177"/>
      <c r="IO19" s="177"/>
    </row>
    <row r="20" spans="1:249" ht="63" x14ac:dyDescent="0.25">
      <c r="A20" s="181" t="s">
        <v>1034</v>
      </c>
      <c r="B20" s="182" t="s">
        <v>1035</v>
      </c>
      <c r="C20" s="185">
        <v>19751.5</v>
      </c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</row>
    <row r="21" spans="1:249" ht="78.75" x14ac:dyDescent="0.25">
      <c r="A21" s="181" t="s">
        <v>1036</v>
      </c>
      <c r="B21" s="182" t="s">
        <v>1037</v>
      </c>
      <c r="C21" s="185">
        <v>114.1</v>
      </c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</row>
    <row r="22" spans="1:249" ht="63" x14ac:dyDescent="0.25">
      <c r="A22" s="181" t="s">
        <v>1038</v>
      </c>
      <c r="B22" s="182" t="s">
        <v>1039</v>
      </c>
      <c r="C22" s="185">
        <v>20515.3</v>
      </c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</row>
    <row r="23" spans="1:249" ht="63" x14ac:dyDescent="0.25">
      <c r="A23" s="181" t="s">
        <v>1040</v>
      </c>
      <c r="B23" s="182" t="s">
        <v>1041</v>
      </c>
      <c r="C23" s="185">
        <v>-2149.9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</row>
    <row r="24" spans="1:249" ht="15.75" x14ac:dyDescent="0.25">
      <c r="A24" s="186" t="s">
        <v>1042</v>
      </c>
      <c r="B24" s="175" t="s">
        <v>1043</v>
      </c>
      <c r="C24" s="176">
        <f>C25+C26+C27+C28</f>
        <v>576830.69999999995</v>
      </c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/>
      <c r="DN24" s="177"/>
      <c r="DO24" s="177"/>
      <c r="DP24" s="177"/>
      <c r="DQ24" s="177"/>
      <c r="DR24" s="177"/>
      <c r="DS24" s="177"/>
      <c r="DT24" s="177"/>
      <c r="DU24" s="177"/>
      <c r="DV24" s="177"/>
      <c r="DW24" s="177"/>
      <c r="DX24" s="177"/>
      <c r="DY24" s="177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7"/>
      <c r="FF24" s="177"/>
      <c r="FG24" s="177"/>
      <c r="FH24" s="177"/>
      <c r="FI24" s="177"/>
      <c r="FJ24" s="177"/>
      <c r="FK24" s="177"/>
      <c r="FL24" s="177"/>
      <c r="FM24" s="177"/>
      <c r="FN24" s="177"/>
      <c r="FO24" s="177"/>
      <c r="FP24" s="177"/>
      <c r="FQ24" s="177"/>
      <c r="FR24" s="177"/>
      <c r="FS24" s="177"/>
      <c r="FT24" s="177"/>
      <c r="FU24" s="177"/>
      <c r="FV24" s="177"/>
      <c r="FW24" s="177"/>
      <c r="FX24" s="177"/>
      <c r="FY24" s="177"/>
      <c r="FZ24" s="177"/>
      <c r="GA24" s="177"/>
      <c r="GB24" s="177"/>
      <c r="GC24" s="177"/>
      <c r="GD24" s="177"/>
      <c r="GE24" s="177"/>
      <c r="GF24" s="177"/>
      <c r="GG24" s="177"/>
      <c r="GH24" s="177"/>
      <c r="GI24" s="177"/>
      <c r="GJ24" s="177"/>
      <c r="GK24" s="177"/>
      <c r="GL24" s="177"/>
      <c r="GM24" s="177"/>
      <c r="GN24" s="177"/>
      <c r="GO24" s="177"/>
      <c r="GP24" s="177"/>
      <c r="GQ24" s="177"/>
      <c r="GR24" s="177"/>
      <c r="GS24" s="177"/>
      <c r="GT24" s="177"/>
      <c r="GU24" s="177"/>
      <c r="GV24" s="177"/>
      <c r="GW24" s="177"/>
      <c r="GX24" s="177"/>
      <c r="GY24" s="177"/>
      <c r="GZ24" s="177"/>
      <c r="HA24" s="177"/>
      <c r="HB24" s="177"/>
      <c r="HC24" s="177"/>
      <c r="HD24" s="177"/>
      <c r="HE24" s="177"/>
      <c r="HF24" s="177"/>
      <c r="HG24" s="177"/>
      <c r="HH24" s="177"/>
      <c r="HI24" s="177"/>
      <c r="HJ24" s="177"/>
      <c r="HK24" s="177"/>
      <c r="HL24" s="177"/>
      <c r="HM24" s="177"/>
      <c r="HN24" s="177"/>
      <c r="HO24" s="177"/>
      <c r="HP24" s="177"/>
      <c r="HQ24" s="177"/>
      <c r="HR24" s="177"/>
      <c r="HS24" s="177"/>
      <c r="HT24" s="177"/>
      <c r="HU24" s="177"/>
      <c r="HV24" s="177"/>
      <c r="HW24" s="177"/>
      <c r="HX24" s="177"/>
      <c r="HY24" s="177"/>
      <c r="HZ24" s="177"/>
      <c r="IA24" s="177"/>
      <c r="IB24" s="177"/>
      <c r="IC24" s="177"/>
      <c r="ID24" s="177"/>
      <c r="IE24" s="177"/>
      <c r="IF24" s="177"/>
      <c r="IG24" s="177"/>
      <c r="IH24" s="177"/>
      <c r="II24" s="177"/>
      <c r="IJ24" s="177"/>
      <c r="IK24" s="177"/>
      <c r="IL24" s="177"/>
      <c r="IM24" s="177"/>
      <c r="IN24" s="177"/>
      <c r="IO24" s="177"/>
    </row>
    <row r="25" spans="1:249" ht="31.5" x14ac:dyDescent="0.25">
      <c r="A25" s="187" t="s">
        <v>1044</v>
      </c>
      <c r="B25" s="188" t="s">
        <v>1045</v>
      </c>
      <c r="C25" s="185">
        <v>556718.1</v>
      </c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7"/>
      <c r="FB25" s="177"/>
      <c r="FC25" s="177"/>
      <c r="FD25" s="177"/>
      <c r="FE25" s="177"/>
      <c r="FF25" s="177"/>
      <c r="FG25" s="177"/>
      <c r="FH25" s="177"/>
      <c r="FI25" s="177"/>
      <c r="FJ25" s="177"/>
      <c r="FK25" s="177"/>
      <c r="FL25" s="177"/>
      <c r="FM25" s="177"/>
      <c r="FN25" s="177"/>
      <c r="FO25" s="177"/>
      <c r="FP25" s="177"/>
      <c r="FQ25" s="177"/>
      <c r="FR25" s="177"/>
      <c r="FS25" s="177"/>
      <c r="FT25" s="177"/>
      <c r="FU25" s="177"/>
      <c r="FV25" s="177"/>
      <c r="FW25" s="177"/>
      <c r="FX25" s="177"/>
      <c r="FY25" s="177"/>
      <c r="FZ25" s="177"/>
      <c r="GA25" s="177"/>
      <c r="GB25" s="177"/>
      <c r="GC25" s="177"/>
      <c r="GD25" s="177"/>
      <c r="GE25" s="177"/>
      <c r="GF25" s="177"/>
      <c r="GG25" s="177"/>
      <c r="GH25" s="177"/>
      <c r="GI25" s="177"/>
      <c r="GJ25" s="177"/>
      <c r="GK25" s="177"/>
      <c r="GL25" s="177"/>
      <c r="GM25" s="177"/>
      <c r="GN25" s="177"/>
      <c r="GO25" s="177"/>
      <c r="GP25" s="177"/>
      <c r="GQ25" s="177"/>
      <c r="GR25" s="177"/>
      <c r="GS25" s="177"/>
      <c r="GT25" s="177"/>
      <c r="GU25" s="177"/>
      <c r="GV25" s="177"/>
      <c r="GW25" s="177"/>
      <c r="GX25" s="177"/>
      <c r="GY25" s="177"/>
      <c r="GZ25" s="177"/>
      <c r="HA25" s="177"/>
      <c r="HB25" s="177"/>
      <c r="HC25" s="177"/>
      <c r="HD25" s="177"/>
      <c r="HE25" s="177"/>
      <c r="HF25" s="177"/>
      <c r="HG25" s="177"/>
      <c r="HH25" s="177"/>
      <c r="HI25" s="177"/>
      <c r="HJ25" s="177"/>
      <c r="HK25" s="177"/>
      <c r="HL25" s="177"/>
      <c r="HM25" s="177"/>
      <c r="HN25" s="177"/>
      <c r="HO25" s="177"/>
      <c r="HP25" s="177"/>
      <c r="HQ25" s="177"/>
      <c r="HR25" s="177"/>
      <c r="HS25" s="177"/>
      <c r="HT25" s="177"/>
      <c r="HU25" s="177"/>
      <c r="HV25" s="177"/>
      <c r="HW25" s="177"/>
      <c r="HX25" s="177"/>
      <c r="HY25" s="177"/>
      <c r="HZ25" s="177"/>
      <c r="IA25" s="177"/>
      <c r="IB25" s="177"/>
      <c r="IC25" s="177"/>
      <c r="ID25" s="177"/>
      <c r="IE25" s="177"/>
      <c r="IF25" s="177"/>
      <c r="IG25" s="177"/>
      <c r="IH25" s="177"/>
      <c r="II25" s="177"/>
      <c r="IJ25" s="177"/>
      <c r="IK25" s="177"/>
      <c r="IL25" s="177"/>
      <c r="IM25" s="177"/>
      <c r="IN25" s="177"/>
      <c r="IO25" s="177"/>
    </row>
    <row r="26" spans="1:249" ht="31.5" x14ac:dyDescent="0.25">
      <c r="A26" s="178" t="s">
        <v>1046</v>
      </c>
      <c r="B26" s="188" t="s">
        <v>1047</v>
      </c>
      <c r="C26" s="185">
        <v>219.6</v>
      </c>
    </row>
    <row r="27" spans="1:249" ht="15.75" x14ac:dyDescent="0.25">
      <c r="A27" s="178" t="s">
        <v>1048</v>
      </c>
      <c r="B27" s="188" t="s">
        <v>1049</v>
      </c>
      <c r="C27" s="185">
        <v>365.9</v>
      </c>
    </row>
    <row r="28" spans="1:249" ht="31.5" x14ac:dyDescent="0.25">
      <c r="A28" s="178" t="s">
        <v>1050</v>
      </c>
      <c r="B28" s="188" t="s">
        <v>1051</v>
      </c>
      <c r="C28" s="185">
        <v>19527.099999999999</v>
      </c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7"/>
      <c r="ED28" s="177"/>
      <c r="EE28" s="177"/>
      <c r="EF28" s="177"/>
      <c r="EG28" s="177"/>
      <c r="EH28" s="177"/>
      <c r="EI28" s="177"/>
      <c r="EJ28" s="177"/>
      <c r="EK28" s="177"/>
      <c r="EL28" s="177"/>
      <c r="EM28" s="177"/>
      <c r="EN28" s="177"/>
      <c r="EO28" s="177"/>
      <c r="EP28" s="177"/>
      <c r="EQ28" s="177"/>
      <c r="ER28" s="177"/>
      <c r="ES28" s="177"/>
      <c r="ET28" s="177"/>
      <c r="EU28" s="177"/>
      <c r="EV28" s="177"/>
      <c r="EW28" s="177"/>
      <c r="EX28" s="177"/>
      <c r="EY28" s="177"/>
      <c r="EZ28" s="177"/>
      <c r="FA28" s="177"/>
      <c r="FB28" s="177"/>
      <c r="FC28" s="177"/>
      <c r="FD28" s="177"/>
      <c r="FE28" s="177"/>
      <c r="FF28" s="177"/>
      <c r="FG28" s="177"/>
      <c r="FH28" s="177"/>
      <c r="FI28" s="177"/>
      <c r="FJ28" s="177"/>
      <c r="FK28" s="177"/>
      <c r="FL28" s="177"/>
      <c r="FM28" s="177"/>
      <c r="FN28" s="177"/>
      <c r="FO28" s="177"/>
      <c r="FP28" s="177"/>
      <c r="FQ28" s="177"/>
      <c r="FR28" s="177"/>
      <c r="FS28" s="177"/>
      <c r="FT28" s="177"/>
      <c r="FU28" s="177"/>
      <c r="FV28" s="177"/>
      <c r="FW28" s="177"/>
      <c r="FX28" s="177"/>
      <c r="FY28" s="177"/>
      <c r="FZ28" s="177"/>
      <c r="GA28" s="177"/>
      <c r="GB28" s="177"/>
      <c r="GC28" s="177"/>
      <c r="GD28" s="177"/>
      <c r="GE28" s="177"/>
      <c r="GF28" s="177"/>
      <c r="GG28" s="177"/>
      <c r="GH28" s="177"/>
      <c r="GI28" s="177"/>
      <c r="GJ28" s="177"/>
      <c r="GK28" s="177"/>
      <c r="GL28" s="177"/>
      <c r="GM28" s="177"/>
      <c r="GN28" s="177"/>
      <c r="GO28" s="177"/>
      <c r="GP28" s="177"/>
      <c r="GQ28" s="177"/>
      <c r="GR28" s="177"/>
      <c r="GS28" s="177"/>
      <c r="GT28" s="177"/>
      <c r="GU28" s="177"/>
      <c r="GV28" s="177"/>
      <c r="GW28" s="177"/>
      <c r="GX28" s="177"/>
      <c r="GY28" s="177"/>
      <c r="GZ28" s="177"/>
      <c r="HA28" s="177"/>
      <c r="HB28" s="177"/>
      <c r="HC28" s="177"/>
      <c r="HD28" s="177"/>
      <c r="HE28" s="177"/>
      <c r="HF28" s="177"/>
      <c r="HG28" s="177"/>
      <c r="HH28" s="177"/>
      <c r="HI28" s="177"/>
      <c r="HJ28" s="177"/>
      <c r="HK28" s="177"/>
      <c r="HL28" s="177"/>
      <c r="HM28" s="177"/>
      <c r="HN28" s="177"/>
      <c r="HO28" s="177"/>
      <c r="HP28" s="177"/>
      <c r="HQ28" s="177"/>
      <c r="HR28" s="177"/>
      <c r="HS28" s="177"/>
      <c r="HT28" s="177"/>
      <c r="HU28" s="177"/>
      <c r="HV28" s="177"/>
      <c r="HW28" s="177"/>
      <c r="HX28" s="177"/>
      <c r="HY28" s="177"/>
      <c r="HZ28" s="177"/>
      <c r="IA28" s="177"/>
      <c r="IB28" s="177"/>
      <c r="IC28" s="177"/>
      <c r="ID28" s="177"/>
      <c r="IE28" s="177"/>
      <c r="IF28" s="177"/>
      <c r="IG28" s="177"/>
      <c r="IH28" s="177"/>
      <c r="II28" s="177"/>
      <c r="IJ28" s="177"/>
      <c r="IK28" s="177"/>
      <c r="IL28" s="177"/>
      <c r="IM28" s="177"/>
      <c r="IN28" s="177"/>
      <c r="IO28" s="177"/>
    </row>
    <row r="29" spans="1:249" ht="15.75" x14ac:dyDescent="0.25">
      <c r="A29" s="189" t="s">
        <v>1052</v>
      </c>
      <c r="B29" s="175" t="s">
        <v>1053</v>
      </c>
      <c r="C29" s="176">
        <f>C30+C31</f>
        <v>209657.2</v>
      </c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/>
      <c r="DS29" s="177"/>
      <c r="DT29" s="177"/>
      <c r="DU29" s="177"/>
      <c r="DV29" s="177"/>
      <c r="DW29" s="177"/>
      <c r="DX29" s="177"/>
      <c r="DY29" s="177"/>
      <c r="DZ29" s="177"/>
      <c r="EA29" s="177"/>
      <c r="EB29" s="177"/>
      <c r="EC29" s="177"/>
      <c r="ED29" s="177"/>
      <c r="EE29" s="177"/>
      <c r="EF29" s="177"/>
      <c r="EG29" s="177"/>
      <c r="EH29" s="177"/>
      <c r="EI29" s="177"/>
      <c r="EJ29" s="177"/>
      <c r="EK29" s="177"/>
      <c r="EL29" s="177"/>
      <c r="EM29" s="177"/>
      <c r="EN29" s="177"/>
      <c r="EO29" s="177"/>
      <c r="EP29" s="177"/>
      <c r="EQ29" s="177"/>
      <c r="ER29" s="177"/>
      <c r="ES29" s="177"/>
      <c r="ET29" s="177"/>
      <c r="EU29" s="177"/>
      <c r="EV29" s="177"/>
      <c r="EW29" s="177"/>
      <c r="EX29" s="177"/>
      <c r="EY29" s="177"/>
      <c r="EZ29" s="177"/>
      <c r="FA29" s="177"/>
      <c r="FB29" s="177"/>
      <c r="FC29" s="177"/>
      <c r="FD29" s="177"/>
      <c r="FE29" s="177"/>
      <c r="FF29" s="177"/>
      <c r="FG29" s="177"/>
      <c r="FH29" s="177"/>
      <c r="FI29" s="177"/>
      <c r="FJ29" s="177"/>
      <c r="FK29" s="177"/>
      <c r="FL29" s="177"/>
      <c r="FM29" s="177"/>
      <c r="FN29" s="177"/>
      <c r="FO29" s="177"/>
      <c r="FP29" s="177"/>
      <c r="FQ29" s="177"/>
      <c r="FR29" s="177"/>
      <c r="FS29" s="177"/>
      <c r="FT29" s="177"/>
      <c r="FU29" s="177"/>
      <c r="FV29" s="177"/>
      <c r="FW29" s="177"/>
      <c r="FX29" s="177"/>
      <c r="FY29" s="177"/>
      <c r="FZ29" s="177"/>
      <c r="GA29" s="177"/>
      <c r="GB29" s="177"/>
      <c r="GC29" s="177"/>
      <c r="GD29" s="177"/>
      <c r="GE29" s="177"/>
      <c r="GF29" s="177"/>
      <c r="GG29" s="177"/>
      <c r="GH29" s="177"/>
      <c r="GI29" s="177"/>
      <c r="GJ29" s="177"/>
      <c r="GK29" s="177"/>
      <c r="GL29" s="177"/>
      <c r="GM29" s="177"/>
      <c r="GN29" s="177"/>
      <c r="GO29" s="177"/>
      <c r="GP29" s="177"/>
      <c r="GQ29" s="177"/>
      <c r="GR29" s="177"/>
      <c r="GS29" s="177"/>
      <c r="GT29" s="177"/>
      <c r="GU29" s="177"/>
      <c r="GV29" s="177"/>
      <c r="GW29" s="177"/>
      <c r="GX29" s="177"/>
      <c r="GY29" s="177"/>
      <c r="GZ29" s="177"/>
      <c r="HA29" s="177"/>
      <c r="HB29" s="177"/>
      <c r="HC29" s="177"/>
      <c r="HD29" s="177"/>
      <c r="HE29" s="177"/>
      <c r="HF29" s="177"/>
      <c r="HG29" s="177"/>
      <c r="HH29" s="177"/>
      <c r="HI29" s="177"/>
      <c r="HJ29" s="177"/>
      <c r="HK29" s="177"/>
      <c r="HL29" s="177"/>
      <c r="HM29" s="177"/>
      <c r="HN29" s="177"/>
      <c r="HO29" s="177"/>
      <c r="HP29" s="177"/>
      <c r="HQ29" s="177"/>
      <c r="HR29" s="177"/>
      <c r="HS29" s="177"/>
      <c r="HT29" s="177"/>
      <c r="HU29" s="177"/>
      <c r="HV29" s="177"/>
      <c r="HW29" s="177"/>
      <c r="HX29" s="177"/>
      <c r="HY29" s="177"/>
      <c r="HZ29" s="177"/>
      <c r="IA29" s="177"/>
      <c r="IB29" s="177"/>
      <c r="IC29" s="177"/>
      <c r="ID29" s="177"/>
      <c r="IE29" s="177"/>
      <c r="IF29" s="177"/>
      <c r="IG29" s="177"/>
      <c r="IH29" s="177"/>
      <c r="II29" s="177"/>
      <c r="IJ29" s="177"/>
      <c r="IK29" s="177"/>
      <c r="IL29" s="177"/>
      <c r="IM29" s="177"/>
      <c r="IN29" s="177"/>
      <c r="IO29" s="177"/>
    </row>
    <row r="30" spans="1:249" ht="47.25" x14ac:dyDescent="0.25">
      <c r="A30" s="178" t="s">
        <v>1054</v>
      </c>
      <c r="B30" s="188" t="s">
        <v>1055</v>
      </c>
      <c r="C30" s="185">
        <v>101368.5</v>
      </c>
    </row>
    <row r="31" spans="1:249" ht="15.75" x14ac:dyDescent="0.25">
      <c r="A31" s="190" t="s">
        <v>1056</v>
      </c>
      <c r="B31" s="188" t="s">
        <v>1057</v>
      </c>
      <c r="C31" s="176">
        <f>SUM(C32:C33)</f>
        <v>108288.70000000001</v>
      </c>
    </row>
    <row r="32" spans="1:249" ht="31.5" x14ac:dyDescent="0.25">
      <c r="A32" s="178" t="s">
        <v>1058</v>
      </c>
      <c r="B32" s="188" t="s">
        <v>1059</v>
      </c>
      <c r="C32" s="185">
        <v>82501.3</v>
      </c>
    </row>
    <row r="33" spans="1:249" ht="31.5" x14ac:dyDescent="0.25">
      <c r="A33" s="178" t="s">
        <v>1060</v>
      </c>
      <c r="B33" s="188" t="s">
        <v>1061</v>
      </c>
      <c r="C33" s="185">
        <v>25787.4</v>
      </c>
    </row>
    <row r="34" spans="1:249" ht="15.75" x14ac:dyDescent="0.25">
      <c r="A34" s="190" t="s">
        <v>1062</v>
      </c>
      <c r="B34" s="175" t="s">
        <v>1063</v>
      </c>
      <c r="C34" s="176">
        <f>SUM(C35:C36)</f>
        <v>45538.8</v>
      </c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177"/>
      <c r="EP34" s="177"/>
      <c r="EQ34" s="177"/>
      <c r="ER34" s="177"/>
      <c r="ES34" s="177"/>
      <c r="ET34" s="177"/>
      <c r="EU34" s="177"/>
      <c r="EV34" s="177"/>
      <c r="EW34" s="177"/>
      <c r="EX34" s="177"/>
      <c r="EY34" s="177"/>
      <c r="EZ34" s="177"/>
      <c r="FA34" s="177"/>
      <c r="FB34" s="177"/>
      <c r="FC34" s="177"/>
      <c r="FD34" s="177"/>
      <c r="FE34" s="177"/>
      <c r="FF34" s="177"/>
      <c r="FG34" s="177"/>
      <c r="FH34" s="177"/>
      <c r="FI34" s="177"/>
      <c r="FJ34" s="177"/>
      <c r="FK34" s="177"/>
      <c r="FL34" s="177"/>
      <c r="FM34" s="177"/>
      <c r="FN34" s="177"/>
      <c r="FO34" s="177"/>
      <c r="FP34" s="177"/>
      <c r="FQ34" s="177"/>
      <c r="FR34" s="177"/>
      <c r="FS34" s="177"/>
      <c r="FT34" s="177"/>
      <c r="FU34" s="177"/>
      <c r="FV34" s="177"/>
      <c r="FW34" s="177"/>
      <c r="FX34" s="177"/>
      <c r="FY34" s="177"/>
      <c r="FZ34" s="177"/>
      <c r="GA34" s="177"/>
      <c r="GB34" s="177"/>
      <c r="GC34" s="177"/>
      <c r="GD34" s="177"/>
      <c r="GE34" s="177"/>
      <c r="GF34" s="177"/>
      <c r="GG34" s="177"/>
      <c r="GH34" s="177"/>
      <c r="GI34" s="177"/>
      <c r="GJ34" s="177"/>
      <c r="GK34" s="177"/>
      <c r="GL34" s="177"/>
      <c r="GM34" s="177"/>
      <c r="GN34" s="177"/>
      <c r="GO34" s="177"/>
      <c r="GP34" s="177"/>
      <c r="GQ34" s="177"/>
      <c r="GR34" s="177"/>
      <c r="GS34" s="177"/>
      <c r="GT34" s="177"/>
      <c r="GU34" s="177"/>
      <c r="GV34" s="177"/>
      <c r="GW34" s="177"/>
      <c r="GX34" s="177"/>
      <c r="GY34" s="177"/>
      <c r="GZ34" s="177"/>
      <c r="HA34" s="177"/>
      <c r="HB34" s="177"/>
      <c r="HC34" s="177"/>
      <c r="HD34" s="177"/>
      <c r="HE34" s="177"/>
      <c r="HF34" s="177"/>
      <c r="HG34" s="177"/>
      <c r="HH34" s="177"/>
      <c r="HI34" s="177"/>
      <c r="HJ34" s="177"/>
      <c r="HK34" s="177"/>
      <c r="HL34" s="177"/>
      <c r="HM34" s="177"/>
      <c r="HN34" s="177"/>
      <c r="HO34" s="177"/>
      <c r="HP34" s="177"/>
      <c r="HQ34" s="177"/>
      <c r="HR34" s="177"/>
      <c r="HS34" s="177"/>
      <c r="HT34" s="177"/>
      <c r="HU34" s="177"/>
      <c r="HV34" s="177"/>
      <c r="HW34" s="177"/>
      <c r="HX34" s="177"/>
      <c r="HY34" s="177"/>
      <c r="HZ34" s="177"/>
      <c r="IA34" s="177"/>
      <c r="IB34" s="177"/>
      <c r="IC34" s="177"/>
      <c r="ID34" s="177"/>
      <c r="IE34" s="177"/>
      <c r="IF34" s="177"/>
      <c r="IG34" s="177"/>
      <c r="IH34" s="177"/>
      <c r="II34" s="177"/>
      <c r="IJ34" s="177"/>
      <c r="IK34" s="177"/>
      <c r="IL34" s="177"/>
      <c r="IM34" s="177"/>
      <c r="IN34" s="177"/>
      <c r="IO34" s="177"/>
    </row>
    <row r="35" spans="1:249" ht="47.25" x14ac:dyDescent="0.25">
      <c r="A35" s="178" t="s">
        <v>1064</v>
      </c>
      <c r="B35" s="188" t="s">
        <v>1065</v>
      </c>
      <c r="C35" s="185">
        <v>43778.8</v>
      </c>
    </row>
    <row r="36" spans="1:249" ht="31.5" x14ac:dyDescent="0.25">
      <c r="A36" s="178" t="s">
        <v>1066</v>
      </c>
      <c r="B36" s="188" t="s">
        <v>1067</v>
      </c>
      <c r="C36" s="185">
        <v>1760</v>
      </c>
    </row>
    <row r="37" spans="1:249" ht="31.5" x14ac:dyDescent="0.25">
      <c r="A37" s="191" t="s">
        <v>1068</v>
      </c>
      <c r="B37" s="188" t="s">
        <v>1069</v>
      </c>
      <c r="C37" s="185">
        <v>-0.1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  <c r="DW37" s="177"/>
      <c r="DX37" s="177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177"/>
      <c r="EX37" s="177"/>
      <c r="EY37" s="177"/>
      <c r="EZ37" s="177"/>
      <c r="FA37" s="177"/>
      <c r="FB37" s="177"/>
      <c r="FC37" s="177"/>
      <c r="FD37" s="177"/>
      <c r="FE37" s="177"/>
      <c r="FF37" s="177"/>
      <c r="FG37" s="177"/>
      <c r="FH37" s="177"/>
      <c r="FI37" s="177"/>
      <c r="FJ37" s="177"/>
      <c r="FK37" s="177"/>
      <c r="FL37" s="177"/>
      <c r="FM37" s="177"/>
      <c r="FN37" s="177"/>
      <c r="FO37" s="177"/>
      <c r="FP37" s="177"/>
      <c r="FQ37" s="177"/>
      <c r="FR37" s="177"/>
      <c r="FS37" s="177"/>
      <c r="FT37" s="177"/>
      <c r="FU37" s="177"/>
      <c r="FV37" s="177"/>
      <c r="FW37" s="177"/>
      <c r="FX37" s="177"/>
      <c r="FY37" s="177"/>
      <c r="FZ37" s="177"/>
      <c r="GA37" s="177"/>
      <c r="GB37" s="177"/>
      <c r="GC37" s="177"/>
      <c r="GD37" s="177"/>
      <c r="GE37" s="177"/>
      <c r="GF37" s="177"/>
      <c r="GG37" s="177"/>
      <c r="GH37" s="177"/>
      <c r="GI37" s="177"/>
      <c r="GJ37" s="177"/>
      <c r="GK37" s="177"/>
      <c r="GL37" s="177"/>
      <c r="GM37" s="177"/>
      <c r="GN37" s="177"/>
      <c r="GO37" s="177"/>
      <c r="GP37" s="177"/>
      <c r="GQ37" s="177"/>
      <c r="GR37" s="177"/>
      <c r="GS37" s="177"/>
      <c r="GT37" s="177"/>
      <c r="GU37" s="177"/>
      <c r="GV37" s="177"/>
      <c r="GW37" s="177"/>
      <c r="GX37" s="177"/>
      <c r="GY37" s="177"/>
      <c r="GZ37" s="177"/>
      <c r="HA37" s="177"/>
      <c r="HB37" s="177"/>
      <c r="HC37" s="177"/>
      <c r="HD37" s="177"/>
      <c r="HE37" s="177"/>
      <c r="HF37" s="177"/>
      <c r="HG37" s="177"/>
      <c r="HH37" s="177"/>
      <c r="HI37" s="177"/>
      <c r="HJ37" s="177"/>
      <c r="HK37" s="177"/>
      <c r="HL37" s="177"/>
      <c r="HM37" s="177"/>
      <c r="HN37" s="177"/>
      <c r="HO37" s="177"/>
      <c r="HP37" s="177"/>
      <c r="HQ37" s="177"/>
      <c r="HR37" s="177"/>
      <c r="HS37" s="177"/>
      <c r="HT37" s="177"/>
      <c r="HU37" s="177"/>
      <c r="HV37" s="177"/>
      <c r="HW37" s="177"/>
      <c r="HX37" s="177"/>
      <c r="HY37" s="177"/>
      <c r="HZ37" s="177"/>
      <c r="IA37" s="177"/>
      <c r="IB37" s="177"/>
      <c r="IC37" s="177"/>
      <c r="ID37" s="177"/>
      <c r="IE37" s="177"/>
      <c r="IF37" s="177"/>
      <c r="IG37" s="177"/>
      <c r="IH37" s="177"/>
      <c r="II37" s="177"/>
      <c r="IJ37" s="177"/>
      <c r="IK37" s="177"/>
      <c r="IL37" s="177"/>
      <c r="IM37" s="177"/>
      <c r="IN37" s="177"/>
      <c r="IO37" s="177"/>
    </row>
    <row r="38" spans="1:249" ht="15.75" x14ac:dyDescent="0.25">
      <c r="A38" s="192" t="s">
        <v>1070</v>
      </c>
      <c r="B38" s="192"/>
      <c r="C38" s="176">
        <f>C10+C19+C24+C29+C34+C37</f>
        <v>3049384.9999999995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  <c r="GH38" s="193"/>
      <c r="GI38" s="193"/>
      <c r="GJ38" s="193"/>
      <c r="GK38" s="193"/>
      <c r="GL38" s="193"/>
      <c r="GM38" s="193"/>
      <c r="GN38" s="193"/>
      <c r="GO38" s="193"/>
      <c r="GP38" s="193"/>
      <c r="GQ38" s="193"/>
      <c r="GR38" s="193"/>
      <c r="GS38" s="193"/>
      <c r="GT38" s="193"/>
      <c r="GU38" s="193"/>
      <c r="GV38" s="193"/>
      <c r="GW38" s="193"/>
      <c r="GX38" s="193"/>
      <c r="GY38" s="193"/>
      <c r="GZ38" s="193"/>
      <c r="HA38" s="193"/>
      <c r="HB38" s="193"/>
      <c r="HC38" s="193"/>
      <c r="HD38" s="193"/>
      <c r="HE38" s="193"/>
      <c r="HF38" s="193"/>
      <c r="HG38" s="193"/>
      <c r="HH38" s="193"/>
      <c r="HI38" s="193"/>
      <c r="HJ38" s="193"/>
      <c r="HK38" s="193"/>
      <c r="HL38" s="193"/>
      <c r="HM38" s="193"/>
      <c r="HN38" s="193"/>
      <c r="HO38" s="193"/>
      <c r="HP38" s="193"/>
      <c r="HQ38" s="193"/>
      <c r="HR38" s="193"/>
      <c r="HS38" s="193"/>
      <c r="HT38" s="193"/>
      <c r="HU38" s="193"/>
      <c r="HV38" s="193"/>
      <c r="HW38" s="193"/>
      <c r="HX38" s="193"/>
      <c r="HY38" s="193"/>
      <c r="HZ38" s="193"/>
      <c r="IA38" s="193"/>
      <c r="IB38" s="193"/>
      <c r="IC38" s="193"/>
      <c r="ID38" s="193"/>
      <c r="IE38" s="193"/>
      <c r="IF38" s="193"/>
      <c r="IG38" s="193"/>
      <c r="IH38" s="193"/>
      <c r="II38" s="193"/>
      <c r="IJ38" s="193"/>
      <c r="IK38" s="193"/>
      <c r="IL38" s="193"/>
      <c r="IM38" s="193"/>
      <c r="IN38" s="193"/>
      <c r="IO38" s="193"/>
    </row>
    <row r="39" spans="1:249" ht="31.5" x14ac:dyDescent="0.25">
      <c r="A39" s="186" t="s">
        <v>1071</v>
      </c>
      <c r="B39" s="175" t="s">
        <v>1072</v>
      </c>
      <c r="C39" s="176">
        <f>SUM(C40:C49)</f>
        <v>116197.69999999998</v>
      </c>
      <c r="D39" s="177"/>
      <c r="E39" s="194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77"/>
      <c r="DU39" s="177"/>
      <c r="DV39" s="177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7"/>
      <c r="EI39" s="177"/>
      <c r="EJ39" s="177"/>
      <c r="EK39" s="177"/>
      <c r="EL39" s="177"/>
      <c r="EM39" s="177"/>
      <c r="EN39" s="177"/>
      <c r="EO39" s="177"/>
      <c r="EP39" s="177"/>
      <c r="EQ39" s="177"/>
      <c r="ER39" s="177"/>
      <c r="ES39" s="177"/>
      <c r="ET39" s="177"/>
      <c r="EU39" s="177"/>
      <c r="EV39" s="177"/>
      <c r="EW39" s="177"/>
      <c r="EX39" s="177"/>
      <c r="EY39" s="177"/>
      <c r="EZ39" s="177"/>
      <c r="FA39" s="177"/>
      <c r="FB39" s="177"/>
      <c r="FC39" s="177"/>
      <c r="FD39" s="177"/>
      <c r="FE39" s="177"/>
      <c r="FF39" s="177"/>
      <c r="FG39" s="177"/>
      <c r="FH39" s="177"/>
      <c r="FI39" s="177"/>
      <c r="FJ39" s="177"/>
      <c r="FK39" s="177"/>
      <c r="FL39" s="177"/>
      <c r="FM39" s="177"/>
      <c r="FN39" s="177"/>
      <c r="FO39" s="177"/>
      <c r="FP39" s="177"/>
      <c r="FQ39" s="177"/>
      <c r="FR39" s="177"/>
      <c r="FS39" s="177"/>
      <c r="FT39" s="177"/>
      <c r="FU39" s="177"/>
      <c r="FV39" s="177"/>
      <c r="FW39" s="177"/>
      <c r="FX39" s="177"/>
      <c r="FY39" s="177"/>
      <c r="FZ39" s="177"/>
      <c r="GA39" s="177"/>
      <c r="GB39" s="177"/>
      <c r="GC39" s="177"/>
      <c r="GD39" s="177"/>
      <c r="GE39" s="177"/>
      <c r="GF39" s="177"/>
      <c r="GG39" s="177"/>
      <c r="GH39" s="177"/>
      <c r="GI39" s="177"/>
      <c r="GJ39" s="177"/>
      <c r="GK39" s="177"/>
      <c r="GL39" s="177"/>
      <c r="GM39" s="177"/>
      <c r="GN39" s="177"/>
      <c r="GO39" s="177"/>
      <c r="GP39" s="177"/>
      <c r="GQ39" s="177"/>
      <c r="GR39" s="177"/>
      <c r="GS39" s="177"/>
      <c r="GT39" s="177"/>
      <c r="GU39" s="177"/>
      <c r="GV39" s="177"/>
      <c r="GW39" s="177"/>
      <c r="GX39" s="177"/>
      <c r="GY39" s="177"/>
      <c r="GZ39" s="177"/>
      <c r="HA39" s="177"/>
      <c r="HB39" s="177"/>
      <c r="HC39" s="177"/>
      <c r="HD39" s="177"/>
      <c r="HE39" s="177"/>
      <c r="HF39" s="177"/>
      <c r="HG39" s="177"/>
      <c r="HH39" s="177"/>
      <c r="HI39" s="177"/>
      <c r="HJ39" s="177"/>
      <c r="HK39" s="177"/>
      <c r="HL39" s="177"/>
      <c r="HM39" s="177"/>
      <c r="HN39" s="177"/>
      <c r="HO39" s="177"/>
      <c r="HP39" s="177"/>
      <c r="HQ39" s="177"/>
      <c r="HR39" s="177"/>
      <c r="HS39" s="177"/>
      <c r="HT39" s="177"/>
      <c r="HU39" s="177"/>
      <c r="HV39" s="177"/>
      <c r="HW39" s="177"/>
      <c r="HX39" s="177"/>
      <c r="HY39" s="177"/>
      <c r="HZ39" s="177"/>
      <c r="IA39" s="177"/>
      <c r="IB39" s="177"/>
      <c r="IC39" s="177"/>
      <c r="ID39" s="177"/>
      <c r="IE39" s="177"/>
      <c r="IF39" s="177"/>
      <c r="IG39" s="177"/>
      <c r="IH39" s="177"/>
      <c r="II39" s="177"/>
      <c r="IJ39" s="177"/>
      <c r="IK39" s="177"/>
      <c r="IL39" s="177"/>
      <c r="IM39" s="177"/>
      <c r="IN39" s="177"/>
      <c r="IO39" s="177"/>
    </row>
    <row r="40" spans="1:249" ht="78.75" x14ac:dyDescent="0.25">
      <c r="A40" s="195" t="s">
        <v>1073</v>
      </c>
      <c r="B40" s="196" t="s">
        <v>1074</v>
      </c>
      <c r="C40" s="185">
        <v>90592.2</v>
      </c>
    </row>
    <row r="41" spans="1:249" ht="78.75" x14ac:dyDescent="0.25">
      <c r="A41" s="195" t="s">
        <v>1075</v>
      </c>
      <c r="B41" s="196" t="s">
        <v>1076</v>
      </c>
      <c r="C41" s="185">
        <v>5200.8999999999996</v>
      </c>
    </row>
    <row r="42" spans="1:249" ht="63" x14ac:dyDescent="0.25">
      <c r="A42" s="195" t="s">
        <v>1077</v>
      </c>
      <c r="B42" s="196" t="s">
        <v>1078</v>
      </c>
      <c r="C42" s="185">
        <v>675.1</v>
      </c>
    </row>
    <row r="43" spans="1:249" ht="63" x14ac:dyDescent="0.25">
      <c r="A43" s="195" t="s">
        <v>1077</v>
      </c>
      <c r="B43" s="196" t="s">
        <v>1079</v>
      </c>
      <c r="C43" s="197">
        <v>2.8</v>
      </c>
    </row>
    <row r="44" spans="1:249" ht="63" x14ac:dyDescent="0.25">
      <c r="A44" s="195" t="s">
        <v>1077</v>
      </c>
      <c r="B44" s="196" t="s">
        <v>1080</v>
      </c>
      <c r="C44" s="185">
        <v>736.7</v>
      </c>
    </row>
    <row r="45" spans="1:249" ht="63" x14ac:dyDescent="0.25">
      <c r="A45" s="195" t="s">
        <v>1077</v>
      </c>
      <c r="B45" s="196" t="s">
        <v>1081</v>
      </c>
      <c r="C45" s="185">
        <v>176.2</v>
      </c>
    </row>
    <row r="46" spans="1:249" ht="31.5" x14ac:dyDescent="0.25">
      <c r="A46" s="198" t="s">
        <v>1082</v>
      </c>
      <c r="B46" s="196" t="s">
        <v>1083</v>
      </c>
      <c r="C46" s="185">
        <v>7764.4</v>
      </c>
    </row>
    <row r="47" spans="1:249" ht="110.25" x14ac:dyDescent="0.25">
      <c r="A47" s="198" t="s">
        <v>1084</v>
      </c>
      <c r="B47" s="196" t="s">
        <v>1085</v>
      </c>
      <c r="C47" s="185">
        <v>8.4</v>
      </c>
    </row>
    <row r="48" spans="1:249" ht="47.25" x14ac:dyDescent="0.25">
      <c r="A48" s="195" t="s">
        <v>1086</v>
      </c>
      <c r="B48" s="196" t="s">
        <v>1087</v>
      </c>
      <c r="C48" s="185">
        <v>476.1</v>
      </c>
    </row>
    <row r="49" spans="1:249" ht="78.75" x14ac:dyDescent="0.25">
      <c r="A49" s="178" t="s">
        <v>1088</v>
      </c>
      <c r="B49" s="196" t="s">
        <v>1089</v>
      </c>
      <c r="C49" s="185">
        <v>10564.9</v>
      </c>
    </row>
    <row r="50" spans="1:249" ht="15.75" x14ac:dyDescent="0.25">
      <c r="A50" s="190" t="s">
        <v>1090</v>
      </c>
      <c r="B50" s="175" t="s">
        <v>1091</v>
      </c>
      <c r="C50" s="176">
        <f>SUM(C51:C54)</f>
        <v>5218.3</v>
      </c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7"/>
      <c r="DI50" s="177"/>
      <c r="DJ50" s="177"/>
      <c r="DK50" s="177"/>
      <c r="DL50" s="177"/>
      <c r="DM50" s="177"/>
      <c r="DN50" s="177"/>
      <c r="DO50" s="177"/>
      <c r="DP50" s="177"/>
      <c r="DQ50" s="177"/>
      <c r="DR50" s="177"/>
      <c r="DS50" s="177"/>
      <c r="DT50" s="177"/>
      <c r="DU50" s="177"/>
      <c r="DV50" s="177"/>
      <c r="DW50" s="177"/>
      <c r="DX50" s="177"/>
      <c r="DY50" s="177"/>
      <c r="DZ50" s="177"/>
      <c r="EA50" s="177"/>
      <c r="EB50" s="177"/>
      <c r="EC50" s="177"/>
      <c r="ED50" s="177"/>
      <c r="EE50" s="177"/>
      <c r="EF50" s="177"/>
      <c r="EG50" s="177"/>
      <c r="EH50" s="177"/>
      <c r="EI50" s="177"/>
      <c r="EJ50" s="177"/>
      <c r="EK50" s="177"/>
      <c r="EL50" s="177"/>
      <c r="EM50" s="177"/>
      <c r="EN50" s="177"/>
      <c r="EO50" s="177"/>
      <c r="EP50" s="177"/>
      <c r="EQ50" s="177"/>
      <c r="ER50" s="177"/>
      <c r="ES50" s="177"/>
      <c r="ET50" s="177"/>
      <c r="EU50" s="177"/>
      <c r="EV50" s="177"/>
      <c r="EW50" s="177"/>
      <c r="EX50" s="177"/>
      <c r="EY50" s="177"/>
      <c r="EZ50" s="177"/>
      <c r="FA50" s="177"/>
      <c r="FB50" s="177"/>
      <c r="FC50" s="177"/>
      <c r="FD50" s="177"/>
      <c r="FE50" s="177"/>
      <c r="FF50" s="177"/>
      <c r="FG50" s="177"/>
      <c r="FH50" s="177"/>
      <c r="FI50" s="177"/>
      <c r="FJ50" s="177"/>
      <c r="FK50" s="177"/>
      <c r="FL50" s="177"/>
      <c r="FM50" s="177"/>
      <c r="FN50" s="177"/>
      <c r="FO50" s="177"/>
      <c r="FP50" s="177"/>
      <c r="FQ50" s="177"/>
      <c r="FR50" s="177"/>
      <c r="FS50" s="177"/>
      <c r="FT50" s="177"/>
      <c r="FU50" s="177"/>
      <c r="FV50" s="177"/>
      <c r="FW50" s="177"/>
      <c r="FX50" s="177"/>
      <c r="FY50" s="177"/>
      <c r="FZ50" s="177"/>
      <c r="GA50" s="177"/>
      <c r="GB50" s="177"/>
      <c r="GC50" s="177"/>
      <c r="GD50" s="177"/>
      <c r="GE50" s="177"/>
      <c r="GF50" s="177"/>
      <c r="GG50" s="177"/>
      <c r="GH50" s="177"/>
      <c r="GI50" s="177"/>
      <c r="GJ50" s="177"/>
      <c r="GK50" s="177"/>
      <c r="GL50" s="177"/>
      <c r="GM50" s="177"/>
      <c r="GN50" s="177"/>
      <c r="GO50" s="177"/>
      <c r="GP50" s="177"/>
      <c r="GQ50" s="177"/>
      <c r="GR50" s="177"/>
      <c r="GS50" s="177"/>
      <c r="GT50" s="177"/>
      <c r="GU50" s="177"/>
      <c r="GV50" s="177"/>
      <c r="GW50" s="177"/>
      <c r="GX50" s="177"/>
      <c r="GY50" s="177"/>
      <c r="GZ50" s="177"/>
      <c r="HA50" s="177"/>
      <c r="HB50" s="177"/>
      <c r="HC50" s="177"/>
      <c r="HD50" s="177"/>
      <c r="HE50" s="177"/>
      <c r="HF50" s="177"/>
      <c r="HG50" s="177"/>
      <c r="HH50" s="177"/>
      <c r="HI50" s="177"/>
      <c r="HJ50" s="177"/>
      <c r="HK50" s="177"/>
      <c r="HL50" s="177"/>
      <c r="HM50" s="177"/>
      <c r="HN50" s="177"/>
      <c r="HO50" s="177"/>
      <c r="HP50" s="177"/>
      <c r="HQ50" s="177"/>
      <c r="HR50" s="177"/>
      <c r="HS50" s="177"/>
      <c r="HT50" s="177"/>
      <c r="HU50" s="177"/>
      <c r="HV50" s="177"/>
      <c r="HW50" s="177"/>
      <c r="HX50" s="177"/>
      <c r="HY50" s="177"/>
      <c r="HZ50" s="177"/>
      <c r="IA50" s="177"/>
      <c r="IB50" s="177"/>
      <c r="IC50" s="177"/>
      <c r="ID50" s="177"/>
      <c r="IE50" s="177"/>
      <c r="IF50" s="177"/>
      <c r="IG50" s="177"/>
      <c r="IH50" s="177"/>
      <c r="II50" s="177"/>
      <c r="IJ50" s="177"/>
      <c r="IK50" s="177"/>
      <c r="IL50" s="177"/>
      <c r="IM50" s="177"/>
      <c r="IN50" s="177"/>
      <c r="IO50" s="177"/>
    </row>
    <row r="51" spans="1:249" ht="31.5" x14ac:dyDescent="0.25">
      <c r="A51" s="178" t="s">
        <v>1092</v>
      </c>
      <c r="B51" s="188" t="s">
        <v>1093</v>
      </c>
      <c r="C51" s="185">
        <v>1064.2</v>
      </c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177"/>
      <c r="DH51" s="177"/>
      <c r="DI51" s="177"/>
      <c r="DJ51" s="177"/>
      <c r="DK51" s="177"/>
      <c r="DL51" s="177"/>
      <c r="DM51" s="177"/>
      <c r="DN51" s="177"/>
      <c r="DO51" s="177"/>
      <c r="DP51" s="177"/>
      <c r="DQ51" s="177"/>
      <c r="DR51" s="177"/>
      <c r="DS51" s="177"/>
      <c r="DT51" s="177"/>
      <c r="DU51" s="177"/>
      <c r="DV51" s="177"/>
      <c r="DW51" s="177"/>
      <c r="DX51" s="177"/>
      <c r="DY51" s="177"/>
      <c r="DZ51" s="177"/>
      <c r="EA51" s="177"/>
      <c r="EB51" s="177"/>
      <c r="EC51" s="177"/>
      <c r="ED51" s="177"/>
      <c r="EE51" s="177"/>
      <c r="EF51" s="177"/>
      <c r="EG51" s="177"/>
      <c r="EH51" s="177"/>
      <c r="EI51" s="177"/>
      <c r="EJ51" s="177"/>
      <c r="EK51" s="177"/>
      <c r="EL51" s="177"/>
      <c r="EM51" s="177"/>
      <c r="EN51" s="177"/>
      <c r="EO51" s="177"/>
      <c r="EP51" s="177"/>
      <c r="EQ51" s="177"/>
      <c r="ER51" s="177"/>
      <c r="ES51" s="177"/>
      <c r="ET51" s="177"/>
      <c r="EU51" s="177"/>
      <c r="EV51" s="177"/>
      <c r="EW51" s="177"/>
      <c r="EX51" s="177"/>
      <c r="EY51" s="177"/>
      <c r="EZ51" s="177"/>
      <c r="FA51" s="177"/>
      <c r="FB51" s="177"/>
      <c r="FC51" s="177"/>
      <c r="FD51" s="177"/>
      <c r="FE51" s="177"/>
      <c r="FF51" s="177"/>
      <c r="FG51" s="177"/>
      <c r="FH51" s="177"/>
      <c r="FI51" s="177"/>
      <c r="FJ51" s="177"/>
      <c r="FK51" s="177"/>
      <c r="FL51" s="177"/>
      <c r="FM51" s="177"/>
      <c r="FN51" s="177"/>
      <c r="FO51" s="177"/>
      <c r="FP51" s="177"/>
      <c r="FQ51" s="177"/>
      <c r="FR51" s="177"/>
      <c r="FS51" s="177"/>
      <c r="FT51" s="177"/>
      <c r="FU51" s="177"/>
      <c r="FV51" s="177"/>
      <c r="FW51" s="177"/>
      <c r="FX51" s="177"/>
      <c r="FY51" s="177"/>
      <c r="FZ51" s="177"/>
      <c r="GA51" s="177"/>
      <c r="GB51" s="177"/>
      <c r="GC51" s="177"/>
      <c r="GD51" s="177"/>
      <c r="GE51" s="177"/>
      <c r="GF51" s="177"/>
      <c r="GG51" s="177"/>
      <c r="GH51" s="177"/>
      <c r="GI51" s="177"/>
      <c r="GJ51" s="177"/>
      <c r="GK51" s="177"/>
      <c r="GL51" s="177"/>
      <c r="GM51" s="177"/>
      <c r="GN51" s="177"/>
      <c r="GO51" s="177"/>
      <c r="GP51" s="177"/>
      <c r="GQ51" s="177"/>
      <c r="GR51" s="177"/>
      <c r="GS51" s="177"/>
      <c r="GT51" s="177"/>
      <c r="GU51" s="177"/>
      <c r="GV51" s="177"/>
      <c r="GW51" s="177"/>
      <c r="GX51" s="177"/>
      <c r="GY51" s="177"/>
      <c r="GZ51" s="177"/>
      <c r="HA51" s="177"/>
      <c r="HB51" s="177"/>
      <c r="HC51" s="177"/>
      <c r="HD51" s="177"/>
      <c r="HE51" s="177"/>
      <c r="HF51" s="177"/>
      <c r="HG51" s="177"/>
      <c r="HH51" s="177"/>
      <c r="HI51" s="177"/>
      <c r="HJ51" s="177"/>
      <c r="HK51" s="177"/>
      <c r="HL51" s="177"/>
      <c r="HM51" s="177"/>
      <c r="HN51" s="177"/>
      <c r="HO51" s="177"/>
      <c r="HP51" s="177"/>
      <c r="HQ51" s="177"/>
      <c r="HR51" s="177"/>
      <c r="HS51" s="177"/>
      <c r="HT51" s="177"/>
      <c r="HU51" s="177"/>
      <c r="HV51" s="177"/>
      <c r="HW51" s="177"/>
      <c r="HX51" s="177"/>
      <c r="HY51" s="177"/>
      <c r="HZ51" s="177"/>
      <c r="IA51" s="177"/>
      <c r="IB51" s="177"/>
      <c r="IC51" s="177"/>
      <c r="ID51" s="177"/>
      <c r="IE51" s="177"/>
      <c r="IF51" s="177"/>
      <c r="IG51" s="177"/>
      <c r="IH51" s="177"/>
      <c r="II51" s="177"/>
      <c r="IJ51" s="177"/>
      <c r="IK51" s="177"/>
      <c r="IL51" s="177"/>
      <c r="IM51" s="177"/>
      <c r="IN51" s="177"/>
      <c r="IO51" s="177"/>
    </row>
    <row r="52" spans="1:249" ht="15.75" x14ac:dyDescent="0.25">
      <c r="A52" s="199" t="s">
        <v>1094</v>
      </c>
      <c r="B52" s="188" t="s">
        <v>1095</v>
      </c>
      <c r="C52" s="185">
        <v>3397.4</v>
      </c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177"/>
      <c r="DH52" s="177"/>
      <c r="DI52" s="177"/>
      <c r="DJ52" s="177"/>
      <c r="DK52" s="177"/>
      <c r="DL52" s="177"/>
      <c r="DM52" s="177"/>
      <c r="DN52" s="177"/>
      <c r="DO52" s="177"/>
      <c r="DP52" s="177"/>
      <c r="DQ52" s="177"/>
      <c r="DR52" s="177"/>
      <c r="DS52" s="177"/>
      <c r="DT52" s="177"/>
      <c r="DU52" s="177"/>
      <c r="DV52" s="177"/>
      <c r="DW52" s="177"/>
      <c r="DX52" s="177"/>
      <c r="DY52" s="177"/>
      <c r="DZ52" s="177"/>
      <c r="EA52" s="177"/>
      <c r="EB52" s="177"/>
      <c r="EC52" s="177"/>
      <c r="ED52" s="177"/>
      <c r="EE52" s="177"/>
      <c r="EF52" s="177"/>
      <c r="EG52" s="177"/>
      <c r="EH52" s="177"/>
      <c r="EI52" s="177"/>
      <c r="EJ52" s="177"/>
      <c r="EK52" s="177"/>
      <c r="EL52" s="177"/>
      <c r="EM52" s="177"/>
      <c r="EN52" s="177"/>
      <c r="EO52" s="177"/>
      <c r="EP52" s="177"/>
      <c r="EQ52" s="177"/>
      <c r="ER52" s="177"/>
      <c r="ES52" s="177"/>
      <c r="ET52" s="177"/>
      <c r="EU52" s="177"/>
      <c r="EV52" s="177"/>
      <c r="EW52" s="177"/>
      <c r="EX52" s="177"/>
      <c r="EY52" s="177"/>
      <c r="EZ52" s="177"/>
      <c r="FA52" s="177"/>
      <c r="FB52" s="177"/>
      <c r="FC52" s="177"/>
      <c r="FD52" s="177"/>
      <c r="FE52" s="177"/>
      <c r="FF52" s="177"/>
      <c r="FG52" s="177"/>
      <c r="FH52" s="177"/>
      <c r="FI52" s="177"/>
      <c r="FJ52" s="177"/>
      <c r="FK52" s="177"/>
      <c r="FL52" s="177"/>
      <c r="FM52" s="177"/>
      <c r="FN52" s="177"/>
      <c r="FO52" s="177"/>
      <c r="FP52" s="177"/>
      <c r="FQ52" s="177"/>
      <c r="FR52" s="177"/>
      <c r="FS52" s="177"/>
      <c r="FT52" s="177"/>
      <c r="FU52" s="177"/>
      <c r="FV52" s="177"/>
      <c r="FW52" s="177"/>
      <c r="FX52" s="177"/>
      <c r="FY52" s="177"/>
      <c r="FZ52" s="177"/>
      <c r="GA52" s="177"/>
      <c r="GB52" s="177"/>
      <c r="GC52" s="177"/>
      <c r="GD52" s="177"/>
      <c r="GE52" s="177"/>
      <c r="GF52" s="177"/>
      <c r="GG52" s="177"/>
      <c r="GH52" s="177"/>
      <c r="GI52" s="177"/>
      <c r="GJ52" s="177"/>
      <c r="GK52" s="177"/>
      <c r="GL52" s="177"/>
      <c r="GM52" s="177"/>
      <c r="GN52" s="177"/>
      <c r="GO52" s="177"/>
      <c r="GP52" s="177"/>
      <c r="GQ52" s="177"/>
      <c r="GR52" s="177"/>
      <c r="GS52" s="177"/>
      <c r="GT52" s="177"/>
      <c r="GU52" s="177"/>
      <c r="GV52" s="177"/>
      <c r="GW52" s="177"/>
      <c r="GX52" s="177"/>
      <c r="GY52" s="177"/>
      <c r="GZ52" s="177"/>
      <c r="HA52" s="177"/>
      <c r="HB52" s="177"/>
      <c r="HC52" s="177"/>
      <c r="HD52" s="177"/>
      <c r="HE52" s="177"/>
      <c r="HF52" s="177"/>
      <c r="HG52" s="177"/>
      <c r="HH52" s="177"/>
      <c r="HI52" s="177"/>
      <c r="HJ52" s="177"/>
      <c r="HK52" s="177"/>
      <c r="HL52" s="177"/>
      <c r="HM52" s="177"/>
      <c r="HN52" s="177"/>
      <c r="HO52" s="177"/>
      <c r="HP52" s="177"/>
      <c r="HQ52" s="177"/>
      <c r="HR52" s="177"/>
      <c r="HS52" s="177"/>
      <c r="HT52" s="177"/>
      <c r="HU52" s="177"/>
      <c r="HV52" s="177"/>
      <c r="HW52" s="177"/>
      <c r="HX52" s="177"/>
      <c r="HY52" s="177"/>
      <c r="HZ52" s="177"/>
      <c r="IA52" s="177"/>
      <c r="IB52" s="177"/>
      <c r="IC52" s="177"/>
      <c r="ID52" s="177"/>
      <c r="IE52" s="177"/>
      <c r="IF52" s="177"/>
      <c r="IG52" s="177"/>
      <c r="IH52" s="177"/>
      <c r="II52" s="177"/>
      <c r="IJ52" s="177"/>
      <c r="IK52" s="177"/>
      <c r="IL52" s="177"/>
      <c r="IM52" s="177"/>
      <c r="IN52" s="177"/>
      <c r="IO52" s="177"/>
    </row>
    <row r="53" spans="1:249" ht="15.75" x14ac:dyDescent="0.25">
      <c r="A53" s="199" t="s">
        <v>1096</v>
      </c>
      <c r="B53" s="188" t="s">
        <v>1097</v>
      </c>
      <c r="C53" s="185">
        <v>751.9</v>
      </c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7"/>
      <c r="DJ53" s="177"/>
      <c r="DK53" s="177"/>
      <c r="DL53" s="177"/>
      <c r="DM53" s="177"/>
      <c r="DN53" s="177"/>
      <c r="DO53" s="177"/>
      <c r="DP53" s="177"/>
      <c r="DQ53" s="177"/>
      <c r="DR53" s="177"/>
      <c r="DS53" s="177"/>
      <c r="DT53" s="177"/>
      <c r="DU53" s="177"/>
      <c r="DV53" s="177"/>
      <c r="DW53" s="177"/>
      <c r="DX53" s="177"/>
      <c r="DY53" s="177"/>
      <c r="DZ53" s="177"/>
      <c r="EA53" s="177"/>
      <c r="EB53" s="177"/>
      <c r="EC53" s="177"/>
      <c r="ED53" s="177"/>
      <c r="EE53" s="177"/>
      <c r="EF53" s="177"/>
      <c r="EG53" s="177"/>
      <c r="EH53" s="177"/>
      <c r="EI53" s="177"/>
      <c r="EJ53" s="177"/>
      <c r="EK53" s="177"/>
      <c r="EL53" s="177"/>
      <c r="EM53" s="177"/>
      <c r="EN53" s="177"/>
      <c r="EO53" s="177"/>
      <c r="EP53" s="177"/>
      <c r="EQ53" s="177"/>
      <c r="ER53" s="177"/>
      <c r="ES53" s="177"/>
      <c r="ET53" s="177"/>
      <c r="EU53" s="177"/>
      <c r="EV53" s="177"/>
      <c r="EW53" s="177"/>
      <c r="EX53" s="177"/>
      <c r="EY53" s="177"/>
      <c r="EZ53" s="177"/>
      <c r="FA53" s="177"/>
      <c r="FB53" s="177"/>
      <c r="FC53" s="177"/>
      <c r="FD53" s="177"/>
      <c r="FE53" s="177"/>
      <c r="FF53" s="177"/>
      <c r="FG53" s="177"/>
      <c r="FH53" s="177"/>
      <c r="FI53" s="177"/>
      <c r="FJ53" s="177"/>
      <c r="FK53" s="177"/>
      <c r="FL53" s="177"/>
      <c r="FM53" s="177"/>
      <c r="FN53" s="177"/>
      <c r="FO53" s="177"/>
      <c r="FP53" s="177"/>
      <c r="FQ53" s="177"/>
      <c r="FR53" s="177"/>
      <c r="FS53" s="177"/>
      <c r="FT53" s="177"/>
      <c r="FU53" s="177"/>
      <c r="FV53" s="177"/>
      <c r="FW53" s="177"/>
      <c r="FX53" s="177"/>
      <c r="FY53" s="177"/>
      <c r="FZ53" s="177"/>
      <c r="GA53" s="177"/>
      <c r="GB53" s="177"/>
      <c r="GC53" s="177"/>
      <c r="GD53" s="177"/>
      <c r="GE53" s="177"/>
      <c r="GF53" s="177"/>
      <c r="GG53" s="177"/>
      <c r="GH53" s="177"/>
      <c r="GI53" s="177"/>
      <c r="GJ53" s="177"/>
      <c r="GK53" s="177"/>
      <c r="GL53" s="177"/>
      <c r="GM53" s="177"/>
      <c r="GN53" s="177"/>
      <c r="GO53" s="177"/>
      <c r="GP53" s="177"/>
      <c r="GQ53" s="177"/>
      <c r="GR53" s="177"/>
      <c r="GS53" s="177"/>
      <c r="GT53" s="177"/>
      <c r="GU53" s="177"/>
      <c r="GV53" s="177"/>
      <c r="GW53" s="177"/>
      <c r="GX53" s="177"/>
      <c r="GY53" s="177"/>
      <c r="GZ53" s="177"/>
      <c r="HA53" s="177"/>
      <c r="HB53" s="177"/>
      <c r="HC53" s="177"/>
      <c r="HD53" s="177"/>
      <c r="HE53" s="177"/>
      <c r="HF53" s="177"/>
      <c r="HG53" s="177"/>
      <c r="HH53" s="177"/>
      <c r="HI53" s="177"/>
      <c r="HJ53" s="177"/>
      <c r="HK53" s="177"/>
      <c r="HL53" s="177"/>
      <c r="HM53" s="177"/>
      <c r="HN53" s="177"/>
      <c r="HO53" s="177"/>
      <c r="HP53" s="177"/>
      <c r="HQ53" s="177"/>
      <c r="HR53" s="177"/>
      <c r="HS53" s="177"/>
      <c r="HT53" s="177"/>
      <c r="HU53" s="177"/>
      <c r="HV53" s="177"/>
      <c r="HW53" s="177"/>
      <c r="HX53" s="177"/>
      <c r="HY53" s="177"/>
      <c r="HZ53" s="177"/>
      <c r="IA53" s="177"/>
      <c r="IB53" s="177"/>
      <c r="IC53" s="177"/>
      <c r="ID53" s="177"/>
      <c r="IE53" s="177"/>
      <c r="IF53" s="177"/>
      <c r="IG53" s="177"/>
      <c r="IH53" s="177"/>
      <c r="II53" s="177"/>
      <c r="IJ53" s="177"/>
      <c r="IK53" s="177"/>
      <c r="IL53" s="177"/>
      <c r="IM53" s="177"/>
      <c r="IN53" s="177"/>
      <c r="IO53" s="177"/>
    </row>
    <row r="54" spans="1:249" ht="15.75" x14ac:dyDescent="0.25">
      <c r="A54" s="199" t="s">
        <v>1098</v>
      </c>
      <c r="B54" s="188" t="s">
        <v>1099</v>
      </c>
      <c r="C54" s="185">
        <v>4.8</v>
      </c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177"/>
      <c r="DH54" s="177"/>
      <c r="DI54" s="177"/>
      <c r="DJ54" s="177"/>
      <c r="DK54" s="177"/>
      <c r="DL54" s="177"/>
      <c r="DM54" s="177"/>
      <c r="DN54" s="177"/>
      <c r="DO54" s="177"/>
      <c r="DP54" s="177"/>
      <c r="DQ54" s="177"/>
      <c r="DR54" s="177"/>
      <c r="DS54" s="177"/>
      <c r="DT54" s="177"/>
      <c r="DU54" s="177"/>
      <c r="DV54" s="177"/>
      <c r="DW54" s="177"/>
      <c r="DX54" s="177"/>
      <c r="DY54" s="177"/>
      <c r="DZ54" s="177"/>
      <c r="EA54" s="177"/>
      <c r="EB54" s="177"/>
      <c r="EC54" s="177"/>
      <c r="ED54" s="177"/>
      <c r="EE54" s="177"/>
      <c r="EF54" s="177"/>
      <c r="EG54" s="177"/>
      <c r="EH54" s="177"/>
      <c r="EI54" s="177"/>
      <c r="EJ54" s="177"/>
      <c r="EK54" s="177"/>
      <c r="EL54" s="177"/>
      <c r="EM54" s="177"/>
      <c r="EN54" s="177"/>
      <c r="EO54" s="177"/>
      <c r="EP54" s="177"/>
      <c r="EQ54" s="177"/>
      <c r="ER54" s="177"/>
      <c r="ES54" s="177"/>
      <c r="ET54" s="177"/>
      <c r="EU54" s="177"/>
      <c r="EV54" s="177"/>
      <c r="EW54" s="177"/>
      <c r="EX54" s="177"/>
      <c r="EY54" s="177"/>
      <c r="EZ54" s="177"/>
      <c r="FA54" s="177"/>
      <c r="FB54" s="177"/>
      <c r="FC54" s="177"/>
      <c r="FD54" s="177"/>
      <c r="FE54" s="177"/>
      <c r="FF54" s="177"/>
      <c r="FG54" s="177"/>
      <c r="FH54" s="177"/>
      <c r="FI54" s="177"/>
      <c r="FJ54" s="177"/>
      <c r="FK54" s="177"/>
      <c r="FL54" s="177"/>
      <c r="FM54" s="177"/>
      <c r="FN54" s="177"/>
      <c r="FO54" s="177"/>
      <c r="FP54" s="177"/>
      <c r="FQ54" s="177"/>
      <c r="FR54" s="177"/>
      <c r="FS54" s="177"/>
      <c r="FT54" s="177"/>
      <c r="FU54" s="177"/>
      <c r="FV54" s="177"/>
      <c r="FW54" s="177"/>
      <c r="FX54" s="177"/>
      <c r="FY54" s="177"/>
      <c r="FZ54" s="177"/>
      <c r="GA54" s="177"/>
      <c r="GB54" s="177"/>
      <c r="GC54" s="177"/>
      <c r="GD54" s="177"/>
      <c r="GE54" s="177"/>
      <c r="GF54" s="177"/>
      <c r="GG54" s="177"/>
      <c r="GH54" s="177"/>
      <c r="GI54" s="177"/>
      <c r="GJ54" s="177"/>
      <c r="GK54" s="177"/>
      <c r="GL54" s="177"/>
      <c r="GM54" s="177"/>
      <c r="GN54" s="177"/>
      <c r="GO54" s="177"/>
      <c r="GP54" s="177"/>
      <c r="GQ54" s="177"/>
      <c r="GR54" s="177"/>
      <c r="GS54" s="177"/>
      <c r="GT54" s="177"/>
      <c r="GU54" s="177"/>
      <c r="GV54" s="177"/>
      <c r="GW54" s="177"/>
      <c r="GX54" s="177"/>
      <c r="GY54" s="177"/>
      <c r="GZ54" s="177"/>
      <c r="HA54" s="177"/>
      <c r="HB54" s="177"/>
      <c r="HC54" s="177"/>
      <c r="HD54" s="177"/>
      <c r="HE54" s="177"/>
      <c r="HF54" s="177"/>
      <c r="HG54" s="177"/>
      <c r="HH54" s="177"/>
      <c r="HI54" s="177"/>
      <c r="HJ54" s="177"/>
      <c r="HK54" s="177"/>
      <c r="HL54" s="177"/>
      <c r="HM54" s="177"/>
      <c r="HN54" s="177"/>
      <c r="HO54" s="177"/>
      <c r="HP54" s="177"/>
      <c r="HQ54" s="177"/>
      <c r="HR54" s="177"/>
      <c r="HS54" s="177"/>
      <c r="HT54" s="177"/>
      <c r="HU54" s="177"/>
      <c r="HV54" s="177"/>
      <c r="HW54" s="177"/>
      <c r="HX54" s="177"/>
      <c r="HY54" s="177"/>
      <c r="HZ54" s="177"/>
      <c r="IA54" s="177"/>
      <c r="IB54" s="177"/>
      <c r="IC54" s="177"/>
      <c r="ID54" s="177"/>
      <c r="IE54" s="177"/>
      <c r="IF54" s="177"/>
      <c r="IG54" s="177"/>
      <c r="IH54" s="177"/>
      <c r="II54" s="177"/>
      <c r="IJ54" s="177"/>
      <c r="IK54" s="177"/>
      <c r="IL54" s="177"/>
      <c r="IM54" s="177"/>
      <c r="IN54" s="177"/>
      <c r="IO54" s="177"/>
    </row>
    <row r="55" spans="1:249" ht="31.5" x14ac:dyDescent="0.25">
      <c r="A55" s="174" t="s">
        <v>1100</v>
      </c>
      <c r="B55" s="175" t="s">
        <v>1101</v>
      </c>
      <c r="C55" s="176">
        <f>C56+C59+C58</f>
        <v>85936</v>
      </c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177"/>
      <c r="DH55" s="177"/>
      <c r="DI55" s="177"/>
      <c r="DJ55" s="177"/>
      <c r="DK55" s="177"/>
      <c r="DL55" s="177"/>
      <c r="DM55" s="177"/>
      <c r="DN55" s="177"/>
      <c r="DO55" s="177"/>
      <c r="DP55" s="177"/>
      <c r="DQ55" s="177"/>
      <c r="DR55" s="177"/>
      <c r="DS55" s="177"/>
      <c r="DT55" s="177"/>
      <c r="DU55" s="177"/>
      <c r="DV55" s="177"/>
      <c r="DW55" s="177"/>
      <c r="DX55" s="177"/>
      <c r="DY55" s="177"/>
      <c r="DZ55" s="177"/>
      <c r="EA55" s="177"/>
      <c r="EB55" s="177"/>
      <c r="EC55" s="177"/>
      <c r="ED55" s="177"/>
      <c r="EE55" s="177"/>
      <c r="EF55" s="177"/>
      <c r="EG55" s="177"/>
      <c r="EH55" s="177"/>
      <c r="EI55" s="177"/>
      <c r="EJ55" s="177"/>
      <c r="EK55" s="177"/>
      <c r="EL55" s="177"/>
      <c r="EM55" s="177"/>
      <c r="EN55" s="177"/>
      <c r="EO55" s="177"/>
      <c r="EP55" s="177"/>
      <c r="EQ55" s="177"/>
      <c r="ER55" s="177"/>
      <c r="ES55" s="177"/>
      <c r="ET55" s="177"/>
      <c r="EU55" s="177"/>
      <c r="EV55" s="177"/>
      <c r="EW55" s="177"/>
      <c r="EX55" s="177"/>
      <c r="EY55" s="177"/>
      <c r="EZ55" s="177"/>
      <c r="FA55" s="177"/>
      <c r="FB55" s="177"/>
      <c r="FC55" s="177"/>
      <c r="FD55" s="177"/>
      <c r="FE55" s="177"/>
      <c r="FF55" s="177"/>
      <c r="FG55" s="177"/>
      <c r="FH55" s="177"/>
      <c r="FI55" s="177"/>
      <c r="FJ55" s="177"/>
      <c r="FK55" s="177"/>
      <c r="FL55" s="177"/>
      <c r="FM55" s="177"/>
      <c r="FN55" s="177"/>
      <c r="FO55" s="177"/>
      <c r="FP55" s="177"/>
      <c r="FQ55" s="177"/>
      <c r="FR55" s="177"/>
      <c r="FS55" s="177"/>
      <c r="FT55" s="177"/>
      <c r="FU55" s="177"/>
      <c r="FV55" s="177"/>
      <c r="FW55" s="177"/>
      <c r="FX55" s="177"/>
      <c r="FY55" s="177"/>
      <c r="FZ55" s="177"/>
      <c r="GA55" s="177"/>
      <c r="GB55" s="177"/>
      <c r="GC55" s="177"/>
      <c r="GD55" s="177"/>
      <c r="GE55" s="177"/>
      <c r="GF55" s="177"/>
      <c r="GG55" s="177"/>
      <c r="GH55" s="177"/>
      <c r="GI55" s="177"/>
      <c r="GJ55" s="177"/>
      <c r="GK55" s="177"/>
      <c r="GL55" s="177"/>
      <c r="GM55" s="177"/>
      <c r="GN55" s="177"/>
      <c r="GO55" s="177"/>
      <c r="GP55" s="177"/>
      <c r="GQ55" s="177"/>
      <c r="GR55" s="177"/>
      <c r="GS55" s="177"/>
      <c r="GT55" s="177"/>
      <c r="GU55" s="177"/>
      <c r="GV55" s="177"/>
      <c r="GW55" s="177"/>
      <c r="GX55" s="177"/>
      <c r="GY55" s="177"/>
      <c r="GZ55" s="177"/>
      <c r="HA55" s="177"/>
      <c r="HB55" s="177"/>
      <c r="HC55" s="177"/>
      <c r="HD55" s="177"/>
      <c r="HE55" s="177"/>
      <c r="HF55" s="177"/>
      <c r="HG55" s="177"/>
      <c r="HH55" s="177"/>
      <c r="HI55" s="177"/>
      <c r="HJ55" s="177"/>
      <c r="HK55" s="177"/>
      <c r="HL55" s="177"/>
      <c r="HM55" s="177"/>
      <c r="HN55" s="177"/>
      <c r="HO55" s="177"/>
      <c r="HP55" s="177"/>
      <c r="HQ55" s="177"/>
      <c r="HR55" s="177"/>
      <c r="HS55" s="177"/>
      <c r="HT55" s="177"/>
      <c r="HU55" s="177"/>
      <c r="HV55" s="177"/>
      <c r="HW55" s="177"/>
      <c r="HX55" s="177"/>
      <c r="HY55" s="177"/>
      <c r="HZ55" s="177"/>
      <c r="IA55" s="177"/>
      <c r="IB55" s="177"/>
      <c r="IC55" s="177"/>
      <c r="ID55" s="177"/>
      <c r="IE55" s="177"/>
      <c r="IF55" s="177"/>
      <c r="IG55" s="177"/>
      <c r="IH55" s="177"/>
      <c r="II55" s="177"/>
      <c r="IJ55" s="177"/>
      <c r="IK55" s="177"/>
      <c r="IL55" s="177"/>
      <c r="IM55" s="177"/>
      <c r="IN55" s="177"/>
      <c r="IO55" s="177"/>
    </row>
    <row r="56" spans="1:249" ht="31.5" x14ac:dyDescent="0.25">
      <c r="A56" s="178" t="s">
        <v>1102</v>
      </c>
      <c r="B56" s="188" t="s">
        <v>1103</v>
      </c>
      <c r="C56" s="185">
        <v>9073.4</v>
      </c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177"/>
      <c r="DH56" s="177"/>
      <c r="DI56" s="177"/>
      <c r="DJ56" s="177"/>
      <c r="DK56" s="177"/>
      <c r="DL56" s="177"/>
      <c r="DM56" s="177"/>
      <c r="DN56" s="177"/>
      <c r="DO56" s="177"/>
      <c r="DP56" s="177"/>
      <c r="DQ56" s="177"/>
      <c r="DR56" s="177"/>
      <c r="DS56" s="177"/>
      <c r="DT56" s="177"/>
      <c r="DU56" s="177"/>
      <c r="DV56" s="177"/>
      <c r="DW56" s="177"/>
      <c r="DX56" s="177"/>
      <c r="DY56" s="177"/>
      <c r="DZ56" s="177"/>
      <c r="EA56" s="177"/>
      <c r="EB56" s="177"/>
      <c r="EC56" s="177"/>
      <c r="ED56" s="177"/>
      <c r="EE56" s="177"/>
      <c r="EF56" s="177"/>
      <c r="EG56" s="177"/>
      <c r="EH56" s="177"/>
      <c r="EI56" s="177"/>
      <c r="EJ56" s="177"/>
      <c r="EK56" s="177"/>
      <c r="EL56" s="177"/>
      <c r="EM56" s="177"/>
      <c r="EN56" s="177"/>
      <c r="EO56" s="177"/>
      <c r="EP56" s="177"/>
      <c r="EQ56" s="177"/>
      <c r="ER56" s="177"/>
      <c r="ES56" s="177"/>
      <c r="ET56" s="177"/>
      <c r="EU56" s="177"/>
      <c r="EV56" s="177"/>
      <c r="EW56" s="177"/>
      <c r="EX56" s="177"/>
      <c r="EY56" s="177"/>
      <c r="EZ56" s="177"/>
      <c r="FA56" s="177"/>
      <c r="FB56" s="177"/>
      <c r="FC56" s="177"/>
      <c r="FD56" s="177"/>
      <c r="FE56" s="177"/>
      <c r="FF56" s="177"/>
      <c r="FG56" s="177"/>
      <c r="FH56" s="177"/>
      <c r="FI56" s="177"/>
      <c r="FJ56" s="177"/>
      <c r="FK56" s="177"/>
      <c r="FL56" s="177"/>
      <c r="FM56" s="177"/>
      <c r="FN56" s="177"/>
      <c r="FO56" s="177"/>
      <c r="FP56" s="177"/>
      <c r="FQ56" s="177"/>
      <c r="FR56" s="177"/>
      <c r="FS56" s="177"/>
      <c r="FT56" s="177"/>
      <c r="FU56" s="177"/>
      <c r="FV56" s="177"/>
      <c r="FW56" s="177"/>
      <c r="FX56" s="177"/>
      <c r="FY56" s="177"/>
      <c r="FZ56" s="177"/>
      <c r="GA56" s="177"/>
      <c r="GB56" s="177"/>
      <c r="GC56" s="177"/>
      <c r="GD56" s="177"/>
      <c r="GE56" s="177"/>
      <c r="GF56" s="177"/>
      <c r="GG56" s="177"/>
      <c r="GH56" s="177"/>
      <c r="GI56" s="177"/>
      <c r="GJ56" s="177"/>
      <c r="GK56" s="177"/>
      <c r="GL56" s="177"/>
      <c r="GM56" s="177"/>
      <c r="GN56" s="177"/>
      <c r="GO56" s="177"/>
      <c r="GP56" s="177"/>
      <c r="GQ56" s="177"/>
      <c r="GR56" s="177"/>
      <c r="GS56" s="177"/>
      <c r="GT56" s="177"/>
      <c r="GU56" s="177"/>
      <c r="GV56" s="177"/>
      <c r="GW56" s="177"/>
      <c r="GX56" s="177"/>
      <c r="GY56" s="177"/>
      <c r="GZ56" s="177"/>
      <c r="HA56" s="177"/>
      <c r="HB56" s="177"/>
      <c r="HC56" s="177"/>
      <c r="HD56" s="177"/>
      <c r="HE56" s="177"/>
      <c r="HF56" s="177"/>
      <c r="HG56" s="177"/>
      <c r="HH56" s="177"/>
      <c r="HI56" s="177"/>
      <c r="HJ56" s="177"/>
      <c r="HK56" s="177"/>
      <c r="HL56" s="177"/>
      <c r="HM56" s="177"/>
      <c r="HN56" s="177"/>
      <c r="HO56" s="177"/>
      <c r="HP56" s="177"/>
      <c r="HQ56" s="177"/>
      <c r="HR56" s="177"/>
      <c r="HS56" s="177"/>
      <c r="HT56" s="177"/>
      <c r="HU56" s="177"/>
      <c r="HV56" s="177"/>
      <c r="HW56" s="177"/>
      <c r="HX56" s="177"/>
      <c r="HY56" s="177"/>
      <c r="HZ56" s="177"/>
      <c r="IA56" s="177"/>
      <c r="IB56" s="177"/>
      <c r="IC56" s="177"/>
      <c r="ID56" s="177"/>
      <c r="IE56" s="177"/>
      <c r="IF56" s="177"/>
      <c r="IG56" s="177"/>
      <c r="IH56" s="177"/>
      <c r="II56" s="177"/>
      <c r="IJ56" s="177"/>
      <c r="IK56" s="177"/>
      <c r="IL56" s="177"/>
      <c r="IM56" s="177"/>
      <c r="IN56" s="177"/>
      <c r="IO56" s="177"/>
    </row>
    <row r="57" spans="1:249" ht="78.75" x14ac:dyDescent="0.25">
      <c r="A57" s="178" t="s">
        <v>1104</v>
      </c>
      <c r="B57" s="188" t="s">
        <v>1105</v>
      </c>
      <c r="C57" s="185">
        <v>7409.7</v>
      </c>
    </row>
    <row r="58" spans="1:249" ht="31.5" x14ac:dyDescent="0.25">
      <c r="A58" s="178" t="s">
        <v>1106</v>
      </c>
      <c r="B58" s="200" t="s">
        <v>1107</v>
      </c>
      <c r="C58" s="185">
        <v>2796.1</v>
      </c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2"/>
      <c r="DH58" s="202"/>
      <c r="DI58" s="202"/>
      <c r="DJ58" s="202"/>
      <c r="DK58" s="202"/>
      <c r="DL58" s="202"/>
      <c r="DM58" s="202"/>
      <c r="DN58" s="202"/>
      <c r="DO58" s="202"/>
      <c r="DP58" s="202"/>
      <c r="DQ58" s="202"/>
      <c r="DR58" s="202"/>
      <c r="DS58" s="202"/>
      <c r="DT58" s="202"/>
      <c r="DU58" s="202"/>
      <c r="DV58" s="202"/>
      <c r="DW58" s="202"/>
      <c r="DX58" s="202"/>
      <c r="DY58" s="202"/>
      <c r="DZ58" s="202"/>
      <c r="EA58" s="202"/>
      <c r="EB58" s="202"/>
      <c r="EC58" s="202"/>
      <c r="ED58" s="202"/>
      <c r="EE58" s="202"/>
      <c r="EF58" s="202"/>
      <c r="EG58" s="202"/>
      <c r="EH58" s="202"/>
      <c r="EI58" s="202"/>
      <c r="EJ58" s="202"/>
      <c r="EK58" s="202"/>
      <c r="EL58" s="202"/>
      <c r="EM58" s="202"/>
      <c r="EN58" s="202"/>
      <c r="EO58" s="202"/>
      <c r="EP58" s="202"/>
      <c r="EQ58" s="202"/>
      <c r="ER58" s="202"/>
      <c r="ES58" s="202"/>
      <c r="ET58" s="202"/>
      <c r="EU58" s="202"/>
      <c r="EV58" s="202"/>
      <c r="EW58" s="202"/>
      <c r="EX58" s="202"/>
      <c r="EY58" s="202"/>
      <c r="EZ58" s="202"/>
      <c r="FA58" s="202"/>
      <c r="FB58" s="202"/>
      <c r="FC58" s="202"/>
      <c r="FD58" s="202"/>
      <c r="FE58" s="202"/>
      <c r="FF58" s="202"/>
      <c r="FG58" s="202"/>
      <c r="FH58" s="202"/>
      <c r="FI58" s="202"/>
      <c r="FJ58" s="202"/>
      <c r="FK58" s="202"/>
      <c r="FL58" s="202"/>
      <c r="FM58" s="202"/>
      <c r="FN58" s="202"/>
      <c r="FO58" s="202"/>
      <c r="FP58" s="202"/>
      <c r="FQ58" s="202"/>
      <c r="FR58" s="202"/>
      <c r="FS58" s="202"/>
      <c r="FT58" s="202"/>
      <c r="FU58" s="202"/>
      <c r="FV58" s="202"/>
      <c r="FW58" s="202"/>
      <c r="FX58" s="202"/>
      <c r="FY58" s="202"/>
      <c r="FZ58" s="202"/>
      <c r="GA58" s="202"/>
      <c r="GB58" s="202"/>
      <c r="GC58" s="202"/>
      <c r="GD58" s="202"/>
      <c r="GE58" s="202"/>
      <c r="GF58" s="202"/>
      <c r="GG58" s="202"/>
      <c r="GH58" s="202"/>
      <c r="GI58" s="202"/>
      <c r="GJ58" s="202"/>
      <c r="GK58" s="202"/>
      <c r="GL58" s="202"/>
      <c r="GM58" s="202"/>
      <c r="GN58" s="202"/>
      <c r="GO58" s="202"/>
      <c r="GP58" s="202"/>
      <c r="GQ58" s="202"/>
      <c r="GR58" s="202"/>
      <c r="GS58" s="202"/>
      <c r="GT58" s="202"/>
      <c r="GU58" s="202"/>
      <c r="GV58" s="202"/>
      <c r="GW58" s="202"/>
      <c r="GX58" s="202"/>
      <c r="GY58" s="202"/>
      <c r="GZ58" s="202"/>
      <c r="HA58" s="202"/>
      <c r="HB58" s="202"/>
      <c r="HC58" s="202"/>
      <c r="HD58" s="202"/>
      <c r="HE58" s="202"/>
      <c r="HF58" s="202"/>
      <c r="HG58" s="202"/>
      <c r="HH58" s="202"/>
      <c r="HI58" s="202"/>
      <c r="HJ58" s="202"/>
      <c r="HK58" s="202"/>
      <c r="HL58" s="202"/>
      <c r="HM58" s="202"/>
      <c r="HN58" s="202"/>
      <c r="HO58" s="202"/>
      <c r="HP58" s="202"/>
      <c r="HQ58" s="202"/>
      <c r="HR58" s="202"/>
      <c r="HS58" s="202"/>
      <c r="HT58" s="202"/>
      <c r="HU58" s="202"/>
      <c r="HV58" s="202"/>
      <c r="HW58" s="202"/>
      <c r="HX58" s="202"/>
      <c r="HY58" s="202"/>
      <c r="HZ58" s="202"/>
      <c r="IA58" s="202"/>
      <c r="IB58" s="202"/>
      <c r="IC58" s="202"/>
      <c r="ID58" s="202"/>
      <c r="IE58" s="202"/>
      <c r="IF58" s="202"/>
      <c r="IG58" s="202"/>
      <c r="IH58" s="202"/>
      <c r="II58" s="202"/>
      <c r="IJ58" s="202"/>
      <c r="IK58" s="202"/>
      <c r="IL58" s="202"/>
      <c r="IM58" s="202"/>
      <c r="IN58" s="202"/>
      <c r="IO58" s="202"/>
    </row>
    <row r="59" spans="1:249" ht="15.75" x14ac:dyDescent="0.25">
      <c r="A59" s="178" t="s">
        <v>1108</v>
      </c>
      <c r="B59" s="200" t="s">
        <v>1109</v>
      </c>
      <c r="C59" s="185">
        <v>74066.5</v>
      </c>
    </row>
    <row r="60" spans="1:249" ht="15.75" x14ac:dyDescent="0.25">
      <c r="A60" s="190" t="s">
        <v>1110</v>
      </c>
      <c r="B60" s="175" t="s">
        <v>1111</v>
      </c>
      <c r="C60" s="176">
        <f>SUM(C61:C70)</f>
        <v>91845.2</v>
      </c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177"/>
      <c r="DH60" s="177"/>
      <c r="DI60" s="177"/>
      <c r="DJ60" s="177"/>
      <c r="DK60" s="177"/>
      <c r="DL60" s="177"/>
      <c r="DM60" s="177"/>
      <c r="DN60" s="177"/>
      <c r="DO60" s="177"/>
      <c r="DP60" s="177"/>
      <c r="DQ60" s="177"/>
      <c r="DR60" s="177"/>
      <c r="DS60" s="177"/>
      <c r="DT60" s="177"/>
      <c r="DU60" s="177"/>
      <c r="DV60" s="177"/>
      <c r="DW60" s="177"/>
      <c r="DX60" s="177"/>
      <c r="DY60" s="177"/>
      <c r="DZ60" s="177"/>
      <c r="EA60" s="177"/>
      <c r="EB60" s="177"/>
      <c r="EC60" s="177"/>
      <c r="ED60" s="177"/>
      <c r="EE60" s="177"/>
      <c r="EF60" s="177"/>
      <c r="EG60" s="177"/>
      <c r="EH60" s="177"/>
      <c r="EI60" s="177"/>
      <c r="EJ60" s="177"/>
      <c r="EK60" s="177"/>
      <c r="EL60" s="177"/>
      <c r="EM60" s="177"/>
      <c r="EN60" s="177"/>
      <c r="EO60" s="177"/>
      <c r="EP60" s="177"/>
      <c r="EQ60" s="177"/>
      <c r="ER60" s="177"/>
      <c r="ES60" s="177"/>
      <c r="ET60" s="177"/>
      <c r="EU60" s="177"/>
      <c r="EV60" s="177"/>
      <c r="EW60" s="177"/>
      <c r="EX60" s="177"/>
      <c r="EY60" s="177"/>
      <c r="EZ60" s="177"/>
      <c r="FA60" s="177"/>
      <c r="FB60" s="177"/>
      <c r="FC60" s="177"/>
      <c r="FD60" s="177"/>
      <c r="FE60" s="177"/>
      <c r="FF60" s="177"/>
      <c r="FG60" s="177"/>
      <c r="FH60" s="177"/>
      <c r="FI60" s="177"/>
      <c r="FJ60" s="177"/>
      <c r="FK60" s="177"/>
      <c r="FL60" s="177"/>
      <c r="FM60" s="177"/>
      <c r="FN60" s="177"/>
      <c r="FO60" s="177"/>
      <c r="FP60" s="177"/>
      <c r="FQ60" s="177"/>
      <c r="FR60" s="177"/>
      <c r="FS60" s="177"/>
      <c r="FT60" s="177"/>
      <c r="FU60" s="177"/>
      <c r="FV60" s="177"/>
      <c r="FW60" s="177"/>
      <c r="FX60" s="177"/>
      <c r="FY60" s="177"/>
      <c r="FZ60" s="177"/>
      <c r="GA60" s="177"/>
      <c r="GB60" s="177"/>
      <c r="GC60" s="177"/>
      <c r="GD60" s="177"/>
      <c r="GE60" s="177"/>
      <c r="GF60" s="177"/>
      <c r="GG60" s="177"/>
      <c r="GH60" s="177"/>
      <c r="GI60" s="177"/>
      <c r="GJ60" s="177"/>
      <c r="GK60" s="177"/>
      <c r="GL60" s="177"/>
      <c r="GM60" s="177"/>
      <c r="GN60" s="177"/>
      <c r="GO60" s="177"/>
      <c r="GP60" s="177"/>
      <c r="GQ60" s="177"/>
      <c r="GR60" s="177"/>
      <c r="GS60" s="177"/>
      <c r="GT60" s="177"/>
      <c r="GU60" s="177"/>
      <c r="GV60" s="177"/>
      <c r="GW60" s="177"/>
      <c r="GX60" s="177"/>
      <c r="GY60" s="177"/>
      <c r="GZ60" s="177"/>
      <c r="HA60" s="177"/>
      <c r="HB60" s="177"/>
      <c r="HC60" s="177"/>
      <c r="HD60" s="177"/>
      <c r="HE60" s="177"/>
      <c r="HF60" s="177"/>
      <c r="HG60" s="177"/>
      <c r="HH60" s="177"/>
      <c r="HI60" s="177"/>
      <c r="HJ60" s="177"/>
      <c r="HK60" s="177"/>
      <c r="HL60" s="177"/>
      <c r="HM60" s="177"/>
      <c r="HN60" s="177"/>
      <c r="HO60" s="177"/>
      <c r="HP60" s="177"/>
      <c r="HQ60" s="177"/>
      <c r="HR60" s="177"/>
      <c r="HS60" s="177"/>
      <c r="HT60" s="177"/>
      <c r="HU60" s="177"/>
      <c r="HV60" s="177"/>
      <c r="HW60" s="177"/>
      <c r="HX60" s="177"/>
      <c r="HY60" s="177"/>
      <c r="HZ60" s="177"/>
      <c r="IA60" s="177"/>
      <c r="IB60" s="177"/>
      <c r="IC60" s="177"/>
      <c r="ID60" s="177"/>
      <c r="IE60" s="177"/>
      <c r="IF60" s="177"/>
      <c r="IG60" s="177"/>
      <c r="IH60" s="177"/>
      <c r="II60" s="177"/>
      <c r="IJ60" s="177"/>
      <c r="IK60" s="177"/>
      <c r="IL60" s="177"/>
      <c r="IM60" s="177"/>
      <c r="IN60" s="177"/>
      <c r="IO60" s="177"/>
    </row>
    <row r="61" spans="1:249" ht="78.75" x14ac:dyDescent="0.25">
      <c r="A61" s="203" t="s">
        <v>1112</v>
      </c>
      <c r="B61" s="188" t="s">
        <v>1113</v>
      </c>
      <c r="C61" s="185">
        <v>9</v>
      </c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177"/>
      <c r="DH61" s="177"/>
      <c r="DI61" s="177"/>
      <c r="DJ61" s="177"/>
      <c r="DK61" s="177"/>
      <c r="DL61" s="177"/>
      <c r="DM61" s="177"/>
      <c r="DN61" s="177"/>
      <c r="DO61" s="177"/>
      <c r="DP61" s="177"/>
      <c r="DQ61" s="177"/>
      <c r="DR61" s="177"/>
      <c r="DS61" s="177"/>
      <c r="DT61" s="177"/>
      <c r="DU61" s="177"/>
      <c r="DV61" s="177"/>
      <c r="DW61" s="177"/>
      <c r="DX61" s="177"/>
      <c r="DY61" s="177"/>
      <c r="DZ61" s="177"/>
      <c r="EA61" s="177"/>
      <c r="EB61" s="177"/>
      <c r="EC61" s="177"/>
      <c r="ED61" s="177"/>
      <c r="EE61" s="177"/>
      <c r="EF61" s="177"/>
      <c r="EG61" s="177"/>
      <c r="EH61" s="177"/>
      <c r="EI61" s="177"/>
      <c r="EJ61" s="177"/>
      <c r="EK61" s="177"/>
      <c r="EL61" s="177"/>
      <c r="EM61" s="177"/>
      <c r="EN61" s="177"/>
      <c r="EO61" s="177"/>
      <c r="EP61" s="177"/>
      <c r="EQ61" s="177"/>
      <c r="ER61" s="177"/>
      <c r="ES61" s="177"/>
      <c r="ET61" s="177"/>
      <c r="EU61" s="177"/>
      <c r="EV61" s="177"/>
      <c r="EW61" s="177"/>
      <c r="EX61" s="177"/>
      <c r="EY61" s="177"/>
      <c r="EZ61" s="177"/>
      <c r="FA61" s="177"/>
      <c r="FB61" s="177"/>
      <c r="FC61" s="177"/>
      <c r="FD61" s="177"/>
      <c r="FE61" s="177"/>
      <c r="FF61" s="177"/>
      <c r="FG61" s="177"/>
      <c r="FH61" s="177"/>
      <c r="FI61" s="177"/>
      <c r="FJ61" s="177"/>
      <c r="FK61" s="177"/>
      <c r="FL61" s="177"/>
      <c r="FM61" s="177"/>
      <c r="FN61" s="177"/>
      <c r="FO61" s="177"/>
      <c r="FP61" s="177"/>
      <c r="FQ61" s="177"/>
      <c r="FR61" s="177"/>
      <c r="FS61" s="177"/>
      <c r="FT61" s="177"/>
      <c r="FU61" s="177"/>
      <c r="FV61" s="177"/>
      <c r="FW61" s="177"/>
      <c r="FX61" s="177"/>
      <c r="FY61" s="177"/>
      <c r="FZ61" s="177"/>
      <c r="GA61" s="177"/>
      <c r="GB61" s="177"/>
      <c r="GC61" s="177"/>
      <c r="GD61" s="177"/>
      <c r="GE61" s="177"/>
      <c r="GF61" s="177"/>
      <c r="GG61" s="177"/>
      <c r="GH61" s="177"/>
      <c r="GI61" s="177"/>
      <c r="GJ61" s="177"/>
      <c r="GK61" s="177"/>
      <c r="GL61" s="177"/>
      <c r="GM61" s="177"/>
      <c r="GN61" s="177"/>
      <c r="GO61" s="177"/>
      <c r="GP61" s="177"/>
      <c r="GQ61" s="177"/>
      <c r="GR61" s="177"/>
      <c r="GS61" s="177"/>
      <c r="GT61" s="177"/>
      <c r="GU61" s="177"/>
      <c r="GV61" s="177"/>
      <c r="GW61" s="177"/>
      <c r="GX61" s="177"/>
      <c r="GY61" s="177"/>
      <c r="GZ61" s="177"/>
      <c r="HA61" s="177"/>
      <c r="HB61" s="177"/>
      <c r="HC61" s="177"/>
      <c r="HD61" s="177"/>
      <c r="HE61" s="177"/>
      <c r="HF61" s="177"/>
      <c r="HG61" s="177"/>
      <c r="HH61" s="177"/>
      <c r="HI61" s="177"/>
      <c r="HJ61" s="177"/>
      <c r="HK61" s="177"/>
      <c r="HL61" s="177"/>
      <c r="HM61" s="177"/>
      <c r="HN61" s="177"/>
      <c r="HO61" s="177"/>
      <c r="HP61" s="177"/>
      <c r="HQ61" s="177"/>
      <c r="HR61" s="177"/>
      <c r="HS61" s="177"/>
      <c r="HT61" s="177"/>
      <c r="HU61" s="177"/>
      <c r="HV61" s="177"/>
      <c r="HW61" s="177"/>
      <c r="HX61" s="177"/>
      <c r="HY61" s="177"/>
      <c r="HZ61" s="177"/>
      <c r="IA61" s="177"/>
      <c r="IB61" s="177"/>
      <c r="IC61" s="177"/>
      <c r="ID61" s="177"/>
      <c r="IE61" s="177"/>
      <c r="IF61" s="177"/>
      <c r="IG61" s="177"/>
      <c r="IH61" s="177"/>
      <c r="II61" s="177"/>
      <c r="IJ61" s="177"/>
      <c r="IK61" s="177"/>
      <c r="IL61" s="177"/>
      <c r="IM61" s="177"/>
      <c r="IN61" s="177"/>
      <c r="IO61" s="177"/>
    </row>
    <row r="62" spans="1:249" ht="94.5" x14ac:dyDescent="0.25">
      <c r="A62" s="198" t="s">
        <v>1114</v>
      </c>
      <c r="B62" s="188" t="s">
        <v>1115</v>
      </c>
      <c r="C62" s="185">
        <v>9512.1</v>
      </c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177"/>
      <c r="DH62" s="177"/>
      <c r="DI62" s="177"/>
      <c r="DJ62" s="177"/>
      <c r="DK62" s="177"/>
      <c r="DL62" s="177"/>
      <c r="DM62" s="177"/>
      <c r="DN62" s="177"/>
      <c r="DO62" s="177"/>
      <c r="DP62" s="177"/>
      <c r="DQ62" s="177"/>
      <c r="DR62" s="177"/>
      <c r="DS62" s="177"/>
      <c r="DT62" s="177"/>
      <c r="DU62" s="177"/>
      <c r="DV62" s="177"/>
      <c r="DW62" s="177"/>
      <c r="DX62" s="177"/>
      <c r="DY62" s="177"/>
      <c r="DZ62" s="177"/>
      <c r="EA62" s="177"/>
      <c r="EB62" s="177"/>
      <c r="EC62" s="177"/>
      <c r="ED62" s="177"/>
      <c r="EE62" s="177"/>
      <c r="EF62" s="177"/>
      <c r="EG62" s="177"/>
      <c r="EH62" s="177"/>
      <c r="EI62" s="177"/>
      <c r="EJ62" s="177"/>
      <c r="EK62" s="177"/>
      <c r="EL62" s="177"/>
      <c r="EM62" s="177"/>
      <c r="EN62" s="177"/>
      <c r="EO62" s="177"/>
      <c r="EP62" s="177"/>
      <c r="EQ62" s="177"/>
      <c r="ER62" s="177"/>
      <c r="ES62" s="177"/>
      <c r="ET62" s="177"/>
      <c r="EU62" s="177"/>
      <c r="EV62" s="177"/>
      <c r="EW62" s="177"/>
      <c r="EX62" s="177"/>
      <c r="EY62" s="177"/>
      <c r="EZ62" s="177"/>
      <c r="FA62" s="177"/>
      <c r="FB62" s="177"/>
      <c r="FC62" s="177"/>
      <c r="FD62" s="177"/>
      <c r="FE62" s="177"/>
      <c r="FF62" s="177"/>
      <c r="FG62" s="177"/>
      <c r="FH62" s="177"/>
      <c r="FI62" s="177"/>
      <c r="FJ62" s="177"/>
      <c r="FK62" s="177"/>
      <c r="FL62" s="177"/>
      <c r="FM62" s="177"/>
      <c r="FN62" s="177"/>
      <c r="FO62" s="177"/>
      <c r="FP62" s="177"/>
      <c r="FQ62" s="177"/>
      <c r="FR62" s="177"/>
      <c r="FS62" s="177"/>
      <c r="FT62" s="177"/>
      <c r="FU62" s="177"/>
      <c r="FV62" s="177"/>
      <c r="FW62" s="177"/>
      <c r="FX62" s="177"/>
      <c r="FY62" s="177"/>
      <c r="FZ62" s="177"/>
      <c r="GA62" s="177"/>
      <c r="GB62" s="177"/>
      <c r="GC62" s="177"/>
      <c r="GD62" s="177"/>
      <c r="GE62" s="177"/>
      <c r="GF62" s="177"/>
      <c r="GG62" s="177"/>
      <c r="GH62" s="177"/>
      <c r="GI62" s="177"/>
      <c r="GJ62" s="177"/>
      <c r="GK62" s="177"/>
      <c r="GL62" s="177"/>
      <c r="GM62" s="177"/>
      <c r="GN62" s="177"/>
      <c r="GO62" s="177"/>
      <c r="GP62" s="177"/>
      <c r="GQ62" s="177"/>
      <c r="GR62" s="177"/>
      <c r="GS62" s="177"/>
      <c r="GT62" s="177"/>
      <c r="GU62" s="177"/>
      <c r="GV62" s="177"/>
      <c r="GW62" s="177"/>
      <c r="GX62" s="177"/>
      <c r="GY62" s="177"/>
      <c r="GZ62" s="177"/>
      <c r="HA62" s="177"/>
      <c r="HB62" s="177"/>
      <c r="HC62" s="177"/>
      <c r="HD62" s="177"/>
      <c r="HE62" s="177"/>
      <c r="HF62" s="177"/>
      <c r="HG62" s="177"/>
      <c r="HH62" s="177"/>
      <c r="HI62" s="177"/>
      <c r="HJ62" s="177"/>
      <c r="HK62" s="177"/>
      <c r="HL62" s="177"/>
      <c r="HM62" s="177"/>
      <c r="HN62" s="177"/>
      <c r="HO62" s="177"/>
      <c r="HP62" s="177"/>
      <c r="HQ62" s="177"/>
      <c r="HR62" s="177"/>
      <c r="HS62" s="177"/>
      <c r="HT62" s="177"/>
      <c r="HU62" s="177"/>
      <c r="HV62" s="177"/>
      <c r="HW62" s="177"/>
      <c r="HX62" s="177"/>
      <c r="HY62" s="177"/>
      <c r="HZ62" s="177"/>
      <c r="IA62" s="177"/>
      <c r="IB62" s="177"/>
      <c r="IC62" s="177"/>
      <c r="ID62" s="177"/>
      <c r="IE62" s="177"/>
      <c r="IF62" s="177"/>
      <c r="IG62" s="177"/>
      <c r="IH62" s="177"/>
      <c r="II62" s="177"/>
      <c r="IJ62" s="177"/>
      <c r="IK62" s="177"/>
      <c r="IL62" s="177"/>
      <c r="IM62" s="177"/>
      <c r="IN62" s="177"/>
      <c r="IO62" s="177"/>
    </row>
    <row r="63" spans="1:249" ht="78.75" x14ac:dyDescent="0.25">
      <c r="A63" s="198" t="s">
        <v>1116</v>
      </c>
      <c r="B63" s="188" t="s">
        <v>1117</v>
      </c>
      <c r="C63" s="185">
        <v>269.89999999999998</v>
      </c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177"/>
      <c r="DH63" s="177"/>
      <c r="DI63" s="177"/>
      <c r="DJ63" s="177"/>
      <c r="DK63" s="177"/>
      <c r="DL63" s="177"/>
      <c r="DM63" s="177"/>
      <c r="DN63" s="177"/>
      <c r="DO63" s="177"/>
      <c r="DP63" s="177"/>
      <c r="DQ63" s="177"/>
      <c r="DR63" s="177"/>
      <c r="DS63" s="177"/>
      <c r="DT63" s="177"/>
      <c r="DU63" s="177"/>
      <c r="DV63" s="177"/>
      <c r="DW63" s="177"/>
      <c r="DX63" s="177"/>
      <c r="DY63" s="177"/>
      <c r="DZ63" s="177"/>
      <c r="EA63" s="177"/>
      <c r="EB63" s="177"/>
      <c r="EC63" s="177"/>
      <c r="ED63" s="177"/>
      <c r="EE63" s="177"/>
      <c r="EF63" s="177"/>
      <c r="EG63" s="177"/>
      <c r="EH63" s="177"/>
      <c r="EI63" s="177"/>
      <c r="EJ63" s="177"/>
      <c r="EK63" s="177"/>
      <c r="EL63" s="177"/>
      <c r="EM63" s="177"/>
      <c r="EN63" s="177"/>
      <c r="EO63" s="177"/>
      <c r="EP63" s="177"/>
      <c r="EQ63" s="177"/>
      <c r="ER63" s="177"/>
      <c r="ES63" s="177"/>
      <c r="ET63" s="177"/>
      <c r="EU63" s="177"/>
      <c r="EV63" s="177"/>
      <c r="EW63" s="177"/>
      <c r="EX63" s="177"/>
      <c r="EY63" s="177"/>
      <c r="EZ63" s="177"/>
      <c r="FA63" s="177"/>
      <c r="FB63" s="177"/>
      <c r="FC63" s="177"/>
      <c r="FD63" s="177"/>
      <c r="FE63" s="177"/>
      <c r="FF63" s="177"/>
      <c r="FG63" s="177"/>
      <c r="FH63" s="177"/>
      <c r="FI63" s="177"/>
      <c r="FJ63" s="177"/>
      <c r="FK63" s="177"/>
      <c r="FL63" s="177"/>
      <c r="FM63" s="177"/>
      <c r="FN63" s="177"/>
      <c r="FO63" s="177"/>
      <c r="FP63" s="177"/>
      <c r="FQ63" s="177"/>
      <c r="FR63" s="177"/>
      <c r="FS63" s="177"/>
      <c r="FT63" s="177"/>
      <c r="FU63" s="177"/>
      <c r="FV63" s="177"/>
      <c r="FW63" s="177"/>
      <c r="FX63" s="177"/>
      <c r="FY63" s="177"/>
      <c r="FZ63" s="177"/>
      <c r="GA63" s="177"/>
      <c r="GB63" s="177"/>
      <c r="GC63" s="177"/>
      <c r="GD63" s="177"/>
      <c r="GE63" s="177"/>
      <c r="GF63" s="177"/>
      <c r="GG63" s="177"/>
      <c r="GH63" s="177"/>
      <c r="GI63" s="177"/>
      <c r="GJ63" s="177"/>
      <c r="GK63" s="177"/>
      <c r="GL63" s="177"/>
      <c r="GM63" s="177"/>
      <c r="GN63" s="177"/>
      <c r="GO63" s="177"/>
      <c r="GP63" s="177"/>
      <c r="GQ63" s="177"/>
      <c r="GR63" s="177"/>
      <c r="GS63" s="177"/>
      <c r="GT63" s="177"/>
      <c r="GU63" s="177"/>
      <c r="GV63" s="177"/>
      <c r="GW63" s="177"/>
      <c r="GX63" s="177"/>
      <c r="GY63" s="177"/>
      <c r="GZ63" s="177"/>
      <c r="HA63" s="177"/>
      <c r="HB63" s="177"/>
      <c r="HC63" s="177"/>
      <c r="HD63" s="177"/>
      <c r="HE63" s="177"/>
      <c r="HF63" s="177"/>
      <c r="HG63" s="177"/>
      <c r="HH63" s="177"/>
      <c r="HI63" s="177"/>
      <c r="HJ63" s="177"/>
      <c r="HK63" s="177"/>
      <c r="HL63" s="177"/>
      <c r="HM63" s="177"/>
      <c r="HN63" s="177"/>
      <c r="HO63" s="177"/>
      <c r="HP63" s="177"/>
      <c r="HQ63" s="177"/>
      <c r="HR63" s="177"/>
      <c r="HS63" s="177"/>
      <c r="HT63" s="177"/>
      <c r="HU63" s="177"/>
      <c r="HV63" s="177"/>
      <c r="HW63" s="177"/>
      <c r="HX63" s="177"/>
      <c r="HY63" s="177"/>
      <c r="HZ63" s="177"/>
      <c r="IA63" s="177"/>
      <c r="IB63" s="177"/>
      <c r="IC63" s="177"/>
      <c r="ID63" s="177"/>
      <c r="IE63" s="177"/>
      <c r="IF63" s="177"/>
      <c r="IG63" s="177"/>
      <c r="IH63" s="177"/>
      <c r="II63" s="177"/>
      <c r="IJ63" s="177"/>
      <c r="IK63" s="177"/>
      <c r="IL63" s="177"/>
      <c r="IM63" s="177"/>
      <c r="IN63" s="177"/>
      <c r="IO63" s="177"/>
    </row>
    <row r="64" spans="1:249" ht="78.75" x14ac:dyDescent="0.25">
      <c r="A64" s="198" t="s">
        <v>1116</v>
      </c>
      <c r="B64" s="188" t="s">
        <v>1118</v>
      </c>
      <c r="C64" s="185">
        <v>323.8</v>
      </c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177"/>
      <c r="DH64" s="177"/>
      <c r="DI64" s="177"/>
      <c r="DJ64" s="177"/>
      <c r="DK64" s="177"/>
      <c r="DL64" s="177"/>
      <c r="DM64" s="177"/>
      <c r="DN64" s="177"/>
      <c r="DO64" s="177"/>
      <c r="DP64" s="177"/>
      <c r="DQ64" s="177"/>
      <c r="DR64" s="177"/>
      <c r="DS64" s="177"/>
      <c r="DT64" s="177"/>
      <c r="DU64" s="177"/>
      <c r="DV64" s="177"/>
      <c r="DW64" s="177"/>
      <c r="DX64" s="177"/>
      <c r="DY64" s="177"/>
      <c r="DZ64" s="177"/>
      <c r="EA64" s="177"/>
      <c r="EB64" s="177"/>
      <c r="EC64" s="177"/>
      <c r="ED64" s="177"/>
      <c r="EE64" s="177"/>
      <c r="EF64" s="177"/>
      <c r="EG64" s="177"/>
      <c r="EH64" s="177"/>
      <c r="EI64" s="177"/>
      <c r="EJ64" s="177"/>
      <c r="EK64" s="177"/>
      <c r="EL64" s="177"/>
      <c r="EM64" s="177"/>
      <c r="EN64" s="177"/>
      <c r="EO64" s="177"/>
      <c r="EP64" s="177"/>
      <c r="EQ64" s="177"/>
      <c r="ER64" s="177"/>
      <c r="ES64" s="177"/>
      <c r="ET64" s="177"/>
      <c r="EU64" s="177"/>
      <c r="EV64" s="177"/>
      <c r="EW64" s="177"/>
      <c r="EX64" s="177"/>
      <c r="EY64" s="177"/>
      <c r="EZ64" s="177"/>
      <c r="FA64" s="177"/>
      <c r="FB64" s="177"/>
      <c r="FC64" s="177"/>
      <c r="FD64" s="177"/>
      <c r="FE64" s="177"/>
      <c r="FF64" s="177"/>
      <c r="FG64" s="177"/>
      <c r="FH64" s="177"/>
      <c r="FI64" s="177"/>
      <c r="FJ64" s="177"/>
      <c r="FK64" s="177"/>
      <c r="FL64" s="177"/>
      <c r="FM64" s="177"/>
      <c r="FN64" s="177"/>
      <c r="FO64" s="177"/>
      <c r="FP64" s="177"/>
      <c r="FQ64" s="177"/>
      <c r="FR64" s="177"/>
      <c r="FS64" s="177"/>
      <c r="FT64" s="177"/>
      <c r="FU64" s="177"/>
      <c r="FV64" s="177"/>
      <c r="FW64" s="177"/>
      <c r="FX64" s="177"/>
      <c r="FY64" s="177"/>
      <c r="FZ64" s="177"/>
      <c r="GA64" s="177"/>
      <c r="GB64" s="177"/>
      <c r="GC64" s="177"/>
      <c r="GD64" s="177"/>
      <c r="GE64" s="177"/>
      <c r="GF64" s="177"/>
      <c r="GG64" s="177"/>
      <c r="GH64" s="177"/>
      <c r="GI64" s="177"/>
      <c r="GJ64" s="177"/>
      <c r="GK64" s="177"/>
      <c r="GL64" s="177"/>
      <c r="GM64" s="177"/>
      <c r="GN64" s="177"/>
      <c r="GO64" s="177"/>
      <c r="GP64" s="177"/>
      <c r="GQ64" s="177"/>
      <c r="GR64" s="177"/>
      <c r="GS64" s="177"/>
      <c r="GT64" s="177"/>
      <c r="GU64" s="177"/>
      <c r="GV64" s="177"/>
      <c r="GW64" s="177"/>
      <c r="GX64" s="177"/>
      <c r="GY64" s="177"/>
      <c r="GZ64" s="177"/>
      <c r="HA64" s="177"/>
      <c r="HB64" s="177"/>
      <c r="HC64" s="177"/>
      <c r="HD64" s="177"/>
      <c r="HE64" s="177"/>
      <c r="HF64" s="177"/>
      <c r="HG64" s="177"/>
      <c r="HH64" s="177"/>
      <c r="HI64" s="177"/>
      <c r="HJ64" s="177"/>
      <c r="HK64" s="177"/>
      <c r="HL64" s="177"/>
      <c r="HM64" s="177"/>
      <c r="HN64" s="177"/>
      <c r="HO64" s="177"/>
      <c r="HP64" s="177"/>
      <c r="HQ64" s="177"/>
      <c r="HR64" s="177"/>
      <c r="HS64" s="177"/>
      <c r="HT64" s="177"/>
      <c r="HU64" s="177"/>
      <c r="HV64" s="177"/>
      <c r="HW64" s="177"/>
      <c r="HX64" s="177"/>
      <c r="HY64" s="177"/>
      <c r="HZ64" s="177"/>
      <c r="IA64" s="177"/>
      <c r="IB64" s="177"/>
      <c r="IC64" s="177"/>
      <c r="ID64" s="177"/>
      <c r="IE64" s="177"/>
      <c r="IF64" s="177"/>
      <c r="IG64" s="177"/>
      <c r="IH64" s="177"/>
      <c r="II64" s="177"/>
      <c r="IJ64" s="177"/>
      <c r="IK64" s="177"/>
      <c r="IL64" s="177"/>
      <c r="IM64" s="177"/>
      <c r="IN64" s="177"/>
      <c r="IO64" s="177"/>
    </row>
    <row r="65" spans="1:249" ht="94.5" x14ac:dyDescent="0.25">
      <c r="A65" s="198" t="s">
        <v>1119</v>
      </c>
      <c r="B65" s="188" t="s">
        <v>1120</v>
      </c>
      <c r="C65" s="185">
        <v>74</v>
      </c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177"/>
      <c r="DH65" s="177"/>
      <c r="DI65" s="177"/>
      <c r="DJ65" s="177"/>
      <c r="DK65" s="177"/>
      <c r="DL65" s="177"/>
      <c r="DM65" s="177"/>
      <c r="DN65" s="177"/>
      <c r="DO65" s="177"/>
      <c r="DP65" s="177"/>
      <c r="DQ65" s="177"/>
      <c r="DR65" s="177"/>
      <c r="DS65" s="177"/>
      <c r="DT65" s="177"/>
      <c r="DU65" s="177"/>
      <c r="DV65" s="177"/>
      <c r="DW65" s="177"/>
      <c r="DX65" s="177"/>
      <c r="DY65" s="177"/>
      <c r="DZ65" s="177"/>
      <c r="EA65" s="177"/>
      <c r="EB65" s="177"/>
      <c r="EC65" s="177"/>
      <c r="ED65" s="177"/>
      <c r="EE65" s="177"/>
      <c r="EF65" s="177"/>
      <c r="EG65" s="177"/>
      <c r="EH65" s="177"/>
      <c r="EI65" s="177"/>
      <c r="EJ65" s="177"/>
      <c r="EK65" s="177"/>
      <c r="EL65" s="177"/>
      <c r="EM65" s="177"/>
      <c r="EN65" s="177"/>
      <c r="EO65" s="177"/>
      <c r="EP65" s="177"/>
      <c r="EQ65" s="177"/>
      <c r="ER65" s="177"/>
      <c r="ES65" s="177"/>
      <c r="ET65" s="177"/>
      <c r="EU65" s="177"/>
      <c r="EV65" s="177"/>
      <c r="EW65" s="177"/>
      <c r="EX65" s="177"/>
      <c r="EY65" s="177"/>
      <c r="EZ65" s="177"/>
      <c r="FA65" s="177"/>
      <c r="FB65" s="177"/>
      <c r="FC65" s="177"/>
      <c r="FD65" s="177"/>
      <c r="FE65" s="177"/>
      <c r="FF65" s="177"/>
      <c r="FG65" s="177"/>
      <c r="FH65" s="177"/>
      <c r="FI65" s="177"/>
      <c r="FJ65" s="177"/>
      <c r="FK65" s="177"/>
      <c r="FL65" s="177"/>
      <c r="FM65" s="177"/>
      <c r="FN65" s="177"/>
      <c r="FO65" s="177"/>
      <c r="FP65" s="177"/>
      <c r="FQ65" s="177"/>
      <c r="FR65" s="177"/>
      <c r="FS65" s="177"/>
      <c r="FT65" s="177"/>
      <c r="FU65" s="177"/>
      <c r="FV65" s="177"/>
      <c r="FW65" s="177"/>
      <c r="FX65" s="177"/>
      <c r="FY65" s="177"/>
      <c r="FZ65" s="177"/>
      <c r="GA65" s="177"/>
      <c r="GB65" s="177"/>
      <c r="GC65" s="177"/>
      <c r="GD65" s="177"/>
      <c r="GE65" s="177"/>
      <c r="GF65" s="177"/>
      <c r="GG65" s="177"/>
      <c r="GH65" s="177"/>
      <c r="GI65" s="177"/>
      <c r="GJ65" s="177"/>
      <c r="GK65" s="177"/>
      <c r="GL65" s="177"/>
      <c r="GM65" s="177"/>
      <c r="GN65" s="177"/>
      <c r="GO65" s="177"/>
      <c r="GP65" s="177"/>
      <c r="GQ65" s="177"/>
      <c r="GR65" s="177"/>
      <c r="GS65" s="177"/>
      <c r="GT65" s="177"/>
      <c r="GU65" s="177"/>
      <c r="GV65" s="177"/>
      <c r="GW65" s="177"/>
      <c r="GX65" s="177"/>
      <c r="GY65" s="177"/>
      <c r="GZ65" s="177"/>
      <c r="HA65" s="177"/>
      <c r="HB65" s="177"/>
      <c r="HC65" s="177"/>
      <c r="HD65" s="177"/>
      <c r="HE65" s="177"/>
      <c r="HF65" s="177"/>
      <c r="HG65" s="177"/>
      <c r="HH65" s="177"/>
      <c r="HI65" s="177"/>
      <c r="HJ65" s="177"/>
      <c r="HK65" s="177"/>
      <c r="HL65" s="177"/>
      <c r="HM65" s="177"/>
      <c r="HN65" s="177"/>
      <c r="HO65" s="177"/>
      <c r="HP65" s="177"/>
      <c r="HQ65" s="177"/>
      <c r="HR65" s="177"/>
      <c r="HS65" s="177"/>
      <c r="HT65" s="177"/>
      <c r="HU65" s="177"/>
      <c r="HV65" s="177"/>
      <c r="HW65" s="177"/>
      <c r="HX65" s="177"/>
      <c r="HY65" s="177"/>
      <c r="HZ65" s="177"/>
      <c r="IA65" s="177"/>
      <c r="IB65" s="177"/>
      <c r="IC65" s="177"/>
      <c r="ID65" s="177"/>
      <c r="IE65" s="177"/>
      <c r="IF65" s="177"/>
      <c r="IG65" s="177"/>
      <c r="IH65" s="177"/>
      <c r="II65" s="177"/>
      <c r="IJ65" s="177"/>
      <c r="IK65" s="177"/>
      <c r="IL65" s="177"/>
      <c r="IM65" s="177"/>
      <c r="IN65" s="177"/>
      <c r="IO65" s="177"/>
    </row>
    <row r="66" spans="1:249" ht="47.25" x14ac:dyDescent="0.25">
      <c r="A66" s="198" t="s">
        <v>1121</v>
      </c>
      <c r="B66" s="188" t="s">
        <v>1122</v>
      </c>
      <c r="C66" s="185">
        <v>2334.6999999999998</v>
      </c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177"/>
      <c r="DH66" s="177"/>
      <c r="DI66" s="177"/>
      <c r="DJ66" s="177"/>
      <c r="DK66" s="177"/>
      <c r="DL66" s="177"/>
      <c r="DM66" s="177"/>
      <c r="DN66" s="177"/>
      <c r="DO66" s="177"/>
      <c r="DP66" s="177"/>
      <c r="DQ66" s="177"/>
      <c r="DR66" s="177"/>
      <c r="DS66" s="177"/>
      <c r="DT66" s="177"/>
      <c r="DU66" s="177"/>
      <c r="DV66" s="177"/>
      <c r="DW66" s="177"/>
      <c r="DX66" s="177"/>
      <c r="DY66" s="177"/>
      <c r="DZ66" s="177"/>
      <c r="EA66" s="177"/>
      <c r="EB66" s="177"/>
      <c r="EC66" s="177"/>
      <c r="ED66" s="177"/>
      <c r="EE66" s="177"/>
      <c r="EF66" s="177"/>
      <c r="EG66" s="177"/>
      <c r="EH66" s="177"/>
      <c r="EI66" s="177"/>
      <c r="EJ66" s="177"/>
      <c r="EK66" s="177"/>
      <c r="EL66" s="177"/>
      <c r="EM66" s="177"/>
      <c r="EN66" s="177"/>
      <c r="EO66" s="177"/>
      <c r="EP66" s="177"/>
      <c r="EQ66" s="177"/>
      <c r="ER66" s="177"/>
      <c r="ES66" s="177"/>
      <c r="ET66" s="177"/>
      <c r="EU66" s="177"/>
      <c r="EV66" s="177"/>
      <c r="EW66" s="177"/>
      <c r="EX66" s="177"/>
      <c r="EY66" s="177"/>
      <c r="EZ66" s="177"/>
      <c r="FA66" s="177"/>
      <c r="FB66" s="177"/>
      <c r="FC66" s="177"/>
      <c r="FD66" s="177"/>
      <c r="FE66" s="177"/>
      <c r="FF66" s="177"/>
      <c r="FG66" s="177"/>
      <c r="FH66" s="177"/>
      <c r="FI66" s="177"/>
      <c r="FJ66" s="177"/>
      <c r="FK66" s="177"/>
      <c r="FL66" s="177"/>
      <c r="FM66" s="177"/>
      <c r="FN66" s="177"/>
      <c r="FO66" s="177"/>
      <c r="FP66" s="177"/>
      <c r="FQ66" s="177"/>
      <c r="FR66" s="177"/>
      <c r="FS66" s="177"/>
      <c r="FT66" s="177"/>
      <c r="FU66" s="177"/>
      <c r="FV66" s="177"/>
      <c r="FW66" s="177"/>
      <c r="FX66" s="177"/>
      <c r="FY66" s="177"/>
      <c r="FZ66" s="177"/>
      <c r="GA66" s="177"/>
      <c r="GB66" s="177"/>
      <c r="GC66" s="177"/>
      <c r="GD66" s="177"/>
      <c r="GE66" s="177"/>
      <c r="GF66" s="177"/>
      <c r="GG66" s="177"/>
      <c r="GH66" s="177"/>
      <c r="GI66" s="177"/>
      <c r="GJ66" s="177"/>
      <c r="GK66" s="177"/>
      <c r="GL66" s="177"/>
      <c r="GM66" s="177"/>
      <c r="GN66" s="177"/>
      <c r="GO66" s="177"/>
      <c r="GP66" s="177"/>
      <c r="GQ66" s="177"/>
      <c r="GR66" s="177"/>
      <c r="GS66" s="177"/>
      <c r="GT66" s="177"/>
      <c r="GU66" s="177"/>
      <c r="GV66" s="177"/>
      <c r="GW66" s="177"/>
      <c r="GX66" s="177"/>
      <c r="GY66" s="177"/>
      <c r="GZ66" s="177"/>
      <c r="HA66" s="177"/>
      <c r="HB66" s="177"/>
      <c r="HC66" s="177"/>
      <c r="HD66" s="177"/>
      <c r="HE66" s="177"/>
      <c r="HF66" s="177"/>
      <c r="HG66" s="177"/>
      <c r="HH66" s="177"/>
      <c r="HI66" s="177"/>
      <c r="HJ66" s="177"/>
      <c r="HK66" s="177"/>
      <c r="HL66" s="177"/>
      <c r="HM66" s="177"/>
      <c r="HN66" s="177"/>
      <c r="HO66" s="177"/>
      <c r="HP66" s="177"/>
      <c r="HQ66" s="177"/>
      <c r="HR66" s="177"/>
      <c r="HS66" s="177"/>
      <c r="HT66" s="177"/>
      <c r="HU66" s="177"/>
      <c r="HV66" s="177"/>
      <c r="HW66" s="177"/>
      <c r="HX66" s="177"/>
      <c r="HY66" s="177"/>
      <c r="HZ66" s="177"/>
      <c r="IA66" s="177"/>
      <c r="IB66" s="177"/>
      <c r="IC66" s="177"/>
      <c r="ID66" s="177"/>
      <c r="IE66" s="177"/>
      <c r="IF66" s="177"/>
      <c r="IG66" s="177"/>
      <c r="IH66" s="177"/>
      <c r="II66" s="177"/>
      <c r="IJ66" s="177"/>
      <c r="IK66" s="177"/>
      <c r="IL66" s="177"/>
      <c r="IM66" s="177"/>
      <c r="IN66" s="177"/>
      <c r="IO66" s="177"/>
    </row>
    <row r="67" spans="1:249" ht="47.25" x14ac:dyDescent="0.25">
      <c r="A67" s="178" t="s">
        <v>1123</v>
      </c>
      <c r="B67" s="196" t="s">
        <v>1124</v>
      </c>
      <c r="C67" s="185">
        <v>55171.4</v>
      </c>
    </row>
    <row r="68" spans="1:249" ht="63" x14ac:dyDescent="0.25">
      <c r="A68" s="178" t="s">
        <v>1125</v>
      </c>
      <c r="B68" s="196" t="s">
        <v>1126</v>
      </c>
      <c r="C68" s="185">
        <v>2618.4</v>
      </c>
    </row>
    <row r="69" spans="1:249" ht="78.75" x14ac:dyDescent="0.25">
      <c r="A69" s="198" t="s">
        <v>1127</v>
      </c>
      <c r="B69" s="196" t="s">
        <v>1128</v>
      </c>
      <c r="C69" s="197">
        <v>18000.3</v>
      </c>
    </row>
    <row r="70" spans="1:249" ht="47.25" x14ac:dyDescent="0.25">
      <c r="A70" s="198" t="s">
        <v>1129</v>
      </c>
      <c r="B70" s="196" t="s">
        <v>1130</v>
      </c>
      <c r="C70" s="185">
        <v>3531.6</v>
      </c>
    </row>
    <row r="71" spans="1:249" ht="15.75" x14ac:dyDescent="0.25">
      <c r="A71" s="190" t="s">
        <v>1131</v>
      </c>
      <c r="B71" s="175" t="s">
        <v>1132</v>
      </c>
      <c r="C71" s="176">
        <f>SUM(C72:C94)</f>
        <v>31180.000000000004</v>
      </c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177"/>
      <c r="DH71" s="177"/>
      <c r="DI71" s="177"/>
      <c r="DJ71" s="177"/>
      <c r="DK71" s="177"/>
      <c r="DL71" s="177"/>
      <c r="DM71" s="177"/>
      <c r="DN71" s="177"/>
      <c r="DO71" s="177"/>
      <c r="DP71" s="177"/>
      <c r="DQ71" s="177"/>
      <c r="DR71" s="177"/>
      <c r="DS71" s="177"/>
      <c r="DT71" s="177"/>
      <c r="DU71" s="177"/>
      <c r="DV71" s="177"/>
      <c r="DW71" s="177"/>
      <c r="DX71" s="177"/>
      <c r="DY71" s="177"/>
      <c r="DZ71" s="177"/>
      <c r="EA71" s="177"/>
      <c r="EB71" s="177"/>
      <c r="EC71" s="177"/>
      <c r="ED71" s="177"/>
      <c r="EE71" s="177"/>
      <c r="EF71" s="177"/>
      <c r="EG71" s="177"/>
      <c r="EH71" s="177"/>
      <c r="EI71" s="177"/>
      <c r="EJ71" s="177"/>
      <c r="EK71" s="177"/>
      <c r="EL71" s="177"/>
      <c r="EM71" s="177"/>
      <c r="EN71" s="177"/>
      <c r="EO71" s="177"/>
      <c r="EP71" s="177"/>
      <c r="EQ71" s="177"/>
      <c r="ER71" s="177"/>
      <c r="ES71" s="177"/>
      <c r="ET71" s="177"/>
      <c r="EU71" s="177"/>
      <c r="EV71" s="177"/>
      <c r="EW71" s="177"/>
      <c r="EX71" s="177"/>
      <c r="EY71" s="177"/>
      <c r="EZ71" s="177"/>
      <c r="FA71" s="177"/>
      <c r="FB71" s="177"/>
      <c r="FC71" s="177"/>
      <c r="FD71" s="177"/>
      <c r="FE71" s="177"/>
      <c r="FF71" s="177"/>
      <c r="FG71" s="177"/>
      <c r="FH71" s="177"/>
      <c r="FI71" s="177"/>
      <c r="FJ71" s="177"/>
      <c r="FK71" s="177"/>
      <c r="FL71" s="177"/>
      <c r="FM71" s="177"/>
      <c r="FN71" s="177"/>
      <c r="FO71" s="177"/>
      <c r="FP71" s="177"/>
      <c r="FQ71" s="177"/>
      <c r="FR71" s="177"/>
      <c r="FS71" s="177"/>
      <c r="FT71" s="177"/>
      <c r="FU71" s="177"/>
      <c r="FV71" s="177"/>
      <c r="FW71" s="177"/>
      <c r="FX71" s="177"/>
      <c r="FY71" s="177"/>
      <c r="FZ71" s="177"/>
      <c r="GA71" s="177"/>
      <c r="GB71" s="177"/>
      <c r="GC71" s="177"/>
      <c r="GD71" s="177"/>
      <c r="GE71" s="177"/>
      <c r="GF71" s="177"/>
      <c r="GG71" s="177"/>
      <c r="GH71" s="177"/>
      <c r="GI71" s="177"/>
      <c r="GJ71" s="177"/>
      <c r="GK71" s="177"/>
      <c r="GL71" s="177"/>
      <c r="GM71" s="177"/>
      <c r="GN71" s="177"/>
      <c r="GO71" s="177"/>
      <c r="GP71" s="177"/>
      <c r="GQ71" s="177"/>
      <c r="GR71" s="177"/>
      <c r="GS71" s="177"/>
      <c r="GT71" s="177"/>
      <c r="GU71" s="177"/>
      <c r="GV71" s="177"/>
      <c r="GW71" s="177"/>
      <c r="GX71" s="177"/>
      <c r="GY71" s="177"/>
      <c r="GZ71" s="177"/>
      <c r="HA71" s="177"/>
      <c r="HB71" s="177"/>
      <c r="HC71" s="177"/>
      <c r="HD71" s="177"/>
      <c r="HE71" s="177"/>
      <c r="HF71" s="177"/>
      <c r="HG71" s="177"/>
      <c r="HH71" s="177"/>
      <c r="HI71" s="177"/>
      <c r="HJ71" s="177"/>
      <c r="HK71" s="177"/>
      <c r="HL71" s="177"/>
      <c r="HM71" s="177"/>
      <c r="HN71" s="177"/>
      <c r="HO71" s="177"/>
      <c r="HP71" s="177"/>
      <c r="HQ71" s="177"/>
      <c r="HR71" s="177"/>
      <c r="HS71" s="177"/>
      <c r="HT71" s="177"/>
      <c r="HU71" s="177"/>
      <c r="HV71" s="177"/>
      <c r="HW71" s="177"/>
      <c r="HX71" s="177"/>
      <c r="HY71" s="177"/>
      <c r="HZ71" s="177"/>
      <c r="IA71" s="177"/>
      <c r="IB71" s="177"/>
      <c r="IC71" s="177"/>
      <c r="ID71" s="177"/>
      <c r="IE71" s="177"/>
      <c r="IF71" s="177"/>
      <c r="IG71" s="177"/>
      <c r="IH71" s="177"/>
      <c r="II71" s="177"/>
      <c r="IJ71" s="177"/>
      <c r="IK71" s="177"/>
      <c r="IL71" s="177"/>
      <c r="IM71" s="177"/>
      <c r="IN71" s="177"/>
      <c r="IO71" s="177"/>
    </row>
    <row r="72" spans="1:249" ht="78.75" x14ac:dyDescent="0.25">
      <c r="A72" s="203" t="s">
        <v>1133</v>
      </c>
      <c r="B72" s="188" t="s">
        <v>1134</v>
      </c>
      <c r="C72" s="185">
        <v>-57.3</v>
      </c>
    </row>
    <row r="73" spans="1:249" ht="94.5" x14ac:dyDescent="0.25">
      <c r="A73" s="203" t="s">
        <v>1135</v>
      </c>
      <c r="B73" s="188" t="s">
        <v>1136</v>
      </c>
      <c r="C73" s="197">
        <v>140.6</v>
      </c>
    </row>
    <row r="74" spans="1:249" ht="78.75" x14ac:dyDescent="0.25">
      <c r="A74" s="198" t="s">
        <v>1137</v>
      </c>
      <c r="B74" s="188" t="s">
        <v>1138</v>
      </c>
      <c r="C74" s="185">
        <v>17.5</v>
      </c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177"/>
      <c r="DH74" s="177"/>
      <c r="DI74" s="177"/>
      <c r="DJ74" s="177"/>
      <c r="DK74" s="177"/>
      <c r="DL74" s="177"/>
      <c r="DM74" s="177"/>
      <c r="DN74" s="177"/>
      <c r="DO74" s="177"/>
      <c r="DP74" s="177"/>
      <c r="DQ74" s="177"/>
      <c r="DR74" s="177"/>
      <c r="DS74" s="177"/>
      <c r="DT74" s="177"/>
      <c r="DU74" s="177"/>
      <c r="DV74" s="177"/>
      <c r="DW74" s="177"/>
      <c r="DX74" s="177"/>
      <c r="DY74" s="177"/>
      <c r="DZ74" s="177"/>
      <c r="EA74" s="177"/>
      <c r="EB74" s="177"/>
      <c r="EC74" s="177"/>
      <c r="ED74" s="177"/>
      <c r="EE74" s="177"/>
      <c r="EF74" s="177"/>
      <c r="EG74" s="177"/>
      <c r="EH74" s="177"/>
      <c r="EI74" s="177"/>
      <c r="EJ74" s="177"/>
      <c r="EK74" s="177"/>
      <c r="EL74" s="177"/>
      <c r="EM74" s="177"/>
      <c r="EN74" s="177"/>
      <c r="EO74" s="177"/>
      <c r="EP74" s="177"/>
      <c r="EQ74" s="177"/>
      <c r="ER74" s="177"/>
      <c r="ES74" s="177"/>
      <c r="ET74" s="177"/>
      <c r="EU74" s="177"/>
      <c r="EV74" s="177"/>
      <c r="EW74" s="177"/>
      <c r="EX74" s="177"/>
      <c r="EY74" s="177"/>
      <c r="EZ74" s="177"/>
      <c r="FA74" s="177"/>
      <c r="FB74" s="177"/>
      <c r="FC74" s="177"/>
      <c r="FD74" s="177"/>
      <c r="FE74" s="177"/>
      <c r="FF74" s="177"/>
      <c r="FG74" s="177"/>
      <c r="FH74" s="177"/>
      <c r="FI74" s="177"/>
      <c r="FJ74" s="177"/>
      <c r="FK74" s="177"/>
      <c r="FL74" s="177"/>
      <c r="FM74" s="177"/>
      <c r="FN74" s="177"/>
      <c r="FO74" s="177"/>
      <c r="FP74" s="177"/>
      <c r="FQ74" s="177"/>
      <c r="FR74" s="177"/>
      <c r="FS74" s="177"/>
      <c r="FT74" s="177"/>
      <c r="FU74" s="177"/>
      <c r="FV74" s="177"/>
      <c r="FW74" s="177"/>
      <c r="FX74" s="177"/>
      <c r="FY74" s="177"/>
      <c r="FZ74" s="177"/>
      <c r="GA74" s="177"/>
      <c r="GB74" s="177"/>
      <c r="GC74" s="177"/>
      <c r="GD74" s="177"/>
      <c r="GE74" s="177"/>
      <c r="GF74" s="177"/>
      <c r="GG74" s="177"/>
      <c r="GH74" s="177"/>
      <c r="GI74" s="177"/>
      <c r="GJ74" s="177"/>
      <c r="GK74" s="177"/>
      <c r="GL74" s="177"/>
      <c r="GM74" s="177"/>
      <c r="GN74" s="177"/>
      <c r="GO74" s="177"/>
      <c r="GP74" s="177"/>
      <c r="GQ74" s="177"/>
      <c r="GR74" s="177"/>
      <c r="GS74" s="177"/>
      <c r="GT74" s="177"/>
      <c r="GU74" s="177"/>
      <c r="GV74" s="177"/>
      <c r="GW74" s="177"/>
      <c r="GX74" s="177"/>
      <c r="GY74" s="177"/>
      <c r="GZ74" s="177"/>
      <c r="HA74" s="177"/>
      <c r="HB74" s="177"/>
      <c r="HC74" s="177"/>
      <c r="HD74" s="177"/>
      <c r="HE74" s="177"/>
      <c r="HF74" s="177"/>
      <c r="HG74" s="177"/>
      <c r="HH74" s="177"/>
      <c r="HI74" s="177"/>
      <c r="HJ74" s="177"/>
      <c r="HK74" s="177"/>
      <c r="HL74" s="177"/>
      <c r="HM74" s="177"/>
      <c r="HN74" s="177"/>
      <c r="HO74" s="177"/>
      <c r="HP74" s="177"/>
      <c r="HQ74" s="177"/>
      <c r="HR74" s="177"/>
      <c r="HS74" s="177"/>
      <c r="HT74" s="177"/>
      <c r="HU74" s="177"/>
      <c r="HV74" s="177"/>
      <c r="HW74" s="177"/>
      <c r="HX74" s="177"/>
      <c r="HY74" s="177"/>
      <c r="HZ74" s="177"/>
      <c r="IA74" s="177"/>
      <c r="IB74" s="177"/>
      <c r="IC74" s="177"/>
      <c r="ID74" s="177"/>
      <c r="IE74" s="177"/>
      <c r="IF74" s="177"/>
      <c r="IG74" s="177"/>
      <c r="IH74" s="177"/>
      <c r="II74" s="177"/>
      <c r="IJ74" s="177"/>
      <c r="IK74" s="177"/>
      <c r="IL74" s="177"/>
      <c r="IM74" s="177"/>
      <c r="IN74" s="177"/>
      <c r="IO74" s="177"/>
    </row>
    <row r="75" spans="1:249" ht="78.75" x14ac:dyDescent="0.25">
      <c r="A75" s="198" t="s">
        <v>1139</v>
      </c>
      <c r="B75" s="188" t="s">
        <v>1140</v>
      </c>
      <c r="C75" s="204">
        <v>50</v>
      </c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177"/>
      <c r="DH75" s="177"/>
      <c r="DI75" s="177"/>
      <c r="DJ75" s="177"/>
      <c r="DK75" s="177"/>
      <c r="DL75" s="177"/>
      <c r="DM75" s="177"/>
      <c r="DN75" s="177"/>
      <c r="DO75" s="177"/>
      <c r="DP75" s="177"/>
      <c r="DQ75" s="177"/>
      <c r="DR75" s="177"/>
      <c r="DS75" s="177"/>
      <c r="DT75" s="177"/>
      <c r="DU75" s="177"/>
      <c r="DV75" s="177"/>
      <c r="DW75" s="177"/>
      <c r="DX75" s="177"/>
      <c r="DY75" s="177"/>
      <c r="DZ75" s="177"/>
      <c r="EA75" s="177"/>
      <c r="EB75" s="177"/>
      <c r="EC75" s="177"/>
      <c r="ED75" s="177"/>
      <c r="EE75" s="177"/>
      <c r="EF75" s="177"/>
      <c r="EG75" s="177"/>
      <c r="EH75" s="177"/>
      <c r="EI75" s="177"/>
      <c r="EJ75" s="177"/>
      <c r="EK75" s="177"/>
      <c r="EL75" s="177"/>
      <c r="EM75" s="177"/>
      <c r="EN75" s="177"/>
      <c r="EO75" s="177"/>
      <c r="EP75" s="177"/>
      <c r="EQ75" s="177"/>
      <c r="ER75" s="177"/>
      <c r="ES75" s="177"/>
      <c r="ET75" s="177"/>
      <c r="EU75" s="177"/>
      <c r="EV75" s="177"/>
      <c r="EW75" s="177"/>
      <c r="EX75" s="177"/>
      <c r="EY75" s="177"/>
      <c r="EZ75" s="177"/>
      <c r="FA75" s="177"/>
      <c r="FB75" s="177"/>
      <c r="FC75" s="177"/>
      <c r="FD75" s="177"/>
      <c r="FE75" s="177"/>
      <c r="FF75" s="177"/>
      <c r="FG75" s="177"/>
      <c r="FH75" s="177"/>
      <c r="FI75" s="177"/>
      <c r="FJ75" s="177"/>
      <c r="FK75" s="177"/>
      <c r="FL75" s="177"/>
      <c r="FM75" s="177"/>
      <c r="FN75" s="177"/>
      <c r="FO75" s="177"/>
      <c r="FP75" s="177"/>
      <c r="FQ75" s="177"/>
      <c r="FR75" s="177"/>
      <c r="FS75" s="177"/>
      <c r="FT75" s="177"/>
      <c r="FU75" s="177"/>
      <c r="FV75" s="177"/>
      <c r="FW75" s="177"/>
      <c r="FX75" s="177"/>
      <c r="FY75" s="177"/>
      <c r="FZ75" s="177"/>
      <c r="GA75" s="177"/>
      <c r="GB75" s="177"/>
      <c r="GC75" s="177"/>
      <c r="GD75" s="177"/>
      <c r="GE75" s="177"/>
      <c r="GF75" s="177"/>
      <c r="GG75" s="177"/>
      <c r="GH75" s="177"/>
      <c r="GI75" s="177"/>
      <c r="GJ75" s="177"/>
      <c r="GK75" s="177"/>
      <c r="GL75" s="177"/>
      <c r="GM75" s="177"/>
      <c r="GN75" s="177"/>
      <c r="GO75" s="177"/>
      <c r="GP75" s="177"/>
      <c r="GQ75" s="177"/>
      <c r="GR75" s="177"/>
      <c r="GS75" s="177"/>
      <c r="GT75" s="177"/>
      <c r="GU75" s="177"/>
      <c r="GV75" s="177"/>
      <c r="GW75" s="177"/>
      <c r="GX75" s="177"/>
      <c r="GY75" s="177"/>
      <c r="GZ75" s="177"/>
      <c r="HA75" s="177"/>
      <c r="HB75" s="177"/>
      <c r="HC75" s="177"/>
      <c r="HD75" s="177"/>
      <c r="HE75" s="177"/>
      <c r="HF75" s="177"/>
      <c r="HG75" s="177"/>
      <c r="HH75" s="177"/>
      <c r="HI75" s="177"/>
      <c r="HJ75" s="177"/>
      <c r="HK75" s="177"/>
      <c r="HL75" s="177"/>
      <c r="HM75" s="177"/>
      <c r="HN75" s="177"/>
      <c r="HO75" s="177"/>
      <c r="HP75" s="177"/>
      <c r="HQ75" s="177"/>
      <c r="HR75" s="177"/>
      <c r="HS75" s="177"/>
      <c r="HT75" s="177"/>
      <c r="HU75" s="177"/>
      <c r="HV75" s="177"/>
      <c r="HW75" s="177"/>
      <c r="HX75" s="177"/>
      <c r="HY75" s="177"/>
      <c r="HZ75" s="177"/>
      <c r="IA75" s="177"/>
      <c r="IB75" s="177"/>
      <c r="IC75" s="177"/>
      <c r="ID75" s="177"/>
      <c r="IE75" s="177"/>
      <c r="IF75" s="177"/>
      <c r="IG75" s="177"/>
      <c r="IH75" s="177"/>
      <c r="II75" s="177"/>
      <c r="IJ75" s="177"/>
      <c r="IK75" s="177"/>
      <c r="IL75" s="177"/>
      <c r="IM75" s="177"/>
      <c r="IN75" s="177"/>
      <c r="IO75" s="177"/>
    </row>
    <row r="76" spans="1:249" ht="78.75" x14ac:dyDescent="0.25">
      <c r="A76" s="205" t="s">
        <v>1141</v>
      </c>
      <c r="B76" s="182" t="s">
        <v>1142</v>
      </c>
      <c r="C76" s="204">
        <v>13</v>
      </c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  <c r="DM76" s="177"/>
      <c r="DN76" s="177"/>
      <c r="DO76" s="177"/>
      <c r="DP76" s="177"/>
      <c r="DQ76" s="177"/>
      <c r="DR76" s="177"/>
      <c r="DS76" s="177"/>
      <c r="DT76" s="177"/>
      <c r="DU76" s="177"/>
      <c r="DV76" s="177"/>
      <c r="DW76" s="177"/>
      <c r="DX76" s="177"/>
      <c r="DY76" s="177"/>
      <c r="DZ76" s="177"/>
      <c r="EA76" s="177"/>
      <c r="EB76" s="177"/>
      <c r="EC76" s="177"/>
      <c r="ED76" s="177"/>
      <c r="EE76" s="177"/>
      <c r="EF76" s="177"/>
      <c r="EG76" s="177"/>
      <c r="EH76" s="177"/>
      <c r="EI76" s="177"/>
      <c r="EJ76" s="177"/>
      <c r="EK76" s="177"/>
      <c r="EL76" s="177"/>
      <c r="EM76" s="177"/>
      <c r="EN76" s="177"/>
      <c r="EO76" s="177"/>
      <c r="EP76" s="177"/>
      <c r="EQ76" s="177"/>
      <c r="ER76" s="177"/>
      <c r="ES76" s="177"/>
      <c r="ET76" s="177"/>
      <c r="EU76" s="177"/>
      <c r="EV76" s="177"/>
      <c r="EW76" s="177"/>
      <c r="EX76" s="177"/>
      <c r="EY76" s="177"/>
      <c r="EZ76" s="177"/>
      <c r="FA76" s="177"/>
      <c r="FB76" s="177"/>
      <c r="FC76" s="177"/>
      <c r="FD76" s="177"/>
      <c r="FE76" s="177"/>
      <c r="FF76" s="177"/>
      <c r="FG76" s="177"/>
      <c r="FH76" s="177"/>
      <c r="FI76" s="177"/>
      <c r="FJ76" s="177"/>
      <c r="FK76" s="177"/>
      <c r="FL76" s="177"/>
      <c r="FM76" s="177"/>
      <c r="FN76" s="177"/>
      <c r="FO76" s="177"/>
      <c r="FP76" s="177"/>
      <c r="FQ76" s="177"/>
      <c r="FR76" s="177"/>
      <c r="FS76" s="177"/>
      <c r="FT76" s="177"/>
      <c r="FU76" s="177"/>
      <c r="FV76" s="177"/>
      <c r="FW76" s="177"/>
      <c r="FX76" s="177"/>
      <c r="FY76" s="177"/>
      <c r="FZ76" s="177"/>
      <c r="GA76" s="177"/>
      <c r="GB76" s="177"/>
      <c r="GC76" s="177"/>
      <c r="GD76" s="177"/>
      <c r="GE76" s="177"/>
      <c r="GF76" s="177"/>
      <c r="GG76" s="177"/>
      <c r="GH76" s="177"/>
      <c r="GI76" s="177"/>
      <c r="GJ76" s="177"/>
      <c r="GK76" s="177"/>
      <c r="GL76" s="177"/>
      <c r="GM76" s="177"/>
      <c r="GN76" s="177"/>
      <c r="GO76" s="177"/>
      <c r="GP76" s="177"/>
      <c r="GQ76" s="177"/>
      <c r="GR76" s="177"/>
      <c r="GS76" s="177"/>
      <c r="GT76" s="177"/>
      <c r="GU76" s="177"/>
      <c r="GV76" s="177"/>
      <c r="GW76" s="177"/>
      <c r="GX76" s="177"/>
      <c r="GY76" s="177"/>
      <c r="GZ76" s="177"/>
      <c r="HA76" s="177"/>
      <c r="HB76" s="177"/>
      <c r="HC76" s="177"/>
      <c r="HD76" s="177"/>
      <c r="HE76" s="177"/>
      <c r="HF76" s="177"/>
      <c r="HG76" s="177"/>
      <c r="HH76" s="177"/>
      <c r="HI76" s="177"/>
      <c r="HJ76" s="177"/>
      <c r="HK76" s="177"/>
      <c r="HL76" s="177"/>
      <c r="HM76" s="177"/>
      <c r="HN76" s="177"/>
      <c r="HO76" s="177"/>
      <c r="HP76" s="177"/>
      <c r="HQ76" s="177"/>
      <c r="HR76" s="177"/>
      <c r="HS76" s="177"/>
      <c r="HT76" s="177"/>
      <c r="HU76" s="177"/>
      <c r="HV76" s="177"/>
      <c r="HW76" s="177"/>
      <c r="HX76" s="177"/>
      <c r="HY76" s="177"/>
      <c r="HZ76" s="177"/>
      <c r="IA76" s="177"/>
      <c r="IB76" s="177"/>
      <c r="IC76" s="177"/>
      <c r="ID76" s="177"/>
      <c r="IE76" s="177"/>
      <c r="IF76" s="177"/>
      <c r="IG76" s="177"/>
      <c r="IH76" s="177"/>
      <c r="II76" s="177"/>
      <c r="IJ76" s="177"/>
      <c r="IK76" s="177"/>
      <c r="IL76" s="177"/>
      <c r="IM76" s="177"/>
      <c r="IN76" s="177"/>
      <c r="IO76" s="177"/>
    </row>
    <row r="77" spans="1:249" ht="78.75" x14ac:dyDescent="0.25">
      <c r="A77" s="195" t="s">
        <v>1143</v>
      </c>
      <c r="B77" s="196" t="s">
        <v>1144</v>
      </c>
      <c r="C77" s="197">
        <v>7.5</v>
      </c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6"/>
      <c r="BN77" s="206"/>
      <c r="BO77" s="206"/>
      <c r="BP77" s="206"/>
      <c r="BQ77" s="206"/>
      <c r="BR77" s="206"/>
      <c r="BS77" s="206"/>
      <c r="BT77" s="206"/>
      <c r="BU77" s="206"/>
      <c r="BV77" s="206"/>
      <c r="BW77" s="206"/>
      <c r="BX77" s="206"/>
      <c r="BY77" s="206"/>
      <c r="BZ77" s="206"/>
      <c r="CA77" s="206"/>
      <c r="CB77" s="206"/>
      <c r="CC77" s="206"/>
      <c r="CD77" s="206"/>
      <c r="CE77" s="206"/>
      <c r="CF77" s="206"/>
      <c r="CG77" s="206"/>
      <c r="CH77" s="206"/>
      <c r="CI77" s="206"/>
      <c r="CJ77" s="206"/>
      <c r="CK77" s="206"/>
      <c r="CL77" s="206"/>
      <c r="CM77" s="206"/>
      <c r="CN77" s="206"/>
      <c r="CO77" s="206"/>
      <c r="CP77" s="206"/>
      <c r="CQ77" s="206"/>
      <c r="CR77" s="206"/>
      <c r="CS77" s="206"/>
      <c r="CT77" s="206"/>
      <c r="CU77" s="206"/>
      <c r="CV77" s="206"/>
      <c r="CW77" s="206"/>
      <c r="CX77" s="206"/>
      <c r="CY77" s="206"/>
      <c r="CZ77" s="206"/>
      <c r="DA77" s="206"/>
      <c r="DB77" s="206"/>
      <c r="DC77" s="206"/>
      <c r="DD77" s="206"/>
      <c r="DE77" s="206"/>
      <c r="DF77" s="206"/>
      <c r="DG77" s="206"/>
      <c r="DH77" s="206"/>
      <c r="DI77" s="206"/>
      <c r="DJ77" s="206"/>
      <c r="DK77" s="206"/>
      <c r="DL77" s="206"/>
      <c r="DM77" s="206"/>
      <c r="DN77" s="206"/>
      <c r="DO77" s="206"/>
      <c r="DP77" s="206"/>
      <c r="DQ77" s="206"/>
      <c r="DR77" s="206"/>
      <c r="DS77" s="206"/>
      <c r="DT77" s="206"/>
      <c r="DU77" s="206"/>
      <c r="DV77" s="206"/>
      <c r="DW77" s="206"/>
      <c r="DX77" s="206"/>
      <c r="DY77" s="206"/>
      <c r="DZ77" s="206"/>
      <c r="EA77" s="206"/>
      <c r="EB77" s="206"/>
      <c r="EC77" s="206"/>
      <c r="ED77" s="206"/>
      <c r="EE77" s="206"/>
      <c r="EF77" s="206"/>
      <c r="EG77" s="206"/>
      <c r="EH77" s="206"/>
      <c r="EI77" s="206"/>
      <c r="EJ77" s="206"/>
      <c r="EK77" s="206"/>
      <c r="EL77" s="206"/>
      <c r="EM77" s="206"/>
      <c r="EN77" s="206"/>
      <c r="EO77" s="206"/>
      <c r="EP77" s="206"/>
      <c r="EQ77" s="206"/>
      <c r="ER77" s="206"/>
      <c r="ES77" s="206"/>
      <c r="ET77" s="206"/>
      <c r="EU77" s="206"/>
      <c r="EV77" s="206"/>
      <c r="EW77" s="206"/>
      <c r="EX77" s="206"/>
      <c r="EY77" s="206"/>
      <c r="EZ77" s="206"/>
      <c r="FA77" s="206"/>
      <c r="FB77" s="206"/>
      <c r="FC77" s="206"/>
      <c r="FD77" s="206"/>
      <c r="FE77" s="206"/>
      <c r="FF77" s="206"/>
      <c r="FG77" s="206"/>
      <c r="FH77" s="206"/>
      <c r="FI77" s="206"/>
      <c r="FJ77" s="206"/>
      <c r="FK77" s="206"/>
      <c r="FL77" s="206"/>
      <c r="FM77" s="206"/>
      <c r="FN77" s="206"/>
      <c r="FO77" s="206"/>
      <c r="FP77" s="206"/>
      <c r="FQ77" s="206"/>
      <c r="FR77" s="206"/>
      <c r="FS77" s="206"/>
      <c r="FT77" s="206"/>
      <c r="FU77" s="206"/>
      <c r="FV77" s="206"/>
      <c r="FW77" s="206"/>
      <c r="FX77" s="206"/>
      <c r="FY77" s="206"/>
      <c r="FZ77" s="206"/>
      <c r="GA77" s="206"/>
      <c r="GB77" s="206"/>
      <c r="GC77" s="206"/>
      <c r="GD77" s="206"/>
      <c r="GE77" s="206"/>
      <c r="GF77" s="206"/>
      <c r="GG77" s="206"/>
      <c r="GH77" s="206"/>
      <c r="GI77" s="206"/>
      <c r="GJ77" s="206"/>
      <c r="GK77" s="206"/>
      <c r="GL77" s="206"/>
      <c r="GM77" s="206"/>
      <c r="GN77" s="206"/>
      <c r="GO77" s="206"/>
      <c r="GP77" s="206"/>
      <c r="GQ77" s="206"/>
      <c r="GR77" s="206"/>
      <c r="GS77" s="206"/>
      <c r="GT77" s="206"/>
      <c r="GU77" s="206"/>
      <c r="GV77" s="206"/>
      <c r="GW77" s="206"/>
      <c r="GX77" s="206"/>
      <c r="GY77" s="206"/>
      <c r="GZ77" s="206"/>
      <c r="HA77" s="206"/>
      <c r="HB77" s="206"/>
      <c r="HC77" s="206"/>
      <c r="HD77" s="206"/>
      <c r="HE77" s="206"/>
      <c r="HF77" s="206"/>
      <c r="HG77" s="206"/>
      <c r="HH77" s="206"/>
      <c r="HI77" s="206"/>
      <c r="HJ77" s="206"/>
      <c r="HK77" s="206"/>
      <c r="HL77" s="206"/>
      <c r="HM77" s="206"/>
      <c r="HN77" s="206"/>
      <c r="HO77" s="206"/>
      <c r="HP77" s="206"/>
      <c r="HQ77" s="206"/>
      <c r="HR77" s="206"/>
      <c r="HS77" s="206"/>
      <c r="HT77" s="206"/>
      <c r="HU77" s="206"/>
      <c r="HV77" s="206"/>
      <c r="HW77" s="206"/>
      <c r="HX77" s="206"/>
      <c r="HY77" s="206"/>
      <c r="HZ77" s="206"/>
      <c r="IA77" s="206"/>
      <c r="IB77" s="206"/>
      <c r="IC77" s="206"/>
      <c r="ID77" s="206"/>
      <c r="IE77" s="206"/>
      <c r="IF77" s="206"/>
      <c r="IG77" s="206"/>
      <c r="IH77" s="206"/>
      <c r="II77" s="206"/>
      <c r="IJ77" s="206"/>
      <c r="IK77" s="206"/>
      <c r="IL77" s="206"/>
      <c r="IM77" s="206"/>
      <c r="IN77" s="206"/>
      <c r="IO77" s="206"/>
    </row>
    <row r="78" spans="1:249" ht="78.75" x14ac:dyDescent="0.25">
      <c r="A78" s="178" t="s">
        <v>1145</v>
      </c>
      <c r="B78" s="182" t="s">
        <v>1146</v>
      </c>
      <c r="C78" s="197">
        <v>13.5</v>
      </c>
    </row>
    <row r="79" spans="1:249" ht="94.5" x14ac:dyDescent="0.25">
      <c r="A79" s="198" t="s">
        <v>1147</v>
      </c>
      <c r="B79" s="188" t="s">
        <v>1148</v>
      </c>
      <c r="C79" s="197">
        <v>373.8</v>
      </c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177"/>
      <c r="DH79" s="177"/>
      <c r="DI79" s="177"/>
      <c r="DJ79" s="177"/>
      <c r="DK79" s="177"/>
      <c r="DL79" s="177"/>
      <c r="DM79" s="177"/>
      <c r="DN79" s="177"/>
      <c r="DO79" s="177"/>
      <c r="DP79" s="177"/>
      <c r="DQ79" s="177"/>
      <c r="DR79" s="177"/>
      <c r="DS79" s="177"/>
      <c r="DT79" s="177"/>
      <c r="DU79" s="177"/>
      <c r="DV79" s="177"/>
      <c r="DW79" s="177"/>
      <c r="DX79" s="177"/>
      <c r="DY79" s="177"/>
      <c r="DZ79" s="177"/>
      <c r="EA79" s="177"/>
      <c r="EB79" s="177"/>
      <c r="EC79" s="177"/>
      <c r="ED79" s="177"/>
      <c r="EE79" s="177"/>
      <c r="EF79" s="177"/>
      <c r="EG79" s="177"/>
      <c r="EH79" s="177"/>
      <c r="EI79" s="177"/>
      <c r="EJ79" s="177"/>
      <c r="EK79" s="177"/>
      <c r="EL79" s="177"/>
      <c r="EM79" s="177"/>
      <c r="EN79" s="177"/>
      <c r="EO79" s="177"/>
      <c r="EP79" s="177"/>
      <c r="EQ79" s="177"/>
      <c r="ER79" s="177"/>
      <c r="ES79" s="177"/>
      <c r="ET79" s="177"/>
      <c r="EU79" s="177"/>
      <c r="EV79" s="177"/>
      <c r="EW79" s="177"/>
      <c r="EX79" s="177"/>
      <c r="EY79" s="177"/>
      <c r="EZ79" s="177"/>
      <c r="FA79" s="177"/>
      <c r="FB79" s="177"/>
      <c r="FC79" s="177"/>
      <c r="FD79" s="177"/>
      <c r="FE79" s="177"/>
      <c r="FF79" s="177"/>
      <c r="FG79" s="177"/>
      <c r="FH79" s="177"/>
      <c r="FI79" s="177"/>
      <c r="FJ79" s="177"/>
      <c r="FK79" s="177"/>
      <c r="FL79" s="177"/>
      <c r="FM79" s="177"/>
      <c r="FN79" s="177"/>
      <c r="FO79" s="177"/>
      <c r="FP79" s="177"/>
      <c r="FQ79" s="177"/>
      <c r="FR79" s="177"/>
      <c r="FS79" s="177"/>
      <c r="FT79" s="177"/>
      <c r="FU79" s="177"/>
      <c r="FV79" s="177"/>
      <c r="FW79" s="177"/>
      <c r="FX79" s="177"/>
      <c r="FY79" s="177"/>
      <c r="FZ79" s="177"/>
      <c r="GA79" s="177"/>
      <c r="GB79" s="177"/>
      <c r="GC79" s="177"/>
      <c r="GD79" s="177"/>
      <c r="GE79" s="177"/>
      <c r="GF79" s="177"/>
      <c r="GG79" s="177"/>
      <c r="GH79" s="177"/>
      <c r="GI79" s="177"/>
      <c r="GJ79" s="177"/>
      <c r="GK79" s="177"/>
      <c r="GL79" s="177"/>
      <c r="GM79" s="177"/>
      <c r="GN79" s="177"/>
      <c r="GO79" s="177"/>
      <c r="GP79" s="177"/>
      <c r="GQ79" s="177"/>
      <c r="GR79" s="177"/>
      <c r="GS79" s="177"/>
      <c r="GT79" s="177"/>
      <c r="GU79" s="177"/>
      <c r="GV79" s="177"/>
      <c r="GW79" s="177"/>
      <c r="GX79" s="177"/>
      <c r="GY79" s="177"/>
      <c r="GZ79" s="177"/>
      <c r="HA79" s="177"/>
      <c r="HB79" s="177"/>
      <c r="HC79" s="177"/>
      <c r="HD79" s="177"/>
      <c r="HE79" s="177"/>
      <c r="HF79" s="177"/>
      <c r="HG79" s="177"/>
      <c r="HH79" s="177"/>
      <c r="HI79" s="177"/>
      <c r="HJ79" s="177"/>
      <c r="HK79" s="177"/>
      <c r="HL79" s="177"/>
      <c r="HM79" s="177"/>
      <c r="HN79" s="177"/>
      <c r="HO79" s="177"/>
      <c r="HP79" s="177"/>
      <c r="HQ79" s="177"/>
      <c r="HR79" s="177"/>
      <c r="HS79" s="177"/>
      <c r="HT79" s="177"/>
      <c r="HU79" s="177"/>
      <c r="HV79" s="177"/>
      <c r="HW79" s="177"/>
      <c r="HX79" s="177"/>
      <c r="HY79" s="177"/>
      <c r="HZ79" s="177"/>
      <c r="IA79" s="177"/>
      <c r="IB79" s="177"/>
      <c r="IC79" s="177"/>
      <c r="ID79" s="177"/>
      <c r="IE79" s="177"/>
      <c r="IF79" s="177"/>
      <c r="IG79" s="177"/>
      <c r="IH79" s="177"/>
      <c r="II79" s="177"/>
      <c r="IJ79" s="177"/>
      <c r="IK79" s="177"/>
      <c r="IL79" s="177"/>
      <c r="IM79" s="177"/>
      <c r="IN79" s="177"/>
      <c r="IO79" s="177"/>
    </row>
    <row r="80" spans="1:249" ht="110.25" x14ac:dyDescent="0.25">
      <c r="A80" s="198" t="s">
        <v>1149</v>
      </c>
      <c r="B80" s="182" t="s">
        <v>1150</v>
      </c>
      <c r="C80" s="185">
        <v>175.2</v>
      </c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6"/>
      <c r="BN80" s="206"/>
      <c r="BO80" s="206"/>
      <c r="BP80" s="206"/>
      <c r="BQ80" s="206"/>
      <c r="BR80" s="206"/>
      <c r="BS80" s="206"/>
      <c r="BT80" s="206"/>
      <c r="BU80" s="206"/>
      <c r="BV80" s="206"/>
      <c r="BW80" s="206"/>
      <c r="BX80" s="206"/>
      <c r="BY80" s="206"/>
      <c r="BZ80" s="206"/>
      <c r="CA80" s="206"/>
      <c r="CB80" s="206"/>
      <c r="CC80" s="206"/>
      <c r="CD80" s="206"/>
      <c r="CE80" s="206"/>
      <c r="CF80" s="206"/>
      <c r="CG80" s="206"/>
      <c r="CH80" s="206"/>
      <c r="CI80" s="206"/>
      <c r="CJ80" s="206"/>
      <c r="CK80" s="206"/>
      <c r="CL80" s="206"/>
      <c r="CM80" s="206"/>
      <c r="CN80" s="206"/>
      <c r="CO80" s="206"/>
      <c r="CP80" s="206"/>
      <c r="CQ80" s="206"/>
      <c r="CR80" s="206"/>
      <c r="CS80" s="206"/>
      <c r="CT80" s="206"/>
      <c r="CU80" s="206"/>
      <c r="CV80" s="206"/>
      <c r="CW80" s="206"/>
      <c r="CX80" s="206"/>
      <c r="CY80" s="206"/>
      <c r="CZ80" s="206"/>
      <c r="DA80" s="206"/>
      <c r="DB80" s="206"/>
      <c r="DC80" s="206"/>
      <c r="DD80" s="206"/>
      <c r="DE80" s="206"/>
      <c r="DF80" s="206"/>
      <c r="DG80" s="206"/>
      <c r="DH80" s="206"/>
      <c r="DI80" s="206"/>
      <c r="DJ80" s="206"/>
      <c r="DK80" s="206"/>
      <c r="DL80" s="206"/>
      <c r="DM80" s="206"/>
      <c r="DN80" s="206"/>
      <c r="DO80" s="206"/>
      <c r="DP80" s="206"/>
      <c r="DQ80" s="206"/>
      <c r="DR80" s="206"/>
      <c r="DS80" s="206"/>
      <c r="DT80" s="206"/>
      <c r="DU80" s="206"/>
      <c r="DV80" s="206"/>
      <c r="DW80" s="206"/>
      <c r="DX80" s="206"/>
      <c r="DY80" s="206"/>
      <c r="DZ80" s="206"/>
      <c r="EA80" s="206"/>
      <c r="EB80" s="206"/>
      <c r="EC80" s="206"/>
      <c r="ED80" s="206"/>
      <c r="EE80" s="206"/>
      <c r="EF80" s="206"/>
      <c r="EG80" s="206"/>
      <c r="EH80" s="206"/>
      <c r="EI80" s="206"/>
      <c r="EJ80" s="206"/>
      <c r="EK80" s="206"/>
      <c r="EL80" s="206"/>
      <c r="EM80" s="206"/>
      <c r="EN80" s="206"/>
      <c r="EO80" s="206"/>
      <c r="EP80" s="206"/>
      <c r="EQ80" s="206"/>
      <c r="ER80" s="206"/>
      <c r="ES80" s="206"/>
      <c r="ET80" s="206"/>
      <c r="EU80" s="206"/>
      <c r="EV80" s="206"/>
      <c r="EW80" s="206"/>
      <c r="EX80" s="206"/>
      <c r="EY80" s="206"/>
      <c r="EZ80" s="206"/>
      <c r="FA80" s="206"/>
      <c r="FB80" s="206"/>
      <c r="FC80" s="206"/>
      <c r="FD80" s="206"/>
      <c r="FE80" s="206"/>
      <c r="FF80" s="206"/>
      <c r="FG80" s="206"/>
      <c r="FH80" s="206"/>
      <c r="FI80" s="206"/>
      <c r="FJ80" s="206"/>
      <c r="FK80" s="206"/>
      <c r="FL80" s="206"/>
      <c r="FM80" s="206"/>
      <c r="FN80" s="206"/>
      <c r="FO80" s="206"/>
      <c r="FP80" s="206"/>
      <c r="FQ80" s="206"/>
      <c r="FR80" s="206"/>
      <c r="FS80" s="206"/>
      <c r="FT80" s="206"/>
      <c r="FU80" s="206"/>
      <c r="FV80" s="206"/>
      <c r="FW80" s="206"/>
      <c r="FX80" s="206"/>
      <c r="FY80" s="206"/>
      <c r="FZ80" s="206"/>
      <c r="GA80" s="206"/>
      <c r="GB80" s="206"/>
      <c r="GC80" s="206"/>
      <c r="GD80" s="206"/>
      <c r="GE80" s="206"/>
      <c r="GF80" s="206"/>
      <c r="GG80" s="206"/>
      <c r="GH80" s="206"/>
      <c r="GI80" s="206"/>
      <c r="GJ80" s="206"/>
      <c r="GK80" s="206"/>
      <c r="GL80" s="206"/>
      <c r="GM80" s="206"/>
      <c r="GN80" s="206"/>
      <c r="GO80" s="206"/>
      <c r="GP80" s="206"/>
      <c r="GQ80" s="206"/>
      <c r="GR80" s="206"/>
      <c r="GS80" s="206"/>
      <c r="GT80" s="206"/>
      <c r="GU80" s="206"/>
      <c r="GV80" s="206"/>
      <c r="GW80" s="206"/>
      <c r="GX80" s="206"/>
      <c r="GY80" s="206"/>
      <c r="GZ80" s="206"/>
      <c r="HA80" s="206"/>
      <c r="HB80" s="206"/>
      <c r="HC80" s="206"/>
      <c r="HD80" s="206"/>
      <c r="HE80" s="206"/>
      <c r="HF80" s="206"/>
      <c r="HG80" s="206"/>
      <c r="HH80" s="206"/>
      <c r="HI80" s="206"/>
      <c r="HJ80" s="206"/>
      <c r="HK80" s="206"/>
      <c r="HL80" s="206"/>
      <c r="HM80" s="206"/>
      <c r="HN80" s="206"/>
      <c r="HO80" s="206"/>
      <c r="HP80" s="206"/>
      <c r="HQ80" s="206"/>
      <c r="HR80" s="206"/>
      <c r="HS80" s="206"/>
      <c r="HT80" s="206"/>
      <c r="HU80" s="206"/>
      <c r="HV80" s="206"/>
      <c r="HW80" s="206"/>
      <c r="HX80" s="206"/>
      <c r="HY80" s="206"/>
      <c r="HZ80" s="206"/>
      <c r="IA80" s="206"/>
      <c r="IB80" s="206"/>
      <c r="IC80" s="206"/>
      <c r="ID80" s="206"/>
      <c r="IE80" s="206"/>
      <c r="IF80" s="206"/>
      <c r="IG80" s="206"/>
      <c r="IH80" s="206"/>
      <c r="II80" s="206"/>
      <c r="IJ80" s="206"/>
      <c r="IK80" s="206"/>
      <c r="IL80" s="206"/>
      <c r="IM80" s="206"/>
      <c r="IN80" s="206"/>
      <c r="IO80" s="206"/>
    </row>
    <row r="81" spans="1:249" ht="78.75" x14ac:dyDescent="0.25">
      <c r="A81" s="198" t="s">
        <v>1151</v>
      </c>
      <c r="B81" s="182" t="s">
        <v>1152</v>
      </c>
      <c r="C81" s="185">
        <v>23.8</v>
      </c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6"/>
      <c r="BM81" s="206"/>
      <c r="BN81" s="206"/>
      <c r="BO81" s="206"/>
      <c r="BP81" s="206"/>
      <c r="BQ81" s="206"/>
      <c r="BR81" s="206"/>
      <c r="BS81" s="206"/>
      <c r="BT81" s="206"/>
      <c r="BU81" s="206"/>
      <c r="BV81" s="206"/>
      <c r="BW81" s="206"/>
      <c r="BX81" s="206"/>
      <c r="BY81" s="206"/>
      <c r="BZ81" s="206"/>
      <c r="CA81" s="206"/>
      <c r="CB81" s="206"/>
      <c r="CC81" s="206"/>
      <c r="CD81" s="206"/>
      <c r="CE81" s="206"/>
      <c r="CF81" s="206"/>
      <c r="CG81" s="206"/>
      <c r="CH81" s="206"/>
      <c r="CI81" s="206"/>
      <c r="CJ81" s="206"/>
      <c r="CK81" s="206"/>
      <c r="CL81" s="206"/>
      <c r="CM81" s="206"/>
      <c r="CN81" s="206"/>
      <c r="CO81" s="206"/>
      <c r="CP81" s="206"/>
      <c r="CQ81" s="206"/>
      <c r="CR81" s="206"/>
      <c r="CS81" s="206"/>
      <c r="CT81" s="206"/>
      <c r="CU81" s="206"/>
      <c r="CV81" s="206"/>
      <c r="CW81" s="206"/>
      <c r="CX81" s="206"/>
      <c r="CY81" s="206"/>
      <c r="CZ81" s="206"/>
      <c r="DA81" s="206"/>
      <c r="DB81" s="206"/>
      <c r="DC81" s="206"/>
      <c r="DD81" s="206"/>
      <c r="DE81" s="206"/>
      <c r="DF81" s="206"/>
      <c r="DG81" s="206"/>
      <c r="DH81" s="206"/>
      <c r="DI81" s="206"/>
      <c r="DJ81" s="206"/>
      <c r="DK81" s="206"/>
      <c r="DL81" s="206"/>
      <c r="DM81" s="206"/>
      <c r="DN81" s="206"/>
      <c r="DO81" s="206"/>
      <c r="DP81" s="206"/>
      <c r="DQ81" s="206"/>
      <c r="DR81" s="206"/>
      <c r="DS81" s="206"/>
      <c r="DT81" s="206"/>
      <c r="DU81" s="206"/>
      <c r="DV81" s="206"/>
      <c r="DW81" s="206"/>
      <c r="DX81" s="206"/>
      <c r="DY81" s="206"/>
      <c r="DZ81" s="206"/>
      <c r="EA81" s="206"/>
      <c r="EB81" s="206"/>
      <c r="EC81" s="206"/>
      <c r="ED81" s="206"/>
      <c r="EE81" s="206"/>
      <c r="EF81" s="206"/>
      <c r="EG81" s="206"/>
      <c r="EH81" s="206"/>
      <c r="EI81" s="206"/>
      <c r="EJ81" s="206"/>
      <c r="EK81" s="206"/>
      <c r="EL81" s="206"/>
      <c r="EM81" s="206"/>
      <c r="EN81" s="206"/>
      <c r="EO81" s="206"/>
      <c r="EP81" s="206"/>
      <c r="EQ81" s="206"/>
      <c r="ER81" s="206"/>
      <c r="ES81" s="206"/>
      <c r="ET81" s="206"/>
      <c r="EU81" s="206"/>
      <c r="EV81" s="206"/>
      <c r="EW81" s="206"/>
      <c r="EX81" s="206"/>
      <c r="EY81" s="206"/>
      <c r="EZ81" s="206"/>
      <c r="FA81" s="206"/>
      <c r="FB81" s="206"/>
      <c r="FC81" s="206"/>
      <c r="FD81" s="206"/>
      <c r="FE81" s="206"/>
      <c r="FF81" s="206"/>
      <c r="FG81" s="206"/>
      <c r="FH81" s="206"/>
      <c r="FI81" s="206"/>
      <c r="FJ81" s="206"/>
      <c r="FK81" s="206"/>
      <c r="FL81" s="206"/>
      <c r="FM81" s="206"/>
      <c r="FN81" s="206"/>
      <c r="FO81" s="206"/>
      <c r="FP81" s="206"/>
      <c r="FQ81" s="206"/>
      <c r="FR81" s="206"/>
      <c r="FS81" s="206"/>
      <c r="FT81" s="206"/>
      <c r="FU81" s="206"/>
      <c r="FV81" s="206"/>
      <c r="FW81" s="206"/>
      <c r="FX81" s="206"/>
      <c r="FY81" s="206"/>
      <c r="FZ81" s="206"/>
      <c r="GA81" s="206"/>
      <c r="GB81" s="206"/>
      <c r="GC81" s="206"/>
      <c r="GD81" s="206"/>
      <c r="GE81" s="206"/>
      <c r="GF81" s="206"/>
      <c r="GG81" s="206"/>
      <c r="GH81" s="206"/>
      <c r="GI81" s="206"/>
      <c r="GJ81" s="206"/>
      <c r="GK81" s="206"/>
      <c r="GL81" s="206"/>
      <c r="GM81" s="206"/>
      <c r="GN81" s="206"/>
      <c r="GO81" s="206"/>
      <c r="GP81" s="206"/>
      <c r="GQ81" s="206"/>
      <c r="GR81" s="206"/>
      <c r="GS81" s="206"/>
      <c r="GT81" s="206"/>
      <c r="GU81" s="206"/>
      <c r="GV81" s="206"/>
      <c r="GW81" s="206"/>
      <c r="GX81" s="206"/>
      <c r="GY81" s="206"/>
      <c r="GZ81" s="206"/>
      <c r="HA81" s="206"/>
      <c r="HB81" s="206"/>
      <c r="HC81" s="206"/>
      <c r="HD81" s="206"/>
      <c r="HE81" s="206"/>
      <c r="HF81" s="206"/>
      <c r="HG81" s="206"/>
      <c r="HH81" s="206"/>
      <c r="HI81" s="206"/>
      <c r="HJ81" s="206"/>
      <c r="HK81" s="206"/>
      <c r="HL81" s="206"/>
      <c r="HM81" s="206"/>
      <c r="HN81" s="206"/>
      <c r="HO81" s="206"/>
      <c r="HP81" s="206"/>
      <c r="HQ81" s="206"/>
      <c r="HR81" s="206"/>
      <c r="HS81" s="206"/>
      <c r="HT81" s="206"/>
      <c r="HU81" s="206"/>
      <c r="HV81" s="206"/>
      <c r="HW81" s="206"/>
      <c r="HX81" s="206"/>
      <c r="HY81" s="206"/>
      <c r="HZ81" s="206"/>
      <c r="IA81" s="206"/>
      <c r="IB81" s="206"/>
      <c r="IC81" s="206"/>
      <c r="ID81" s="206"/>
      <c r="IE81" s="206"/>
      <c r="IF81" s="206"/>
      <c r="IG81" s="206"/>
      <c r="IH81" s="206"/>
      <c r="II81" s="206"/>
      <c r="IJ81" s="206"/>
      <c r="IK81" s="206"/>
      <c r="IL81" s="206"/>
      <c r="IM81" s="206"/>
      <c r="IN81" s="206"/>
      <c r="IO81" s="206"/>
    </row>
    <row r="82" spans="1:249" ht="126" x14ac:dyDescent="0.25">
      <c r="A82" s="198" t="s">
        <v>1153</v>
      </c>
      <c r="B82" s="182" t="s">
        <v>1154</v>
      </c>
      <c r="C82" s="185">
        <v>1</v>
      </c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06"/>
      <c r="BN82" s="206"/>
      <c r="BO82" s="206"/>
      <c r="BP82" s="206"/>
      <c r="BQ82" s="206"/>
      <c r="BR82" s="206"/>
      <c r="BS82" s="206"/>
      <c r="BT82" s="206"/>
      <c r="BU82" s="206"/>
      <c r="BV82" s="206"/>
      <c r="BW82" s="206"/>
      <c r="BX82" s="206"/>
      <c r="BY82" s="206"/>
      <c r="BZ82" s="206"/>
      <c r="CA82" s="206"/>
      <c r="CB82" s="206"/>
      <c r="CC82" s="206"/>
      <c r="CD82" s="206"/>
      <c r="CE82" s="206"/>
      <c r="CF82" s="206"/>
      <c r="CG82" s="206"/>
      <c r="CH82" s="206"/>
      <c r="CI82" s="206"/>
      <c r="CJ82" s="206"/>
      <c r="CK82" s="206"/>
      <c r="CL82" s="206"/>
      <c r="CM82" s="206"/>
      <c r="CN82" s="206"/>
      <c r="CO82" s="206"/>
      <c r="CP82" s="206"/>
      <c r="CQ82" s="206"/>
      <c r="CR82" s="206"/>
      <c r="CS82" s="206"/>
      <c r="CT82" s="206"/>
      <c r="CU82" s="206"/>
      <c r="CV82" s="206"/>
      <c r="CW82" s="206"/>
      <c r="CX82" s="206"/>
      <c r="CY82" s="206"/>
      <c r="CZ82" s="206"/>
      <c r="DA82" s="206"/>
      <c r="DB82" s="206"/>
      <c r="DC82" s="206"/>
      <c r="DD82" s="206"/>
      <c r="DE82" s="206"/>
      <c r="DF82" s="206"/>
      <c r="DG82" s="206"/>
      <c r="DH82" s="206"/>
      <c r="DI82" s="206"/>
      <c r="DJ82" s="206"/>
      <c r="DK82" s="206"/>
      <c r="DL82" s="206"/>
      <c r="DM82" s="206"/>
      <c r="DN82" s="206"/>
      <c r="DO82" s="206"/>
      <c r="DP82" s="206"/>
      <c r="DQ82" s="206"/>
      <c r="DR82" s="206"/>
      <c r="DS82" s="206"/>
      <c r="DT82" s="206"/>
      <c r="DU82" s="206"/>
      <c r="DV82" s="206"/>
      <c r="DW82" s="206"/>
      <c r="DX82" s="206"/>
      <c r="DY82" s="206"/>
      <c r="DZ82" s="206"/>
      <c r="EA82" s="206"/>
      <c r="EB82" s="206"/>
      <c r="EC82" s="206"/>
      <c r="ED82" s="206"/>
      <c r="EE82" s="206"/>
      <c r="EF82" s="206"/>
      <c r="EG82" s="206"/>
      <c r="EH82" s="206"/>
      <c r="EI82" s="206"/>
      <c r="EJ82" s="206"/>
      <c r="EK82" s="206"/>
      <c r="EL82" s="206"/>
      <c r="EM82" s="206"/>
      <c r="EN82" s="206"/>
      <c r="EO82" s="206"/>
      <c r="EP82" s="206"/>
      <c r="EQ82" s="206"/>
      <c r="ER82" s="206"/>
      <c r="ES82" s="206"/>
      <c r="ET82" s="206"/>
      <c r="EU82" s="206"/>
      <c r="EV82" s="206"/>
      <c r="EW82" s="206"/>
      <c r="EX82" s="206"/>
      <c r="EY82" s="206"/>
      <c r="EZ82" s="206"/>
      <c r="FA82" s="206"/>
      <c r="FB82" s="206"/>
      <c r="FC82" s="206"/>
      <c r="FD82" s="206"/>
      <c r="FE82" s="206"/>
      <c r="FF82" s="206"/>
      <c r="FG82" s="206"/>
      <c r="FH82" s="206"/>
      <c r="FI82" s="206"/>
      <c r="FJ82" s="206"/>
      <c r="FK82" s="206"/>
      <c r="FL82" s="206"/>
      <c r="FM82" s="206"/>
      <c r="FN82" s="206"/>
      <c r="FO82" s="206"/>
      <c r="FP82" s="206"/>
      <c r="FQ82" s="206"/>
      <c r="FR82" s="206"/>
      <c r="FS82" s="206"/>
      <c r="FT82" s="206"/>
      <c r="FU82" s="206"/>
      <c r="FV82" s="206"/>
      <c r="FW82" s="206"/>
      <c r="FX82" s="206"/>
      <c r="FY82" s="206"/>
      <c r="FZ82" s="206"/>
      <c r="GA82" s="206"/>
      <c r="GB82" s="206"/>
      <c r="GC82" s="206"/>
      <c r="GD82" s="206"/>
      <c r="GE82" s="206"/>
      <c r="GF82" s="206"/>
      <c r="GG82" s="206"/>
      <c r="GH82" s="206"/>
      <c r="GI82" s="206"/>
      <c r="GJ82" s="206"/>
      <c r="GK82" s="206"/>
      <c r="GL82" s="206"/>
      <c r="GM82" s="206"/>
      <c r="GN82" s="206"/>
      <c r="GO82" s="206"/>
      <c r="GP82" s="206"/>
      <c r="GQ82" s="206"/>
      <c r="GR82" s="206"/>
      <c r="GS82" s="206"/>
      <c r="GT82" s="206"/>
      <c r="GU82" s="206"/>
      <c r="GV82" s="206"/>
      <c r="GW82" s="206"/>
      <c r="GX82" s="206"/>
      <c r="GY82" s="206"/>
      <c r="GZ82" s="206"/>
      <c r="HA82" s="206"/>
      <c r="HB82" s="206"/>
      <c r="HC82" s="206"/>
      <c r="HD82" s="206"/>
      <c r="HE82" s="206"/>
      <c r="HF82" s="206"/>
      <c r="HG82" s="206"/>
      <c r="HH82" s="206"/>
      <c r="HI82" s="206"/>
      <c r="HJ82" s="206"/>
      <c r="HK82" s="206"/>
      <c r="HL82" s="206"/>
      <c r="HM82" s="206"/>
      <c r="HN82" s="206"/>
      <c r="HO82" s="206"/>
      <c r="HP82" s="206"/>
      <c r="HQ82" s="206"/>
      <c r="HR82" s="206"/>
      <c r="HS82" s="206"/>
      <c r="HT82" s="206"/>
      <c r="HU82" s="206"/>
      <c r="HV82" s="206"/>
      <c r="HW82" s="206"/>
      <c r="HX82" s="206"/>
      <c r="HY82" s="206"/>
      <c r="HZ82" s="206"/>
      <c r="IA82" s="206"/>
      <c r="IB82" s="206"/>
      <c r="IC82" s="206"/>
      <c r="ID82" s="206"/>
      <c r="IE82" s="206"/>
      <c r="IF82" s="206"/>
      <c r="IG82" s="206"/>
      <c r="IH82" s="206"/>
      <c r="II82" s="206"/>
      <c r="IJ82" s="206"/>
      <c r="IK82" s="206"/>
      <c r="IL82" s="206"/>
      <c r="IM82" s="206"/>
      <c r="IN82" s="206"/>
      <c r="IO82" s="206"/>
    </row>
    <row r="83" spans="1:249" ht="78.75" x14ac:dyDescent="0.25">
      <c r="A83" s="178" t="s">
        <v>1155</v>
      </c>
      <c r="B83" s="188" t="s">
        <v>1156</v>
      </c>
      <c r="C83" s="185">
        <v>679.5</v>
      </c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06"/>
      <c r="BN83" s="206"/>
      <c r="BO83" s="206"/>
      <c r="BP83" s="206"/>
      <c r="BQ83" s="206"/>
      <c r="BR83" s="206"/>
      <c r="BS83" s="206"/>
      <c r="BT83" s="206"/>
      <c r="BU83" s="206"/>
      <c r="BV83" s="206"/>
      <c r="BW83" s="206"/>
      <c r="BX83" s="206"/>
      <c r="BY83" s="206"/>
      <c r="BZ83" s="206"/>
      <c r="CA83" s="206"/>
      <c r="CB83" s="206"/>
      <c r="CC83" s="206"/>
      <c r="CD83" s="206"/>
      <c r="CE83" s="206"/>
      <c r="CF83" s="206"/>
      <c r="CG83" s="206"/>
      <c r="CH83" s="206"/>
      <c r="CI83" s="206"/>
      <c r="CJ83" s="206"/>
      <c r="CK83" s="206"/>
      <c r="CL83" s="206"/>
      <c r="CM83" s="206"/>
      <c r="CN83" s="206"/>
      <c r="CO83" s="206"/>
      <c r="CP83" s="206"/>
      <c r="CQ83" s="206"/>
      <c r="CR83" s="206"/>
      <c r="CS83" s="206"/>
      <c r="CT83" s="206"/>
      <c r="CU83" s="206"/>
      <c r="CV83" s="206"/>
      <c r="CW83" s="206"/>
      <c r="CX83" s="206"/>
      <c r="CY83" s="206"/>
      <c r="CZ83" s="206"/>
      <c r="DA83" s="206"/>
      <c r="DB83" s="206"/>
      <c r="DC83" s="206"/>
      <c r="DD83" s="206"/>
      <c r="DE83" s="206"/>
      <c r="DF83" s="206"/>
      <c r="DG83" s="206"/>
      <c r="DH83" s="206"/>
      <c r="DI83" s="206"/>
      <c r="DJ83" s="206"/>
      <c r="DK83" s="206"/>
      <c r="DL83" s="206"/>
      <c r="DM83" s="206"/>
      <c r="DN83" s="206"/>
      <c r="DO83" s="206"/>
      <c r="DP83" s="206"/>
      <c r="DQ83" s="206"/>
      <c r="DR83" s="206"/>
      <c r="DS83" s="206"/>
      <c r="DT83" s="206"/>
      <c r="DU83" s="206"/>
      <c r="DV83" s="206"/>
      <c r="DW83" s="206"/>
      <c r="DX83" s="206"/>
      <c r="DY83" s="206"/>
      <c r="DZ83" s="206"/>
      <c r="EA83" s="206"/>
      <c r="EB83" s="206"/>
      <c r="EC83" s="206"/>
      <c r="ED83" s="206"/>
      <c r="EE83" s="206"/>
      <c r="EF83" s="206"/>
      <c r="EG83" s="206"/>
      <c r="EH83" s="206"/>
      <c r="EI83" s="206"/>
      <c r="EJ83" s="206"/>
      <c r="EK83" s="206"/>
      <c r="EL83" s="206"/>
      <c r="EM83" s="206"/>
      <c r="EN83" s="206"/>
      <c r="EO83" s="206"/>
      <c r="EP83" s="206"/>
      <c r="EQ83" s="206"/>
      <c r="ER83" s="206"/>
      <c r="ES83" s="206"/>
      <c r="ET83" s="206"/>
      <c r="EU83" s="206"/>
      <c r="EV83" s="206"/>
      <c r="EW83" s="206"/>
      <c r="EX83" s="206"/>
      <c r="EY83" s="206"/>
      <c r="EZ83" s="206"/>
      <c r="FA83" s="206"/>
      <c r="FB83" s="206"/>
      <c r="FC83" s="206"/>
      <c r="FD83" s="206"/>
      <c r="FE83" s="206"/>
      <c r="FF83" s="206"/>
      <c r="FG83" s="206"/>
      <c r="FH83" s="206"/>
      <c r="FI83" s="206"/>
      <c r="FJ83" s="206"/>
      <c r="FK83" s="206"/>
      <c r="FL83" s="206"/>
      <c r="FM83" s="206"/>
      <c r="FN83" s="206"/>
      <c r="FO83" s="206"/>
      <c r="FP83" s="206"/>
      <c r="FQ83" s="206"/>
      <c r="FR83" s="206"/>
      <c r="FS83" s="206"/>
      <c r="FT83" s="206"/>
      <c r="FU83" s="206"/>
      <c r="FV83" s="206"/>
      <c r="FW83" s="206"/>
      <c r="FX83" s="206"/>
      <c r="FY83" s="206"/>
      <c r="FZ83" s="206"/>
      <c r="GA83" s="206"/>
      <c r="GB83" s="206"/>
      <c r="GC83" s="206"/>
      <c r="GD83" s="206"/>
      <c r="GE83" s="206"/>
      <c r="GF83" s="206"/>
      <c r="GG83" s="206"/>
      <c r="GH83" s="206"/>
      <c r="GI83" s="206"/>
      <c r="GJ83" s="206"/>
      <c r="GK83" s="206"/>
      <c r="GL83" s="206"/>
      <c r="GM83" s="206"/>
      <c r="GN83" s="206"/>
      <c r="GO83" s="206"/>
      <c r="GP83" s="206"/>
      <c r="GQ83" s="206"/>
      <c r="GR83" s="206"/>
      <c r="GS83" s="206"/>
      <c r="GT83" s="206"/>
      <c r="GU83" s="206"/>
      <c r="GV83" s="206"/>
      <c r="GW83" s="206"/>
      <c r="GX83" s="206"/>
      <c r="GY83" s="206"/>
      <c r="GZ83" s="206"/>
      <c r="HA83" s="206"/>
      <c r="HB83" s="206"/>
      <c r="HC83" s="206"/>
      <c r="HD83" s="206"/>
      <c r="HE83" s="206"/>
      <c r="HF83" s="206"/>
      <c r="HG83" s="206"/>
      <c r="HH83" s="206"/>
      <c r="HI83" s="206"/>
      <c r="HJ83" s="206"/>
      <c r="HK83" s="206"/>
      <c r="HL83" s="206"/>
      <c r="HM83" s="206"/>
      <c r="HN83" s="206"/>
      <c r="HO83" s="206"/>
      <c r="HP83" s="206"/>
      <c r="HQ83" s="206"/>
      <c r="HR83" s="206"/>
      <c r="HS83" s="206"/>
      <c r="HT83" s="206"/>
      <c r="HU83" s="206"/>
      <c r="HV83" s="206"/>
      <c r="HW83" s="206"/>
      <c r="HX83" s="206"/>
      <c r="HY83" s="206"/>
      <c r="HZ83" s="206"/>
      <c r="IA83" s="206"/>
      <c r="IB83" s="206"/>
      <c r="IC83" s="206"/>
      <c r="ID83" s="206"/>
      <c r="IE83" s="206"/>
      <c r="IF83" s="206"/>
      <c r="IG83" s="206"/>
      <c r="IH83" s="206"/>
      <c r="II83" s="206"/>
      <c r="IJ83" s="206"/>
      <c r="IK83" s="206"/>
      <c r="IL83" s="206"/>
      <c r="IM83" s="206"/>
      <c r="IN83" s="206"/>
      <c r="IO83" s="206"/>
    </row>
    <row r="84" spans="1:249" ht="94.5" x14ac:dyDescent="0.25">
      <c r="A84" s="198" t="s">
        <v>1157</v>
      </c>
      <c r="B84" s="188" t="s">
        <v>1158</v>
      </c>
      <c r="C84" s="185">
        <v>917.1</v>
      </c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6"/>
      <c r="BL84" s="206"/>
      <c r="BM84" s="206"/>
      <c r="BN84" s="206"/>
      <c r="BO84" s="206"/>
      <c r="BP84" s="206"/>
      <c r="BQ84" s="206"/>
      <c r="BR84" s="206"/>
      <c r="BS84" s="206"/>
      <c r="BT84" s="206"/>
      <c r="BU84" s="206"/>
      <c r="BV84" s="206"/>
      <c r="BW84" s="206"/>
      <c r="BX84" s="206"/>
      <c r="BY84" s="206"/>
      <c r="BZ84" s="206"/>
      <c r="CA84" s="206"/>
      <c r="CB84" s="206"/>
      <c r="CC84" s="206"/>
      <c r="CD84" s="206"/>
      <c r="CE84" s="206"/>
      <c r="CF84" s="206"/>
      <c r="CG84" s="206"/>
      <c r="CH84" s="206"/>
      <c r="CI84" s="206"/>
      <c r="CJ84" s="206"/>
      <c r="CK84" s="206"/>
      <c r="CL84" s="206"/>
      <c r="CM84" s="206"/>
      <c r="CN84" s="206"/>
      <c r="CO84" s="206"/>
      <c r="CP84" s="206"/>
      <c r="CQ84" s="206"/>
      <c r="CR84" s="206"/>
      <c r="CS84" s="206"/>
      <c r="CT84" s="206"/>
      <c r="CU84" s="206"/>
      <c r="CV84" s="206"/>
      <c r="CW84" s="206"/>
      <c r="CX84" s="206"/>
      <c r="CY84" s="206"/>
      <c r="CZ84" s="206"/>
      <c r="DA84" s="206"/>
      <c r="DB84" s="206"/>
      <c r="DC84" s="206"/>
      <c r="DD84" s="206"/>
      <c r="DE84" s="206"/>
      <c r="DF84" s="206"/>
      <c r="DG84" s="206"/>
      <c r="DH84" s="206"/>
      <c r="DI84" s="206"/>
      <c r="DJ84" s="206"/>
      <c r="DK84" s="206"/>
      <c r="DL84" s="206"/>
      <c r="DM84" s="206"/>
      <c r="DN84" s="206"/>
      <c r="DO84" s="206"/>
      <c r="DP84" s="206"/>
      <c r="DQ84" s="206"/>
      <c r="DR84" s="206"/>
      <c r="DS84" s="206"/>
      <c r="DT84" s="206"/>
      <c r="DU84" s="206"/>
      <c r="DV84" s="206"/>
      <c r="DW84" s="206"/>
      <c r="DX84" s="206"/>
      <c r="DY84" s="206"/>
      <c r="DZ84" s="206"/>
      <c r="EA84" s="206"/>
      <c r="EB84" s="206"/>
      <c r="EC84" s="206"/>
      <c r="ED84" s="206"/>
      <c r="EE84" s="206"/>
      <c r="EF84" s="206"/>
      <c r="EG84" s="206"/>
      <c r="EH84" s="206"/>
      <c r="EI84" s="206"/>
      <c r="EJ84" s="206"/>
      <c r="EK84" s="206"/>
      <c r="EL84" s="206"/>
      <c r="EM84" s="206"/>
      <c r="EN84" s="206"/>
      <c r="EO84" s="206"/>
      <c r="EP84" s="206"/>
      <c r="EQ84" s="206"/>
      <c r="ER84" s="206"/>
      <c r="ES84" s="206"/>
      <c r="ET84" s="206"/>
      <c r="EU84" s="206"/>
      <c r="EV84" s="206"/>
      <c r="EW84" s="206"/>
      <c r="EX84" s="206"/>
      <c r="EY84" s="206"/>
      <c r="EZ84" s="206"/>
      <c r="FA84" s="206"/>
      <c r="FB84" s="206"/>
      <c r="FC84" s="206"/>
      <c r="FD84" s="206"/>
      <c r="FE84" s="206"/>
      <c r="FF84" s="206"/>
      <c r="FG84" s="206"/>
      <c r="FH84" s="206"/>
      <c r="FI84" s="206"/>
      <c r="FJ84" s="206"/>
      <c r="FK84" s="206"/>
      <c r="FL84" s="206"/>
      <c r="FM84" s="206"/>
      <c r="FN84" s="206"/>
      <c r="FO84" s="206"/>
      <c r="FP84" s="206"/>
      <c r="FQ84" s="206"/>
      <c r="FR84" s="206"/>
      <c r="FS84" s="206"/>
      <c r="FT84" s="206"/>
      <c r="FU84" s="206"/>
      <c r="FV84" s="206"/>
      <c r="FW84" s="206"/>
      <c r="FX84" s="206"/>
      <c r="FY84" s="206"/>
      <c r="FZ84" s="206"/>
      <c r="GA84" s="206"/>
      <c r="GB84" s="206"/>
      <c r="GC84" s="206"/>
      <c r="GD84" s="206"/>
      <c r="GE84" s="206"/>
      <c r="GF84" s="206"/>
      <c r="GG84" s="206"/>
      <c r="GH84" s="206"/>
      <c r="GI84" s="206"/>
      <c r="GJ84" s="206"/>
      <c r="GK84" s="206"/>
      <c r="GL84" s="206"/>
      <c r="GM84" s="206"/>
      <c r="GN84" s="206"/>
      <c r="GO84" s="206"/>
      <c r="GP84" s="206"/>
      <c r="GQ84" s="206"/>
      <c r="GR84" s="206"/>
      <c r="GS84" s="206"/>
      <c r="GT84" s="206"/>
      <c r="GU84" s="206"/>
      <c r="GV84" s="206"/>
      <c r="GW84" s="206"/>
      <c r="GX84" s="206"/>
      <c r="GY84" s="206"/>
      <c r="GZ84" s="206"/>
      <c r="HA84" s="206"/>
      <c r="HB84" s="206"/>
      <c r="HC84" s="206"/>
      <c r="HD84" s="206"/>
      <c r="HE84" s="206"/>
      <c r="HF84" s="206"/>
      <c r="HG84" s="206"/>
      <c r="HH84" s="206"/>
      <c r="HI84" s="206"/>
      <c r="HJ84" s="206"/>
      <c r="HK84" s="206"/>
      <c r="HL84" s="206"/>
      <c r="HM84" s="206"/>
      <c r="HN84" s="206"/>
      <c r="HO84" s="206"/>
      <c r="HP84" s="206"/>
      <c r="HQ84" s="206"/>
      <c r="HR84" s="206"/>
      <c r="HS84" s="206"/>
      <c r="HT84" s="206"/>
      <c r="HU84" s="206"/>
      <c r="HV84" s="206"/>
      <c r="HW84" s="206"/>
      <c r="HX84" s="206"/>
      <c r="HY84" s="206"/>
      <c r="HZ84" s="206"/>
      <c r="IA84" s="206"/>
      <c r="IB84" s="206"/>
      <c r="IC84" s="206"/>
      <c r="ID84" s="206"/>
      <c r="IE84" s="206"/>
      <c r="IF84" s="206"/>
      <c r="IG84" s="206"/>
      <c r="IH84" s="206"/>
      <c r="II84" s="206"/>
      <c r="IJ84" s="206"/>
      <c r="IK84" s="206"/>
      <c r="IL84" s="206"/>
      <c r="IM84" s="206"/>
      <c r="IN84" s="206"/>
      <c r="IO84" s="206"/>
    </row>
    <row r="85" spans="1:249" ht="47.25" x14ac:dyDescent="0.25">
      <c r="A85" s="178" t="s">
        <v>1159</v>
      </c>
      <c r="B85" s="188" t="s">
        <v>1160</v>
      </c>
      <c r="C85" s="185">
        <v>115.8</v>
      </c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  <c r="BI85" s="206"/>
      <c r="BJ85" s="206"/>
      <c r="BK85" s="206"/>
      <c r="BL85" s="206"/>
      <c r="BM85" s="206"/>
      <c r="BN85" s="206"/>
      <c r="BO85" s="206"/>
      <c r="BP85" s="206"/>
      <c r="BQ85" s="206"/>
      <c r="BR85" s="206"/>
      <c r="BS85" s="206"/>
      <c r="BT85" s="206"/>
      <c r="BU85" s="206"/>
      <c r="BV85" s="206"/>
      <c r="BW85" s="206"/>
      <c r="BX85" s="206"/>
      <c r="BY85" s="206"/>
      <c r="BZ85" s="206"/>
      <c r="CA85" s="206"/>
      <c r="CB85" s="206"/>
      <c r="CC85" s="206"/>
      <c r="CD85" s="206"/>
      <c r="CE85" s="206"/>
      <c r="CF85" s="206"/>
      <c r="CG85" s="206"/>
      <c r="CH85" s="206"/>
      <c r="CI85" s="206"/>
      <c r="CJ85" s="206"/>
      <c r="CK85" s="206"/>
      <c r="CL85" s="206"/>
      <c r="CM85" s="206"/>
      <c r="CN85" s="206"/>
      <c r="CO85" s="206"/>
      <c r="CP85" s="206"/>
      <c r="CQ85" s="206"/>
      <c r="CR85" s="206"/>
      <c r="CS85" s="206"/>
      <c r="CT85" s="206"/>
      <c r="CU85" s="206"/>
      <c r="CV85" s="206"/>
      <c r="CW85" s="206"/>
      <c r="CX85" s="206"/>
      <c r="CY85" s="206"/>
      <c r="CZ85" s="206"/>
      <c r="DA85" s="206"/>
      <c r="DB85" s="206"/>
      <c r="DC85" s="206"/>
      <c r="DD85" s="206"/>
      <c r="DE85" s="206"/>
      <c r="DF85" s="206"/>
      <c r="DG85" s="206"/>
      <c r="DH85" s="206"/>
      <c r="DI85" s="206"/>
      <c r="DJ85" s="206"/>
      <c r="DK85" s="206"/>
      <c r="DL85" s="206"/>
      <c r="DM85" s="206"/>
      <c r="DN85" s="206"/>
      <c r="DO85" s="206"/>
      <c r="DP85" s="206"/>
      <c r="DQ85" s="206"/>
      <c r="DR85" s="206"/>
      <c r="DS85" s="206"/>
      <c r="DT85" s="206"/>
      <c r="DU85" s="206"/>
      <c r="DV85" s="206"/>
      <c r="DW85" s="206"/>
      <c r="DX85" s="206"/>
      <c r="DY85" s="206"/>
      <c r="DZ85" s="206"/>
      <c r="EA85" s="206"/>
      <c r="EB85" s="206"/>
      <c r="EC85" s="206"/>
      <c r="ED85" s="206"/>
      <c r="EE85" s="206"/>
      <c r="EF85" s="206"/>
      <c r="EG85" s="206"/>
      <c r="EH85" s="206"/>
      <c r="EI85" s="206"/>
      <c r="EJ85" s="206"/>
      <c r="EK85" s="206"/>
      <c r="EL85" s="206"/>
      <c r="EM85" s="206"/>
      <c r="EN85" s="206"/>
      <c r="EO85" s="206"/>
      <c r="EP85" s="206"/>
      <c r="EQ85" s="206"/>
      <c r="ER85" s="206"/>
      <c r="ES85" s="206"/>
      <c r="ET85" s="206"/>
      <c r="EU85" s="206"/>
      <c r="EV85" s="206"/>
      <c r="EW85" s="206"/>
      <c r="EX85" s="206"/>
      <c r="EY85" s="206"/>
      <c r="EZ85" s="206"/>
      <c r="FA85" s="206"/>
      <c r="FB85" s="206"/>
      <c r="FC85" s="206"/>
      <c r="FD85" s="206"/>
      <c r="FE85" s="206"/>
      <c r="FF85" s="206"/>
      <c r="FG85" s="206"/>
      <c r="FH85" s="206"/>
      <c r="FI85" s="206"/>
      <c r="FJ85" s="206"/>
      <c r="FK85" s="206"/>
      <c r="FL85" s="206"/>
      <c r="FM85" s="206"/>
      <c r="FN85" s="206"/>
      <c r="FO85" s="206"/>
      <c r="FP85" s="206"/>
      <c r="FQ85" s="206"/>
      <c r="FR85" s="206"/>
      <c r="FS85" s="206"/>
      <c r="FT85" s="206"/>
      <c r="FU85" s="206"/>
      <c r="FV85" s="206"/>
      <c r="FW85" s="206"/>
      <c r="FX85" s="206"/>
      <c r="FY85" s="206"/>
      <c r="FZ85" s="206"/>
      <c r="GA85" s="206"/>
      <c r="GB85" s="206"/>
      <c r="GC85" s="206"/>
      <c r="GD85" s="206"/>
      <c r="GE85" s="206"/>
      <c r="GF85" s="206"/>
      <c r="GG85" s="206"/>
      <c r="GH85" s="206"/>
      <c r="GI85" s="206"/>
      <c r="GJ85" s="206"/>
      <c r="GK85" s="206"/>
      <c r="GL85" s="206"/>
      <c r="GM85" s="206"/>
      <c r="GN85" s="206"/>
      <c r="GO85" s="206"/>
      <c r="GP85" s="206"/>
      <c r="GQ85" s="206"/>
      <c r="GR85" s="206"/>
      <c r="GS85" s="206"/>
      <c r="GT85" s="206"/>
      <c r="GU85" s="206"/>
      <c r="GV85" s="206"/>
      <c r="GW85" s="206"/>
      <c r="GX85" s="206"/>
      <c r="GY85" s="206"/>
      <c r="GZ85" s="206"/>
      <c r="HA85" s="206"/>
      <c r="HB85" s="206"/>
      <c r="HC85" s="206"/>
      <c r="HD85" s="206"/>
      <c r="HE85" s="206"/>
      <c r="HF85" s="206"/>
      <c r="HG85" s="206"/>
      <c r="HH85" s="206"/>
      <c r="HI85" s="206"/>
      <c r="HJ85" s="206"/>
      <c r="HK85" s="206"/>
      <c r="HL85" s="206"/>
      <c r="HM85" s="206"/>
      <c r="HN85" s="206"/>
      <c r="HO85" s="206"/>
      <c r="HP85" s="206"/>
      <c r="HQ85" s="206"/>
      <c r="HR85" s="206"/>
      <c r="HS85" s="206"/>
      <c r="HT85" s="206"/>
      <c r="HU85" s="206"/>
      <c r="HV85" s="206"/>
      <c r="HW85" s="206"/>
      <c r="HX85" s="206"/>
      <c r="HY85" s="206"/>
      <c r="HZ85" s="206"/>
      <c r="IA85" s="206"/>
      <c r="IB85" s="206"/>
      <c r="IC85" s="206"/>
      <c r="ID85" s="206"/>
      <c r="IE85" s="206"/>
      <c r="IF85" s="206"/>
      <c r="IG85" s="206"/>
      <c r="IH85" s="206"/>
      <c r="II85" s="206"/>
      <c r="IJ85" s="206"/>
      <c r="IK85" s="206"/>
      <c r="IL85" s="206"/>
      <c r="IM85" s="206"/>
      <c r="IN85" s="206"/>
      <c r="IO85" s="206"/>
    </row>
    <row r="86" spans="1:249" ht="78.75" x14ac:dyDescent="0.25">
      <c r="A86" s="178" t="s">
        <v>1161</v>
      </c>
      <c r="B86" s="188" t="s">
        <v>1162</v>
      </c>
      <c r="C86" s="197">
        <v>3554.6</v>
      </c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06"/>
      <c r="BJ86" s="206"/>
      <c r="BK86" s="206"/>
      <c r="BL86" s="206"/>
      <c r="BM86" s="206"/>
      <c r="BN86" s="206"/>
      <c r="BO86" s="206"/>
      <c r="BP86" s="206"/>
      <c r="BQ86" s="206"/>
      <c r="BR86" s="206"/>
      <c r="BS86" s="206"/>
      <c r="BT86" s="206"/>
      <c r="BU86" s="206"/>
      <c r="BV86" s="206"/>
      <c r="BW86" s="206"/>
      <c r="BX86" s="206"/>
      <c r="BY86" s="206"/>
      <c r="BZ86" s="206"/>
      <c r="CA86" s="206"/>
      <c r="CB86" s="206"/>
      <c r="CC86" s="206"/>
      <c r="CD86" s="206"/>
      <c r="CE86" s="206"/>
      <c r="CF86" s="206"/>
      <c r="CG86" s="206"/>
      <c r="CH86" s="206"/>
      <c r="CI86" s="206"/>
      <c r="CJ86" s="206"/>
      <c r="CK86" s="206"/>
      <c r="CL86" s="206"/>
      <c r="CM86" s="206"/>
      <c r="CN86" s="206"/>
      <c r="CO86" s="206"/>
      <c r="CP86" s="206"/>
      <c r="CQ86" s="206"/>
      <c r="CR86" s="206"/>
      <c r="CS86" s="206"/>
      <c r="CT86" s="206"/>
      <c r="CU86" s="206"/>
      <c r="CV86" s="206"/>
      <c r="CW86" s="206"/>
      <c r="CX86" s="206"/>
      <c r="CY86" s="206"/>
      <c r="CZ86" s="206"/>
      <c r="DA86" s="206"/>
      <c r="DB86" s="206"/>
      <c r="DC86" s="206"/>
      <c r="DD86" s="206"/>
      <c r="DE86" s="206"/>
      <c r="DF86" s="206"/>
      <c r="DG86" s="206"/>
      <c r="DH86" s="206"/>
      <c r="DI86" s="206"/>
      <c r="DJ86" s="206"/>
      <c r="DK86" s="206"/>
      <c r="DL86" s="206"/>
      <c r="DM86" s="206"/>
      <c r="DN86" s="206"/>
      <c r="DO86" s="206"/>
      <c r="DP86" s="206"/>
      <c r="DQ86" s="206"/>
      <c r="DR86" s="206"/>
      <c r="DS86" s="206"/>
      <c r="DT86" s="206"/>
      <c r="DU86" s="206"/>
      <c r="DV86" s="206"/>
      <c r="DW86" s="206"/>
      <c r="DX86" s="206"/>
      <c r="DY86" s="206"/>
      <c r="DZ86" s="206"/>
      <c r="EA86" s="206"/>
      <c r="EB86" s="206"/>
      <c r="EC86" s="206"/>
      <c r="ED86" s="206"/>
      <c r="EE86" s="206"/>
      <c r="EF86" s="206"/>
      <c r="EG86" s="206"/>
      <c r="EH86" s="206"/>
      <c r="EI86" s="206"/>
      <c r="EJ86" s="206"/>
      <c r="EK86" s="206"/>
      <c r="EL86" s="206"/>
      <c r="EM86" s="206"/>
      <c r="EN86" s="206"/>
      <c r="EO86" s="206"/>
      <c r="EP86" s="206"/>
      <c r="EQ86" s="206"/>
      <c r="ER86" s="206"/>
      <c r="ES86" s="206"/>
      <c r="ET86" s="206"/>
      <c r="EU86" s="206"/>
      <c r="EV86" s="206"/>
      <c r="EW86" s="206"/>
      <c r="EX86" s="206"/>
      <c r="EY86" s="206"/>
      <c r="EZ86" s="206"/>
      <c r="FA86" s="206"/>
      <c r="FB86" s="206"/>
      <c r="FC86" s="206"/>
      <c r="FD86" s="206"/>
      <c r="FE86" s="206"/>
      <c r="FF86" s="206"/>
      <c r="FG86" s="206"/>
      <c r="FH86" s="206"/>
      <c r="FI86" s="206"/>
      <c r="FJ86" s="206"/>
      <c r="FK86" s="206"/>
      <c r="FL86" s="206"/>
      <c r="FM86" s="206"/>
      <c r="FN86" s="206"/>
      <c r="FO86" s="206"/>
      <c r="FP86" s="206"/>
      <c r="FQ86" s="206"/>
      <c r="FR86" s="206"/>
      <c r="FS86" s="206"/>
      <c r="FT86" s="206"/>
      <c r="FU86" s="206"/>
      <c r="FV86" s="206"/>
      <c r="FW86" s="206"/>
      <c r="FX86" s="206"/>
      <c r="FY86" s="206"/>
      <c r="FZ86" s="206"/>
      <c r="GA86" s="206"/>
      <c r="GB86" s="206"/>
      <c r="GC86" s="206"/>
      <c r="GD86" s="206"/>
      <c r="GE86" s="206"/>
      <c r="GF86" s="206"/>
      <c r="GG86" s="206"/>
      <c r="GH86" s="206"/>
      <c r="GI86" s="206"/>
      <c r="GJ86" s="206"/>
      <c r="GK86" s="206"/>
      <c r="GL86" s="206"/>
      <c r="GM86" s="206"/>
      <c r="GN86" s="206"/>
      <c r="GO86" s="206"/>
      <c r="GP86" s="206"/>
      <c r="GQ86" s="206"/>
      <c r="GR86" s="206"/>
      <c r="GS86" s="206"/>
      <c r="GT86" s="206"/>
      <c r="GU86" s="206"/>
      <c r="GV86" s="206"/>
      <c r="GW86" s="206"/>
      <c r="GX86" s="206"/>
      <c r="GY86" s="206"/>
      <c r="GZ86" s="206"/>
      <c r="HA86" s="206"/>
      <c r="HB86" s="206"/>
      <c r="HC86" s="206"/>
      <c r="HD86" s="206"/>
      <c r="HE86" s="206"/>
      <c r="HF86" s="206"/>
      <c r="HG86" s="206"/>
      <c r="HH86" s="206"/>
      <c r="HI86" s="206"/>
      <c r="HJ86" s="206"/>
      <c r="HK86" s="206"/>
      <c r="HL86" s="206"/>
      <c r="HM86" s="206"/>
      <c r="HN86" s="206"/>
      <c r="HO86" s="206"/>
      <c r="HP86" s="206"/>
      <c r="HQ86" s="206"/>
      <c r="HR86" s="206"/>
      <c r="HS86" s="206"/>
      <c r="HT86" s="206"/>
      <c r="HU86" s="206"/>
      <c r="HV86" s="206"/>
      <c r="HW86" s="206"/>
      <c r="HX86" s="206"/>
      <c r="HY86" s="206"/>
      <c r="HZ86" s="206"/>
      <c r="IA86" s="206"/>
      <c r="IB86" s="206"/>
      <c r="IC86" s="206"/>
      <c r="ID86" s="206"/>
      <c r="IE86" s="206"/>
      <c r="IF86" s="206"/>
      <c r="IG86" s="206"/>
      <c r="IH86" s="206"/>
      <c r="II86" s="206"/>
      <c r="IJ86" s="206"/>
      <c r="IK86" s="206"/>
      <c r="IL86" s="206"/>
      <c r="IM86" s="206"/>
      <c r="IN86" s="206"/>
      <c r="IO86" s="206"/>
    </row>
    <row r="87" spans="1:249" ht="63" x14ac:dyDescent="0.25">
      <c r="A87" s="178" t="s">
        <v>1163</v>
      </c>
      <c r="B87" s="182" t="s">
        <v>1164</v>
      </c>
      <c r="C87" s="185">
        <v>12181.7</v>
      </c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  <c r="BI87" s="206"/>
      <c r="BJ87" s="206"/>
      <c r="BK87" s="206"/>
      <c r="BL87" s="206"/>
      <c r="BM87" s="206"/>
      <c r="BN87" s="206"/>
      <c r="BO87" s="206"/>
      <c r="BP87" s="206"/>
      <c r="BQ87" s="206"/>
      <c r="BR87" s="206"/>
      <c r="BS87" s="206"/>
      <c r="BT87" s="206"/>
      <c r="BU87" s="206"/>
      <c r="BV87" s="206"/>
      <c r="BW87" s="206"/>
      <c r="BX87" s="206"/>
      <c r="BY87" s="206"/>
      <c r="BZ87" s="206"/>
      <c r="CA87" s="206"/>
      <c r="CB87" s="206"/>
      <c r="CC87" s="206"/>
      <c r="CD87" s="206"/>
      <c r="CE87" s="206"/>
      <c r="CF87" s="206"/>
      <c r="CG87" s="206"/>
      <c r="CH87" s="206"/>
      <c r="CI87" s="206"/>
      <c r="CJ87" s="206"/>
      <c r="CK87" s="206"/>
      <c r="CL87" s="206"/>
      <c r="CM87" s="206"/>
      <c r="CN87" s="206"/>
      <c r="CO87" s="206"/>
      <c r="CP87" s="206"/>
      <c r="CQ87" s="206"/>
      <c r="CR87" s="206"/>
      <c r="CS87" s="206"/>
      <c r="CT87" s="206"/>
      <c r="CU87" s="206"/>
      <c r="CV87" s="206"/>
      <c r="CW87" s="206"/>
      <c r="CX87" s="206"/>
      <c r="CY87" s="206"/>
      <c r="CZ87" s="206"/>
      <c r="DA87" s="206"/>
      <c r="DB87" s="206"/>
      <c r="DC87" s="206"/>
      <c r="DD87" s="206"/>
      <c r="DE87" s="206"/>
      <c r="DF87" s="206"/>
      <c r="DG87" s="206"/>
      <c r="DH87" s="206"/>
      <c r="DI87" s="206"/>
      <c r="DJ87" s="206"/>
      <c r="DK87" s="206"/>
      <c r="DL87" s="206"/>
      <c r="DM87" s="206"/>
      <c r="DN87" s="206"/>
      <c r="DO87" s="206"/>
      <c r="DP87" s="206"/>
      <c r="DQ87" s="206"/>
      <c r="DR87" s="206"/>
      <c r="DS87" s="206"/>
      <c r="DT87" s="206"/>
      <c r="DU87" s="206"/>
      <c r="DV87" s="206"/>
      <c r="DW87" s="206"/>
      <c r="DX87" s="206"/>
      <c r="DY87" s="206"/>
      <c r="DZ87" s="206"/>
      <c r="EA87" s="206"/>
      <c r="EB87" s="206"/>
      <c r="EC87" s="206"/>
      <c r="ED87" s="206"/>
      <c r="EE87" s="206"/>
      <c r="EF87" s="206"/>
      <c r="EG87" s="206"/>
      <c r="EH87" s="206"/>
      <c r="EI87" s="206"/>
      <c r="EJ87" s="206"/>
      <c r="EK87" s="206"/>
      <c r="EL87" s="206"/>
      <c r="EM87" s="206"/>
      <c r="EN87" s="206"/>
      <c r="EO87" s="206"/>
      <c r="EP87" s="206"/>
      <c r="EQ87" s="206"/>
      <c r="ER87" s="206"/>
      <c r="ES87" s="206"/>
      <c r="ET87" s="206"/>
      <c r="EU87" s="206"/>
      <c r="EV87" s="206"/>
      <c r="EW87" s="206"/>
      <c r="EX87" s="206"/>
      <c r="EY87" s="206"/>
      <c r="EZ87" s="206"/>
      <c r="FA87" s="206"/>
      <c r="FB87" s="206"/>
      <c r="FC87" s="206"/>
      <c r="FD87" s="206"/>
      <c r="FE87" s="206"/>
      <c r="FF87" s="206"/>
      <c r="FG87" s="206"/>
      <c r="FH87" s="206"/>
      <c r="FI87" s="206"/>
      <c r="FJ87" s="206"/>
      <c r="FK87" s="206"/>
      <c r="FL87" s="206"/>
      <c r="FM87" s="206"/>
      <c r="FN87" s="206"/>
      <c r="FO87" s="206"/>
      <c r="FP87" s="206"/>
      <c r="FQ87" s="206"/>
      <c r="FR87" s="206"/>
      <c r="FS87" s="206"/>
      <c r="FT87" s="206"/>
      <c r="FU87" s="206"/>
      <c r="FV87" s="206"/>
      <c r="FW87" s="206"/>
      <c r="FX87" s="206"/>
      <c r="FY87" s="206"/>
      <c r="FZ87" s="206"/>
      <c r="GA87" s="206"/>
      <c r="GB87" s="206"/>
      <c r="GC87" s="206"/>
      <c r="GD87" s="206"/>
      <c r="GE87" s="206"/>
      <c r="GF87" s="206"/>
      <c r="GG87" s="206"/>
      <c r="GH87" s="206"/>
      <c r="GI87" s="206"/>
      <c r="GJ87" s="206"/>
      <c r="GK87" s="206"/>
      <c r="GL87" s="206"/>
      <c r="GM87" s="206"/>
      <c r="GN87" s="206"/>
      <c r="GO87" s="206"/>
      <c r="GP87" s="206"/>
      <c r="GQ87" s="206"/>
      <c r="GR87" s="206"/>
      <c r="GS87" s="206"/>
      <c r="GT87" s="206"/>
      <c r="GU87" s="206"/>
      <c r="GV87" s="206"/>
      <c r="GW87" s="206"/>
      <c r="GX87" s="206"/>
      <c r="GY87" s="206"/>
      <c r="GZ87" s="206"/>
      <c r="HA87" s="206"/>
      <c r="HB87" s="206"/>
      <c r="HC87" s="206"/>
      <c r="HD87" s="206"/>
      <c r="HE87" s="206"/>
      <c r="HF87" s="206"/>
      <c r="HG87" s="206"/>
      <c r="HH87" s="206"/>
      <c r="HI87" s="206"/>
      <c r="HJ87" s="206"/>
      <c r="HK87" s="206"/>
      <c r="HL87" s="206"/>
      <c r="HM87" s="206"/>
      <c r="HN87" s="206"/>
      <c r="HO87" s="206"/>
      <c r="HP87" s="206"/>
      <c r="HQ87" s="206"/>
      <c r="HR87" s="206"/>
      <c r="HS87" s="206"/>
      <c r="HT87" s="206"/>
      <c r="HU87" s="206"/>
      <c r="HV87" s="206"/>
      <c r="HW87" s="206"/>
      <c r="HX87" s="206"/>
      <c r="HY87" s="206"/>
      <c r="HZ87" s="206"/>
      <c r="IA87" s="206"/>
      <c r="IB87" s="206"/>
      <c r="IC87" s="206"/>
      <c r="ID87" s="206"/>
      <c r="IE87" s="206"/>
      <c r="IF87" s="206"/>
      <c r="IG87" s="206"/>
      <c r="IH87" s="206"/>
      <c r="II87" s="206"/>
      <c r="IJ87" s="206"/>
      <c r="IK87" s="206"/>
      <c r="IL87" s="206"/>
      <c r="IM87" s="206"/>
      <c r="IN87" s="206"/>
      <c r="IO87" s="206"/>
    </row>
    <row r="88" spans="1:249" ht="47.25" x14ac:dyDescent="0.25">
      <c r="A88" s="178" t="s">
        <v>1165</v>
      </c>
      <c r="B88" s="182" t="s">
        <v>1166</v>
      </c>
      <c r="C88" s="185">
        <v>220</v>
      </c>
      <c r="D88" s="207"/>
      <c r="E88" s="208"/>
      <c r="F88" s="207"/>
      <c r="G88" s="208"/>
      <c r="H88" s="207"/>
      <c r="I88" s="208"/>
      <c r="J88" s="207"/>
      <c r="K88" s="208"/>
      <c r="L88" s="207"/>
      <c r="M88" s="208"/>
      <c r="N88" s="207"/>
      <c r="O88" s="208"/>
      <c r="P88" s="207"/>
      <c r="Q88" s="208"/>
      <c r="R88" s="207"/>
      <c r="S88" s="208"/>
      <c r="T88" s="207"/>
      <c r="U88" s="208"/>
      <c r="V88" s="207"/>
      <c r="W88" s="208"/>
      <c r="X88" s="207"/>
      <c r="Y88" s="208"/>
      <c r="Z88" s="207"/>
      <c r="AA88" s="208"/>
      <c r="AB88" s="207"/>
      <c r="AC88" s="208"/>
      <c r="AD88" s="207"/>
      <c r="AE88" s="208"/>
      <c r="AF88" s="207"/>
      <c r="AG88" s="208"/>
      <c r="AH88" s="207"/>
      <c r="AI88" s="208"/>
      <c r="AJ88" s="207"/>
      <c r="AK88" s="208"/>
      <c r="AL88" s="207"/>
      <c r="AM88" s="208"/>
      <c r="AN88" s="207"/>
      <c r="AO88" s="208"/>
      <c r="AP88" s="207"/>
      <c r="AQ88" s="208"/>
      <c r="AR88" s="207"/>
      <c r="AS88" s="208"/>
      <c r="AT88" s="207"/>
      <c r="AU88" s="208"/>
      <c r="AV88" s="207"/>
      <c r="AW88" s="208"/>
      <c r="AX88" s="207"/>
      <c r="AY88" s="208"/>
      <c r="AZ88" s="207"/>
      <c r="BA88" s="208"/>
      <c r="BB88" s="207"/>
      <c r="BC88" s="208"/>
      <c r="BD88" s="207"/>
      <c r="BE88" s="208"/>
      <c r="BF88" s="207"/>
      <c r="BG88" s="208"/>
      <c r="BH88" s="207"/>
      <c r="BI88" s="208"/>
      <c r="BJ88" s="207"/>
      <c r="BK88" s="208"/>
      <c r="BL88" s="207"/>
      <c r="BM88" s="208"/>
      <c r="BN88" s="207"/>
      <c r="BO88" s="208"/>
      <c r="BP88" s="207"/>
      <c r="BQ88" s="208"/>
      <c r="BR88" s="207"/>
      <c r="BS88" s="208"/>
      <c r="BT88" s="207"/>
      <c r="BU88" s="208"/>
      <c r="BV88" s="207"/>
      <c r="BW88" s="208"/>
      <c r="BX88" s="207"/>
      <c r="BY88" s="208"/>
      <c r="BZ88" s="207"/>
      <c r="CA88" s="208"/>
      <c r="CB88" s="207"/>
      <c r="CC88" s="208"/>
      <c r="CD88" s="207"/>
      <c r="CE88" s="208"/>
      <c r="CF88" s="207"/>
      <c r="CG88" s="208"/>
      <c r="CH88" s="207"/>
      <c r="CI88" s="208"/>
      <c r="CJ88" s="207"/>
      <c r="CK88" s="208"/>
      <c r="CL88" s="207"/>
      <c r="CM88" s="208"/>
      <c r="CN88" s="207"/>
      <c r="CO88" s="208"/>
      <c r="CP88" s="207"/>
      <c r="CQ88" s="208"/>
      <c r="CR88" s="207"/>
      <c r="CS88" s="208"/>
      <c r="CT88" s="207"/>
      <c r="CU88" s="208"/>
      <c r="CV88" s="207"/>
      <c r="CW88" s="208"/>
      <c r="CX88" s="207"/>
      <c r="CY88" s="208"/>
      <c r="CZ88" s="207"/>
      <c r="DA88" s="208"/>
      <c r="DB88" s="207"/>
      <c r="DC88" s="208"/>
      <c r="DD88" s="207"/>
      <c r="DE88" s="208"/>
      <c r="DF88" s="207"/>
      <c r="DG88" s="208"/>
      <c r="DH88" s="207"/>
      <c r="DI88" s="208"/>
      <c r="DJ88" s="207"/>
      <c r="DK88" s="208"/>
      <c r="DL88" s="207"/>
      <c r="DM88" s="208"/>
      <c r="DN88" s="207"/>
      <c r="DO88" s="208"/>
      <c r="DP88" s="207"/>
      <c r="DQ88" s="208"/>
      <c r="DR88" s="207"/>
      <c r="DS88" s="208"/>
      <c r="DT88" s="207"/>
      <c r="DU88" s="208"/>
      <c r="DV88" s="207"/>
      <c r="DW88" s="208"/>
      <c r="DX88" s="207"/>
      <c r="DY88" s="208"/>
      <c r="DZ88" s="207"/>
      <c r="EA88" s="208"/>
      <c r="EB88" s="207"/>
      <c r="EC88" s="208"/>
      <c r="ED88" s="207"/>
      <c r="EE88" s="208"/>
      <c r="EF88" s="207"/>
      <c r="EG88" s="208"/>
      <c r="EH88" s="207"/>
      <c r="EI88" s="208"/>
      <c r="EJ88" s="207"/>
      <c r="EK88" s="208"/>
      <c r="EL88" s="207"/>
      <c r="EM88" s="208"/>
      <c r="EN88" s="207"/>
      <c r="EO88" s="208"/>
      <c r="EP88" s="207"/>
      <c r="EQ88" s="208"/>
      <c r="ER88" s="207"/>
      <c r="ES88" s="208"/>
      <c r="ET88" s="207"/>
      <c r="EU88" s="208"/>
      <c r="EV88" s="207"/>
      <c r="EW88" s="208"/>
      <c r="EX88" s="207"/>
      <c r="EY88" s="208"/>
      <c r="EZ88" s="207"/>
      <c r="FA88" s="208"/>
      <c r="FB88" s="207"/>
      <c r="FC88" s="208"/>
      <c r="FD88" s="207"/>
      <c r="FE88" s="208"/>
      <c r="FF88" s="207"/>
      <c r="FG88" s="208"/>
      <c r="FH88" s="207"/>
      <c r="FI88" s="208"/>
      <c r="FJ88" s="207"/>
      <c r="FK88" s="208"/>
      <c r="FL88" s="207"/>
      <c r="FM88" s="208"/>
      <c r="FN88" s="207"/>
      <c r="FO88" s="208"/>
      <c r="FP88" s="207"/>
      <c r="FQ88" s="208"/>
      <c r="FR88" s="207"/>
      <c r="FS88" s="208"/>
      <c r="FT88" s="207"/>
      <c r="FU88" s="208"/>
      <c r="FV88" s="207"/>
      <c r="FW88" s="208"/>
      <c r="FX88" s="207"/>
      <c r="FY88" s="208"/>
      <c r="FZ88" s="207"/>
      <c r="GA88" s="208"/>
      <c r="GB88" s="207"/>
      <c r="GC88" s="208"/>
      <c r="GD88" s="207"/>
      <c r="GE88" s="208"/>
      <c r="GF88" s="207"/>
      <c r="GG88" s="208"/>
      <c r="GH88" s="207"/>
      <c r="GI88" s="208"/>
      <c r="GJ88" s="207"/>
      <c r="GK88" s="208"/>
      <c r="GL88" s="207"/>
      <c r="GM88" s="208"/>
      <c r="GN88" s="207"/>
      <c r="GO88" s="208"/>
      <c r="GP88" s="207"/>
      <c r="GQ88" s="208"/>
      <c r="GR88" s="207"/>
      <c r="GS88" s="208"/>
      <c r="GT88" s="207"/>
      <c r="GU88" s="208"/>
      <c r="GV88" s="207"/>
      <c r="GW88" s="208"/>
      <c r="GX88" s="207"/>
      <c r="GY88" s="208"/>
      <c r="GZ88" s="207"/>
      <c r="HA88" s="208"/>
      <c r="HB88" s="207"/>
      <c r="HC88" s="208"/>
      <c r="HD88" s="207"/>
      <c r="HE88" s="208"/>
      <c r="HF88" s="207"/>
      <c r="HG88" s="208"/>
      <c r="HH88" s="207"/>
      <c r="HI88" s="208"/>
      <c r="HJ88" s="207"/>
      <c r="HK88" s="208"/>
      <c r="HL88" s="207"/>
      <c r="HM88" s="208"/>
      <c r="HN88" s="207"/>
      <c r="HO88" s="208"/>
      <c r="HP88" s="207"/>
      <c r="HQ88" s="208"/>
      <c r="HR88" s="207"/>
      <c r="HS88" s="208"/>
      <c r="HT88" s="207"/>
      <c r="HU88" s="208"/>
      <c r="HV88" s="207"/>
      <c r="HW88" s="208"/>
      <c r="HX88" s="207"/>
      <c r="HY88" s="208"/>
      <c r="HZ88" s="207"/>
      <c r="IA88" s="208"/>
      <c r="IB88" s="207"/>
      <c r="IC88" s="208"/>
      <c r="ID88" s="207"/>
      <c r="IE88" s="208"/>
      <c r="IF88" s="207"/>
      <c r="IG88" s="208"/>
      <c r="IH88" s="207"/>
      <c r="II88" s="208"/>
      <c r="IJ88" s="207"/>
      <c r="IK88" s="209"/>
      <c r="IL88" s="209"/>
      <c r="IM88" s="209"/>
      <c r="IN88" s="209"/>
      <c r="IO88" s="209"/>
    </row>
    <row r="89" spans="1:249" ht="63" x14ac:dyDescent="0.25">
      <c r="A89" s="178" t="s">
        <v>1167</v>
      </c>
      <c r="B89" s="182" t="s">
        <v>1168</v>
      </c>
      <c r="C89" s="185">
        <v>10201.5</v>
      </c>
      <c r="D89" s="207"/>
      <c r="E89" s="208"/>
      <c r="F89" s="207"/>
      <c r="G89" s="208"/>
      <c r="H89" s="207"/>
      <c r="I89" s="208"/>
      <c r="J89" s="207"/>
      <c r="K89" s="208"/>
      <c r="L89" s="207"/>
      <c r="M89" s="208"/>
      <c r="N89" s="207"/>
      <c r="O89" s="208"/>
      <c r="P89" s="207"/>
      <c r="Q89" s="208"/>
      <c r="R89" s="207"/>
      <c r="S89" s="208"/>
      <c r="T89" s="207"/>
      <c r="U89" s="208"/>
      <c r="V89" s="207"/>
      <c r="W89" s="208"/>
      <c r="X89" s="207"/>
      <c r="Y89" s="208"/>
      <c r="Z89" s="207"/>
      <c r="AA89" s="208"/>
      <c r="AB89" s="207"/>
      <c r="AC89" s="208"/>
      <c r="AD89" s="207"/>
      <c r="AE89" s="208"/>
      <c r="AF89" s="207"/>
      <c r="AG89" s="208"/>
      <c r="AH89" s="207"/>
      <c r="AI89" s="208"/>
      <c r="AJ89" s="207"/>
      <c r="AK89" s="208"/>
      <c r="AL89" s="207"/>
      <c r="AM89" s="208"/>
      <c r="AN89" s="207"/>
      <c r="AO89" s="208"/>
      <c r="AP89" s="207"/>
      <c r="AQ89" s="208"/>
      <c r="AR89" s="207"/>
      <c r="AS89" s="208"/>
      <c r="AT89" s="207"/>
      <c r="AU89" s="208"/>
      <c r="AV89" s="207"/>
      <c r="AW89" s="208"/>
      <c r="AX89" s="207"/>
      <c r="AY89" s="208"/>
      <c r="AZ89" s="207"/>
      <c r="BA89" s="208"/>
      <c r="BB89" s="207"/>
      <c r="BC89" s="208"/>
      <c r="BD89" s="207"/>
      <c r="BE89" s="208"/>
      <c r="BF89" s="207"/>
      <c r="BG89" s="208"/>
      <c r="BH89" s="207"/>
      <c r="BI89" s="208"/>
      <c r="BJ89" s="207"/>
      <c r="BK89" s="208"/>
      <c r="BL89" s="207"/>
      <c r="BM89" s="208"/>
      <c r="BN89" s="207"/>
      <c r="BO89" s="208"/>
      <c r="BP89" s="207"/>
      <c r="BQ89" s="208"/>
      <c r="BR89" s="207"/>
      <c r="BS89" s="208"/>
      <c r="BT89" s="207"/>
      <c r="BU89" s="208"/>
      <c r="BV89" s="207"/>
      <c r="BW89" s="208"/>
      <c r="BX89" s="207"/>
      <c r="BY89" s="208"/>
      <c r="BZ89" s="207"/>
      <c r="CA89" s="208"/>
      <c r="CB89" s="207"/>
      <c r="CC89" s="208"/>
      <c r="CD89" s="207"/>
      <c r="CE89" s="208"/>
      <c r="CF89" s="207"/>
      <c r="CG89" s="208"/>
      <c r="CH89" s="207"/>
      <c r="CI89" s="208"/>
      <c r="CJ89" s="207"/>
      <c r="CK89" s="208"/>
      <c r="CL89" s="207"/>
      <c r="CM89" s="208"/>
      <c r="CN89" s="207"/>
      <c r="CO89" s="208"/>
      <c r="CP89" s="207"/>
      <c r="CQ89" s="208"/>
      <c r="CR89" s="207"/>
      <c r="CS89" s="208"/>
      <c r="CT89" s="207"/>
      <c r="CU89" s="208"/>
      <c r="CV89" s="207"/>
      <c r="CW89" s="208"/>
      <c r="CX89" s="207"/>
      <c r="CY89" s="208"/>
      <c r="CZ89" s="207"/>
      <c r="DA89" s="208"/>
      <c r="DB89" s="207"/>
      <c r="DC89" s="208"/>
      <c r="DD89" s="207"/>
      <c r="DE89" s="208"/>
      <c r="DF89" s="207"/>
      <c r="DG89" s="208"/>
      <c r="DH89" s="207"/>
      <c r="DI89" s="208"/>
      <c r="DJ89" s="207"/>
      <c r="DK89" s="208"/>
      <c r="DL89" s="207"/>
      <c r="DM89" s="208"/>
      <c r="DN89" s="207"/>
      <c r="DO89" s="208"/>
      <c r="DP89" s="207"/>
      <c r="DQ89" s="208"/>
      <c r="DR89" s="207"/>
      <c r="DS89" s="208"/>
      <c r="DT89" s="207"/>
      <c r="DU89" s="208"/>
      <c r="DV89" s="207"/>
      <c r="DW89" s="208"/>
      <c r="DX89" s="207"/>
      <c r="DY89" s="208"/>
      <c r="DZ89" s="207"/>
      <c r="EA89" s="208"/>
      <c r="EB89" s="207"/>
      <c r="EC89" s="208"/>
      <c r="ED89" s="207"/>
      <c r="EE89" s="208"/>
      <c r="EF89" s="207"/>
      <c r="EG89" s="208"/>
      <c r="EH89" s="207"/>
      <c r="EI89" s="208"/>
      <c r="EJ89" s="207"/>
      <c r="EK89" s="208"/>
      <c r="EL89" s="207"/>
      <c r="EM89" s="208"/>
      <c r="EN89" s="207"/>
      <c r="EO89" s="208"/>
      <c r="EP89" s="207"/>
      <c r="EQ89" s="208"/>
      <c r="ER89" s="207"/>
      <c r="ES89" s="208"/>
      <c r="ET89" s="207"/>
      <c r="EU89" s="208"/>
      <c r="EV89" s="207"/>
      <c r="EW89" s="208"/>
      <c r="EX89" s="207"/>
      <c r="EY89" s="208"/>
      <c r="EZ89" s="207"/>
      <c r="FA89" s="208"/>
      <c r="FB89" s="207"/>
      <c r="FC89" s="208"/>
      <c r="FD89" s="207"/>
      <c r="FE89" s="208"/>
      <c r="FF89" s="207"/>
      <c r="FG89" s="208"/>
      <c r="FH89" s="207"/>
      <c r="FI89" s="208"/>
      <c r="FJ89" s="207"/>
      <c r="FK89" s="208"/>
      <c r="FL89" s="207"/>
      <c r="FM89" s="208"/>
      <c r="FN89" s="207"/>
      <c r="FO89" s="208"/>
      <c r="FP89" s="207"/>
      <c r="FQ89" s="208"/>
      <c r="FR89" s="207"/>
      <c r="FS89" s="208"/>
      <c r="FT89" s="207"/>
      <c r="FU89" s="208"/>
      <c r="FV89" s="207"/>
      <c r="FW89" s="208"/>
      <c r="FX89" s="207"/>
      <c r="FY89" s="208"/>
      <c r="FZ89" s="207"/>
      <c r="GA89" s="208"/>
      <c r="GB89" s="207"/>
      <c r="GC89" s="208"/>
      <c r="GD89" s="207"/>
      <c r="GE89" s="208"/>
      <c r="GF89" s="207"/>
      <c r="GG89" s="208"/>
      <c r="GH89" s="207"/>
      <c r="GI89" s="208"/>
      <c r="GJ89" s="207"/>
      <c r="GK89" s="208"/>
      <c r="GL89" s="207"/>
      <c r="GM89" s="208"/>
      <c r="GN89" s="207"/>
      <c r="GO89" s="208"/>
      <c r="GP89" s="207"/>
      <c r="GQ89" s="208"/>
      <c r="GR89" s="207"/>
      <c r="GS89" s="208"/>
      <c r="GT89" s="207"/>
      <c r="GU89" s="208"/>
      <c r="GV89" s="207"/>
      <c r="GW89" s="208"/>
      <c r="GX89" s="207"/>
      <c r="GY89" s="208"/>
      <c r="GZ89" s="207"/>
      <c r="HA89" s="208"/>
      <c r="HB89" s="207"/>
      <c r="HC89" s="208"/>
      <c r="HD89" s="207"/>
      <c r="HE89" s="208"/>
      <c r="HF89" s="207"/>
      <c r="HG89" s="208"/>
      <c r="HH89" s="207"/>
      <c r="HI89" s="208"/>
      <c r="HJ89" s="207"/>
      <c r="HK89" s="208"/>
      <c r="HL89" s="207"/>
      <c r="HM89" s="208"/>
      <c r="HN89" s="207"/>
      <c r="HO89" s="208"/>
      <c r="HP89" s="207"/>
      <c r="HQ89" s="208"/>
      <c r="HR89" s="207"/>
      <c r="HS89" s="208"/>
      <c r="HT89" s="207"/>
      <c r="HU89" s="208"/>
      <c r="HV89" s="207"/>
      <c r="HW89" s="208"/>
      <c r="HX89" s="207"/>
      <c r="HY89" s="208"/>
      <c r="HZ89" s="207"/>
      <c r="IA89" s="208"/>
      <c r="IB89" s="207"/>
      <c r="IC89" s="208"/>
      <c r="ID89" s="207"/>
      <c r="IE89" s="208"/>
      <c r="IF89" s="207"/>
      <c r="IG89" s="208"/>
      <c r="IH89" s="207"/>
      <c r="II89" s="208"/>
      <c r="IJ89" s="207"/>
      <c r="IK89" s="209"/>
      <c r="IL89" s="209"/>
      <c r="IM89" s="209"/>
      <c r="IN89" s="209"/>
      <c r="IO89" s="209"/>
    </row>
    <row r="90" spans="1:249" ht="144.75" customHeight="1" x14ac:dyDescent="0.25">
      <c r="A90" s="178" t="s">
        <v>1169</v>
      </c>
      <c r="B90" s="182" t="s">
        <v>1170</v>
      </c>
      <c r="C90" s="185">
        <v>122.5</v>
      </c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209"/>
      <c r="BX90" s="209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  <c r="CI90" s="209"/>
      <c r="CJ90" s="209"/>
      <c r="CK90" s="209"/>
      <c r="CL90" s="209"/>
      <c r="CM90" s="209"/>
      <c r="CN90" s="209"/>
      <c r="CO90" s="209"/>
      <c r="CP90" s="209"/>
      <c r="CQ90" s="209"/>
      <c r="CR90" s="209"/>
      <c r="CS90" s="209"/>
      <c r="CT90" s="209"/>
      <c r="CU90" s="209"/>
      <c r="CV90" s="209"/>
      <c r="CW90" s="209"/>
      <c r="CX90" s="209"/>
      <c r="CY90" s="209"/>
      <c r="CZ90" s="209"/>
      <c r="DA90" s="209"/>
      <c r="DB90" s="209"/>
      <c r="DC90" s="209"/>
      <c r="DD90" s="209"/>
      <c r="DE90" s="209"/>
      <c r="DF90" s="209"/>
      <c r="DG90" s="209"/>
      <c r="DH90" s="209"/>
      <c r="DI90" s="209"/>
      <c r="DJ90" s="209"/>
      <c r="DK90" s="209"/>
      <c r="DL90" s="209"/>
      <c r="DM90" s="209"/>
      <c r="DN90" s="209"/>
      <c r="DO90" s="209"/>
      <c r="DP90" s="209"/>
      <c r="DQ90" s="209"/>
      <c r="DR90" s="209"/>
      <c r="DS90" s="209"/>
      <c r="DT90" s="209"/>
      <c r="DU90" s="209"/>
      <c r="DV90" s="209"/>
      <c r="DW90" s="209"/>
      <c r="DX90" s="209"/>
      <c r="DY90" s="209"/>
      <c r="DZ90" s="209"/>
      <c r="EA90" s="209"/>
      <c r="EB90" s="209"/>
      <c r="EC90" s="209"/>
      <c r="ED90" s="209"/>
      <c r="EE90" s="209"/>
      <c r="EF90" s="209"/>
      <c r="EG90" s="209"/>
      <c r="EH90" s="209"/>
      <c r="EI90" s="209"/>
      <c r="EJ90" s="209"/>
      <c r="EK90" s="209"/>
      <c r="EL90" s="209"/>
      <c r="EM90" s="209"/>
      <c r="EN90" s="209"/>
      <c r="EO90" s="209"/>
      <c r="EP90" s="209"/>
      <c r="EQ90" s="209"/>
      <c r="ER90" s="209"/>
      <c r="ES90" s="209"/>
      <c r="ET90" s="209"/>
      <c r="EU90" s="209"/>
      <c r="EV90" s="209"/>
      <c r="EW90" s="209"/>
      <c r="EX90" s="209"/>
      <c r="EY90" s="209"/>
      <c r="EZ90" s="209"/>
      <c r="FA90" s="209"/>
      <c r="FB90" s="209"/>
      <c r="FC90" s="209"/>
      <c r="FD90" s="209"/>
      <c r="FE90" s="209"/>
      <c r="FF90" s="209"/>
      <c r="FG90" s="209"/>
      <c r="FH90" s="209"/>
      <c r="FI90" s="209"/>
      <c r="FJ90" s="209"/>
      <c r="FK90" s="209"/>
      <c r="FL90" s="209"/>
      <c r="FM90" s="209"/>
      <c r="FN90" s="209"/>
      <c r="FO90" s="209"/>
      <c r="FP90" s="209"/>
      <c r="FQ90" s="209"/>
      <c r="FR90" s="209"/>
      <c r="FS90" s="209"/>
      <c r="FT90" s="209"/>
      <c r="FU90" s="209"/>
      <c r="FV90" s="209"/>
      <c r="FW90" s="209"/>
      <c r="FX90" s="209"/>
      <c r="FY90" s="209"/>
      <c r="FZ90" s="209"/>
      <c r="GA90" s="209"/>
      <c r="GB90" s="209"/>
      <c r="GC90" s="209"/>
      <c r="GD90" s="209"/>
      <c r="GE90" s="209"/>
      <c r="GF90" s="209"/>
      <c r="GG90" s="209"/>
      <c r="GH90" s="209"/>
      <c r="GI90" s="209"/>
      <c r="GJ90" s="209"/>
      <c r="GK90" s="209"/>
      <c r="GL90" s="209"/>
      <c r="GM90" s="209"/>
      <c r="GN90" s="209"/>
      <c r="GO90" s="209"/>
      <c r="GP90" s="209"/>
      <c r="GQ90" s="209"/>
      <c r="GR90" s="209"/>
      <c r="GS90" s="209"/>
      <c r="GT90" s="209"/>
      <c r="GU90" s="209"/>
      <c r="GV90" s="209"/>
      <c r="GW90" s="209"/>
      <c r="GX90" s="209"/>
      <c r="GY90" s="209"/>
      <c r="GZ90" s="209"/>
      <c r="HA90" s="209"/>
      <c r="HB90" s="209"/>
      <c r="HC90" s="209"/>
      <c r="HD90" s="209"/>
      <c r="HE90" s="209"/>
      <c r="HF90" s="209"/>
      <c r="HG90" s="209"/>
      <c r="HH90" s="209"/>
      <c r="HI90" s="209"/>
      <c r="HJ90" s="209"/>
      <c r="HK90" s="209"/>
      <c r="HL90" s="209"/>
      <c r="HM90" s="209"/>
      <c r="HN90" s="209"/>
      <c r="HO90" s="209"/>
      <c r="HP90" s="209"/>
      <c r="HQ90" s="209"/>
      <c r="HR90" s="209"/>
      <c r="HS90" s="209"/>
      <c r="HT90" s="209"/>
      <c r="HU90" s="209"/>
      <c r="HV90" s="209"/>
      <c r="HW90" s="209"/>
      <c r="HX90" s="209"/>
      <c r="HY90" s="209"/>
      <c r="HZ90" s="209"/>
      <c r="IA90" s="209"/>
      <c r="IB90" s="209"/>
      <c r="IC90" s="209"/>
      <c r="ID90" s="209"/>
      <c r="IE90" s="209"/>
      <c r="IF90" s="209"/>
      <c r="IG90" s="209"/>
      <c r="IH90" s="209"/>
      <c r="II90" s="209"/>
      <c r="IJ90" s="209"/>
      <c r="IK90" s="209"/>
      <c r="IL90" s="209"/>
      <c r="IM90" s="209"/>
      <c r="IN90" s="209"/>
      <c r="IO90" s="209"/>
    </row>
    <row r="91" spans="1:249" ht="63" x14ac:dyDescent="0.25">
      <c r="A91" s="178" t="s">
        <v>1171</v>
      </c>
      <c r="B91" s="182" t="s">
        <v>1172</v>
      </c>
      <c r="C91" s="185">
        <v>85.8</v>
      </c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  <c r="CI91" s="209"/>
      <c r="CJ91" s="209"/>
      <c r="CK91" s="209"/>
      <c r="CL91" s="209"/>
      <c r="CM91" s="209"/>
      <c r="CN91" s="209"/>
      <c r="CO91" s="209"/>
      <c r="CP91" s="209"/>
      <c r="CQ91" s="209"/>
      <c r="CR91" s="209"/>
      <c r="CS91" s="209"/>
      <c r="CT91" s="209"/>
      <c r="CU91" s="209"/>
      <c r="CV91" s="209"/>
      <c r="CW91" s="209"/>
      <c r="CX91" s="209"/>
      <c r="CY91" s="209"/>
      <c r="CZ91" s="209"/>
      <c r="DA91" s="209"/>
      <c r="DB91" s="209"/>
      <c r="DC91" s="209"/>
      <c r="DD91" s="209"/>
      <c r="DE91" s="209"/>
      <c r="DF91" s="209"/>
      <c r="DG91" s="209"/>
      <c r="DH91" s="209"/>
      <c r="DI91" s="209"/>
      <c r="DJ91" s="209"/>
      <c r="DK91" s="209"/>
      <c r="DL91" s="209"/>
      <c r="DM91" s="209"/>
      <c r="DN91" s="209"/>
      <c r="DO91" s="209"/>
      <c r="DP91" s="209"/>
      <c r="DQ91" s="209"/>
      <c r="DR91" s="209"/>
      <c r="DS91" s="209"/>
      <c r="DT91" s="209"/>
      <c r="DU91" s="209"/>
      <c r="DV91" s="209"/>
      <c r="DW91" s="209"/>
      <c r="DX91" s="209"/>
      <c r="DY91" s="209"/>
      <c r="DZ91" s="209"/>
      <c r="EA91" s="209"/>
      <c r="EB91" s="209"/>
      <c r="EC91" s="209"/>
      <c r="ED91" s="209"/>
      <c r="EE91" s="209"/>
      <c r="EF91" s="209"/>
      <c r="EG91" s="209"/>
      <c r="EH91" s="209"/>
      <c r="EI91" s="209"/>
      <c r="EJ91" s="209"/>
      <c r="EK91" s="209"/>
      <c r="EL91" s="209"/>
      <c r="EM91" s="209"/>
      <c r="EN91" s="209"/>
      <c r="EO91" s="209"/>
      <c r="EP91" s="209"/>
      <c r="EQ91" s="209"/>
      <c r="ER91" s="209"/>
      <c r="ES91" s="209"/>
      <c r="ET91" s="209"/>
      <c r="EU91" s="209"/>
      <c r="EV91" s="209"/>
      <c r="EW91" s="209"/>
      <c r="EX91" s="209"/>
      <c r="EY91" s="209"/>
      <c r="EZ91" s="209"/>
      <c r="FA91" s="209"/>
      <c r="FB91" s="209"/>
      <c r="FC91" s="209"/>
      <c r="FD91" s="209"/>
      <c r="FE91" s="209"/>
      <c r="FF91" s="209"/>
      <c r="FG91" s="209"/>
      <c r="FH91" s="209"/>
      <c r="FI91" s="209"/>
      <c r="FJ91" s="209"/>
      <c r="FK91" s="209"/>
      <c r="FL91" s="209"/>
      <c r="FM91" s="209"/>
      <c r="FN91" s="209"/>
      <c r="FO91" s="209"/>
      <c r="FP91" s="209"/>
      <c r="FQ91" s="209"/>
      <c r="FR91" s="209"/>
      <c r="FS91" s="209"/>
      <c r="FT91" s="209"/>
      <c r="FU91" s="209"/>
      <c r="FV91" s="209"/>
      <c r="FW91" s="209"/>
      <c r="FX91" s="209"/>
      <c r="FY91" s="209"/>
      <c r="FZ91" s="209"/>
      <c r="GA91" s="209"/>
      <c r="GB91" s="209"/>
      <c r="GC91" s="209"/>
      <c r="GD91" s="209"/>
      <c r="GE91" s="209"/>
      <c r="GF91" s="209"/>
      <c r="GG91" s="209"/>
      <c r="GH91" s="209"/>
      <c r="GI91" s="209"/>
      <c r="GJ91" s="209"/>
      <c r="GK91" s="209"/>
      <c r="GL91" s="209"/>
      <c r="GM91" s="209"/>
      <c r="GN91" s="209"/>
      <c r="GO91" s="209"/>
      <c r="GP91" s="209"/>
      <c r="GQ91" s="209"/>
      <c r="GR91" s="209"/>
      <c r="GS91" s="209"/>
      <c r="GT91" s="209"/>
      <c r="GU91" s="209"/>
      <c r="GV91" s="209"/>
      <c r="GW91" s="209"/>
      <c r="GX91" s="209"/>
      <c r="GY91" s="209"/>
      <c r="GZ91" s="209"/>
      <c r="HA91" s="209"/>
      <c r="HB91" s="209"/>
      <c r="HC91" s="209"/>
      <c r="HD91" s="209"/>
      <c r="HE91" s="209"/>
      <c r="HF91" s="209"/>
      <c r="HG91" s="209"/>
      <c r="HH91" s="209"/>
      <c r="HI91" s="209"/>
      <c r="HJ91" s="209"/>
      <c r="HK91" s="209"/>
      <c r="HL91" s="209"/>
      <c r="HM91" s="209"/>
      <c r="HN91" s="209"/>
      <c r="HO91" s="209"/>
      <c r="HP91" s="209"/>
      <c r="HQ91" s="209"/>
      <c r="HR91" s="209"/>
      <c r="HS91" s="209"/>
      <c r="HT91" s="209"/>
      <c r="HU91" s="209"/>
      <c r="HV91" s="209"/>
      <c r="HW91" s="209"/>
      <c r="HX91" s="209"/>
      <c r="HY91" s="209"/>
      <c r="HZ91" s="209"/>
      <c r="IA91" s="209"/>
      <c r="IB91" s="209"/>
      <c r="IC91" s="209"/>
      <c r="ID91" s="209"/>
      <c r="IE91" s="209"/>
      <c r="IF91" s="209"/>
      <c r="IG91" s="209"/>
      <c r="IH91" s="209"/>
      <c r="II91" s="209"/>
      <c r="IJ91" s="209"/>
      <c r="IK91" s="209"/>
      <c r="IL91" s="209"/>
      <c r="IM91" s="209"/>
      <c r="IN91" s="209"/>
      <c r="IO91" s="209"/>
    </row>
    <row r="92" spans="1:249" ht="63" x14ac:dyDescent="0.25">
      <c r="A92" s="178" t="s">
        <v>1173</v>
      </c>
      <c r="B92" s="188" t="s">
        <v>1174</v>
      </c>
      <c r="C92" s="185">
        <v>1190.0999999999999</v>
      </c>
      <c r="D92" s="207"/>
      <c r="E92" s="208"/>
      <c r="F92" s="207"/>
      <c r="G92" s="208"/>
      <c r="H92" s="207"/>
      <c r="I92" s="208"/>
      <c r="J92" s="207"/>
      <c r="K92" s="208"/>
      <c r="L92" s="207"/>
      <c r="M92" s="208"/>
      <c r="N92" s="207"/>
      <c r="O92" s="208"/>
      <c r="P92" s="207"/>
      <c r="Q92" s="208"/>
      <c r="R92" s="207"/>
      <c r="S92" s="208"/>
      <c r="T92" s="207"/>
      <c r="U92" s="208"/>
      <c r="V92" s="207"/>
      <c r="W92" s="208"/>
      <c r="X92" s="207"/>
      <c r="Y92" s="208"/>
      <c r="Z92" s="207"/>
      <c r="AA92" s="208"/>
      <c r="AB92" s="207"/>
      <c r="AC92" s="208"/>
      <c r="AD92" s="207"/>
      <c r="AE92" s="208"/>
      <c r="AF92" s="207"/>
      <c r="AG92" s="208"/>
      <c r="AH92" s="207"/>
      <c r="AI92" s="208"/>
      <c r="AJ92" s="207"/>
      <c r="AK92" s="208"/>
      <c r="AL92" s="207"/>
      <c r="AM92" s="208"/>
      <c r="AN92" s="207"/>
      <c r="AO92" s="208"/>
      <c r="AP92" s="207"/>
      <c r="AQ92" s="208"/>
      <c r="AR92" s="207"/>
      <c r="AS92" s="208"/>
      <c r="AT92" s="207"/>
      <c r="AU92" s="208"/>
      <c r="AV92" s="207"/>
      <c r="AW92" s="208"/>
      <c r="AX92" s="207"/>
      <c r="AY92" s="208"/>
      <c r="AZ92" s="207"/>
      <c r="BA92" s="208"/>
      <c r="BB92" s="207"/>
      <c r="BC92" s="208"/>
      <c r="BD92" s="207"/>
      <c r="BE92" s="208"/>
      <c r="BF92" s="207"/>
      <c r="BG92" s="208"/>
      <c r="BH92" s="207"/>
      <c r="BI92" s="208"/>
      <c r="BJ92" s="207"/>
      <c r="BK92" s="208"/>
      <c r="BL92" s="207"/>
      <c r="BM92" s="208"/>
      <c r="BN92" s="207"/>
      <c r="BO92" s="208"/>
      <c r="BP92" s="207"/>
      <c r="BQ92" s="208"/>
      <c r="BR92" s="207"/>
      <c r="BS92" s="208"/>
      <c r="BT92" s="207"/>
      <c r="BU92" s="208"/>
      <c r="BV92" s="207"/>
      <c r="BW92" s="208"/>
      <c r="BX92" s="207"/>
      <c r="BY92" s="208"/>
      <c r="BZ92" s="207"/>
      <c r="CA92" s="208"/>
      <c r="CB92" s="207"/>
      <c r="CC92" s="208"/>
      <c r="CD92" s="207"/>
      <c r="CE92" s="208"/>
      <c r="CF92" s="207"/>
      <c r="CG92" s="208"/>
      <c r="CH92" s="207"/>
      <c r="CI92" s="208"/>
      <c r="CJ92" s="207"/>
      <c r="CK92" s="208"/>
      <c r="CL92" s="207"/>
      <c r="CM92" s="208"/>
      <c r="CN92" s="207"/>
      <c r="CO92" s="208"/>
      <c r="CP92" s="207"/>
      <c r="CQ92" s="208"/>
      <c r="CR92" s="207"/>
      <c r="CS92" s="208"/>
      <c r="CT92" s="207"/>
      <c r="CU92" s="208"/>
      <c r="CV92" s="207"/>
      <c r="CW92" s="208"/>
      <c r="CX92" s="207"/>
      <c r="CY92" s="208"/>
      <c r="CZ92" s="207"/>
      <c r="DA92" s="208"/>
      <c r="DB92" s="207"/>
      <c r="DC92" s="208"/>
      <c r="DD92" s="207"/>
      <c r="DE92" s="208"/>
      <c r="DF92" s="207"/>
      <c r="DG92" s="208"/>
      <c r="DH92" s="207"/>
      <c r="DI92" s="208"/>
      <c r="DJ92" s="207"/>
      <c r="DK92" s="208"/>
      <c r="DL92" s="207"/>
      <c r="DM92" s="208"/>
      <c r="DN92" s="207"/>
      <c r="DO92" s="208"/>
      <c r="DP92" s="207"/>
      <c r="DQ92" s="208"/>
      <c r="DR92" s="207"/>
      <c r="DS92" s="208"/>
      <c r="DT92" s="207"/>
      <c r="DU92" s="208"/>
      <c r="DV92" s="207"/>
      <c r="DW92" s="208"/>
      <c r="DX92" s="207"/>
      <c r="DY92" s="208"/>
      <c r="DZ92" s="207"/>
      <c r="EA92" s="208"/>
      <c r="EB92" s="207"/>
      <c r="EC92" s="208"/>
      <c r="ED92" s="207"/>
      <c r="EE92" s="208"/>
      <c r="EF92" s="207"/>
      <c r="EG92" s="208"/>
      <c r="EH92" s="207"/>
      <c r="EI92" s="208"/>
      <c r="EJ92" s="207"/>
      <c r="EK92" s="208"/>
      <c r="EL92" s="207"/>
      <c r="EM92" s="208"/>
      <c r="EN92" s="207"/>
      <c r="EO92" s="208"/>
      <c r="EP92" s="207"/>
      <c r="EQ92" s="208"/>
      <c r="ER92" s="207"/>
      <c r="ES92" s="208"/>
      <c r="ET92" s="207"/>
      <c r="EU92" s="208"/>
      <c r="EV92" s="207"/>
      <c r="EW92" s="208"/>
      <c r="EX92" s="207"/>
      <c r="EY92" s="208"/>
      <c r="EZ92" s="207"/>
      <c r="FA92" s="208"/>
      <c r="FB92" s="207"/>
      <c r="FC92" s="208"/>
      <c r="FD92" s="207"/>
      <c r="FE92" s="208"/>
      <c r="FF92" s="207"/>
      <c r="FG92" s="208"/>
      <c r="FH92" s="207"/>
      <c r="FI92" s="208"/>
      <c r="FJ92" s="207"/>
      <c r="FK92" s="208"/>
      <c r="FL92" s="207"/>
      <c r="FM92" s="208"/>
      <c r="FN92" s="207"/>
      <c r="FO92" s="208"/>
      <c r="FP92" s="207"/>
      <c r="FQ92" s="208"/>
      <c r="FR92" s="207"/>
      <c r="FS92" s="208"/>
      <c r="FT92" s="207"/>
      <c r="FU92" s="208"/>
      <c r="FV92" s="207"/>
      <c r="FW92" s="208"/>
      <c r="FX92" s="207"/>
      <c r="FY92" s="208"/>
      <c r="FZ92" s="207"/>
      <c r="GA92" s="208"/>
      <c r="GB92" s="207"/>
      <c r="GC92" s="208"/>
      <c r="GD92" s="207"/>
      <c r="GE92" s="208"/>
      <c r="GF92" s="207"/>
      <c r="GG92" s="208"/>
      <c r="GH92" s="207"/>
      <c r="GI92" s="208"/>
      <c r="GJ92" s="207"/>
      <c r="GK92" s="208"/>
      <c r="GL92" s="207"/>
      <c r="GM92" s="208"/>
      <c r="GN92" s="207"/>
      <c r="GO92" s="208"/>
      <c r="GP92" s="207"/>
      <c r="GQ92" s="208"/>
      <c r="GR92" s="207"/>
      <c r="GS92" s="208"/>
      <c r="GT92" s="207"/>
      <c r="GU92" s="208"/>
      <c r="GV92" s="207"/>
      <c r="GW92" s="208"/>
      <c r="GX92" s="207"/>
      <c r="GY92" s="208"/>
      <c r="GZ92" s="207"/>
      <c r="HA92" s="208"/>
      <c r="HB92" s="207"/>
      <c r="HC92" s="208"/>
      <c r="HD92" s="207"/>
      <c r="HE92" s="208"/>
      <c r="HF92" s="207"/>
      <c r="HG92" s="208"/>
      <c r="HH92" s="207"/>
      <c r="HI92" s="208"/>
      <c r="HJ92" s="207"/>
      <c r="HK92" s="208"/>
      <c r="HL92" s="207"/>
      <c r="HM92" s="208"/>
      <c r="HN92" s="207"/>
      <c r="HO92" s="208"/>
      <c r="HP92" s="207"/>
      <c r="HQ92" s="208"/>
      <c r="HR92" s="207"/>
      <c r="HS92" s="208"/>
      <c r="HT92" s="207"/>
      <c r="HU92" s="208"/>
      <c r="HV92" s="207"/>
      <c r="HW92" s="208"/>
      <c r="HX92" s="207"/>
      <c r="HY92" s="208"/>
      <c r="HZ92" s="207"/>
      <c r="IA92" s="208"/>
      <c r="IB92" s="207"/>
      <c r="IC92" s="208"/>
      <c r="ID92" s="207"/>
      <c r="IE92" s="208"/>
      <c r="IF92" s="207"/>
      <c r="IG92" s="208"/>
      <c r="IH92" s="207"/>
      <c r="II92" s="208"/>
      <c r="IJ92" s="207"/>
      <c r="IK92" s="209"/>
      <c r="IL92" s="209"/>
      <c r="IM92" s="209"/>
      <c r="IN92" s="209"/>
      <c r="IO92" s="209"/>
    </row>
    <row r="93" spans="1:249" ht="78.75" x14ac:dyDescent="0.25">
      <c r="A93" s="178" t="s">
        <v>1175</v>
      </c>
      <c r="B93" s="182" t="s">
        <v>1176</v>
      </c>
      <c r="C93" s="185">
        <v>10.9</v>
      </c>
      <c r="D93" s="207"/>
      <c r="E93" s="208"/>
      <c r="F93" s="207"/>
      <c r="G93" s="208"/>
      <c r="H93" s="207"/>
      <c r="I93" s="208"/>
      <c r="J93" s="207"/>
      <c r="K93" s="208"/>
      <c r="L93" s="207"/>
      <c r="M93" s="208"/>
      <c r="N93" s="207"/>
      <c r="O93" s="208"/>
      <c r="P93" s="207"/>
      <c r="Q93" s="208"/>
      <c r="R93" s="207"/>
      <c r="S93" s="208"/>
      <c r="T93" s="207"/>
      <c r="U93" s="208"/>
      <c r="V93" s="207"/>
      <c r="W93" s="208"/>
      <c r="X93" s="207"/>
      <c r="Y93" s="208"/>
      <c r="Z93" s="207"/>
      <c r="AA93" s="208"/>
      <c r="AB93" s="207"/>
      <c r="AC93" s="208"/>
      <c r="AD93" s="207"/>
      <c r="AE93" s="208"/>
      <c r="AF93" s="207"/>
      <c r="AG93" s="208"/>
      <c r="AH93" s="207"/>
      <c r="AI93" s="208"/>
      <c r="AJ93" s="207"/>
      <c r="AK93" s="208"/>
      <c r="AL93" s="207"/>
      <c r="AM93" s="208"/>
      <c r="AN93" s="207"/>
      <c r="AO93" s="208"/>
      <c r="AP93" s="207"/>
      <c r="AQ93" s="208"/>
      <c r="AR93" s="207"/>
      <c r="AS93" s="208"/>
      <c r="AT93" s="207"/>
      <c r="AU93" s="208"/>
      <c r="AV93" s="207"/>
      <c r="AW93" s="208"/>
      <c r="AX93" s="207"/>
      <c r="AY93" s="208"/>
      <c r="AZ93" s="207"/>
      <c r="BA93" s="208"/>
      <c r="BB93" s="207"/>
      <c r="BC93" s="208"/>
      <c r="BD93" s="207"/>
      <c r="BE93" s="208"/>
      <c r="BF93" s="207"/>
      <c r="BG93" s="208"/>
      <c r="BH93" s="207"/>
      <c r="BI93" s="208"/>
      <c r="BJ93" s="207"/>
      <c r="BK93" s="208"/>
      <c r="BL93" s="207"/>
      <c r="BM93" s="208"/>
      <c r="BN93" s="207"/>
      <c r="BO93" s="208"/>
      <c r="BP93" s="207"/>
      <c r="BQ93" s="208"/>
      <c r="BR93" s="207"/>
      <c r="BS93" s="208"/>
      <c r="BT93" s="207"/>
      <c r="BU93" s="208"/>
      <c r="BV93" s="207"/>
      <c r="BW93" s="208"/>
      <c r="BX93" s="207"/>
      <c r="BY93" s="208"/>
      <c r="BZ93" s="207"/>
      <c r="CA93" s="208"/>
      <c r="CB93" s="207"/>
      <c r="CC93" s="208"/>
      <c r="CD93" s="207"/>
      <c r="CE93" s="208"/>
      <c r="CF93" s="207"/>
      <c r="CG93" s="208"/>
      <c r="CH93" s="207"/>
      <c r="CI93" s="208"/>
      <c r="CJ93" s="207"/>
      <c r="CK93" s="208"/>
      <c r="CL93" s="207"/>
      <c r="CM93" s="208"/>
      <c r="CN93" s="207"/>
      <c r="CO93" s="208"/>
      <c r="CP93" s="207"/>
      <c r="CQ93" s="208"/>
      <c r="CR93" s="207"/>
      <c r="CS93" s="208"/>
      <c r="CT93" s="207"/>
      <c r="CU93" s="208"/>
      <c r="CV93" s="207"/>
      <c r="CW93" s="208"/>
      <c r="CX93" s="207"/>
      <c r="CY93" s="208"/>
      <c r="CZ93" s="207"/>
      <c r="DA93" s="208"/>
      <c r="DB93" s="207"/>
      <c r="DC93" s="208"/>
      <c r="DD93" s="207"/>
      <c r="DE93" s="208"/>
      <c r="DF93" s="207"/>
      <c r="DG93" s="208"/>
      <c r="DH93" s="207"/>
      <c r="DI93" s="208"/>
      <c r="DJ93" s="207"/>
      <c r="DK93" s="208"/>
      <c r="DL93" s="207"/>
      <c r="DM93" s="208"/>
      <c r="DN93" s="207"/>
      <c r="DO93" s="208"/>
      <c r="DP93" s="207"/>
      <c r="DQ93" s="208"/>
      <c r="DR93" s="207"/>
      <c r="DS93" s="208"/>
      <c r="DT93" s="207"/>
      <c r="DU93" s="208"/>
      <c r="DV93" s="207"/>
      <c r="DW93" s="208"/>
      <c r="DX93" s="207"/>
      <c r="DY93" s="208"/>
      <c r="DZ93" s="207"/>
      <c r="EA93" s="208"/>
      <c r="EB93" s="207"/>
      <c r="EC93" s="208"/>
      <c r="ED93" s="207"/>
      <c r="EE93" s="208"/>
      <c r="EF93" s="207"/>
      <c r="EG93" s="208"/>
      <c r="EH93" s="207"/>
      <c r="EI93" s="208"/>
      <c r="EJ93" s="207"/>
      <c r="EK93" s="208"/>
      <c r="EL93" s="207"/>
      <c r="EM93" s="208"/>
      <c r="EN93" s="207"/>
      <c r="EO93" s="208"/>
      <c r="EP93" s="207"/>
      <c r="EQ93" s="208"/>
      <c r="ER93" s="207"/>
      <c r="ES93" s="208"/>
      <c r="ET93" s="207"/>
      <c r="EU93" s="208"/>
      <c r="EV93" s="207"/>
      <c r="EW93" s="208"/>
      <c r="EX93" s="207"/>
      <c r="EY93" s="208"/>
      <c r="EZ93" s="207"/>
      <c r="FA93" s="208"/>
      <c r="FB93" s="207"/>
      <c r="FC93" s="208"/>
      <c r="FD93" s="207"/>
      <c r="FE93" s="208"/>
      <c r="FF93" s="207"/>
      <c r="FG93" s="208"/>
      <c r="FH93" s="207"/>
      <c r="FI93" s="208"/>
      <c r="FJ93" s="207"/>
      <c r="FK93" s="208"/>
      <c r="FL93" s="207"/>
      <c r="FM93" s="208"/>
      <c r="FN93" s="207"/>
      <c r="FO93" s="208"/>
      <c r="FP93" s="207"/>
      <c r="FQ93" s="208"/>
      <c r="FR93" s="207"/>
      <c r="FS93" s="208"/>
      <c r="FT93" s="207"/>
      <c r="FU93" s="208"/>
      <c r="FV93" s="207"/>
      <c r="FW93" s="208"/>
      <c r="FX93" s="207"/>
      <c r="FY93" s="208"/>
      <c r="FZ93" s="207"/>
      <c r="GA93" s="208"/>
      <c r="GB93" s="207"/>
      <c r="GC93" s="208"/>
      <c r="GD93" s="207"/>
      <c r="GE93" s="208"/>
      <c r="GF93" s="207"/>
      <c r="GG93" s="208"/>
      <c r="GH93" s="207"/>
      <c r="GI93" s="208"/>
      <c r="GJ93" s="207"/>
      <c r="GK93" s="208"/>
      <c r="GL93" s="207"/>
      <c r="GM93" s="208"/>
      <c r="GN93" s="207"/>
      <c r="GO93" s="208"/>
      <c r="GP93" s="207"/>
      <c r="GQ93" s="208"/>
      <c r="GR93" s="207"/>
      <c r="GS93" s="208"/>
      <c r="GT93" s="207"/>
      <c r="GU93" s="208"/>
      <c r="GV93" s="207"/>
      <c r="GW93" s="208"/>
      <c r="GX93" s="207"/>
      <c r="GY93" s="208"/>
      <c r="GZ93" s="207"/>
      <c r="HA93" s="208"/>
      <c r="HB93" s="207"/>
      <c r="HC93" s="208"/>
      <c r="HD93" s="207"/>
      <c r="HE93" s="208"/>
      <c r="HF93" s="207"/>
      <c r="HG93" s="208"/>
      <c r="HH93" s="207"/>
      <c r="HI93" s="208"/>
      <c r="HJ93" s="207"/>
      <c r="HK93" s="208"/>
      <c r="HL93" s="207"/>
      <c r="HM93" s="208"/>
      <c r="HN93" s="207"/>
      <c r="HO93" s="208"/>
      <c r="HP93" s="207"/>
      <c r="HQ93" s="208"/>
      <c r="HR93" s="207"/>
      <c r="HS93" s="208"/>
      <c r="HT93" s="207"/>
      <c r="HU93" s="208"/>
      <c r="HV93" s="207"/>
      <c r="HW93" s="208"/>
      <c r="HX93" s="207"/>
      <c r="HY93" s="208"/>
      <c r="HZ93" s="207"/>
      <c r="IA93" s="208"/>
      <c r="IB93" s="207"/>
      <c r="IC93" s="208"/>
      <c r="ID93" s="207"/>
      <c r="IE93" s="208"/>
      <c r="IF93" s="207"/>
      <c r="IG93" s="208"/>
      <c r="IH93" s="207"/>
      <c r="II93" s="208"/>
      <c r="IJ93" s="207"/>
      <c r="IK93" s="209"/>
      <c r="IL93" s="209"/>
      <c r="IM93" s="209"/>
      <c r="IN93" s="209"/>
      <c r="IO93" s="209"/>
    </row>
    <row r="94" spans="1:249" ht="110.25" x14ac:dyDescent="0.25">
      <c r="A94" s="198" t="s">
        <v>1177</v>
      </c>
      <c r="B94" s="182" t="s">
        <v>1178</v>
      </c>
      <c r="C94" s="185">
        <v>1141.9000000000001</v>
      </c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  <c r="GE94" s="177"/>
      <c r="GF94" s="177"/>
      <c r="GG94" s="177"/>
      <c r="GH94" s="177"/>
      <c r="GI94" s="177"/>
      <c r="GJ94" s="177"/>
      <c r="GK94" s="177"/>
      <c r="GL94" s="177"/>
      <c r="GM94" s="177"/>
      <c r="GN94" s="177"/>
      <c r="GO94" s="177"/>
      <c r="GP94" s="177"/>
      <c r="GQ94" s="177"/>
      <c r="GR94" s="177"/>
      <c r="GS94" s="177"/>
      <c r="GT94" s="177"/>
      <c r="GU94" s="177"/>
      <c r="GV94" s="177"/>
      <c r="GW94" s="177"/>
      <c r="GX94" s="177"/>
      <c r="GY94" s="177"/>
      <c r="GZ94" s="177"/>
      <c r="HA94" s="177"/>
      <c r="HB94" s="177"/>
      <c r="HC94" s="177"/>
      <c r="HD94" s="177"/>
      <c r="HE94" s="177"/>
      <c r="HF94" s="177"/>
      <c r="HG94" s="177"/>
      <c r="HH94" s="177"/>
      <c r="HI94" s="177"/>
      <c r="HJ94" s="177"/>
      <c r="HK94" s="177"/>
      <c r="HL94" s="177"/>
      <c r="HM94" s="177"/>
      <c r="HN94" s="177"/>
      <c r="HO94" s="177"/>
      <c r="HP94" s="177"/>
      <c r="HQ94" s="177"/>
      <c r="HR94" s="177"/>
      <c r="HS94" s="177"/>
      <c r="HT94" s="177"/>
      <c r="HU94" s="177"/>
      <c r="HV94" s="177"/>
      <c r="HW94" s="177"/>
      <c r="HX94" s="177"/>
      <c r="HY94" s="177"/>
      <c r="HZ94" s="177"/>
      <c r="IA94" s="177"/>
      <c r="IB94" s="177"/>
      <c r="IC94" s="177"/>
      <c r="ID94" s="177"/>
      <c r="IE94" s="177"/>
      <c r="IF94" s="177"/>
      <c r="IG94" s="177"/>
      <c r="IH94" s="177"/>
      <c r="II94" s="177"/>
      <c r="IJ94" s="194">
        <f>SUM(C94:II94)</f>
        <v>1141.9000000000001</v>
      </c>
      <c r="IK94" s="177"/>
      <c r="IL94" s="177"/>
      <c r="IM94" s="177"/>
      <c r="IN94" s="177"/>
      <c r="IO94" s="177"/>
    </row>
    <row r="95" spans="1:249" ht="15.75" x14ac:dyDescent="0.25">
      <c r="A95" s="174" t="s">
        <v>1179</v>
      </c>
      <c r="B95" s="175" t="s">
        <v>1180</v>
      </c>
      <c r="C95" s="176">
        <f>C96+C97+C98</f>
        <v>604.9</v>
      </c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  <c r="BI95" s="206"/>
      <c r="BJ95" s="206"/>
      <c r="BK95" s="206"/>
      <c r="BL95" s="206"/>
      <c r="BM95" s="206"/>
      <c r="BN95" s="206"/>
      <c r="BO95" s="206"/>
      <c r="BP95" s="206"/>
      <c r="BQ95" s="206"/>
      <c r="BR95" s="206"/>
      <c r="BS95" s="206"/>
      <c r="BT95" s="206"/>
      <c r="BU95" s="206"/>
      <c r="BV95" s="206"/>
      <c r="BW95" s="206"/>
      <c r="BX95" s="206"/>
      <c r="BY95" s="206"/>
      <c r="BZ95" s="206"/>
      <c r="CA95" s="206"/>
      <c r="CB95" s="206"/>
      <c r="CC95" s="206"/>
      <c r="CD95" s="206"/>
      <c r="CE95" s="206"/>
      <c r="CF95" s="206"/>
      <c r="CG95" s="206"/>
      <c r="CH95" s="206"/>
      <c r="CI95" s="206"/>
      <c r="CJ95" s="206"/>
      <c r="CK95" s="206"/>
      <c r="CL95" s="206"/>
      <c r="CM95" s="206"/>
      <c r="CN95" s="206"/>
      <c r="CO95" s="206"/>
      <c r="CP95" s="206"/>
      <c r="CQ95" s="206"/>
      <c r="CR95" s="206"/>
      <c r="CS95" s="206"/>
      <c r="CT95" s="206"/>
      <c r="CU95" s="206"/>
      <c r="CV95" s="206"/>
      <c r="CW95" s="206"/>
      <c r="CX95" s="206"/>
      <c r="CY95" s="206"/>
      <c r="CZ95" s="206"/>
      <c r="DA95" s="206"/>
      <c r="DB95" s="206"/>
      <c r="DC95" s="206"/>
      <c r="DD95" s="206"/>
      <c r="DE95" s="206"/>
      <c r="DF95" s="206"/>
      <c r="DG95" s="206"/>
      <c r="DH95" s="206"/>
      <c r="DI95" s="206"/>
      <c r="DJ95" s="206"/>
      <c r="DK95" s="206"/>
      <c r="DL95" s="206"/>
      <c r="DM95" s="206"/>
      <c r="DN95" s="206"/>
      <c r="DO95" s="206"/>
      <c r="DP95" s="206"/>
      <c r="DQ95" s="206"/>
      <c r="DR95" s="206"/>
      <c r="DS95" s="206"/>
      <c r="DT95" s="206"/>
      <c r="DU95" s="206"/>
      <c r="DV95" s="206"/>
      <c r="DW95" s="206"/>
      <c r="DX95" s="206"/>
      <c r="DY95" s="206"/>
      <c r="DZ95" s="206"/>
      <c r="EA95" s="206"/>
      <c r="EB95" s="206"/>
      <c r="EC95" s="206"/>
      <c r="ED95" s="206"/>
      <c r="EE95" s="206"/>
      <c r="EF95" s="206"/>
      <c r="EG95" s="206"/>
      <c r="EH95" s="206"/>
      <c r="EI95" s="206"/>
      <c r="EJ95" s="206"/>
      <c r="EK95" s="206"/>
      <c r="EL95" s="206"/>
      <c r="EM95" s="206"/>
      <c r="EN95" s="206"/>
      <c r="EO95" s="206"/>
      <c r="EP95" s="206"/>
      <c r="EQ95" s="206"/>
      <c r="ER95" s="206"/>
      <c r="ES95" s="206"/>
      <c r="ET95" s="206"/>
      <c r="EU95" s="206"/>
      <c r="EV95" s="206"/>
      <c r="EW95" s="206"/>
      <c r="EX95" s="206"/>
      <c r="EY95" s="206"/>
      <c r="EZ95" s="206"/>
      <c r="FA95" s="206"/>
      <c r="FB95" s="206"/>
      <c r="FC95" s="206"/>
      <c r="FD95" s="206"/>
      <c r="FE95" s="206"/>
      <c r="FF95" s="206"/>
      <c r="FG95" s="206"/>
      <c r="FH95" s="206"/>
      <c r="FI95" s="206"/>
      <c r="FJ95" s="206"/>
      <c r="FK95" s="206"/>
      <c r="FL95" s="206"/>
      <c r="FM95" s="206"/>
      <c r="FN95" s="206"/>
      <c r="FO95" s="206"/>
      <c r="FP95" s="206"/>
      <c r="FQ95" s="206"/>
      <c r="FR95" s="206"/>
      <c r="FS95" s="206"/>
      <c r="FT95" s="206"/>
      <c r="FU95" s="206"/>
      <c r="FV95" s="206"/>
      <c r="FW95" s="206"/>
      <c r="FX95" s="206"/>
      <c r="FY95" s="206"/>
      <c r="FZ95" s="206"/>
      <c r="GA95" s="206"/>
      <c r="GB95" s="206"/>
      <c r="GC95" s="206"/>
      <c r="GD95" s="206"/>
      <c r="GE95" s="206"/>
      <c r="GF95" s="206"/>
      <c r="GG95" s="206"/>
      <c r="GH95" s="206"/>
      <c r="GI95" s="206"/>
      <c r="GJ95" s="206"/>
      <c r="GK95" s="206"/>
      <c r="GL95" s="206"/>
      <c r="GM95" s="206"/>
      <c r="GN95" s="206"/>
      <c r="GO95" s="206"/>
      <c r="GP95" s="206"/>
      <c r="GQ95" s="206"/>
      <c r="GR95" s="206"/>
      <c r="GS95" s="206"/>
      <c r="GT95" s="206"/>
      <c r="GU95" s="206"/>
      <c r="GV95" s="206"/>
      <c r="GW95" s="206"/>
      <c r="GX95" s="206"/>
      <c r="GY95" s="206"/>
      <c r="GZ95" s="206"/>
      <c r="HA95" s="206"/>
      <c r="HB95" s="206"/>
      <c r="HC95" s="206"/>
      <c r="HD95" s="206"/>
      <c r="HE95" s="206"/>
      <c r="HF95" s="206"/>
      <c r="HG95" s="206"/>
      <c r="HH95" s="206"/>
      <c r="HI95" s="206"/>
      <c r="HJ95" s="206"/>
      <c r="HK95" s="206"/>
      <c r="HL95" s="206"/>
      <c r="HM95" s="206"/>
      <c r="HN95" s="206"/>
      <c r="HO95" s="206"/>
      <c r="HP95" s="206"/>
      <c r="HQ95" s="206"/>
      <c r="HR95" s="206"/>
      <c r="HS95" s="206"/>
      <c r="HT95" s="206"/>
      <c r="HU95" s="206"/>
      <c r="HV95" s="206"/>
      <c r="HW95" s="206"/>
      <c r="HX95" s="206"/>
      <c r="HY95" s="206"/>
      <c r="HZ95" s="206"/>
      <c r="IA95" s="206"/>
      <c r="IB95" s="206"/>
      <c r="IC95" s="206"/>
      <c r="ID95" s="206"/>
      <c r="IE95" s="206"/>
      <c r="IF95" s="206"/>
      <c r="IG95" s="206"/>
      <c r="IH95" s="206"/>
      <c r="II95" s="206"/>
      <c r="IJ95" s="206"/>
      <c r="IK95" s="206"/>
      <c r="IL95" s="206"/>
      <c r="IM95" s="206"/>
      <c r="IN95" s="206"/>
      <c r="IO95" s="206"/>
    </row>
    <row r="96" spans="1:249" ht="15.75" x14ac:dyDescent="0.25">
      <c r="A96" s="199" t="s">
        <v>1181</v>
      </c>
      <c r="B96" s="188" t="s">
        <v>1182</v>
      </c>
      <c r="C96" s="185">
        <v>43.5</v>
      </c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  <c r="BI96" s="206"/>
      <c r="BJ96" s="206"/>
      <c r="BK96" s="206"/>
      <c r="BL96" s="206"/>
      <c r="BM96" s="206"/>
      <c r="BN96" s="206"/>
      <c r="BO96" s="206"/>
      <c r="BP96" s="206"/>
      <c r="BQ96" s="206"/>
      <c r="BR96" s="206"/>
      <c r="BS96" s="206"/>
      <c r="BT96" s="206"/>
      <c r="BU96" s="206"/>
      <c r="BV96" s="206"/>
      <c r="BW96" s="206"/>
      <c r="BX96" s="206"/>
      <c r="BY96" s="206"/>
      <c r="BZ96" s="206"/>
      <c r="CA96" s="206"/>
      <c r="CB96" s="206"/>
      <c r="CC96" s="206"/>
      <c r="CD96" s="206"/>
      <c r="CE96" s="206"/>
      <c r="CF96" s="206"/>
      <c r="CG96" s="206"/>
      <c r="CH96" s="206"/>
      <c r="CI96" s="206"/>
      <c r="CJ96" s="206"/>
      <c r="CK96" s="206"/>
      <c r="CL96" s="206"/>
      <c r="CM96" s="206"/>
      <c r="CN96" s="206"/>
      <c r="CO96" s="206"/>
      <c r="CP96" s="206"/>
      <c r="CQ96" s="206"/>
      <c r="CR96" s="206"/>
      <c r="CS96" s="206"/>
      <c r="CT96" s="206"/>
      <c r="CU96" s="206"/>
      <c r="CV96" s="206"/>
      <c r="CW96" s="206"/>
      <c r="CX96" s="206"/>
      <c r="CY96" s="206"/>
      <c r="CZ96" s="206"/>
      <c r="DA96" s="206"/>
      <c r="DB96" s="206"/>
      <c r="DC96" s="206"/>
      <c r="DD96" s="206"/>
      <c r="DE96" s="206"/>
      <c r="DF96" s="206"/>
      <c r="DG96" s="206"/>
      <c r="DH96" s="206"/>
      <c r="DI96" s="206"/>
      <c r="DJ96" s="206"/>
      <c r="DK96" s="206"/>
      <c r="DL96" s="206"/>
      <c r="DM96" s="206"/>
      <c r="DN96" s="206"/>
      <c r="DO96" s="206"/>
      <c r="DP96" s="206"/>
      <c r="DQ96" s="206"/>
      <c r="DR96" s="206"/>
      <c r="DS96" s="206"/>
      <c r="DT96" s="206"/>
      <c r="DU96" s="206"/>
      <c r="DV96" s="206"/>
      <c r="DW96" s="206"/>
      <c r="DX96" s="206"/>
      <c r="DY96" s="206"/>
      <c r="DZ96" s="206"/>
      <c r="EA96" s="206"/>
      <c r="EB96" s="206"/>
      <c r="EC96" s="206"/>
      <c r="ED96" s="206"/>
      <c r="EE96" s="206"/>
      <c r="EF96" s="206"/>
      <c r="EG96" s="206"/>
      <c r="EH96" s="206"/>
      <c r="EI96" s="206"/>
      <c r="EJ96" s="206"/>
      <c r="EK96" s="206"/>
      <c r="EL96" s="206"/>
      <c r="EM96" s="206"/>
      <c r="EN96" s="206"/>
      <c r="EO96" s="206"/>
      <c r="EP96" s="206"/>
      <c r="EQ96" s="206"/>
      <c r="ER96" s="206"/>
      <c r="ES96" s="206"/>
      <c r="ET96" s="206"/>
      <c r="EU96" s="206"/>
      <c r="EV96" s="206"/>
      <c r="EW96" s="206"/>
      <c r="EX96" s="206"/>
      <c r="EY96" s="206"/>
      <c r="EZ96" s="206"/>
      <c r="FA96" s="206"/>
      <c r="FB96" s="206"/>
      <c r="FC96" s="206"/>
      <c r="FD96" s="206"/>
      <c r="FE96" s="206"/>
      <c r="FF96" s="206"/>
      <c r="FG96" s="206"/>
      <c r="FH96" s="206"/>
      <c r="FI96" s="206"/>
      <c r="FJ96" s="206"/>
      <c r="FK96" s="206"/>
      <c r="FL96" s="206"/>
      <c r="FM96" s="206"/>
      <c r="FN96" s="206"/>
      <c r="FO96" s="206"/>
      <c r="FP96" s="206"/>
      <c r="FQ96" s="206"/>
      <c r="FR96" s="206"/>
      <c r="FS96" s="206"/>
      <c r="FT96" s="206"/>
      <c r="FU96" s="206"/>
      <c r="FV96" s="206"/>
      <c r="FW96" s="206"/>
      <c r="FX96" s="206"/>
      <c r="FY96" s="206"/>
      <c r="FZ96" s="206"/>
      <c r="GA96" s="206"/>
      <c r="GB96" s="206"/>
      <c r="GC96" s="206"/>
      <c r="GD96" s="206"/>
      <c r="GE96" s="206"/>
      <c r="GF96" s="206"/>
      <c r="GG96" s="206"/>
      <c r="GH96" s="206"/>
      <c r="GI96" s="206"/>
      <c r="GJ96" s="206"/>
      <c r="GK96" s="206"/>
      <c r="GL96" s="206"/>
      <c r="GM96" s="206"/>
      <c r="GN96" s="206"/>
      <c r="GO96" s="206"/>
      <c r="GP96" s="206"/>
      <c r="GQ96" s="206"/>
      <c r="GR96" s="206"/>
      <c r="GS96" s="206"/>
      <c r="GT96" s="206"/>
      <c r="GU96" s="206"/>
      <c r="GV96" s="206"/>
      <c r="GW96" s="206"/>
      <c r="GX96" s="206"/>
      <c r="GY96" s="206"/>
      <c r="GZ96" s="206"/>
      <c r="HA96" s="206"/>
      <c r="HB96" s="206"/>
      <c r="HC96" s="206"/>
      <c r="HD96" s="206"/>
      <c r="HE96" s="206"/>
      <c r="HF96" s="206"/>
      <c r="HG96" s="206"/>
      <c r="HH96" s="206"/>
      <c r="HI96" s="206"/>
      <c r="HJ96" s="206"/>
      <c r="HK96" s="206"/>
      <c r="HL96" s="206"/>
      <c r="HM96" s="206"/>
      <c r="HN96" s="206"/>
      <c r="HO96" s="206"/>
      <c r="HP96" s="206"/>
      <c r="HQ96" s="206"/>
      <c r="HR96" s="206"/>
      <c r="HS96" s="206"/>
      <c r="HT96" s="206"/>
      <c r="HU96" s="206"/>
      <c r="HV96" s="206"/>
      <c r="HW96" s="206"/>
      <c r="HX96" s="206"/>
      <c r="HY96" s="206"/>
      <c r="HZ96" s="206"/>
      <c r="IA96" s="206"/>
      <c r="IB96" s="206"/>
      <c r="IC96" s="206"/>
      <c r="ID96" s="206"/>
      <c r="IE96" s="206"/>
      <c r="IF96" s="206"/>
      <c r="IG96" s="206"/>
      <c r="IH96" s="206"/>
      <c r="II96" s="206"/>
      <c r="IJ96" s="206"/>
      <c r="IK96" s="206"/>
      <c r="IL96" s="206"/>
      <c r="IM96" s="206"/>
      <c r="IN96" s="206"/>
      <c r="IO96" s="206"/>
    </row>
    <row r="97" spans="1:249" ht="15.75" x14ac:dyDescent="0.25">
      <c r="A97" s="199" t="s">
        <v>1183</v>
      </c>
      <c r="B97" s="188" t="s">
        <v>1184</v>
      </c>
      <c r="C97" s="210">
        <v>77.3</v>
      </c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  <c r="BI97" s="206"/>
      <c r="BJ97" s="206"/>
      <c r="BK97" s="206"/>
      <c r="BL97" s="206"/>
      <c r="BM97" s="206"/>
      <c r="BN97" s="206"/>
      <c r="BO97" s="206"/>
      <c r="BP97" s="206"/>
      <c r="BQ97" s="206"/>
      <c r="BR97" s="206"/>
      <c r="BS97" s="206"/>
      <c r="BT97" s="206"/>
      <c r="BU97" s="206"/>
      <c r="BV97" s="206"/>
      <c r="BW97" s="206"/>
      <c r="BX97" s="206"/>
      <c r="BY97" s="206"/>
      <c r="BZ97" s="206"/>
      <c r="CA97" s="206"/>
      <c r="CB97" s="206"/>
      <c r="CC97" s="206"/>
      <c r="CD97" s="206"/>
      <c r="CE97" s="206"/>
      <c r="CF97" s="206"/>
      <c r="CG97" s="206"/>
      <c r="CH97" s="206"/>
      <c r="CI97" s="206"/>
      <c r="CJ97" s="206"/>
      <c r="CK97" s="206"/>
      <c r="CL97" s="206"/>
      <c r="CM97" s="206"/>
      <c r="CN97" s="206"/>
      <c r="CO97" s="206"/>
      <c r="CP97" s="206"/>
      <c r="CQ97" s="206"/>
      <c r="CR97" s="206"/>
      <c r="CS97" s="206"/>
      <c r="CT97" s="206"/>
      <c r="CU97" s="206"/>
      <c r="CV97" s="206"/>
      <c r="CW97" s="206"/>
      <c r="CX97" s="206"/>
      <c r="CY97" s="206"/>
      <c r="CZ97" s="206"/>
      <c r="DA97" s="206"/>
      <c r="DB97" s="206"/>
      <c r="DC97" s="206"/>
      <c r="DD97" s="206"/>
      <c r="DE97" s="206"/>
      <c r="DF97" s="206"/>
      <c r="DG97" s="206"/>
      <c r="DH97" s="206"/>
      <c r="DI97" s="206"/>
      <c r="DJ97" s="206"/>
      <c r="DK97" s="206"/>
      <c r="DL97" s="206"/>
      <c r="DM97" s="206"/>
      <c r="DN97" s="206"/>
      <c r="DO97" s="206"/>
      <c r="DP97" s="206"/>
      <c r="DQ97" s="206"/>
      <c r="DR97" s="206"/>
      <c r="DS97" s="206"/>
      <c r="DT97" s="206"/>
      <c r="DU97" s="206"/>
      <c r="DV97" s="206"/>
      <c r="DW97" s="206"/>
      <c r="DX97" s="206"/>
      <c r="DY97" s="206"/>
      <c r="DZ97" s="206"/>
      <c r="EA97" s="206"/>
      <c r="EB97" s="206"/>
      <c r="EC97" s="206"/>
      <c r="ED97" s="206"/>
      <c r="EE97" s="206"/>
      <c r="EF97" s="206"/>
      <c r="EG97" s="206"/>
      <c r="EH97" s="206"/>
      <c r="EI97" s="206"/>
      <c r="EJ97" s="206"/>
      <c r="EK97" s="206"/>
      <c r="EL97" s="206"/>
      <c r="EM97" s="206"/>
      <c r="EN97" s="206"/>
      <c r="EO97" s="206"/>
      <c r="EP97" s="206"/>
      <c r="EQ97" s="206"/>
      <c r="ER97" s="206"/>
      <c r="ES97" s="206"/>
      <c r="ET97" s="206"/>
      <c r="EU97" s="206"/>
      <c r="EV97" s="206"/>
      <c r="EW97" s="206"/>
      <c r="EX97" s="206"/>
      <c r="EY97" s="206"/>
      <c r="EZ97" s="206"/>
      <c r="FA97" s="206"/>
      <c r="FB97" s="206"/>
      <c r="FC97" s="206"/>
      <c r="FD97" s="206"/>
      <c r="FE97" s="206"/>
      <c r="FF97" s="206"/>
      <c r="FG97" s="206"/>
      <c r="FH97" s="206"/>
      <c r="FI97" s="206"/>
      <c r="FJ97" s="206"/>
      <c r="FK97" s="206"/>
      <c r="FL97" s="206"/>
      <c r="FM97" s="206"/>
      <c r="FN97" s="206"/>
      <c r="FO97" s="206"/>
      <c r="FP97" s="206"/>
      <c r="FQ97" s="206"/>
      <c r="FR97" s="206"/>
      <c r="FS97" s="206"/>
      <c r="FT97" s="206"/>
      <c r="FU97" s="206"/>
      <c r="FV97" s="206"/>
      <c r="FW97" s="206"/>
      <c r="FX97" s="206"/>
      <c r="FY97" s="206"/>
      <c r="FZ97" s="206"/>
      <c r="GA97" s="206"/>
      <c r="GB97" s="206"/>
      <c r="GC97" s="206"/>
      <c r="GD97" s="206"/>
      <c r="GE97" s="206"/>
      <c r="GF97" s="206"/>
      <c r="GG97" s="206"/>
      <c r="GH97" s="206"/>
      <c r="GI97" s="206"/>
      <c r="GJ97" s="206"/>
      <c r="GK97" s="206"/>
      <c r="GL97" s="206"/>
      <c r="GM97" s="206"/>
      <c r="GN97" s="206"/>
      <c r="GO97" s="206"/>
      <c r="GP97" s="206"/>
      <c r="GQ97" s="206"/>
      <c r="GR97" s="206"/>
      <c r="GS97" s="206"/>
      <c r="GT97" s="206"/>
      <c r="GU97" s="206"/>
      <c r="GV97" s="206"/>
      <c r="GW97" s="206"/>
      <c r="GX97" s="206"/>
      <c r="GY97" s="206"/>
      <c r="GZ97" s="206"/>
      <c r="HA97" s="206"/>
      <c r="HB97" s="206"/>
      <c r="HC97" s="206"/>
      <c r="HD97" s="206"/>
      <c r="HE97" s="206"/>
      <c r="HF97" s="206"/>
      <c r="HG97" s="206"/>
      <c r="HH97" s="206"/>
      <c r="HI97" s="206"/>
      <c r="HJ97" s="206"/>
      <c r="HK97" s="206"/>
      <c r="HL97" s="206"/>
      <c r="HM97" s="206"/>
      <c r="HN97" s="206"/>
      <c r="HO97" s="206"/>
      <c r="HP97" s="206"/>
      <c r="HQ97" s="206"/>
      <c r="HR97" s="206"/>
      <c r="HS97" s="206"/>
      <c r="HT97" s="206"/>
      <c r="HU97" s="206"/>
      <c r="HV97" s="206"/>
      <c r="HW97" s="206"/>
      <c r="HX97" s="206"/>
      <c r="HY97" s="206"/>
      <c r="HZ97" s="206"/>
      <c r="IA97" s="206"/>
      <c r="IB97" s="206"/>
      <c r="IC97" s="206"/>
      <c r="ID97" s="206"/>
      <c r="IE97" s="206"/>
      <c r="IF97" s="206"/>
      <c r="IG97" s="206"/>
      <c r="IH97" s="206"/>
      <c r="II97" s="206"/>
      <c r="IJ97" s="206"/>
      <c r="IK97" s="206"/>
      <c r="IL97" s="206"/>
      <c r="IM97" s="206"/>
      <c r="IN97" s="206"/>
      <c r="IO97" s="206"/>
    </row>
    <row r="98" spans="1:249" ht="15.75" x14ac:dyDescent="0.25">
      <c r="A98" s="199" t="s">
        <v>1185</v>
      </c>
      <c r="B98" s="188" t="s">
        <v>1186</v>
      </c>
      <c r="C98" s="210">
        <v>484.1</v>
      </c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  <c r="BI98" s="206"/>
      <c r="BJ98" s="206"/>
      <c r="BK98" s="206"/>
      <c r="BL98" s="206"/>
      <c r="BM98" s="206"/>
      <c r="BN98" s="206"/>
      <c r="BO98" s="206"/>
      <c r="BP98" s="206"/>
      <c r="BQ98" s="206"/>
      <c r="BR98" s="206"/>
      <c r="BS98" s="206"/>
      <c r="BT98" s="206"/>
      <c r="BU98" s="206"/>
      <c r="BV98" s="206"/>
      <c r="BW98" s="206"/>
      <c r="BX98" s="206"/>
      <c r="BY98" s="206"/>
      <c r="BZ98" s="206"/>
      <c r="CA98" s="206"/>
      <c r="CB98" s="206"/>
      <c r="CC98" s="206"/>
      <c r="CD98" s="206"/>
      <c r="CE98" s="206"/>
      <c r="CF98" s="206"/>
      <c r="CG98" s="206"/>
      <c r="CH98" s="206"/>
      <c r="CI98" s="206"/>
      <c r="CJ98" s="206"/>
      <c r="CK98" s="206"/>
      <c r="CL98" s="206"/>
      <c r="CM98" s="206"/>
      <c r="CN98" s="206"/>
      <c r="CO98" s="206"/>
      <c r="CP98" s="206"/>
      <c r="CQ98" s="206"/>
      <c r="CR98" s="206"/>
      <c r="CS98" s="206"/>
      <c r="CT98" s="206"/>
      <c r="CU98" s="206"/>
      <c r="CV98" s="206"/>
      <c r="CW98" s="206"/>
      <c r="CX98" s="206"/>
      <c r="CY98" s="206"/>
      <c r="CZ98" s="206"/>
      <c r="DA98" s="206"/>
      <c r="DB98" s="206"/>
      <c r="DC98" s="206"/>
      <c r="DD98" s="206"/>
      <c r="DE98" s="206"/>
      <c r="DF98" s="206"/>
      <c r="DG98" s="206"/>
      <c r="DH98" s="206"/>
      <c r="DI98" s="206"/>
      <c r="DJ98" s="206"/>
      <c r="DK98" s="206"/>
      <c r="DL98" s="206"/>
      <c r="DM98" s="206"/>
      <c r="DN98" s="206"/>
      <c r="DO98" s="206"/>
      <c r="DP98" s="206"/>
      <c r="DQ98" s="206"/>
      <c r="DR98" s="206"/>
      <c r="DS98" s="206"/>
      <c r="DT98" s="206"/>
      <c r="DU98" s="206"/>
      <c r="DV98" s="206"/>
      <c r="DW98" s="206"/>
      <c r="DX98" s="206"/>
      <c r="DY98" s="206"/>
      <c r="DZ98" s="206"/>
      <c r="EA98" s="206"/>
      <c r="EB98" s="206"/>
      <c r="EC98" s="206"/>
      <c r="ED98" s="206"/>
      <c r="EE98" s="206"/>
      <c r="EF98" s="206"/>
      <c r="EG98" s="206"/>
      <c r="EH98" s="206"/>
      <c r="EI98" s="206"/>
      <c r="EJ98" s="206"/>
      <c r="EK98" s="206"/>
      <c r="EL98" s="206"/>
      <c r="EM98" s="206"/>
      <c r="EN98" s="206"/>
      <c r="EO98" s="206"/>
      <c r="EP98" s="206"/>
      <c r="EQ98" s="206"/>
      <c r="ER98" s="206"/>
      <c r="ES98" s="206"/>
      <c r="ET98" s="206"/>
      <c r="EU98" s="206"/>
      <c r="EV98" s="206"/>
      <c r="EW98" s="206"/>
      <c r="EX98" s="206"/>
      <c r="EY98" s="206"/>
      <c r="EZ98" s="206"/>
      <c r="FA98" s="206"/>
      <c r="FB98" s="206"/>
      <c r="FC98" s="206"/>
      <c r="FD98" s="206"/>
      <c r="FE98" s="206"/>
      <c r="FF98" s="206"/>
      <c r="FG98" s="206"/>
      <c r="FH98" s="206"/>
      <c r="FI98" s="206"/>
      <c r="FJ98" s="206"/>
      <c r="FK98" s="206"/>
      <c r="FL98" s="206"/>
      <c r="FM98" s="206"/>
      <c r="FN98" s="206"/>
      <c r="FO98" s="206"/>
      <c r="FP98" s="206"/>
      <c r="FQ98" s="206"/>
      <c r="FR98" s="206"/>
      <c r="FS98" s="206"/>
      <c r="FT98" s="206"/>
      <c r="FU98" s="206"/>
      <c r="FV98" s="206"/>
      <c r="FW98" s="206"/>
      <c r="FX98" s="206"/>
      <c r="FY98" s="206"/>
      <c r="FZ98" s="206"/>
      <c r="GA98" s="206"/>
      <c r="GB98" s="206"/>
      <c r="GC98" s="206"/>
      <c r="GD98" s="206"/>
      <c r="GE98" s="206"/>
      <c r="GF98" s="206"/>
      <c r="GG98" s="206"/>
      <c r="GH98" s="206"/>
      <c r="GI98" s="206"/>
      <c r="GJ98" s="206"/>
      <c r="GK98" s="206"/>
      <c r="GL98" s="206"/>
      <c r="GM98" s="206"/>
      <c r="GN98" s="206"/>
      <c r="GO98" s="206"/>
      <c r="GP98" s="206"/>
      <c r="GQ98" s="206"/>
      <c r="GR98" s="206"/>
      <c r="GS98" s="206"/>
      <c r="GT98" s="206"/>
      <c r="GU98" s="206"/>
      <c r="GV98" s="206"/>
      <c r="GW98" s="206"/>
      <c r="GX98" s="206"/>
      <c r="GY98" s="206"/>
      <c r="GZ98" s="206"/>
      <c r="HA98" s="206"/>
      <c r="HB98" s="206"/>
      <c r="HC98" s="206"/>
      <c r="HD98" s="206"/>
      <c r="HE98" s="206"/>
      <c r="HF98" s="206"/>
      <c r="HG98" s="206"/>
      <c r="HH98" s="206"/>
      <c r="HI98" s="206"/>
      <c r="HJ98" s="206"/>
      <c r="HK98" s="206"/>
      <c r="HL98" s="206"/>
      <c r="HM98" s="206"/>
      <c r="HN98" s="206"/>
      <c r="HO98" s="206"/>
      <c r="HP98" s="206"/>
      <c r="HQ98" s="206"/>
      <c r="HR98" s="206"/>
      <c r="HS98" s="206"/>
      <c r="HT98" s="206"/>
      <c r="HU98" s="206"/>
      <c r="HV98" s="206"/>
      <c r="HW98" s="206"/>
      <c r="HX98" s="206"/>
      <c r="HY98" s="206"/>
      <c r="HZ98" s="206"/>
      <c r="IA98" s="206"/>
      <c r="IB98" s="206"/>
      <c r="IC98" s="206"/>
      <c r="ID98" s="206"/>
      <c r="IE98" s="206"/>
      <c r="IF98" s="206"/>
      <c r="IG98" s="206"/>
      <c r="IH98" s="206"/>
      <c r="II98" s="206"/>
      <c r="IJ98" s="206"/>
      <c r="IK98" s="206"/>
      <c r="IL98" s="206"/>
      <c r="IM98" s="206"/>
      <c r="IN98" s="206"/>
      <c r="IO98" s="206"/>
    </row>
    <row r="99" spans="1:249" ht="15.75" x14ac:dyDescent="0.25">
      <c r="A99" s="192" t="s">
        <v>1187</v>
      </c>
      <c r="B99" s="192"/>
      <c r="C99" s="176">
        <f>C39+C50+C55+C60+C71+C95</f>
        <v>330982.10000000003</v>
      </c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  <c r="BI99" s="206"/>
      <c r="BJ99" s="206"/>
      <c r="BK99" s="206"/>
      <c r="BL99" s="206"/>
      <c r="BM99" s="206"/>
      <c r="BN99" s="206"/>
      <c r="BO99" s="206"/>
      <c r="BP99" s="206"/>
      <c r="BQ99" s="206"/>
      <c r="BR99" s="206"/>
      <c r="BS99" s="206"/>
      <c r="BT99" s="206"/>
      <c r="BU99" s="206"/>
      <c r="BV99" s="206"/>
      <c r="BW99" s="206"/>
      <c r="BX99" s="206"/>
      <c r="BY99" s="206"/>
      <c r="BZ99" s="206"/>
      <c r="CA99" s="206"/>
      <c r="CB99" s="206"/>
      <c r="CC99" s="206"/>
      <c r="CD99" s="206"/>
      <c r="CE99" s="206"/>
      <c r="CF99" s="206"/>
      <c r="CG99" s="206"/>
      <c r="CH99" s="206"/>
      <c r="CI99" s="206"/>
      <c r="CJ99" s="206"/>
      <c r="CK99" s="206"/>
      <c r="CL99" s="206"/>
      <c r="CM99" s="206"/>
      <c r="CN99" s="206"/>
      <c r="CO99" s="206"/>
      <c r="CP99" s="206"/>
      <c r="CQ99" s="206"/>
      <c r="CR99" s="206"/>
      <c r="CS99" s="206"/>
      <c r="CT99" s="206"/>
      <c r="CU99" s="206"/>
      <c r="CV99" s="206"/>
      <c r="CW99" s="206"/>
      <c r="CX99" s="206"/>
      <c r="CY99" s="206"/>
      <c r="CZ99" s="206"/>
      <c r="DA99" s="206"/>
      <c r="DB99" s="206"/>
      <c r="DC99" s="206"/>
      <c r="DD99" s="206"/>
      <c r="DE99" s="206"/>
      <c r="DF99" s="206"/>
      <c r="DG99" s="206"/>
      <c r="DH99" s="206"/>
      <c r="DI99" s="206"/>
      <c r="DJ99" s="206"/>
      <c r="DK99" s="206"/>
      <c r="DL99" s="206"/>
      <c r="DM99" s="206"/>
      <c r="DN99" s="206"/>
      <c r="DO99" s="206"/>
      <c r="DP99" s="206"/>
      <c r="DQ99" s="206"/>
      <c r="DR99" s="206"/>
      <c r="DS99" s="206"/>
      <c r="DT99" s="206"/>
      <c r="DU99" s="206"/>
      <c r="DV99" s="206"/>
      <c r="DW99" s="206"/>
      <c r="DX99" s="206"/>
      <c r="DY99" s="206"/>
      <c r="DZ99" s="206"/>
      <c r="EA99" s="206"/>
      <c r="EB99" s="206"/>
      <c r="EC99" s="206"/>
      <c r="ED99" s="206"/>
      <c r="EE99" s="206"/>
      <c r="EF99" s="206"/>
      <c r="EG99" s="206"/>
      <c r="EH99" s="206"/>
      <c r="EI99" s="206"/>
      <c r="EJ99" s="206"/>
      <c r="EK99" s="206"/>
      <c r="EL99" s="206"/>
      <c r="EM99" s="206"/>
      <c r="EN99" s="206"/>
      <c r="EO99" s="206"/>
      <c r="EP99" s="206"/>
      <c r="EQ99" s="206"/>
      <c r="ER99" s="206"/>
      <c r="ES99" s="206"/>
      <c r="ET99" s="206"/>
      <c r="EU99" s="206"/>
      <c r="EV99" s="206"/>
      <c r="EW99" s="206"/>
      <c r="EX99" s="206"/>
      <c r="EY99" s="206"/>
      <c r="EZ99" s="206"/>
      <c r="FA99" s="206"/>
      <c r="FB99" s="206"/>
      <c r="FC99" s="206"/>
      <c r="FD99" s="206"/>
      <c r="FE99" s="206"/>
      <c r="FF99" s="206"/>
      <c r="FG99" s="206"/>
      <c r="FH99" s="206"/>
      <c r="FI99" s="206"/>
      <c r="FJ99" s="206"/>
      <c r="FK99" s="206"/>
      <c r="FL99" s="206"/>
      <c r="FM99" s="206"/>
      <c r="FN99" s="206"/>
      <c r="FO99" s="206"/>
      <c r="FP99" s="206"/>
      <c r="FQ99" s="206"/>
      <c r="FR99" s="206"/>
      <c r="FS99" s="206"/>
      <c r="FT99" s="206"/>
      <c r="FU99" s="206"/>
      <c r="FV99" s="206"/>
      <c r="FW99" s="206"/>
      <c r="FX99" s="206"/>
      <c r="FY99" s="206"/>
      <c r="FZ99" s="206"/>
      <c r="GA99" s="206"/>
      <c r="GB99" s="206"/>
      <c r="GC99" s="206"/>
      <c r="GD99" s="206"/>
      <c r="GE99" s="206"/>
      <c r="GF99" s="206"/>
      <c r="GG99" s="206"/>
      <c r="GH99" s="206"/>
      <c r="GI99" s="206"/>
      <c r="GJ99" s="206"/>
      <c r="GK99" s="206"/>
      <c r="GL99" s="206"/>
      <c r="GM99" s="206"/>
      <c r="GN99" s="206"/>
      <c r="GO99" s="206"/>
      <c r="GP99" s="206"/>
      <c r="GQ99" s="206"/>
      <c r="GR99" s="206"/>
      <c r="GS99" s="206"/>
      <c r="GT99" s="206"/>
      <c r="GU99" s="206"/>
      <c r="GV99" s="206"/>
      <c r="GW99" s="206"/>
      <c r="GX99" s="206"/>
      <c r="GY99" s="206"/>
      <c r="GZ99" s="206"/>
      <c r="HA99" s="206"/>
      <c r="HB99" s="206"/>
      <c r="HC99" s="206"/>
      <c r="HD99" s="206"/>
      <c r="HE99" s="206"/>
      <c r="HF99" s="206"/>
      <c r="HG99" s="206"/>
      <c r="HH99" s="206"/>
      <c r="HI99" s="206"/>
      <c r="HJ99" s="206"/>
      <c r="HK99" s="206"/>
      <c r="HL99" s="206"/>
      <c r="HM99" s="206"/>
      <c r="HN99" s="206"/>
      <c r="HO99" s="206"/>
      <c r="HP99" s="206"/>
      <c r="HQ99" s="206"/>
      <c r="HR99" s="206"/>
      <c r="HS99" s="206"/>
      <c r="HT99" s="206"/>
      <c r="HU99" s="206"/>
      <c r="HV99" s="206"/>
      <c r="HW99" s="206"/>
      <c r="HX99" s="206"/>
      <c r="HY99" s="206"/>
      <c r="HZ99" s="206"/>
      <c r="IA99" s="206"/>
      <c r="IB99" s="206"/>
      <c r="IC99" s="206"/>
      <c r="ID99" s="206"/>
      <c r="IE99" s="206"/>
      <c r="IF99" s="206"/>
      <c r="IG99" s="206"/>
      <c r="IH99" s="206"/>
      <c r="II99" s="206"/>
      <c r="IJ99" s="206"/>
      <c r="IK99" s="206"/>
      <c r="IL99" s="206"/>
      <c r="IM99" s="206"/>
      <c r="IN99" s="206"/>
      <c r="IO99" s="206"/>
    </row>
    <row r="100" spans="1:249" ht="15.75" x14ac:dyDescent="0.25">
      <c r="A100" s="211" t="s">
        <v>1188</v>
      </c>
      <c r="B100" s="175" t="s">
        <v>1189</v>
      </c>
      <c r="C100" s="176">
        <f>C38+C99</f>
        <v>3380367.0999999996</v>
      </c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  <c r="BI100" s="206"/>
      <c r="BJ100" s="206"/>
      <c r="BK100" s="206"/>
      <c r="BL100" s="206"/>
      <c r="BM100" s="206"/>
      <c r="BN100" s="206"/>
      <c r="BO100" s="206"/>
      <c r="BP100" s="206"/>
      <c r="BQ100" s="206"/>
      <c r="BR100" s="206"/>
      <c r="BS100" s="206"/>
      <c r="BT100" s="206"/>
      <c r="BU100" s="206"/>
      <c r="BV100" s="206"/>
      <c r="BW100" s="206"/>
      <c r="BX100" s="206"/>
      <c r="BY100" s="206"/>
      <c r="BZ100" s="206"/>
      <c r="CA100" s="206"/>
      <c r="CB100" s="206"/>
      <c r="CC100" s="206"/>
      <c r="CD100" s="206"/>
      <c r="CE100" s="206"/>
      <c r="CF100" s="206"/>
      <c r="CG100" s="206"/>
      <c r="CH100" s="206"/>
      <c r="CI100" s="206"/>
      <c r="CJ100" s="206"/>
      <c r="CK100" s="206"/>
      <c r="CL100" s="206"/>
      <c r="CM100" s="206"/>
      <c r="CN100" s="206"/>
      <c r="CO100" s="206"/>
      <c r="CP100" s="206"/>
      <c r="CQ100" s="206"/>
      <c r="CR100" s="206"/>
      <c r="CS100" s="206"/>
      <c r="CT100" s="206"/>
      <c r="CU100" s="206"/>
      <c r="CV100" s="206"/>
      <c r="CW100" s="206"/>
      <c r="CX100" s="206"/>
      <c r="CY100" s="206"/>
      <c r="CZ100" s="206"/>
      <c r="DA100" s="206"/>
      <c r="DB100" s="206"/>
      <c r="DC100" s="206"/>
      <c r="DD100" s="206"/>
      <c r="DE100" s="206"/>
      <c r="DF100" s="206"/>
      <c r="DG100" s="206"/>
      <c r="DH100" s="206"/>
      <c r="DI100" s="206"/>
      <c r="DJ100" s="206"/>
      <c r="DK100" s="206"/>
      <c r="DL100" s="206"/>
      <c r="DM100" s="206"/>
      <c r="DN100" s="206"/>
      <c r="DO100" s="206"/>
      <c r="DP100" s="206"/>
      <c r="DQ100" s="206"/>
      <c r="DR100" s="206"/>
      <c r="DS100" s="206"/>
      <c r="DT100" s="206"/>
      <c r="DU100" s="206"/>
      <c r="DV100" s="206"/>
      <c r="DW100" s="206"/>
      <c r="DX100" s="206"/>
      <c r="DY100" s="206"/>
      <c r="DZ100" s="206"/>
      <c r="EA100" s="206"/>
      <c r="EB100" s="206"/>
      <c r="EC100" s="206"/>
      <c r="ED100" s="206"/>
      <c r="EE100" s="206"/>
      <c r="EF100" s="206"/>
      <c r="EG100" s="206"/>
      <c r="EH100" s="206"/>
      <c r="EI100" s="206"/>
      <c r="EJ100" s="206"/>
      <c r="EK100" s="206"/>
      <c r="EL100" s="206"/>
      <c r="EM100" s="206"/>
      <c r="EN100" s="206"/>
      <c r="EO100" s="206"/>
      <c r="EP100" s="206"/>
      <c r="EQ100" s="206"/>
      <c r="ER100" s="206"/>
      <c r="ES100" s="206"/>
      <c r="ET100" s="206"/>
      <c r="EU100" s="206"/>
      <c r="EV100" s="206"/>
      <c r="EW100" s="206"/>
      <c r="EX100" s="206"/>
      <c r="EY100" s="206"/>
      <c r="EZ100" s="206"/>
      <c r="FA100" s="206"/>
      <c r="FB100" s="206"/>
      <c r="FC100" s="206"/>
      <c r="FD100" s="206"/>
      <c r="FE100" s="206"/>
      <c r="FF100" s="206"/>
      <c r="FG100" s="206"/>
      <c r="FH100" s="206"/>
      <c r="FI100" s="206"/>
      <c r="FJ100" s="206"/>
      <c r="FK100" s="206"/>
      <c r="FL100" s="206"/>
      <c r="FM100" s="206"/>
      <c r="FN100" s="206"/>
      <c r="FO100" s="206"/>
      <c r="FP100" s="206"/>
      <c r="FQ100" s="206"/>
      <c r="FR100" s="206"/>
      <c r="FS100" s="206"/>
      <c r="FT100" s="206"/>
      <c r="FU100" s="206"/>
      <c r="FV100" s="206"/>
      <c r="FW100" s="206"/>
      <c r="FX100" s="206"/>
      <c r="FY100" s="206"/>
      <c r="FZ100" s="206"/>
      <c r="GA100" s="206"/>
      <c r="GB100" s="206"/>
      <c r="GC100" s="206"/>
      <c r="GD100" s="206"/>
      <c r="GE100" s="206"/>
      <c r="GF100" s="206"/>
      <c r="GG100" s="206"/>
      <c r="GH100" s="206"/>
      <c r="GI100" s="206"/>
      <c r="GJ100" s="206"/>
      <c r="GK100" s="206"/>
      <c r="GL100" s="206"/>
      <c r="GM100" s="206"/>
      <c r="GN100" s="206"/>
      <c r="GO100" s="206"/>
      <c r="GP100" s="206"/>
      <c r="GQ100" s="206"/>
      <c r="GR100" s="206"/>
      <c r="GS100" s="206"/>
      <c r="GT100" s="206"/>
      <c r="GU100" s="206"/>
      <c r="GV100" s="206"/>
      <c r="GW100" s="206"/>
      <c r="GX100" s="206"/>
      <c r="GY100" s="206"/>
      <c r="GZ100" s="206"/>
      <c r="HA100" s="206"/>
      <c r="HB100" s="206"/>
      <c r="HC100" s="206"/>
      <c r="HD100" s="206"/>
      <c r="HE100" s="206"/>
      <c r="HF100" s="206"/>
      <c r="HG100" s="206"/>
      <c r="HH100" s="206"/>
      <c r="HI100" s="206"/>
      <c r="HJ100" s="206"/>
      <c r="HK100" s="206"/>
      <c r="HL100" s="206"/>
      <c r="HM100" s="206"/>
      <c r="HN100" s="206"/>
      <c r="HO100" s="206"/>
      <c r="HP100" s="206"/>
      <c r="HQ100" s="206"/>
      <c r="HR100" s="206"/>
      <c r="HS100" s="206"/>
      <c r="HT100" s="206"/>
      <c r="HU100" s="206"/>
      <c r="HV100" s="206"/>
      <c r="HW100" s="206"/>
      <c r="HX100" s="206"/>
      <c r="HY100" s="206"/>
      <c r="HZ100" s="206"/>
      <c r="IA100" s="206"/>
      <c r="IB100" s="206"/>
      <c r="IC100" s="206"/>
      <c r="ID100" s="206"/>
      <c r="IE100" s="206"/>
      <c r="IF100" s="206"/>
      <c r="IG100" s="206"/>
      <c r="IH100" s="206"/>
      <c r="II100" s="206"/>
      <c r="IJ100" s="206"/>
      <c r="IK100" s="206"/>
      <c r="IL100" s="206"/>
      <c r="IM100" s="206"/>
      <c r="IN100" s="206"/>
      <c r="IO100" s="206"/>
    </row>
    <row r="101" spans="1:249" ht="31.5" x14ac:dyDescent="0.25">
      <c r="A101" s="212" t="s">
        <v>1190</v>
      </c>
      <c r="B101" s="175" t="s">
        <v>1191</v>
      </c>
      <c r="C101" s="176">
        <f>C102+C106+C127+C142</f>
        <v>5887012.4000000004</v>
      </c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  <c r="BI101" s="206"/>
      <c r="BJ101" s="206"/>
      <c r="BK101" s="206"/>
      <c r="BL101" s="206"/>
      <c r="BM101" s="206"/>
      <c r="BN101" s="206"/>
      <c r="BO101" s="206"/>
      <c r="BP101" s="206"/>
      <c r="BQ101" s="206"/>
      <c r="BR101" s="206"/>
      <c r="BS101" s="206"/>
      <c r="BT101" s="206"/>
      <c r="BU101" s="206"/>
      <c r="BV101" s="206"/>
      <c r="BW101" s="206"/>
      <c r="BX101" s="206"/>
      <c r="BY101" s="206"/>
      <c r="BZ101" s="206"/>
      <c r="CA101" s="206"/>
      <c r="CB101" s="206"/>
      <c r="CC101" s="206"/>
      <c r="CD101" s="206"/>
      <c r="CE101" s="206"/>
      <c r="CF101" s="206"/>
      <c r="CG101" s="206"/>
      <c r="CH101" s="206"/>
      <c r="CI101" s="206"/>
      <c r="CJ101" s="206"/>
      <c r="CK101" s="206"/>
      <c r="CL101" s="206"/>
      <c r="CM101" s="206"/>
      <c r="CN101" s="206"/>
      <c r="CO101" s="206"/>
      <c r="CP101" s="206"/>
      <c r="CQ101" s="206"/>
      <c r="CR101" s="206"/>
      <c r="CS101" s="206"/>
      <c r="CT101" s="206"/>
      <c r="CU101" s="206"/>
      <c r="CV101" s="206"/>
      <c r="CW101" s="206"/>
      <c r="CX101" s="206"/>
      <c r="CY101" s="206"/>
      <c r="CZ101" s="206"/>
      <c r="DA101" s="206"/>
      <c r="DB101" s="206"/>
      <c r="DC101" s="206"/>
      <c r="DD101" s="206"/>
      <c r="DE101" s="206"/>
      <c r="DF101" s="206"/>
      <c r="DG101" s="206"/>
      <c r="DH101" s="206"/>
      <c r="DI101" s="206"/>
      <c r="DJ101" s="206"/>
      <c r="DK101" s="206"/>
      <c r="DL101" s="206"/>
      <c r="DM101" s="206"/>
      <c r="DN101" s="206"/>
      <c r="DO101" s="206"/>
      <c r="DP101" s="206"/>
      <c r="DQ101" s="206"/>
      <c r="DR101" s="206"/>
      <c r="DS101" s="206"/>
      <c r="DT101" s="206"/>
      <c r="DU101" s="206"/>
      <c r="DV101" s="206"/>
      <c r="DW101" s="206"/>
      <c r="DX101" s="206"/>
      <c r="DY101" s="206"/>
      <c r="DZ101" s="206"/>
      <c r="EA101" s="206"/>
      <c r="EB101" s="206"/>
      <c r="EC101" s="206"/>
      <c r="ED101" s="206"/>
      <c r="EE101" s="206"/>
      <c r="EF101" s="206"/>
      <c r="EG101" s="206"/>
      <c r="EH101" s="206"/>
      <c r="EI101" s="206"/>
      <c r="EJ101" s="206"/>
      <c r="EK101" s="206"/>
      <c r="EL101" s="206"/>
      <c r="EM101" s="206"/>
      <c r="EN101" s="206"/>
      <c r="EO101" s="206"/>
      <c r="EP101" s="206"/>
      <c r="EQ101" s="206"/>
      <c r="ER101" s="206"/>
      <c r="ES101" s="206"/>
      <c r="ET101" s="206"/>
      <c r="EU101" s="206"/>
      <c r="EV101" s="206"/>
      <c r="EW101" s="206"/>
      <c r="EX101" s="206"/>
      <c r="EY101" s="206"/>
      <c r="EZ101" s="206"/>
      <c r="FA101" s="206"/>
      <c r="FB101" s="206"/>
      <c r="FC101" s="206"/>
      <c r="FD101" s="206"/>
      <c r="FE101" s="206"/>
      <c r="FF101" s="206"/>
      <c r="FG101" s="206"/>
      <c r="FH101" s="206"/>
      <c r="FI101" s="206"/>
      <c r="FJ101" s="206"/>
      <c r="FK101" s="206"/>
      <c r="FL101" s="206"/>
      <c r="FM101" s="206"/>
      <c r="FN101" s="206"/>
      <c r="FO101" s="206"/>
      <c r="FP101" s="206"/>
      <c r="FQ101" s="206"/>
      <c r="FR101" s="206"/>
      <c r="FS101" s="206"/>
      <c r="FT101" s="206"/>
      <c r="FU101" s="206"/>
      <c r="FV101" s="206"/>
      <c r="FW101" s="206"/>
      <c r="FX101" s="206"/>
      <c r="FY101" s="206"/>
      <c r="FZ101" s="206"/>
      <c r="GA101" s="206"/>
      <c r="GB101" s="206"/>
      <c r="GC101" s="206"/>
      <c r="GD101" s="206"/>
      <c r="GE101" s="206"/>
      <c r="GF101" s="206"/>
      <c r="GG101" s="206"/>
      <c r="GH101" s="206"/>
      <c r="GI101" s="206"/>
      <c r="GJ101" s="206"/>
      <c r="GK101" s="206"/>
      <c r="GL101" s="206"/>
      <c r="GM101" s="206"/>
      <c r="GN101" s="206"/>
      <c r="GO101" s="206"/>
      <c r="GP101" s="206"/>
      <c r="GQ101" s="206"/>
      <c r="GR101" s="206"/>
      <c r="GS101" s="206"/>
      <c r="GT101" s="206"/>
      <c r="GU101" s="206"/>
      <c r="GV101" s="206"/>
      <c r="GW101" s="206"/>
      <c r="GX101" s="206"/>
      <c r="GY101" s="206"/>
      <c r="GZ101" s="206"/>
      <c r="HA101" s="206"/>
      <c r="HB101" s="206"/>
      <c r="HC101" s="206"/>
      <c r="HD101" s="206"/>
      <c r="HE101" s="206"/>
      <c r="HF101" s="206"/>
      <c r="HG101" s="206"/>
      <c r="HH101" s="206"/>
      <c r="HI101" s="206"/>
      <c r="HJ101" s="206"/>
      <c r="HK101" s="206"/>
      <c r="HL101" s="206"/>
      <c r="HM101" s="206"/>
      <c r="HN101" s="206"/>
      <c r="HO101" s="206"/>
      <c r="HP101" s="206"/>
      <c r="HQ101" s="206"/>
      <c r="HR101" s="206"/>
      <c r="HS101" s="206"/>
      <c r="HT101" s="206"/>
      <c r="HU101" s="206"/>
      <c r="HV101" s="206"/>
      <c r="HW101" s="206"/>
      <c r="HX101" s="206"/>
      <c r="HY101" s="206"/>
      <c r="HZ101" s="206"/>
      <c r="IA101" s="206"/>
      <c r="IB101" s="206"/>
      <c r="IC101" s="206"/>
      <c r="ID101" s="206"/>
      <c r="IE101" s="206"/>
      <c r="IF101" s="206"/>
      <c r="IG101" s="206"/>
      <c r="IH101" s="206"/>
      <c r="II101" s="206"/>
      <c r="IJ101" s="206"/>
      <c r="IK101" s="206"/>
      <c r="IL101" s="206"/>
      <c r="IM101" s="206"/>
      <c r="IN101" s="206"/>
      <c r="IO101" s="206"/>
    </row>
    <row r="102" spans="1:249" ht="31.5" x14ac:dyDescent="0.25">
      <c r="A102" s="213" t="s">
        <v>1192</v>
      </c>
      <c r="B102" s="175" t="s">
        <v>1193</v>
      </c>
      <c r="C102" s="176">
        <f>SUM(C103:C105)</f>
        <v>1280019.7</v>
      </c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  <c r="BI102" s="206"/>
      <c r="BJ102" s="206"/>
      <c r="BK102" s="206"/>
      <c r="BL102" s="206"/>
      <c r="BM102" s="206"/>
      <c r="BN102" s="206"/>
      <c r="BO102" s="206"/>
      <c r="BP102" s="206"/>
      <c r="BQ102" s="206"/>
      <c r="BR102" s="206"/>
      <c r="BS102" s="206"/>
      <c r="BT102" s="206"/>
      <c r="BU102" s="206"/>
      <c r="BV102" s="206"/>
      <c r="BW102" s="206"/>
      <c r="BX102" s="206"/>
      <c r="BY102" s="206"/>
      <c r="BZ102" s="206"/>
      <c r="CA102" s="206"/>
      <c r="CB102" s="206"/>
      <c r="CC102" s="206"/>
      <c r="CD102" s="206"/>
      <c r="CE102" s="206"/>
      <c r="CF102" s="206"/>
      <c r="CG102" s="206"/>
      <c r="CH102" s="206"/>
      <c r="CI102" s="206"/>
      <c r="CJ102" s="206"/>
      <c r="CK102" s="206"/>
      <c r="CL102" s="206"/>
      <c r="CM102" s="206"/>
      <c r="CN102" s="206"/>
      <c r="CO102" s="206"/>
      <c r="CP102" s="206"/>
      <c r="CQ102" s="206"/>
      <c r="CR102" s="206"/>
      <c r="CS102" s="206"/>
      <c r="CT102" s="206"/>
      <c r="CU102" s="206"/>
      <c r="CV102" s="206"/>
      <c r="CW102" s="206"/>
      <c r="CX102" s="206"/>
      <c r="CY102" s="206"/>
      <c r="CZ102" s="206"/>
      <c r="DA102" s="206"/>
      <c r="DB102" s="206"/>
      <c r="DC102" s="206"/>
      <c r="DD102" s="206"/>
      <c r="DE102" s="206"/>
      <c r="DF102" s="206"/>
      <c r="DG102" s="206"/>
      <c r="DH102" s="206"/>
      <c r="DI102" s="206"/>
      <c r="DJ102" s="206"/>
      <c r="DK102" s="206"/>
      <c r="DL102" s="206"/>
      <c r="DM102" s="206"/>
      <c r="DN102" s="206"/>
      <c r="DO102" s="206"/>
      <c r="DP102" s="206"/>
      <c r="DQ102" s="206"/>
      <c r="DR102" s="206"/>
      <c r="DS102" s="206"/>
      <c r="DT102" s="206"/>
      <c r="DU102" s="206"/>
      <c r="DV102" s="206"/>
      <c r="DW102" s="206"/>
      <c r="DX102" s="206"/>
      <c r="DY102" s="206"/>
      <c r="DZ102" s="206"/>
      <c r="EA102" s="206"/>
      <c r="EB102" s="206"/>
      <c r="EC102" s="206"/>
      <c r="ED102" s="206"/>
      <c r="EE102" s="206"/>
      <c r="EF102" s="206"/>
      <c r="EG102" s="206"/>
      <c r="EH102" s="206"/>
      <c r="EI102" s="206"/>
      <c r="EJ102" s="206"/>
      <c r="EK102" s="206"/>
      <c r="EL102" s="206"/>
      <c r="EM102" s="206"/>
      <c r="EN102" s="206"/>
      <c r="EO102" s="206"/>
      <c r="EP102" s="206"/>
      <c r="EQ102" s="206"/>
      <c r="ER102" s="206"/>
      <c r="ES102" s="206"/>
      <c r="ET102" s="206"/>
      <c r="EU102" s="206"/>
      <c r="EV102" s="206"/>
      <c r="EW102" s="206"/>
      <c r="EX102" s="206"/>
      <c r="EY102" s="206"/>
      <c r="EZ102" s="206"/>
      <c r="FA102" s="206"/>
      <c r="FB102" s="206"/>
      <c r="FC102" s="206"/>
      <c r="FD102" s="206"/>
      <c r="FE102" s="206"/>
      <c r="FF102" s="206"/>
      <c r="FG102" s="206"/>
      <c r="FH102" s="206"/>
      <c r="FI102" s="206"/>
      <c r="FJ102" s="206"/>
      <c r="FK102" s="206"/>
      <c r="FL102" s="206"/>
      <c r="FM102" s="206"/>
      <c r="FN102" s="206"/>
      <c r="FO102" s="206"/>
      <c r="FP102" s="206"/>
      <c r="FQ102" s="206"/>
      <c r="FR102" s="206"/>
      <c r="FS102" s="206"/>
      <c r="FT102" s="206"/>
      <c r="FU102" s="206"/>
      <c r="FV102" s="206"/>
      <c r="FW102" s="206"/>
      <c r="FX102" s="206"/>
      <c r="FY102" s="206"/>
      <c r="FZ102" s="206"/>
      <c r="GA102" s="206"/>
      <c r="GB102" s="206"/>
      <c r="GC102" s="206"/>
      <c r="GD102" s="206"/>
      <c r="GE102" s="206"/>
      <c r="GF102" s="206"/>
      <c r="GG102" s="206"/>
      <c r="GH102" s="206"/>
      <c r="GI102" s="206"/>
      <c r="GJ102" s="206"/>
      <c r="GK102" s="206"/>
      <c r="GL102" s="206"/>
      <c r="GM102" s="206"/>
      <c r="GN102" s="206"/>
      <c r="GO102" s="206"/>
      <c r="GP102" s="206"/>
      <c r="GQ102" s="206"/>
      <c r="GR102" s="206"/>
      <c r="GS102" s="206"/>
      <c r="GT102" s="206"/>
      <c r="GU102" s="206"/>
      <c r="GV102" s="206"/>
      <c r="GW102" s="206"/>
      <c r="GX102" s="206"/>
      <c r="GY102" s="206"/>
      <c r="GZ102" s="206"/>
      <c r="HA102" s="206"/>
      <c r="HB102" s="206"/>
      <c r="HC102" s="206"/>
      <c r="HD102" s="206"/>
      <c r="HE102" s="206"/>
      <c r="HF102" s="206"/>
      <c r="HG102" s="206"/>
      <c r="HH102" s="206"/>
      <c r="HI102" s="206"/>
      <c r="HJ102" s="206"/>
      <c r="HK102" s="206"/>
      <c r="HL102" s="206"/>
      <c r="HM102" s="206"/>
      <c r="HN102" s="206"/>
      <c r="HO102" s="206"/>
      <c r="HP102" s="206"/>
      <c r="HQ102" s="206"/>
      <c r="HR102" s="206"/>
      <c r="HS102" s="206"/>
      <c r="HT102" s="206"/>
      <c r="HU102" s="206"/>
      <c r="HV102" s="206"/>
      <c r="HW102" s="206"/>
      <c r="HX102" s="206"/>
      <c r="HY102" s="206"/>
      <c r="HZ102" s="206"/>
      <c r="IA102" s="206"/>
      <c r="IB102" s="206"/>
      <c r="IC102" s="206"/>
      <c r="ID102" s="206"/>
      <c r="IE102" s="206"/>
      <c r="IF102" s="206"/>
      <c r="IG102" s="206"/>
      <c r="IH102" s="206"/>
      <c r="II102" s="206"/>
      <c r="IJ102" s="206"/>
      <c r="IK102" s="206"/>
      <c r="IL102" s="206"/>
      <c r="IM102" s="206"/>
      <c r="IN102" s="206"/>
      <c r="IO102" s="206"/>
    </row>
    <row r="103" spans="1:249" ht="31.5" x14ac:dyDescent="0.25">
      <c r="A103" s="178" t="s">
        <v>1194</v>
      </c>
      <c r="B103" s="188" t="s">
        <v>1195</v>
      </c>
      <c r="C103" s="185">
        <v>308963</v>
      </c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  <c r="BI103" s="206"/>
      <c r="BJ103" s="206"/>
      <c r="BK103" s="206"/>
      <c r="BL103" s="206"/>
      <c r="BM103" s="206"/>
      <c r="BN103" s="206"/>
      <c r="BO103" s="206"/>
      <c r="BP103" s="206"/>
      <c r="BQ103" s="206"/>
      <c r="BR103" s="206"/>
      <c r="BS103" s="206"/>
      <c r="BT103" s="206"/>
      <c r="BU103" s="206"/>
      <c r="BV103" s="206"/>
      <c r="BW103" s="206"/>
      <c r="BX103" s="206"/>
      <c r="BY103" s="206"/>
      <c r="BZ103" s="206"/>
      <c r="CA103" s="206"/>
      <c r="CB103" s="206"/>
      <c r="CC103" s="206"/>
      <c r="CD103" s="206"/>
      <c r="CE103" s="206"/>
      <c r="CF103" s="206"/>
      <c r="CG103" s="206"/>
      <c r="CH103" s="206"/>
      <c r="CI103" s="206"/>
      <c r="CJ103" s="206"/>
      <c r="CK103" s="206"/>
      <c r="CL103" s="206"/>
      <c r="CM103" s="206"/>
      <c r="CN103" s="206"/>
      <c r="CO103" s="206"/>
      <c r="CP103" s="206"/>
      <c r="CQ103" s="206"/>
      <c r="CR103" s="206"/>
      <c r="CS103" s="206"/>
      <c r="CT103" s="206"/>
      <c r="CU103" s="206"/>
      <c r="CV103" s="206"/>
      <c r="CW103" s="206"/>
      <c r="CX103" s="206"/>
      <c r="CY103" s="206"/>
      <c r="CZ103" s="206"/>
      <c r="DA103" s="206"/>
      <c r="DB103" s="206"/>
      <c r="DC103" s="206"/>
      <c r="DD103" s="206"/>
      <c r="DE103" s="206"/>
      <c r="DF103" s="206"/>
      <c r="DG103" s="206"/>
      <c r="DH103" s="206"/>
      <c r="DI103" s="206"/>
      <c r="DJ103" s="206"/>
      <c r="DK103" s="206"/>
      <c r="DL103" s="206"/>
      <c r="DM103" s="206"/>
      <c r="DN103" s="206"/>
      <c r="DO103" s="206"/>
      <c r="DP103" s="206"/>
      <c r="DQ103" s="206"/>
      <c r="DR103" s="206"/>
      <c r="DS103" s="206"/>
      <c r="DT103" s="206"/>
      <c r="DU103" s="206"/>
      <c r="DV103" s="206"/>
      <c r="DW103" s="206"/>
      <c r="DX103" s="206"/>
      <c r="DY103" s="206"/>
      <c r="DZ103" s="206"/>
      <c r="EA103" s="206"/>
      <c r="EB103" s="206"/>
      <c r="EC103" s="206"/>
      <c r="ED103" s="206"/>
      <c r="EE103" s="206"/>
      <c r="EF103" s="206"/>
      <c r="EG103" s="206"/>
      <c r="EH103" s="206"/>
      <c r="EI103" s="206"/>
      <c r="EJ103" s="206"/>
      <c r="EK103" s="206"/>
      <c r="EL103" s="206"/>
      <c r="EM103" s="206"/>
      <c r="EN103" s="206"/>
      <c r="EO103" s="206"/>
      <c r="EP103" s="206"/>
      <c r="EQ103" s="206"/>
      <c r="ER103" s="206"/>
      <c r="ES103" s="206"/>
      <c r="ET103" s="206"/>
      <c r="EU103" s="206"/>
      <c r="EV103" s="206"/>
      <c r="EW103" s="206"/>
      <c r="EX103" s="206"/>
      <c r="EY103" s="206"/>
      <c r="EZ103" s="206"/>
      <c r="FA103" s="206"/>
      <c r="FB103" s="206"/>
      <c r="FC103" s="206"/>
      <c r="FD103" s="206"/>
      <c r="FE103" s="206"/>
      <c r="FF103" s="206"/>
      <c r="FG103" s="206"/>
      <c r="FH103" s="206"/>
      <c r="FI103" s="206"/>
      <c r="FJ103" s="206"/>
      <c r="FK103" s="206"/>
      <c r="FL103" s="206"/>
      <c r="FM103" s="206"/>
      <c r="FN103" s="206"/>
      <c r="FO103" s="206"/>
      <c r="FP103" s="206"/>
      <c r="FQ103" s="206"/>
      <c r="FR103" s="206"/>
      <c r="FS103" s="206"/>
      <c r="FT103" s="206"/>
      <c r="FU103" s="206"/>
      <c r="FV103" s="206"/>
      <c r="FW103" s="206"/>
      <c r="FX103" s="206"/>
      <c r="FY103" s="206"/>
      <c r="FZ103" s="206"/>
      <c r="GA103" s="206"/>
      <c r="GB103" s="206"/>
      <c r="GC103" s="206"/>
      <c r="GD103" s="206"/>
      <c r="GE103" s="206"/>
      <c r="GF103" s="206"/>
      <c r="GG103" s="206"/>
      <c r="GH103" s="206"/>
      <c r="GI103" s="206"/>
      <c r="GJ103" s="206"/>
      <c r="GK103" s="206"/>
      <c r="GL103" s="206"/>
      <c r="GM103" s="206"/>
      <c r="GN103" s="206"/>
      <c r="GO103" s="206"/>
      <c r="GP103" s="206"/>
      <c r="GQ103" s="206"/>
      <c r="GR103" s="206"/>
      <c r="GS103" s="206"/>
      <c r="GT103" s="206"/>
      <c r="GU103" s="206"/>
      <c r="GV103" s="206"/>
      <c r="GW103" s="206"/>
      <c r="GX103" s="206"/>
      <c r="GY103" s="206"/>
      <c r="GZ103" s="206"/>
      <c r="HA103" s="206"/>
      <c r="HB103" s="206"/>
      <c r="HC103" s="206"/>
      <c r="HD103" s="206"/>
      <c r="HE103" s="206"/>
      <c r="HF103" s="206"/>
      <c r="HG103" s="206"/>
      <c r="HH103" s="206"/>
      <c r="HI103" s="206"/>
      <c r="HJ103" s="206"/>
      <c r="HK103" s="206"/>
      <c r="HL103" s="206"/>
      <c r="HM103" s="206"/>
      <c r="HN103" s="206"/>
      <c r="HO103" s="206"/>
      <c r="HP103" s="206"/>
      <c r="HQ103" s="206"/>
      <c r="HR103" s="206"/>
      <c r="HS103" s="206"/>
      <c r="HT103" s="206"/>
      <c r="HU103" s="206"/>
      <c r="HV103" s="206"/>
      <c r="HW103" s="206"/>
      <c r="HX103" s="206"/>
      <c r="HY103" s="206"/>
      <c r="HZ103" s="206"/>
      <c r="IA103" s="206"/>
      <c r="IB103" s="206"/>
      <c r="IC103" s="206"/>
      <c r="ID103" s="206"/>
      <c r="IE103" s="206"/>
      <c r="IF103" s="206"/>
      <c r="IG103" s="206"/>
      <c r="IH103" s="206"/>
      <c r="II103" s="206"/>
      <c r="IJ103" s="206"/>
      <c r="IK103" s="206"/>
      <c r="IL103" s="206"/>
      <c r="IM103" s="206"/>
      <c r="IN103" s="206"/>
      <c r="IO103" s="206"/>
    </row>
    <row r="104" spans="1:249" ht="31.5" x14ac:dyDescent="0.25">
      <c r="A104" s="178" t="s">
        <v>1196</v>
      </c>
      <c r="B104" s="188" t="s">
        <v>1197</v>
      </c>
      <c r="C104" s="185">
        <v>793822.7</v>
      </c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06"/>
      <c r="BN104" s="206"/>
      <c r="BO104" s="206"/>
      <c r="BP104" s="206"/>
      <c r="BQ104" s="206"/>
      <c r="BR104" s="206"/>
      <c r="BS104" s="206"/>
      <c r="BT104" s="206"/>
      <c r="BU104" s="206"/>
      <c r="BV104" s="206"/>
      <c r="BW104" s="206"/>
      <c r="BX104" s="206"/>
      <c r="BY104" s="206"/>
      <c r="BZ104" s="206"/>
      <c r="CA104" s="206"/>
      <c r="CB104" s="206"/>
      <c r="CC104" s="206"/>
      <c r="CD104" s="206"/>
      <c r="CE104" s="206"/>
      <c r="CF104" s="206"/>
      <c r="CG104" s="206"/>
      <c r="CH104" s="206"/>
      <c r="CI104" s="206"/>
      <c r="CJ104" s="206"/>
      <c r="CK104" s="206"/>
      <c r="CL104" s="206"/>
      <c r="CM104" s="206"/>
      <c r="CN104" s="206"/>
      <c r="CO104" s="206"/>
      <c r="CP104" s="206"/>
      <c r="CQ104" s="206"/>
      <c r="CR104" s="206"/>
      <c r="CS104" s="206"/>
      <c r="CT104" s="206"/>
      <c r="CU104" s="206"/>
      <c r="CV104" s="206"/>
      <c r="CW104" s="206"/>
      <c r="CX104" s="206"/>
      <c r="CY104" s="206"/>
      <c r="CZ104" s="206"/>
      <c r="DA104" s="206"/>
      <c r="DB104" s="206"/>
      <c r="DC104" s="206"/>
      <c r="DD104" s="206"/>
      <c r="DE104" s="206"/>
      <c r="DF104" s="206"/>
      <c r="DG104" s="206"/>
      <c r="DH104" s="206"/>
      <c r="DI104" s="206"/>
      <c r="DJ104" s="206"/>
      <c r="DK104" s="206"/>
      <c r="DL104" s="206"/>
      <c r="DM104" s="206"/>
      <c r="DN104" s="206"/>
      <c r="DO104" s="206"/>
      <c r="DP104" s="206"/>
      <c r="DQ104" s="206"/>
      <c r="DR104" s="206"/>
      <c r="DS104" s="206"/>
      <c r="DT104" s="206"/>
      <c r="DU104" s="206"/>
      <c r="DV104" s="206"/>
      <c r="DW104" s="206"/>
      <c r="DX104" s="206"/>
      <c r="DY104" s="206"/>
      <c r="DZ104" s="206"/>
      <c r="EA104" s="206"/>
      <c r="EB104" s="206"/>
      <c r="EC104" s="206"/>
      <c r="ED104" s="206"/>
      <c r="EE104" s="206"/>
      <c r="EF104" s="206"/>
      <c r="EG104" s="206"/>
      <c r="EH104" s="206"/>
      <c r="EI104" s="206"/>
      <c r="EJ104" s="206"/>
      <c r="EK104" s="206"/>
      <c r="EL104" s="206"/>
      <c r="EM104" s="206"/>
      <c r="EN104" s="206"/>
      <c r="EO104" s="206"/>
      <c r="EP104" s="206"/>
      <c r="EQ104" s="206"/>
      <c r="ER104" s="206"/>
      <c r="ES104" s="206"/>
      <c r="ET104" s="206"/>
      <c r="EU104" s="206"/>
      <c r="EV104" s="206"/>
      <c r="EW104" s="206"/>
      <c r="EX104" s="206"/>
      <c r="EY104" s="206"/>
      <c r="EZ104" s="206"/>
      <c r="FA104" s="206"/>
      <c r="FB104" s="206"/>
      <c r="FC104" s="206"/>
      <c r="FD104" s="206"/>
      <c r="FE104" s="206"/>
      <c r="FF104" s="206"/>
      <c r="FG104" s="206"/>
      <c r="FH104" s="206"/>
      <c r="FI104" s="206"/>
      <c r="FJ104" s="206"/>
      <c r="FK104" s="206"/>
      <c r="FL104" s="206"/>
      <c r="FM104" s="206"/>
      <c r="FN104" s="206"/>
      <c r="FO104" s="206"/>
      <c r="FP104" s="206"/>
      <c r="FQ104" s="206"/>
      <c r="FR104" s="206"/>
      <c r="FS104" s="206"/>
      <c r="FT104" s="206"/>
      <c r="FU104" s="206"/>
      <c r="FV104" s="206"/>
      <c r="FW104" s="206"/>
      <c r="FX104" s="206"/>
      <c r="FY104" s="206"/>
      <c r="FZ104" s="206"/>
      <c r="GA104" s="206"/>
      <c r="GB104" s="206"/>
      <c r="GC104" s="206"/>
      <c r="GD104" s="206"/>
      <c r="GE104" s="206"/>
      <c r="GF104" s="206"/>
      <c r="GG104" s="206"/>
      <c r="GH104" s="206"/>
      <c r="GI104" s="206"/>
      <c r="GJ104" s="206"/>
      <c r="GK104" s="206"/>
      <c r="GL104" s="206"/>
      <c r="GM104" s="206"/>
      <c r="GN104" s="206"/>
      <c r="GO104" s="206"/>
      <c r="GP104" s="206"/>
      <c r="GQ104" s="206"/>
      <c r="GR104" s="206"/>
      <c r="GS104" s="206"/>
      <c r="GT104" s="206"/>
      <c r="GU104" s="206"/>
      <c r="GV104" s="206"/>
      <c r="GW104" s="206"/>
      <c r="GX104" s="206"/>
      <c r="GY104" s="206"/>
      <c r="GZ104" s="206"/>
      <c r="HA104" s="206"/>
      <c r="HB104" s="206"/>
      <c r="HC104" s="206"/>
      <c r="HD104" s="206"/>
      <c r="HE104" s="206"/>
      <c r="HF104" s="206"/>
      <c r="HG104" s="206"/>
      <c r="HH104" s="206"/>
      <c r="HI104" s="206"/>
      <c r="HJ104" s="206"/>
      <c r="HK104" s="206"/>
      <c r="HL104" s="206"/>
      <c r="HM104" s="206"/>
      <c r="HN104" s="206"/>
      <c r="HO104" s="206"/>
      <c r="HP104" s="206"/>
      <c r="HQ104" s="206"/>
      <c r="HR104" s="206"/>
      <c r="HS104" s="206"/>
      <c r="HT104" s="206"/>
      <c r="HU104" s="206"/>
      <c r="HV104" s="206"/>
      <c r="HW104" s="206"/>
      <c r="HX104" s="206"/>
      <c r="HY104" s="206"/>
      <c r="HZ104" s="206"/>
      <c r="IA104" s="206"/>
      <c r="IB104" s="206"/>
      <c r="IC104" s="206"/>
      <c r="ID104" s="206"/>
      <c r="IE104" s="206"/>
      <c r="IF104" s="206"/>
      <c r="IG104" s="206"/>
      <c r="IH104" s="206"/>
      <c r="II104" s="206"/>
      <c r="IJ104" s="206"/>
      <c r="IK104" s="206"/>
      <c r="IL104" s="206"/>
      <c r="IM104" s="206"/>
      <c r="IN104" s="206"/>
      <c r="IO104" s="206"/>
    </row>
    <row r="105" spans="1:249" ht="47.25" x14ac:dyDescent="0.25">
      <c r="A105" s="178" t="s">
        <v>1198</v>
      </c>
      <c r="B105" s="188" t="s">
        <v>1199</v>
      </c>
      <c r="C105" s="185">
        <v>177234</v>
      </c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06"/>
      <c r="BN105" s="206"/>
      <c r="BO105" s="206"/>
      <c r="BP105" s="206"/>
      <c r="BQ105" s="206"/>
      <c r="BR105" s="206"/>
      <c r="BS105" s="206"/>
      <c r="BT105" s="206"/>
      <c r="BU105" s="206"/>
      <c r="BV105" s="206"/>
      <c r="BW105" s="206"/>
      <c r="BX105" s="206"/>
      <c r="BY105" s="206"/>
      <c r="BZ105" s="206"/>
      <c r="CA105" s="206"/>
      <c r="CB105" s="206"/>
      <c r="CC105" s="206"/>
      <c r="CD105" s="206"/>
      <c r="CE105" s="206"/>
      <c r="CF105" s="206"/>
      <c r="CG105" s="206"/>
      <c r="CH105" s="206"/>
      <c r="CI105" s="206"/>
      <c r="CJ105" s="206"/>
      <c r="CK105" s="206"/>
      <c r="CL105" s="206"/>
      <c r="CM105" s="206"/>
      <c r="CN105" s="206"/>
      <c r="CO105" s="206"/>
      <c r="CP105" s="206"/>
      <c r="CQ105" s="206"/>
      <c r="CR105" s="206"/>
      <c r="CS105" s="206"/>
      <c r="CT105" s="206"/>
      <c r="CU105" s="206"/>
      <c r="CV105" s="206"/>
      <c r="CW105" s="206"/>
      <c r="CX105" s="206"/>
      <c r="CY105" s="206"/>
      <c r="CZ105" s="206"/>
      <c r="DA105" s="206"/>
      <c r="DB105" s="206"/>
      <c r="DC105" s="206"/>
      <c r="DD105" s="206"/>
      <c r="DE105" s="206"/>
      <c r="DF105" s="206"/>
      <c r="DG105" s="206"/>
      <c r="DH105" s="206"/>
      <c r="DI105" s="206"/>
      <c r="DJ105" s="206"/>
      <c r="DK105" s="206"/>
      <c r="DL105" s="206"/>
      <c r="DM105" s="206"/>
      <c r="DN105" s="206"/>
      <c r="DO105" s="206"/>
      <c r="DP105" s="206"/>
      <c r="DQ105" s="206"/>
      <c r="DR105" s="206"/>
      <c r="DS105" s="206"/>
      <c r="DT105" s="206"/>
      <c r="DU105" s="206"/>
      <c r="DV105" s="206"/>
      <c r="DW105" s="206"/>
      <c r="DX105" s="206"/>
      <c r="DY105" s="206"/>
      <c r="DZ105" s="206"/>
      <c r="EA105" s="206"/>
      <c r="EB105" s="206"/>
      <c r="EC105" s="206"/>
      <c r="ED105" s="206"/>
      <c r="EE105" s="206"/>
      <c r="EF105" s="206"/>
      <c r="EG105" s="206"/>
      <c r="EH105" s="206"/>
      <c r="EI105" s="206"/>
      <c r="EJ105" s="206"/>
      <c r="EK105" s="206"/>
      <c r="EL105" s="206"/>
      <c r="EM105" s="206"/>
      <c r="EN105" s="206"/>
      <c r="EO105" s="206"/>
      <c r="EP105" s="206"/>
      <c r="EQ105" s="206"/>
      <c r="ER105" s="206"/>
      <c r="ES105" s="206"/>
      <c r="ET105" s="206"/>
      <c r="EU105" s="206"/>
      <c r="EV105" s="206"/>
      <c r="EW105" s="206"/>
      <c r="EX105" s="206"/>
      <c r="EY105" s="206"/>
      <c r="EZ105" s="206"/>
      <c r="FA105" s="206"/>
      <c r="FB105" s="206"/>
      <c r="FC105" s="206"/>
      <c r="FD105" s="206"/>
      <c r="FE105" s="206"/>
      <c r="FF105" s="206"/>
      <c r="FG105" s="206"/>
      <c r="FH105" s="206"/>
      <c r="FI105" s="206"/>
      <c r="FJ105" s="206"/>
      <c r="FK105" s="206"/>
      <c r="FL105" s="206"/>
      <c r="FM105" s="206"/>
      <c r="FN105" s="206"/>
      <c r="FO105" s="206"/>
      <c r="FP105" s="206"/>
      <c r="FQ105" s="206"/>
      <c r="FR105" s="206"/>
      <c r="FS105" s="206"/>
      <c r="FT105" s="206"/>
      <c r="FU105" s="206"/>
      <c r="FV105" s="206"/>
      <c r="FW105" s="206"/>
      <c r="FX105" s="206"/>
      <c r="FY105" s="206"/>
      <c r="FZ105" s="206"/>
      <c r="GA105" s="206"/>
      <c r="GB105" s="206"/>
      <c r="GC105" s="206"/>
      <c r="GD105" s="206"/>
      <c r="GE105" s="206"/>
      <c r="GF105" s="206"/>
      <c r="GG105" s="206"/>
      <c r="GH105" s="206"/>
      <c r="GI105" s="206"/>
      <c r="GJ105" s="206"/>
      <c r="GK105" s="206"/>
      <c r="GL105" s="206"/>
      <c r="GM105" s="206"/>
      <c r="GN105" s="206"/>
      <c r="GO105" s="206"/>
      <c r="GP105" s="206"/>
      <c r="GQ105" s="206"/>
      <c r="GR105" s="206"/>
      <c r="GS105" s="206"/>
      <c r="GT105" s="206"/>
      <c r="GU105" s="206"/>
      <c r="GV105" s="206"/>
      <c r="GW105" s="206"/>
      <c r="GX105" s="206"/>
      <c r="GY105" s="206"/>
      <c r="GZ105" s="206"/>
      <c r="HA105" s="206"/>
      <c r="HB105" s="206"/>
      <c r="HC105" s="206"/>
      <c r="HD105" s="206"/>
      <c r="HE105" s="206"/>
      <c r="HF105" s="206"/>
      <c r="HG105" s="206"/>
      <c r="HH105" s="206"/>
      <c r="HI105" s="206"/>
      <c r="HJ105" s="206"/>
      <c r="HK105" s="206"/>
      <c r="HL105" s="206"/>
      <c r="HM105" s="206"/>
      <c r="HN105" s="206"/>
      <c r="HO105" s="206"/>
      <c r="HP105" s="206"/>
      <c r="HQ105" s="206"/>
      <c r="HR105" s="206"/>
      <c r="HS105" s="206"/>
      <c r="HT105" s="206"/>
      <c r="HU105" s="206"/>
      <c r="HV105" s="206"/>
      <c r="HW105" s="206"/>
      <c r="HX105" s="206"/>
      <c r="HY105" s="206"/>
      <c r="HZ105" s="206"/>
      <c r="IA105" s="206"/>
      <c r="IB105" s="206"/>
      <c r="IC105" s="206"/>
      <c r="ID105" s="206"/>
      <c r="IE105" s="206"/>
      <c r="IF105" s="206"/>
      <c r="IG105" s="206"/>
      <c r="IH105" s="206"/>
      <c r="II105" s="206"/>
      <c r="IJ105" s="206"/>
      <c r="IK105" s="206"/>
      <c r="IL105" s="206"/>
      <c r="IM105" s="206"/>
      <c r="IN105" s="206"/>
      <c r="IO105" s="206"/>
    </row>
    <row r="106" spans="1:249" ht="31.5" x14ac:dyDescent="0.25">
      <c r="A106" s="214" t="s">
        <v>1200</v>
      </c>
      <c r="B106" s="215" t="s">
        <v>1201</v>
      </c>
      <c r="C106" s="176">
        <f>SUM(C107:C126)</f>
        <v>1371723.0999999999</v>
      </c>
    </row>
    <row r="107" spans="1:249" ht="63" x14ac:dyDescent="0.25">
      <c r="A107" s="178" t="s">
        <v>1202</v>
      </c>
      <c r="B107" s="188" t="s">
        <v>1203</v>
      </c>
      <c r="C107" s="185">
        <v>351116</v>
      </c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06"/>
      <c r="BN107" s="206"/>
      <c r="BO107" s="206"/>
      <c r="BP107" s="206"/>
      <c r="BQ107" s="206"/>
      <c r="BR107" s="206"/>
      <c r="BS107" s="206"/>
      <c r="BT107" s="206"/>
      <c r="BU107" s="206"/>
      <c r="BV107" s="206"/>
      <c r="BW107" s="206"/>
      <c r="BX107" s="206"/>
      <c r="BY107" s="206"/>
      <c r="BZ107" s="206"/>
      <c r="CA107" s="206"/>
      <c r="CB107" s="206"/>
      <c r="CC107" s="206"/>
      <c r="CD107" s="206"/>
      <c r="CE107" s="206"/>
      <c r="CF107" s="206"/>
      <c r="CG107" s="206"/>
      <c r="CH107" s="206"/>
      <c r="CI107" s="206"/>
      <c r="CJ107" s="206"/>
      <c r="CK107" s="206"/>
      <c r="CL107" s="206"/>
      <c r="CM107" s="206"/>
      <c r="CN107" s="206"/>
      <c r="CO107" s="206"/>
      <c r="CP107" s="206"/>
      <c r="CQ107" s="206"/>
      <c r="CR107" s="206"/>
      <c r="CS107" s="206"/>
      <c r="CT107" s="206"/>
      <c r="CU107" s="206"/>
      <c r="CV107" s="206"/>
      <c r="CW107" s="206"/>
      <c r="CX107" s="206"/>
      <c r="CY107" s="206"/>
      <c r="CZ107" s="206"/>
      <c r="DA107" s="206"/>
      <c r="DB107" s="206"/>
      <c r="DC107" s="206"/>
      <c r="DD107" s="206"/>
      <c r="DE107" s="206"/>
      <c r="DF107" s="206"/>
      <c r="DG107" s="206"/>
      <c r="DH107" s="206"/>
      <c r="DI107" s="206"/>
      <c r="DJ107" s="206"/>
      <c r="DK107" s="206"/>
      <c r="DL107" s="206"/>
      <c r="DM107" s="206"/>
      <c r="DN107" s="206"/>
      <c r="DO107" s="206"/>
      <c r="DP107" s="206"/>
      <c r="DQ107" s="206"/>
      <c r="DR107" s="206"/>
      <c r="DS107" s="206"/>
      <c r="DT107" s="206"/>
      <c r="DU107" s="206"/>
      <c r="DV107" s="206"/>
      <c r="DW107" s="206"/>
      <c r="DX107" s="206"/>
      <c r="DY107" s="206"/>
      <c r="DZ107" s="206"/>
      <c r="EA107" s="206"/>
      <c r="EB107" s="206"/>
      <c r="EC107" s="206"/>
      <c r="ED107" s="206"/>
      <c r="EE107" s="206"/>
      <c r="EF107" s="206"/>
      <c r="EG107" s="206"/>
      <c r="EH107" s="206"/>
      <c r="EI107" s="206"/>
      <c r="EJ107" s="206"/>
      <c r="EK107" s="206"/>
      <c r="EL107" s="206"/>
      <c r="EM107" s="206"/>
      <c r="EN107" s="206"/>
      <c r="EO107" s="206"/>
      <c r="EP107" s="206"/>
      <c r="EQ107" s="206"/>
      <c r="ER107" s="206"/>
      <c r="ES107" s="206"/>
      <c r="ET107" s="206"/>
      <c r="EU107" s="206"/>
      <c r="EV107" s="206"/>
      <c r="EW107" s="206"/>
      <c r="EX107" s="206"/>
      <c r="EY107" s="206"/>
      <c r="EZ107" s="206"/>
      <c r="FA107" s="206"/>
      <c r="FB107" s="206"/>
      <c r="FC107" s="206"/>
      <c r="FD107" s="206"/>
      <c r="FE107" s="206"/>
      <c r="FF107" s="206"/>
      <c r="FG107" s="206"/>
      <c r="FH107" s="206"/>
      <c r="FI107" s="206"/>
      <c r="FJ107" s="206"/>
      <c r="FK107" s="206"/>
      <c r="FL107" s="206"/>
      <c r="FM107" s="206"/>
      <c r="FN107" s="206"/>
      <c r="FO107" s="206"/>
      <c r="FP107" s="206"/>
      <c r="FQ107" s="206"/>
      <c r="FR107" s="206"/>
      <c r="FS107" s="206"/>
      <c r="FT107" s="206"/>
      <c r="FU107" s="206"/>
      <c r="FV107" s="206"/>
      <c r="FW107" s="206"/>
      <c r="FX107" s="206"/>
      <c r="FY107" s="206"/>
      <c r="FZ107" s="206"/>
      <c r="GA107" s="206"/>
      <c r="GB107" s="206"/>
      <c r="GC107" s="206"/>
      <c r="GD107" s="206"/>
      <c r="GE107" s="206"/>
      <c r="GF107" s="206"/>
      <c r="GG107" s="206"/>
      <c r="GH107" s="206"/>
      <c r="GI107" s="206"/>
      <c r="GJ107" s="206"/>
      <c r="GK107" s="206"/>
      <c r="GL107" s="206"/>
      <c r="GM107" s="206"/>
      <c r="GN107" s="206"/>
      <c r="GO107" s="206"/>
      <c r="GP107" s="206"/>
      <c r="GQ107" s="206"/>
      <c r="GR107" s="206"/>
      <c r="GS107" s="206"/>
      <c r="GT107" s="206"/>
      <c r="GU107" s="206"/>
      <c r="GV107" s="206"/>
      <c r="GW107" s="206"/>
      <c r="GX107" s="206"/>
      <c r="GY107" s="206"/>
      <c r="GZ107" s="206"/>
      <c r="HA107" s="206"/>
      <c r="HB107" s="206"/>
      <c r="HC107" s="206"/>
      <c r="HD107" s="206"/>
      <c r="HE107" s="206"/>
      <c r="HF107" s="206"/>
      <c r="HG107" s="206"/>
      <c r="HH107" s="206"/>
      <c r="HI107" s="206"/>
      <c r="HJ107" s="206"/>
      <c r="HK107" s="206"/>
      <c r="HL107" s="206"/>
      <c r="HM107" s="206"/>
      <c r="HN107" s="206"/>
      <c r="HO107" s="206"/>
      <c r="HP107" s="206"/>
      <c r="HQ107" s="206"/>
      <c r="HR107" s="206"/>
      <c r="HS107" s="206"/>
      <c r="HT107" s="206"/>
      <c r="HU107" s="206"/>
      <c r="HV107" s="206"/>
      <c r="HW107" s="206"/>
      <c r="HX107" s="206"/>
      <c r="HY107" s="206"/>
      <c r="HZ107" s="206"/>
      <c r="IA107" s="206"/>
      <c r="IB107" s="206"/>
      <c r="IC107" s="206"/>
      <c r="ID107" s="206"/>
      <c r="IE107" s="206"/>
      <c r="IF107" s="206"/>
      <c r="IG107" s="206"/>
      <c r="IH107" s="206"/>
      <c r="II107" s="206"/>
      <c r="IJ107" s="206"/>
      <c r="IK107" s="206"/>
      <c r="IL107" s="206"/>
      <c r="IM107" s="206"/>
      <c r="IN107" s="206"/>
      <c r="IO107" s="206"/>
    </row>
    <row r="108" spans="1:249" ht="31.5" x14ac:dyDescent="0.25">
      <c r="A108" s="178" t="s">
        <v>1204</v>
      </c>
      <c r="B108" s="188" t="s">
        <v>1205</v>
      </c>
      <c r="C108" s="185">
        <v>13026.1</v>
      </c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06"/>
      <c r="BN108" s="206"/>
      <c r="BO108" s="206"/>
      <c r="BP108" s="206"/>
      <c r="BQ108" s="206"/>
      <c r="BR108" s="206"/>
      <c r="BS108" s="206"/>
      <c r="BT108" s="206"/>
      <c r="BU108" s="206"/>
      <c r="BV108" s="206"/>
      <c r="BW108" s="206"/>
      <c r="BX108" s="206"/>
      <c r="BY108" s="206"/>
      <c r="BZ108" s="206"/>
      <c r="CA108" s="206"/>
      <c r="CB108" s="206"/>
      <c r="CC108" s="206"/>
      <c r="CD108" s="206"/>
      <c r="CE108" s="206"/>
      <c r="CF108" s="206"/>
      <c r="CG108" s="206"/>
      <c r="CH108" s="206"/>
      <c r="CI108" s="206"/>
      <c r="CJ108" s="206"/>
      <c r="CK108" s="206"/>
      <c r="CL108" s="206"/>
      <c r="CM108" s="206"/>
      <c r="CN108" s="206"/>
      <c r="CO108" s="206"/>
      <c r="CP108" s="206"/>
      <c r="CQ108" s="206"/>
      <c r="CR108" s="206"/>
      <c r="CS108" s="206"/>
      <c r="CT108" s="206"/>
      <c r="CU108" s="206"/>
      <c r="CV108" s="206"/>
      <c r="CW108" s="206"/>
      <c r="CX108" s="206"/>
      <c r="CY108" s="206"/>
      <c r="CZ108" s="206"/>
      <c r="DA108" s="206"/>
      <c r="DB108" s="206"/>
      <c r="DC108" s="206"/>
      <c r="DD108" s="206"/>
      <c r="DE108" s="206"/>
      <c r="DF108" s="206"/>
      <c r="DG108" s="206"/>
      <c r="DH108" s="206"/>
      <c r="DI108" s="206"/>
      <c r="DJ108" s="206"/>
      <c r="DK108" s="206"/>
      <c r="DL108" s="206"/>
      <c r="DM108" s="206"/>
      <c r="DN108" s="206"/>
      <c r="DO108" s="206"/>
      <c r="DP108" s="206"/>
      <c r="DQ108" s="206"/>
      <c r="DR108" s="206"/>
      <c r="DS108" s="206"/>
      <c r="DT108" s="206"/>
      <c r="DU108" s="206"/>
      <c r="DV108" s="206"/>
      <c r="DW108" s="206"/>
      <c r="DX108" s="206"/>
      <c r="DY108" s="206"/>
      <c r="DZ108" s="206"/>
      <c r="EA108" s="206"/>
      <c r="EB108" s="206"/>
      <c r="EC108" s="206"/>
      <c r="ED108" s="206"/>
      <c r="EE108" s="206"/>
      <c r="EF108" s="206"/>
      <c r="EG108" s="206"/>
      <c r="EH108" s="206"/>
      <c r="EI108" s="206"/>
      <c r="EJ108" s="206"/>
      <c r="EK108" s="206"/>
      <c r="EL108" s="206"/>
      <c r="EM108" s="206"/>
      <c r="EN108" s="206"/>
      <c r="EO108" s="206"/>
      <c r="EP108" s="206"/>
      <c r="EQ108" s="206"/>
      <c r="ER108" s="206"/>
      <c r="ES108" s="206"/>
      <c r="ET108" s="206"/>
      <c r="EU108" s="206"/>
      <c r="EV108" s="206"/>
      <c r="EW108" s="206"/>
      <c r="EX108" s="206"/>
      <c r="EY108" s="206"/>
      <c r="EZ108" s="206"/>
      <c r="FA108" s="206"/>
      <c r="FB108" s="206"/>
      <c r="FC108" s="206"/>
      <c r="FD108" s="206"/>
      <c r="FE108" s="206"/>
      <c r="FF108" s="206"/>
      <c r="FG108" s="206"/>
      <c r="FH108" s="206"/>
      <c r="FI108" s="206"/>
      <c r="FJ108" s="206"/>
      <c r="FK108" s="206"/>
      <c r="FL108" s="206"/>
      <c r="FM108" s="206"/>
      <c r="FN108" s="206"/>
      <c r="FO108" s="206"/>
      <c r="FP108" s="206"/>
      <c r="FQ108" s="206"/>
      <c r="FR108" s="206"/>
      <c r="FS108" s="206"/>
      <c r="FT108" s="206"/>
      <c r="FU108" s="206"/>
      <c r="FV108" s="206"/>
      <c r="FW108" s="206"/>
      <c r="FX108" s="206"/>
      <c r="FY108" s="206"/>
      <c r="FZ108" s="206"/>
      <c r="GA108" s="206"/>
      <c r="GB108" s="206"/>
      <c r="GC108" s="206"/>
      <c r="GD108" s="206"/>
      <c r="GE108" s="206"/>
      <c r="GF108" s="206"/>
      <c r="GG108" s="206"/>
      <c r="GH108" s="206"/>
      <c r="GI108" s="206"/>
      <c r="GJ108" s="206"/>
      <c r="GK108" s="206"/>
      <c r="GL108" s="206"/>
      <c r="GM108" s="206"/>
      <c r="GN108" s="206"/>
      <c r="GO108" s="206"/>
      <c r="GP108" s="206"/>
      <c r="GQ108" s="206"/>
      <c r="GR108" s="206"/>
      <c r="GS108" s="206"/>
      <c r="GT108" s="206"/>
      <c r="GU108" s="206"/>
      <c r="GV108" s="206"/>
      <c r="GW108" s="206"/>
      <c r="GX108" s="206"/>
      <c r="GY108" s="206"/>
      <c r="GZ108" s="206"/>
      <c r="HA108" s="206"/>
      <c r="HB108" s="206"/>
      <c r="HC108" s="206"/>
      <c r="HD108" s="206"/>
      <c r="HE108" s="206"/>
      <c r="HF108" s="206"/>
      <c r="HG108" s="206"/>
      <c r="HH108" s="206"/>
      <c r="HI108" s="206"/>
      <c r="HJ108" s="206"/>
      <c r="HK108" s="206"/>
      <c r="HL108" s="206"/>
      <c r="HM108" s="206"/>
      <c r="HN108" s="206"/>
      <c r="HO108" s="206"/>
      <c r="HP108" s="206"/>
      <c r="HQ108" s="206"/>
      <c r="HR108" s="206"/>
      <c r="HS108" s="206"/>
      <c r="HT108" s="206"/>
      <c r="HU108" s="206"/>
      <c r="HV108" s="206"/>
      <c r="HW108" s="206"/>
      <c r="HX108" s="206"/>
      <c r="HY108" s="206"/>
      <c r="HZ108" s="206"/>
      <c r="IA108" s="206"/>
      <c r="IB108" s="206"/>
      <c r="IC108" s="206"/>
      <c r="ID108" s="206"/>
      <c r="IE108" s="206"/>
      <c r="IF108" s="206"/>
      <c r="IG108" s="206"/>
      <c r="IH108" s="206"/>
      <c r="II108" s="206"/>
      <c r="IJ108" s="206"/>
      <c r="IK108" s="206"/>
      <c r="IL108" s="206"/>
      <c r="IM108" s="206"/>
      <c r="IN108" s="206"/>
      <c r="IO108" s="206"/>
    </row>
    <row r="109" spans="1:249" ht="110.25" x14ac:dyDescent="0.25">
      <c r="A109" s="203" t="s">
        <v>1206</v>
      </c>
      <c r="B109" s="216" t="s">
        <v>1207</v>
      </c>
      <c r="C109" s="185">
        <v>211.2</v>
      </c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  <c r="BI109" s="206"/>
      <c r="BJ109" s="206"/>
      <c r="BK109" s="206"/>
      <c r="BL109" s="206"/>
      <c r="BM109" s="206"/>
      <c r="BN109" s="206"/>
      <c r="BO109" s="206"/>
      <c r="BP109" s="206"/>
      <c r="BQ109" s="206"/>
      <c r="BR109" s="206"/>
      <c r="BS109" s="206"/>
      <c r="BT109" s="206"/>
      <c r="BU109" s="206"/>
      <c r="BV109" s="206"/>
      <c r="BW109" s="206"/>
      <c r="BX109" s="206"/>
      <c r="BY109" s="206"/>
      <c r="BZ109" s="206"/>
      <c r="CA109" s="206"/>
      <c r="CB109" s="206"/>
      <c r="CC109" s="206"/>
      <c r="CD109" s="206"/>
      <c r="CE109" s="206"/>
      <c r="CF109" s="206"/>
      <c r="CG109" s="206"/>
      <c r="CH109" s="206"/>
      <c r="CI109" s="206"/>
      <c r="CJ109" s="206"/>
      <c r="CK109" s="206"/>
      <c r="CL109" s="206"/>
      <c r="CM109" s="206"/>
      <c r="CN109" s="206"/>
      <c r="CO109" s="206"/>
      <c r="CP109" s="206"/>
      <c r="CQ109" s="206"/>
      <c r="CR109" s="206"/>
      <c r="CS109" s="206"/>
      <c r="CT109" s="206"/>
      <c r="CU109" s="206"/>
      <c r="CV109" s="206"/>
      <c r="CW109" s="206"/>
      <c r="CX109" s="206"/>
      <c r="CY109" s="206"/>
      <c r="CZ109" s="206"/>
      <c r="DA109" s="206"/>
      <c r="DB109" s="206"/>
      <c r="DC109" s="206"/>
      <c r="DD109" s="206"/>
      <c r="DE109" s="206"/>
      <c r="DF109" s="206"/>
      <c r="DG109" s="206"/>
      <c r="DH109" s="206"/>
      <c r="DI109" s="206"/>
      <c r="DJ109" s="206"/>
      <c r="DK109" s="206"/>
      <c r="DL109" s="206"/>
      <c r="DM109" s="206"/>
      <c r="DN109" s="206"/>
      <c r="DO109" s="206"/>
      <c r="DP109" s="206"/>
      <c r="DQ109" s="206"/>
      <c r="DR109" s="206"/>
      <c r="DS109" s="206"/>
      <c r="DT109" s="206"/>
      <c r="DU109" s="206"/>
      <c r="DV109" s="206"/>
      <c r="DW109" s="206"/>
      <c r="DX109" s="206"/>
      <c r="DY109" s="206"/>
      <c r="DZ109" s="206"/>
      <c r="EA109" s="206"/>
      <c r="EB109" s="206"/>
      <c r="EC109" s="206"/>
      <c r="ED109" s="206"/>
      <c r="EE109" s="206"/>
      <c r="EF109" s="206"/>
      <c r="EG109" s="206"/>
      <c r="EH109" s="206"/>
      <c r="EI109" s="206"/>
      <c r="EJ109" s="206"/>
      <c r="EK109" s="206"/>
      <c r="EL109" s="206"/>
      <c r="EM109" s="206"/>
      <c r="EN109" s="206"/>
      <c r="EO109" s="206"/>
      <c r="EP109" s="206"/>
      <c r="EQ109" s="206"/>
      <c r="ER109" s="206"/>
      <c r="ES109" s="206"/>
      <c r="ET109" s="206"/>
      <c r="EU109" s="206"/>
      <c r="EV109" s="206"/>
      <c r="EW109" s="206"/>
      <c r="EX109" s="206"/>
      <c r="EY109" s="206"/>
      <c r="EZ109" s="206"/>
      <c r="FA109" s="206"/>
      <c r="FB109" s="206"/>
      <c r="FC109" s="206"/>
      <c r="FD109" s="206"/>
      <c r="FE109" s="206"/>
      <c r="FF109" s="206"/>
      <c r="FG109" s="206"/>
      <c r="FH109" s="206"/>
      <c r="FI109" s="206"/>
      <c r="FJ109" s="206"/>
      <c r="FK109" s="206"/>
      <c r="FL109" s="206"/>
      <c r="FM109" s="206"/>
      <c r="FN109" s="206"/>
      <c r="FO109" s="206"/>
      <c r="FP109" s="206"/>
      <c r="FQ109" s="206"/>
      <c r="FR109" s="206"/>
      <c r="FS109" s="206"/>
      <c r="FT109" s="206"/>
      <c r="FU109" s="206"/>
      <c r="FV109" s="206"/>
      <c r="FW109" s="206"/>
      <c r="FX109" s="206"/>
      <c r="FY109" s="206"/>
      <c r="FZ109" s="206"/>
      <c r="GA109" s="206"/>
      <c r="GB109" s="206"/>
      <c r="GC109" s="206"/>
      <c r="GD109" s="206"/>
      <c r="GE109" s="206"/>
      <c r="GF109" s="206"/>
      <c r="GG109" s="206"/>
      <c r="GH109" s="206"/>
      <c r="GI109" s="206"/>
      <c r="GJ109" s="206"/>
      <c r="GK109" s="206"/>
      <c r="GL109" s="206"/>
      <c r="GM109" s="206"/>
      <c r="GN109" s="206"/>
      <c r="GO109" s="206"/>
      <c r="GP109" s="206"/>
      <c r="GQ109" s="206"/>
      <c r="GR109" s="206"/>
      <c r="GS109" s="206"/>
      <c r="GT109" s="206"/>
      <c r="GU109" s="206"/>
      <c r="GV109" s="206"/>
      <c r="GW109" s="206"/>
      <c r="GX109" s="206"/>
      <c r="GY109" s="206"/>
      <c r="GZ109" s="206"/>
      <c r="HA109" s="206"/>
      <c r="HB109" s="206"/>
      <c r="HC109" s="206"/>
      <c r="HD109" s="206"/>
      <c r="HE109" s="206"/>
      <c r="HF109" s="206"/>
      <c r="HG109" s="206"/>
      <c r="HH109" s="206"/>
      <c r="HI109" s="206"/>
      <c r="HJ109" s="206"/>
      <c r="HK109" s="206"/>
      <c r="HL109" s="206"/>
      <c r="HM109" s="206"/>
      <c r="HN109" s="206"/>
      <c r="HO109" s="206"/>
      <c r="HP109" s="206"/>
      <c r="HQ109" s="206"/>
      <c r="HR109" s="206"/>
      <c r="HS109" s="206"/>
      <c r="HT109" s="206"/>
      <c r="HU109" s="206"/>
      <c r="HV109" s="206"/>
      <c r="HW109" s="206"/>
      <c r="HX109" s="206"/>
      <c r="HY109" s="206"/>
      <c r="HZ109" s="206"/>
      <c r="IA109" s="206"/>
      <c r="IB109" s="206"/>
      <c r="IC109" s="206"/>
      <c r="ID109" s="206"/>
      <c r="IE109" s="206"/>
      <c r="IF109" s="206"/>
      <c r="IG109" s="206"/>
      <c r="IH109" s="206"/>
      <c r="II109" s="206"/>
      <c r="IJ109" s="206"/>
      <c r="IK109" s="206"/>
      <c r="IL109" s="206"/>
      <c r="IM109" s="206"/>
      <c r="IN109" s="206"/>
      <c r="IO109" s="206"/>
    </row>
    <row r="110" spans="1:249" ht="63" x14ac:dyDescent="0.25">
      <c r="A110" s="203" t="s">
        <v>1208</v>
      </c>
      <c r="B110" s="216" t="s">
        <v>1209</v>
      </c>
      <c r="C110" s="185">
        <v>32459</v>
      </c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  <c r="BI110" s="206"/>
      <c r="BJ110" s="206"/>
      <c r="BK110" s="206"/>
      <c r="BL110" s="206"/>
      <c r="BM110" s="206"/>
      <c r="BN110" s="206"/>
      <c r="BO110" s="206"/>
      <c r="BP110" s="206"/>
      <c r="BQ110" s="206"/>
      <c r="BR110" s="206"/>
      <c r="BS110" s="206"/>
      <c r="BT110" s="206"/>
      <c r="BU110" s="206"/>
      <c r="BV110" s="206"/>
      <c r="BW110" s="206"/>
      <c r="BX110" s="206"/>
      <c r="BY110" s="206"/>
      <c r="BZ110" s="206"/>
      <c r="CA110" s="206"/>
      <c r="CB110" s="206"/>
      <c r="CC110" s="206"/>
      <c r="CD110" s="206"/>
      <c r="CE110" s="206"/>
      <c r="CF110" s="206"/>
      <c r="CG110" s="206"/>
      <c r="CH110" s="206"/>
      <c r="CI110" s="206"/>
      <c r="CJ110" s="206"/>
      <c r="CK110" s="206"/>
      <c r="CL110" s="206"/>
      <c r="CM110" s="206"/>
      <c r="CN110" s="206"/>
      <c r="CO110" s="206"/>
      <c r="CP110" s="206"/>
      <c r="CQ110" s="206"/>
      <c r="CR110" s="206"/>
      <c r="CS110" s="206"/>
      <c r="CT110" s="206"/>
      <c r="CU110" s="206"/>
      <c r="CV110" s="206"/>
      <c r="CW110" s="206"/>
      <c r="CX110" s="206"/>
      <c r="CY110" s="206"/>
      <c r="CZ110" s="206"/>
      <c r="DA110" s="206"/>
      <c r="DB110" s="206"/>
      <c r="DC110" s="206"/>
      <c r="DD110" s="206"/>
      <c r="DE110" s="206"/>
      <c r="DF110" s="206"/>
      <c r="DG110" s="206"/>
      <c r="DH110" s="206"/>
      <c r="DI110" s="206"/>
      <c r="DJ110" s="206"/>
      <c r="DK110" s="206"/>
      <c r="DL110" s="206"/>
      <c r="DM110" s="206"/>
      <c r="DN110" s="206"/>
      <c r="DO110" s="206"/>
      <c r="DP110" s="206"/>
      <c r="DQ110" s="206"/>
      <c r="DR110" s="206"/>
      <c r="DS110" s="206"/>
      <c r="DT110" s="206"/>
      <c r="DU110" s="206"/>
      <c r="DV110" s="206"/>
      <c r="DW110" s="206"/>
      <c r="DX110" s="206"/>
      <c r="DY110" s="206"/>
      <c r="DZ110" s="206"/>
      <c r="EA110" s="206"/>
      <c r="EB110" s="206"/>
      <c r="EC110" s="206"/>
      <c r="ED110" s="206"/>
      <c r="EE110" s="206"/>
      <c r="EF110" s="206"/>
      <c r="EG110" s="206"/>
      <c r="EH110" s="206"/>
      <c r="EI110" s="206"/>
      <c r="EJ110" s="206"/>
      <c r="EK110" s="206"/>
      <c r="EL110" s="206"/>
      <c r="EM110" s="206"/>
      <c r="EN110" s="206"/>
      <c r="EO110" s="206"/>
      <c r="EP110" s="206"/>
      <c r="EQ110" s="206"/>
      <c r="ER110" s="206"/>
      <c r="ES110" s="206"/>
      <c r="ET110" s="206"/>
      <c r="EU110" s="206"/>
      <c r="EV110" s="206"/>
      <c r="EW110" s="206"/>
      <c r="EX110" s="206"/>
      <c r="EY110" s="206"/>
      <c r="EZ110" s="206"/>
      <c r="FA110" s="206"/>
      <c r="FB110" s="206"/>
      <c r="FC110" s="206"/>
      <c r="FD110" s="206"/>
      <c r="FE110" s="206"/>
      <c r="FF110" s="206"/>
      <c r="FG110" s="206"/>
      <c r="FH110" s="206"/>
      <c r="FI110" s="206"/>
      <c r="FJ110" s="206"/>
      <c r="FK110" s="206"/>
      <c r="FL110" s="206"/>
      <c r="FM110" s="206"/>
      <c r="FN110" s="206"/>
      <c r="FO110" s="206"/>
      <c r="FP110" s="206"/>
      <c r="FQ110" s="206"/>
      <c r="FR110" s="206"/>
      <c r="FS110" s="206"/>
      <c r="FT110" s="206"/>
      <c r="FU110" s="206"/>
      <c r="FV110" s="206"/>
      <c r="FW110" s="206"/>
      <c r="FX110" s="206"/>
      <c r="FY110" s="206"/>
      <c r="FZ110" s="206"/>
      <c r="GA110" s="206"/>
      <c r="GB110" s="206"/>
      <c r="GC110" s="206"/>
      <c r="GD110" s="206"/>
      <c r="GE110" s="206"/>
      <c r="GF110" s="206"/>
      <c r="GG110" s="206"/>
      <c r="GH110" s="206"/>
      <c r="GI110" s="206"/>
      <c r="GJ110" s="206"/>
      <c r="GK110" s="206"/>
      <c r="GL110" s="206"/>
      <c r="GM110" s="206"/>
      <c r="GN110" s="206"/>
      <c r="GO110" s="206"/>
      <c r="GP110" s="206"/>
      <c r="GQ110" s="206"/>
      <c r="GR110" s="206"/>
      <c r="GS110" s="206"/>
      <c r="GT110" s="206"/>
      <c r="GU110" s="206"/>
      <c r="GV110" s="206"/>
      <c r="GW110" s="206"/>
      <c r="GX110" s="206"/>
      <c r="GY110" s="206"/>
      <c r="GZ110" s="206"/>
      <c r="HA110" s="206"/>
      <c r="HB110" s="206"/>
      <c r="HC110" s="206"/>
      <c r="HD110" s="206"/>
      <c r="HE110" s="206"/>
      <c r="HF110" s="206"/>
      <c r="HG110" s="206"/>
      <c r="HH110" s="206"/>
      <c r="HI110" s="206"/>
      <c r="HJ110" s="206"/>
      <c r="HK110" s="206"/>
      <c r="HL110" s="206"/>
      <c r="HM110" s="206"/>
      <c r="HN110" s="206"/>
      <c r="HO110" s="206"/>
      <c r="HP110" s="206"/>
      <c r="HQ110" s="206"/>
      <c r="HR110" s="206"/>
      <c r="HS110" s="206"/>
      <c r="HT110" s="206"/>
      <c r="HU110" s="206"/>
      <c r="HV110" s="206"/>
      <c r="HW110" s="206"/>
      <c r="HX110" s="206"/>
      <c r="HY110" s="206"/>
      <c r="HZ110" s="206"/>
      <c r="IA110" s="206"/>
      <c r="IB110" s="206"/>
      <c r="IC110" s="206"/>
      <c r="ID110" s="206"/>
      <c r="IE110" s="206"/>
      <c r="IF110" s="206"/>
      <c r="IG110" s="206"/>
      <c r="IH110" s="206"/>
      <c r="II110" s="206"/>
      <c r="IJ110" s="206"/>
      <c r="IK110" s="206"/>
      <c r="IL110" s="206"/>
      <c r="IM110" s="206"/>
      <c r="IN110" s="206"/>
      <c r="IO110" s="206"/>
    </row>
    <row r="111" spans="1:249" ht="47.25" x14ac:dyDescent="0.25">
      <c r="A111" s="203" t="s">
        <v>1210</v>
      </c>
      <c r="B111" s="216" t="s">
        <v>1211</v>
      </c>
      <c r="C111" s="185">
        <v>16802.8</v>
      </c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  <c r="BI111" s="206"/>
      <c r="BJ111" s="206"/>
      <c r="BK111" s="206"/>
      <c r="BL111" s="206"/>
      <c r="BM111" s="206"/>
      <c r="BN111" s="206"/>
      <c r="BO111" s="206"/>
      <c r="BP111" s="206"/>
      <c r="BQ111" s="206"/>
      <c r="BR111" s="206"/>
      <c r="BS111" s="206"/>
      <c r="BT111" s="206"/>
      <c r="BU111" s="206"/>
      <c r="BV111" s="206"/>
      <c r="BW111" s="206"/>
      <c r="BX111" s="206"/>
      <c r="BY111" s="206"/>
      <c r="BZ111" s="206"/>
      <c r="CA111" s="206"/>
      <c r="CB111" s="206"/>
      <c r="CC111" s="206"/>
      <c r="CD111" s="206"/>
      <c r="CE111" s="206"/>
      <c r="CF111" s="206"/>
      <c r="CG111" s="206"/>
      <c r="CH111" s="206"/>
      <c r="CI111" s="206"/>
      <c r="CJ111" s="206"/>
      <c r="CK111" s="206"/>
      <c r="CL111" s="206"/>
      <c r="CM111" s="206"/>
      <c r="CN111" s="206"/>
      <c r="CO111" s="206"/>
      <c r="CP111" s="206"/>
      <c r="CQ111" s="206"/>
      <c r="CR111" s="206"/>
      <c r="CS111" s="206"/>
      <c r="CT111" s="206"/>
      <c r="CU111" s="206"/>
      <c r="CV111" s="206"/>
      <c r="CW111" s="206"/>
      <c r="CX111" s="206"/>
      <c r="CY111" s="206"/>
      <c r="CZ111" s="206"/>
      <c r="DA111" s="206"/>
      <c r="DB111" s="206"/>
      <c r="DC111" s="206"/>
      <c r="DD111" s="206"/>
      <c r="DE111" s="206"/>
      <c r="DF111" s="206"/>
      <c r="DG111" s="206"/>
      <c r="DH111" s="206"/>
      <c r="DI111" s="206"/>
      <c r="DJ111" s="206"/>
      <c r="DK111" s="206"/>
      <c r="DL111" s="206"/>
      <c r="DM111" s="206"/>
      <c r="DN111" s="206"/>
      <c r="DO111" s="206"/>
      <c r="DP111" s="206"/>
      <c r="DQ111" s="206"/>
      <c r="DR111" s="206"/>
      <c r="DS111" s="206"/>
      <c r="DT111" s="206"/>
      <c r="DU111" s="206"/>
      <c r="DV111" s="206"/>
      <c r="DW111" s="206"/>
      <c r="DX111" s="206"/>
      <c r="DY111" s="206"/>
      <c r="DZ111" s="206"/>
      <c r="EA111" s="206"/>
      <c r="EB111" s="206"/>
      <c r="EC111" s="206"/>
      <c r="ED111" s="206"/>
      <c r="EE111" s="206"/>
      <c r="EF111" s="206"/>
      <c r="EG111" s="206"/>
      <c r="EH111" s="206"/>
      <c r="EI111" s="206"/>
      <c r="EJ111" s="206"/>
      <c r="EK111" s="206"/>
      <c r="EL111" s="206"/>
      <c r="EM111" s="206"/>
      <c r="EN111" s="206"/>
      <c r="EO111" s="206"/>
      <c r="EP111" s="206"/>
      <c r="EQ111" s="206"/>
      <c r="ER111" s="206"/>
      <c r="ES111" s="206"/>
      <c r="ET111" s="206"/>
      <c r="EU111" s="206"/>
      <c r="EV111" s="206"/>
      <c r="EW111" s="206"/>
      <c r="EX111" s="206"/>
      <c r="EY111" s="206"/>
      <c r="EZ111" s="206"/>
      <c r="FA111" s="206"/>
      <c r="FB111" s="206"/>
      <c r="FC111" s="206"/>
      <c r="FD111" s="206"/>
      <c r="FE111" s="206"/>
      <c r="FF111" s="206"/>
      <c r="FG111" s="206"/>
      <c r="FH111" s="206"/>
      <c r="FI111" s="206"/>
      <c r="FJ111" s="206"/>
      <c r="FK111" s="206"/>
      <c r="FL111" s="206"/>
      <c r="FM111" s="206"/>
      <c r="FN111" s="206"/>
      <c r="FO111" s="206"/>
      <c r="FP111" s="206"/>
      <c r="FQ111" s="206"/>
      <c r="FR111" s="206"/>
      <c r="FS111" s="206"/>
      <c r="FT111" s="206"/>
      <c r="FU111" s="206"/>
      <c r="FV111" s="206"/>
      <c r="FW111" s="206"/>
      <c r="FX111" s="206"/>
      <c r="FY111" s="206"/>
      <c r="FZ111" s="206"/>
      <c r="GA111" s="206"/>
      <c r="GB111" s="206"/>
      <c r="GC111" s="206"/>
      <c r="GD111" s="206"/>
      <c r="GE111" s="206"/>
      <c r="GF111" s="206"/>
      <c r="GG111" s="206"/>
      <c r="GH111" s="206"/>
      <c r="GI111" s="206"/>
      <c r="GJ111" s="206"/>
      <c r="GK111" s="206"/>
      <c r="GL111" s="206"/>
      <c r="GM111" s="206"/>
      <c r="GN111" s="206"/>
      <c r="GO111" s="206"/>
      <c r="GP111" s="206"/>
      <c r="GQ111" s="206"/>
      <c r="GR111" s="206"/>
      <c r="GS111" s="206"/>
      <c r="GT111" s="206"/>
      <c r="GU111" s="206"/>
      <c r="GV111" s="206"/>
      <c r="GW111" s="206"/>
      <c r="GX111" s="206"/>
      <c r="GY111" s="206"/>
      <c r="GZ111" s="206"/>
      <c r="HA111" s="206"/>
      <c r="HB111" s="206"/>
      <c r="HC111" s="206"/>
      <c r="HD111" s="206"/>
      <c r="HE111" s="206"/>
      <c r="HF111" s="206"/>
      <c r="HG111" s="206"/>
      <c r="HH111" s="206"/>
      <c r="HI111" s="206"/>
      <c r="HJ111" s="206"/>
      <c r="HK111" s="206"/>
      <c r="HL111" s="206"/>
      <c r="HM111" s="206"/>
      <c r="HN111" s="206"/>
      <c r="HO111" s="206"/>
      <c r="HP111" s="206"/>
      <c r="HQ111" s="206"/>
      <c r="HR111" s="206"/>
      <c r="HS111" s="206"/>
      <c r="HT111" s="206"/>
      <c r="HU111" s="206"/>
      <c r="HV111" s="206"/>
      <c r="HW111" s="206"/>
      <c r="HX111" s="206"/>
      <c r="HY111" s="206"/>
      <c r="HZ111" s="206"/>
      <c r="IA111" s="206"/>
      <c r="IB111" s="206"/>
      <c r="IC111" s="206"/>
      <c r="ID111" s="206"/>
      <c r="IE111" s="206"/>
      <c r="IF111" s="206"/>
      <c r="IG111" s="206"/>
      <c r="IH111" s="206"/>
      <c r="II111" s="206"/>
      <c r="IJ111" s="206"/>
      <c r="IK111" s="206"/>
      <c r="IL111" s="206"/>
      <c r="IM111" s="206"/>
      <c r="IN111" s="206"/>
      <c r="IO111" s="206"/>
    </row>
    <row r="112" spans="1:249" ht="63" x14ac:dyDescent="0.25">
      <c r="A112" s="217" t="s">
        <v>1212</v>
      </c>
      <c r="B112" s="188" t="s">
        <v>1213</v>
      </c>
      <c r="C112" s="185">
        <v>3809.6</v>
      </c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  <c r="BI112" s="206"/>
      <c r="BJ112" s="206"/>
      <c r="BK112" s="206"/>
      <c r="BL112" s="206"/>
      <c r="BM112" s="206"/>
      <c r="BN112" s="206"/>
      <c r="BO112" s="206"/>
      <c r="BP112" s="206"/>
      <c r="BQ112" s="206"/>
      <c r="BR112" s="206"/>
      <c r="BS112" s="206"/>
      <c r="BT112" s="206"/>
      <c r="BU112" s="206"/>
      <c r="BV112" s="206"/>
      <c r="BW112" s="206"/>
      <c r="BX112" s="206"/>
      <c r="BY112" s="206"/>
      <c r="BZ112" s="206"/>
      <c r="CA112" s="206"/>
      <c r="CB112" s="206"/>
      <c r="CC112" s="206"/>
      <c r="CD112" s="206"/>
      <c r="CE112" s="206"/>
      <c r="CF112" s="206"/>
      <c r="CG112" s="206"/>
      <c r="CH112" s="206"/>
      <c r="CI112" s="206"/>
      <c r="CJ112" s="206"/>
      <c r="CK112" s="206"/>
      <c r="CL112" s="206"/>
      <c r="CM112" s="206"/>
      <c r="CN112" s="206"/>
      <c r="CO112" s="206"/>
      <c r="CP112" s="206"/>
      <c r="CQ112" s="206"/>
      <c r="CR112" s="206"/>
      <c r="CS112" s="206"/>
      <c r="CT112" s="206"/>
      <c r="CU112" s="206"/>
      <c r="CV112" s="206"/>
      <c r="CW112" s="206"/>
      <c r="CX112" s="206"/>
      <c r="CY112" s="206"/>
      <c r="CZ112" s="206"/>
      <c r="DA112" s="206"/>
      <c r="DB112" s="206"/>
      <c r="DC112" s="206"/>
      <c r="DD112" s="206"/>
      <c r="DE112" s="206"/>
      <c r="DF112" s="206"/>
      <c r="DG112" s="206"/>
      <c r="DH112" s="206"/>
      <c r="DI112" s="206"/>
      <c r="DJ112" s="206"/>
      <c r="DK112" s="206"/>
      <c r="DL112" s="206"/>
      <c r="DM112" s="206"/>
      <c r="DN112" s="206"/>
      <c r="DO112" s="206"/>
      <c r="DP112" s="206"/>
      <c r="DQ112" s="206"/>
      <c r="DR112" s="206"/>
      <c r="DS112" s="206"/>
      <c r="DT112" s="206"/>
      <c r="DU112" s="206"/>
      <c r="DV112" s="206"/>
      <c r="DW112" s="206"/>
      <c r="DX112" s="206"/>
      <c r="DY112" s="206"/>
      <c r="DZ112" s="206"/>
      <c r="EA112" s="206"/>
      <c r="EB112" s="206"/>
      <c r="EC112" s="206"/>
      <c r="ED112" s="206"/>
      <c r="EE112" s="206"/>
      <c r="EF112" s="206"/>
      <c r="EG112" s="206"/>
      <c r="EH112" s="206"/>
      <c r="EI112" s="206"/>
      <c r="EJ112" s="206"/>
      <c r="EK112" s="206"/>
      <c r="EL112" s="206"/>
      <c r="EM112" s="206"/>
      <c r="EN112" s="206"/>
      <c r="EO112" s="206"/>
      <c r="EP112" s="206"/>
      <c r="EQ112" s="206"/>
      <c r="ER112" s="206"/>
      <c r="ES112" s="206"/>
      <c r="ET112" s="206"/>
      <c r="EU112" s="206"/>
      <c r="EV112" s="206"/>
      <c r="EW112" s="206"/>
      <c r="EX112" s="206"/>
      <c r="EY112" s="206"/>
      <c r="EZ112" s="206"/>
      <c r="FA112" s="206"/>
      <c r="FB112" s="206"/>
      <c r="FC112" s="206"/>
      <c r="FD112" s="206"/>
      <c r="FE112" s="206"/>
      <c r="FF112" s="206"/>
      <c r="FG112" s="206"/>
      <c r="FH112" s="206"/>
      <c r="FI112" s="206"/>
      <c r="FJ112" s="206"/>
      <c r="FK112" s="206"/>
      <c r="FL112" s="206"/>
      <c r="FM112" s="206"/>
      <c r="FN112" s="206"/>
      <c r="FO112" s="206"/>
      <c r="FP112" s="206"/>
      <c r="FQ112" s="206"/>
      <c r="FR112" s="206"/>
      <c r="FS112" s="206"/>
      <c r="FT112" s="206"/>
      <c r="FU112" s="206"/>
      <c r="FV112" s="206"/>
      <c r="FW112" s="206"/>
      <c r="FX112" s="206"/>
      <c r="FY112" s="206"/>
      <c r="FZ112" s="206"/>
      <c r="GA112" s="206"/>
      <c r="GB112" s="206"/>
      <c r="GC112" s="206"/>
      <c r="GD112" s="206"/>
      <c r="GE112" s="206"/>
      <c r="GF112" s="206"/>
      <c r="GG112" s="206"/>
      <c r="GH112" s="206"/>
      <c r="GI112" s="206"/>
      <c r="GJ112" s="206"/>
      <c r="GK112" s="206"/>
      <c r="GL112" s="206"/>
      <c r="GM112" s="206"/>
      <c r="GN112" s="206"/>
      <c r="GO112" s="206"/>
      <c r="GP112" s="206"/>
      <c r="GQ112" s="206"/>
      <c r="GR112" s="206"/>
      <c r="GS112" s="206"/>
      <c r="GT112" s="206"/>
      <c r="GU112" s="206"/>
      <c r="GV112" s="206"/>
      <c r="GW112" s="206"/>
      <c r="GX112" s="206"/>
      <c r="GY112" s="206"/>
      <c r="GZ112" s="206"/>
      <c r="HA112" s="206"/>
      <c r="HB112" s="206"/>
      <c r="HC112" s="206"/>
      <c r="HD112" s="206"/>
      <c r="HE112" s="206"/>
      <c r="HF112" s="206"/>
      <c r="HG112" s="206"/>
      <c r="HH112" s="206"/>
      <c r="HI112" s="206"/>
      <c r="HJ112" s="206"/>
      <c r="HK112" s="206"/>
      <c r="HL112" s="206"/>
      <c r="HM112" s="206"/>
      <c r="HN112" s="206"/>
      <c r="HO112" s="206"/>
      <c r="HP112" s="206"/>
      <c r="HQ112" s="206"/>
      <c r="HR112" s="206"/>
      <c r="HS112" s="206"/>
      <c r="HT112" s="206"/>
      <c r="HU112" s="206"/>
      <c r="HV112" s="206"/>
      <c r="HW112" s="206"/>
      <c r="HX112" s="206"/>
      <c r="HY112" s="206"/>
      <c r="HZ112" s="206"/>
      <c r="IA112" s="206"/>
      <c r="IB112" s="206"/>
      <c r="IC112" s="206"/>
      <c r="ID112" s="206"/>
      <c r="IE112" s="206"/>
      <c r="IF112" s="206"/>
      <c r="IG112" s="206"/>
      <c r="IH112" s="206"/>
      <c r="II112" s="206"/>
      <c r="IJ112" s="206"/>
      <c r="IK112" s="206"/>
      <c r="IL112" s="206"/>
      <c r="IM112" s="206"/>
      <c r="IN112" s="206"/>
      <c r="IO112" s="206"/>
    </row>
    <row r="113" spans="1:249" ht="94.5" x14ac:dyDescent="0.25">
      <c r="A113" s="217" t="s">
        <v>1214</v>
      </c>
      <c r="B113" s="188" t="s">
        <v>1215</v>
      </c>
      <c r="C113" s="185">
        <v>387.4</v>
      </c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  <c r="BI113" s="206"/>
      <c r="BJ113" s="206"/>
      <c r="BK113" s="206"/>
      <c r="BL113" s="206"/>
      <c r="BM113" s="206"/>
      <c r="BN113" s="206"/>
      <c r="BO113" s="206"/>
      <c r="BP113" s="206"/>
      <c r="BQ113" s="206"/>
      <c r="BR113" s="206"/>
      <c r="BS113" s="206"/>
      <c r="BT113" s="206"/>
      <c r="BU113" s="206"/>
      <c r="BV113" s="206"/>
      <c r="BW113" s="206"/>
      <c r="BX113" s="206"/>
      <c r="BY113" s="206"/>
      <c r="BZ113" s="206"/>
      <c r="CA113" s="206"/>
      <c r="CB113" s="206"/>
      <c r="CC113" s="206"/>
      <c r="CD113" s="206"/>
      <c r="CE113" s="206"/>
      <c r="CF113" s="206"/>
      <c r="CG113" s="206"/>
      <c r="CH113" s="206"/>
      <c r="CI113" s="206"/>
      <c r="CJ113" s="206"/>
      <c r="CK113" s="206"/>
      <c r="CL113" s="206"/>
      <c r="CM113" s="206"/>
      <c r="CN113" s="206"/>
      <c r="CO113" s="206"/>
      <c r="CP113" s="206"/>
      <c r="CQ113" s="206"/>
      <c r="CR113" s="206"/>
      <c r="CS113" s="206"/>
      <c r="CT113" s="206"/>
      <c r="CU113" s="206"/>
      <c r="CV113" s="206"/>
      <c r="CW113" s="206"/>
      <c r="CX113" s="206"/>
      <c r="CY113" s="206"/>
      <c r="CZ113" s="206"/>
      <c r="DA113" s="206"/>
      <c r="DB113" s="206"/>
      <c r="DC113" s="206"/>
      <c r="DD113" s="206"/>
      <c r="DE113" s="206"/>
      <c r="DF113" s="206"/>
      <c r="DG113" s="206"/>
      <c r="DH113" s="206"/>
      <c r="DI113" s="206"/>
      <c r="DJ113" s="206"/>
      <c r="DK113" s="206"/>
      <c r="DL113" s="206"/>
      <c r="DM113" s="206"/>
      <c r="DN113" s="206"/>
      <c r="DO113" s="206"/>
      <c r="DP113" s="206"/>
      <c r="DQ113" s="206"/>
      <c r="DR113" s="206"/>
      <c r="DS113" s="206"/>
      <c r="DT113" s="206"/>
      <c r="DU113" s="206"/>
      <c r="DV113" s="206"/>
      <c r="DW113" s="206"/>
      <c r="DX113" s="206"/>
      <c r="DY113" s="206"/>
      <c r="DZ113" s="206"/>
      <c r="EA113" s="206"/>
      <c r="EB113" s="206"/>
      <c r="EC113" s="206"/>
      <c r="ED113" s="206"/>
      <c r="EE113" s="206"/>
      <c r="EF113" s="206"/>
      <c r="EG113" s="206"/>
      <c r="EH113" s="206"/>
      <c r="EI113" s="206"/>
      <c r="EJ113" s="206"/>
      <c r="EK113" s="206"/>
      <c r="EL113" s="206"/>
      <c r="EM113" s="206"/>
      <c r="EN113" s="206"/>
      <c r="EO113" s="206"/>
      <c r="EP113" s="206"/>
      <c r="EQ113" s="206"/>
      <c r="ER113" s="206"/>
      <c r="ES113" s="206"/>
      <c r="ET113" s="206"/>
      <c r="EU113" s="206"/>
      <c r="EV113" s="206"/>
      <c r="EW113" s="206"/>
      <c r="EX113" s="206"/>
      <c r="EY113" s="206"/>
      <c r="EZ113" s="206"/>
      <c r="FA113" s="206"/>
      <c r="FB113" s="206"/>
      <c r="FC113" s="206"/>
      <c r="FD113" s="206"/>
      <c r="FE113" s="206"/>
      <c r="FF113" s="206"/>
      <c r="FG113" s="206"/>
      <c r="FH113" s="206"/>
      <c r="FI113" s="206"/>
      <c r="FJ113" s="206"/>
      <c r="FK113" s="206"/>
      <c r="FL113" s="206"/>
      <c r="FM113" s="206"/>
      <c r="FN113" s="206"/>
      <c r="FO113" s="206"/>
      <c r="FP113" s="206"/>
      <c r="FQ113" s="206"/>
      <c r="FR113" s="206"/>
      <c r="FS113" s="206"/>
      <c r="FT113" s="206"/>
      <c r="FU113" s="206"/>
      <c r="FV113" s="206"/>
      <c r="FW113" s="206"/>
      <c r="FX113" s="206"/>
      <c r="FY113" s="206"/>
      <c r="FZ113" s="206"/>
      <c r="GA113" s="206"/>
      <c r="GB113" s="206"/>
      <c r="GC113" s="206"/>
      <c r="GD113" s="206"/>
      <c r="GE113" s="206"/>
      <c r="GF113" s="206"/>
      <c r="GG113" s="206"/>
      <c r="GH113" s="206"/>
      <c r="GI113" s="206"/>
      <c r="GJ113" s="206"/>
      <c r="GK113" s="206"/>
      <c r="GL113" s="206"/>
      <c r="GM113" s="206"/>
      <c r="GN113" s="206"/>
      <c r="GO113" s="206"/>
      <c r="GP113" s="206"/>
      <c r="GQ113" s="206"/>
      <c r="GR113" s="206"/>
      <c r="GS113" s="206"/>
      <c r="GT113" s="206"/>
      <c r="GU113" s="206"/>
      <c r="GV113" s="206"/>
      <c r="GW113" s="206"/>
      <c r="GX113" s="206"/>
      <c r="GY113" s="206"/>
      <c r="GZ113" s="206"/>
      <c r="HA113" s="206"/>
      <c r="HB113" s="206"/>
      <c r="HC113" s="206"/>
      <c r="HD113" s="206"/>
      <c r="HE113" s="206"/>
      <c r="HF113" s="206"/>
      <c r="HG113" s="206"/>
      <c r="HH113" s="206"/>
      <c r="HI113" s="206"/>
      <c r="HJ113" s="206"/>
      <c r="HK113" s="206"/>
      <c r="HL113" s="206"/>
      <c r="HM113" s="206"/>
      <c r="HN113" s="206"/>
      <c r="HO113" s="206"/>
      <c r="HP113" s="206"/>
      <c r="HQ113" s="206"/>
      <c r="HR113" s="206"/>
      <c r="HS113" s="206"/>
      <c r="HT113" s="206"/>
      <c r="HU113" s="206"/>
      <c r="HV113" s="206"/>
      <c r="HW113" s="206"/>
      <c r="HX113" s="206"/>
      <c r="HY113" s="206"/>
      <c r="HZ113" s="206"/>
      <c r="IA113" s="206"/>
      <c r="IB113" s="206"/>
      <c r="IC113" s="206"/>
      <c r="ID113" s="206"/>
      <c r="IE113" s="206"/>
      <c r="IF113" s="206"/>
      <c r="IG113" s="206"/>
      <c r="IH113" s="206"/>
      <c r="II113" s="206"/>
      <c r="IJ113" s="206"/>
      <c r="IK113" s="206"/>
      <c r="IL113" s="206"/>
      <c r="IM113" s="206"/>
      <c r="IN113" s="206"/>
      <c r="IO113" s="206"/>
    </row>
    <row r="114" spans="1:249" ht="78.75" x14ac:dyDescent="0.25">
      <c r="A114" s="217" t="s">
        <v>1216</v>
      </c>
      <c r="B114" s="188" t="s">
        <v>1217</v>
      </c>
      <c r="C114" s="185">
        <v>38590.300000000003</v>
      </c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  <c r="BI114" s="206"/>
      <c r="BJ114" s="206"/>
      <c r="BK114" s="206"/>
      <c r="BL114" s="206"/>
      <c r="BM114" s="206"/>
      <c r="BN114" s="206"/>
      <c r="BO114" s="206"/>
      <c r="BP114" s="206"/>
      <c r="BQ114" s="206"/>
      <c r="BR114" s="206"/>
      <c r="BS114" s="206"/>
      <c r="BT114" s="206"/>
      <c r="BU114" s="206"/>
      <c r="BV114" s="206"/>
      <c r="BW114" s="206"/>
      <c r="BX114" s="206"/>
      <c r="BY114" s="206"/>
      <c r="BZ114" s="206"/>
      <c r="CA114" s="206"/>
      <c r="CB114" s="206"/>
      <c r="CC114" s="206"/>
      <c r="CD114" s="206"/>
      <c r="CE114" s="206"/>
      <c r="CF114" s="206"/>
      <c r="CG114" s="206"/>
      <c r="CH114" s="206"/>
      <c r="CI114" s="206"/>
      <c r="CJ114" s="206"/>
      <c r="CK114" s="206"/>
      <c r="CL114" s="206"/>
      <c r="CM114" s="206"/>
      <c r="CN114" s="206"/>
      <c r="CO114" s="206"/>
      <c r="CP114" s="206"/>
      <c r="CQ114" s="206"/>
      <c r="CR114" s="206"/>
      <c r="CS114" s="206"/>
      <c r="CT114" s="206"/>
      <c r="CU114" s="206"/>
      <c r="CV114" s="206"/>
      <c r="CW114" s="206"/>
      <c r="CX114" s="206"/>
      <c r="CY114" s="206"/>
      <c r="CZ114" s="206"/>
      <c r="DA114" s="206"/>
      <c r="DB114" s="206"/>
      <c r="DC114" s="206"/>
      <c r="DD114" s="206"/>
      <c r="DE114" s="206"/>
      <c r="DF114" s="206"/>
      <c r="DG114" s="206"/>
      <c r="DH114" s="206"/>
      <c r="DI114" s="206"/>
      <c r="DJ114" s="206"/>
      <c r="DK114" s="206"/>
      <c r="DL114" s="206"/>
      <c r="DM114" s="206"/>
      <c r="DN114" s="206"/>
      <c r="DO114" s="206"/>
      <c r="DP114" s="206"/>
      <c r="DQ114" s="206"/>
      <c r="DR114" s="206"/>
      <c r="DS114" s="206"/>
      <c r="DT114" s="206"/>
      <c r="DU114" s="206"/>
      <c r="DV114" s="206"/>
      <c r="DW114" s="206"/>
      <c r="DX114" s="206"/>
      <c r="DY114" s="206"/>
      <c r="DZ114" s="206"/>
      <c r="EA114" s="206"/>
      <c r="EB114" s="206"/>
      <c r="EC114" s="206"/>
      <c r="ED114" s="206"/>
      <c r="EE114" s="206"/>
      <c r="EF114" s="206"/>
      <c r="EG114" s="206"/>
      <c r="EH114" s="206"/>
      <c r="EI114" s="206"/>
      <c r="EJ114" s="206"/>
      <c r="EK114" s="206"/>
      <c r="EL114" s="206"/>
      <c r="EM114" s="206"/>
      <c r="EN114" s="206"/>
      <c r="EO114" s="206"/>
      <c r="EP114" s="206"/>
      <c r="EQ114" s="206"/>
      <c r="ER114" s="206"/>
      <c r="ES114" s="206"/>
      <c r="ET114" s="206"/>
      <c r="EU114" s="206"/>
      <c r="EV114" s="206"/>
      <c r="EW114" s="206"/>
      <c r="EX114" s="206"/>
      <c r="EY114" s="206"/>
      <c r="EZ114" s="206"/>
      <c r="FA114" s="206"/>
      <c r="FB114" s="206"/>
      <c r="FC114" s="206"/>
      <c r="FD114" s="206"/>
      <c r="FE114" s="206"/>
      <c r="FF114" s="206"/>
      <c r="FG114" s="206"/>
      <c r="FH114" s="206"/>
      <c r="FI114" s="206"/>
      <c r="FJ114" s="206"/>
      <c r="FK114" s="206"/>
      <c r="FL114" s="206"/>
      <c r="FM114" s="206"/>
      <c r="FN114" s="206"/>
      <c r="FO114" s="206"/>
      <c r="FP114" s="206"/>
      <c r="FQ114" s="206"/>
      <c r="FR114" s="206"/>
      <c r="FS114" s="206"/>
      <c r="FT114" s="206"/>
      <c r="FU114" s="206"/>
      <c r="FV114" s="206"/>
      <c r="FW114" s="206"/>
      <c r="FX114" s="206"/>
      <c r="FY114" s="206"/>
      <c r="FZ114" s="206"/>
      <c r="GA114" s="206"/>
      <c r="GB114" s="206"/>
      <c r="GC114" s="206"/>
      <c r="GD114" s="206"/>
      <c r="GE114" s="206"/>
      <c r="GF114" s="206"/>
      <c r="GG114" s="206"/>
      <c r="GH114" s="206"/>
      <c r="GI114" s="206"/>
      <c r="GJ114" s="206"/>
      <c r="GK114" s="206"/>
      <c r="GL114" s="206"/>
      <c r="GM114" s="206"/>
      <c r="GN114" s="206"/>
      <c r="GO114" s="206"/>
      <c r="GP114" s="206"/>
      <c r="GQ114" s="206"/>
      <c r="GR114" s="206"/>
      <c r="GS114" s="206"/>
      <c r="GT114" s="206"/>
      <c r="GU114" s="206"/>
      <c r="GV114" s="206"/>
      <c r="GW114" s="206"/>
      <c r="GX114" s="206"/>
      <c r="GY114" s="206"/>
      <c r="GZ114" s="206"/>
      <c r="HA114" s="206"/>
      <c r="HB114" s="206"/>
      <c r="HC114" s="206"/>
      <c r="HD114" s="206"/>
      <c r="HE114" s="206"/>
      <c r="HF114" s="206"/>
      <c r="HG114" s="206"/>
      <c r="HH114" s="206"/>
      <c r="HI114" s="206"/>
      <c r="HJ114" s="206"/>
      <c r="HK114" s="206"/>
      <c r="HL114" s="206"/>
      <c r="HM114" s="206"/>
      <c r="HN114" s="206"/>
      <c r="HO114" s="206"/>
      <c r="HP114" s="206"/>
      <c r="HQ114" s="206"/>
      <c r="HR114" s="206"/>
      <c r="HS114" s="206"/>
      <c r="HT114" s="206"/>
      <c r="HU114" s="206"/>
      <c r="HV114" s="206"/>
      <c r="HW114" s="206"/>
      <c r="HX114" s="206"/>
      <c r="HY114" s="206"/>
      <c r="HZ114" s="206"/>
      <c r="IA114" s="206"/>
      <c r="IB114" s="206"/>
      <c r="IC114" s="206"/>
      <c r="ID114" s="206"/>
      <c r="IE114" s="206"/>
      <c r="IF114" s="206"/>
      <c r="IG114" s="206"/>
      <c r="IH114" s="206"/>
      <c r="II114" s="206"/>
      <c r="IJ114" s="206"/>
      <c r="IK114" s="206"/>
      <c r="IL114" s="206"/>
      <c r="IM114" s="206"/>
      <c r="IN114" s="206"/>
      <c r="IO114" s="206"/>
    </row>
    <row r="115" spans="1:249" ht="47.25" x14ac:dyDescent="0.25">
      <c r="A115" s="217" t="s">
        <v>1218</v>
      </c>
      <c r="B115" s="188" t="s">
        <v>1219</v>
      </c>
      <c r="C115" s="185">
        <v>3793.1</v>
      </c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  <c r="BI115" s="206"/>
      <c r="BJ115" s="206"/>
      <c r="BK115" s="206"/>
      <c r="BL115" s="206"/>
      <c r="BM115" s="206"/>
      <c r="BN115" s="206"/>
      <c r="BO115" s="206"/>
      <c r="BP115" s="206"/>
      <c r="BQ115" s="206"/>
      <c r="BR115" s="206"/>
      <c r="BS115" s="206"/>
      <c r="BT115" s="206"/>
      <c r="BU115" s="206"/>
      <c r="BV115" s="206"/>
      <c r="BW115" s="206"/>
      <c r="BX115" s="206"/>
      <c r="BY115" s="206"/>
      <c r="BZ115" s="206"/>
      <c r="CA115" s="206"/>
      <c r="CB115" s="206"/>
      <c r="CC115" s="206"/>
      <c r="CD115" s="206"/>
      <c r="CE115" s="206"/>
      <c r="CF115" s="206"/>
      <c r="CG115" s="206"/>
      <c r="CH115" s="206"/>
      <c r="CI115" s="206"/>
      <c r="CJ115" s="206"/>
      <c r="CK115" s="206"/>
      <c r="CL115" s="206"/>
      <c r="CM115" s="206"/>
      <c r="CN115" s="206"/>
      <c r="CO115" s="206"/>
      <c r="CP115" s="206"/>
      <c r="CQ115" s="206"/>
      <c r="CR115" s="206"/>
      <c r="CS115" s="206"/>
      <c r="CT115" s="206"/>
      <c r="CU115" s="206"/>
      <c r="CV115" s="206"/>
      <c r="CW115" s="206"/>
      <c r="CX115" s="206"/>
      <c r="CY115" s="206"/>
      <c r="CZ115" s="206"/>
      <c r="DA115" s="206"/>
      <c r="DB115" s="206"/>
      <c r="DC115" s="206"/>
      <c r="DD115" s="206"/>
      <c r="DE115" s="206"/>
      <c r="DF115" s="206"/>
      <c r="DG115" s="206"/>
      <c r="DH115" s="206"/>
      <c r="DI115" s="206"/>
      <c r="DJ115" s="206"/>
      <c r="DK115" s="206"/>
      <c r="DL115" s="206"/>
      <c r="DM115" s="206"/>
      <c r="DN115" s="206"/>
      <c r="DO115" s="206"/>
      <c r="DP115" s="206"/>
      <c r="DQ115" s="206"/>
      <c r="DR115" s="206"/>
      <c r="DS115" s="206"/>
      <c r="DT115" s="206"/>
      <c r="DU115" s="206"/>
      <c r="DV115" s="206"/>
      <c r="DW115" s="206"/>
      <c r="DX115" s="206"/>
      <c r="DY115" s="206"/>
      <c r="DZ115" s="206"/>
      <c r="EA115" s="206"/>
      <c r="EB115" s="206"/>
      <c r="EC115" s="206"/>
      <c r="ED115" s="206"/>
      <c r="EE115" s="206"/>
      <c r="EF115" s="206"/>
      <c r="EG115" s="206"/>
      <c r="EH115" s="206"/>
      <c r="EI115" s="206"/>
      <c r="EJ115" s="206"/>
      <c r="EK115" s="206"/>
      <c r="EL115" s="206"/>
      <c r="EM115" s="206"/>
      <c r="EN115" s="206"/>
      <c r="EO115" s="206"/>
      <c r="EP115" s="206"/>
      <c r="EQ115" s="206"/>
      <c r="ER115" s="206"/>
      <c r="ES115" s="206"/>
      <c r="ET115" s="206"/>
      <c r="EU115" s="206"/>
      <c r="EV115" s="206"/>
      <c r="EW115" s="206"/>
      <c r="EX115" s="206"/>
      <c r="EY115" s="206"/>
      <c r="EZ115" s="206"/>
      <c r="FA115" s="206"/>
      <c r="FB115" s="206"/>
      <c r="FC115" s="206"/>
      <c r="FD115" s="206"/>
      <c r="FE115" s="206"/>
      <c r="FF115" s="206"/>
      <c r="FG115" s="206"/>
      <c r="FH115" s="206"/>
      <c r="FI115" s="206"/>
      <c r="FJ115" s="206"/>
      <c r="FK115" s="206"/>
      <c r="FL115" s="206"/>
      <c r="FM115" s="206"/>
      <c r="FN115" s="206"/>
      <c r="FO115" s="206"/>
      <c r="FP115" s="206"/>
      <c r="FQ115" s="206"/>
      <c r="FR115" s="206"/>
      <c r="FS115" s="206"/>
      <c r="FT115" s="206"/>
      <c r="FU115" s="206"/>
      <c r="FV115" s="206"/>
      <c r="FW115" s="206"/>
      <c r="FX115" s="206"/>
      <c r="FY115" s="206"/>
      <c r="FZ115" s="206"/>
      <c r="GA115" s="206"/>
      <c r="GB115" s="206"/>
      <c r="GC115" s="206"/>
      <c r="GD115" s="206"/>
      <c r="GE115" s="206"/>
      <c r="GF115" s="206"/>
      <c r="GG115" s="206"/>
      <c r="GH115" s="206"/>
      <c r="GI115" s="206"/>
      <c r="GJ115" s="206"/>
      <c r="GK115" s="206"/>
      <c r="GL115" s="206"/>
      <c r="GM115" s="206"/>
      <c r="GN115" s="206"/>
      <c r="GO115" s="206"/>
      <c r="GP115" s="206"/>
      <c r="GQ115" s="206"/>
      <c r="GR115" s="206"/>
      <c r="GS115" s="206"/>
      <c r="GT115" s="206"/>
      <c r="GU115" s="206"/>
      <c r="GV115" s="206"/>
      <c r="GW115" s="206"/>
      <c r="GX115" s="206"/>
      <c r="GY115" s="206"/>
      <c r="GZ115" s="206"/>
      <c r="HA115" s="206"/>
      <c r="HB115" s="206"/>
      <c r="HC115" s="206"/>
      <c r="HD115" s="206"/>
      <c r="HE115" s="206"/>
      <c r="HF115" s="206"/>
      <c r="HG115" s="206"/>
      <c r="HH115" s="206"/>
      <c r="HI115" s="206"/>
      <c r="HJ115" s="206"/>
      <c r="HK115" s="206"/>
      <c r="HL115" s="206"/>
      <c r="HM115" s="206"/>
      <c r="HN115" s="206"/>
      <c r="HO115" s="206"/>
      <c r="HP115" s="206"/>
      <c r="HQ115" s="206"/>
      <c r="HR115" s="206"/>
      <c r="HS115" s="206"/>
      <c r="HT115" s="206"/>
      <c r="HU115" s="206"/>
      <c r="HV115" s="206"/>
      <c r="HW115" s="206"/>
      <c r="HX115" s="206"/>
      <c r="HY115" s="206"/>
      <c r="HZ115" s="206"/>
      <c r="IA115" s="206"/>
      <c r="IB115" s="206"/>
      <c r="IC115" s="206"/>
      <c r="ID115" s="206"/>
      <c r="IE115" s="206"/>
      <c r="IF115" s="206"/>
      <c r="IG115" s="206"/>
      <c r="IH115" s="206"/>
      <c r="II115" s="206"/>
      <c r="IJ115" s="206"/>
      <c r="IK115" s="206"/>
      <c r="IL115" s="206"/>
      <c r="IM115" s="206"/>
      <c r="IN115" s="206"/>
      <c r="IO115" s="206"/>
    </row>
    <row r="116" spans="1:249" ht="63" x14ac:dyDescent="0.25">
      <c r="A116" s="217" t="s">
        <v>1220</v>
      </c>
      <c r="B116" s="188" t="s">
        <v>1221</v>
      </c>
      <c r="C116" s="185">
        <v>116527.2</v>
      </c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06"/>
      <c r="BN116" s="206"/>
      <c r="BO116" s="206"/>
      <c r="BP116" s="206"/>
      <c r="BQ116" s="206"/>
      <c r="BR116" s="206"/>
      <c r="BS116" s="206"/>
      <c r="BT116" s="206"/>
      <c r="BU116" s="206"/>
      <c r="BV116" s="206"/>
      <c r="BW116" s="206"/>
      <c r="BX116" s="206"/>
      <c r="BY116" s="206"/>
      <c r="BZ116" s="206"/>
      <c r="CA116" s="206"/>
      <c r="CB116" s="206"/>
      <c r="CC116" s="206"/>
      <c r="CD116" s="206"/>
      <c r="CE116" s="206"/>
      <c r="CF116" s="206"/>
      <c r="CG116" s="206"/>
      <c r="CH116" s="206"/>
      <c r="CI116" s="206"/>
      <c r="CJ116" s="206"/>
      <c r="CK116" s="206"/>
      <c r="CL116" s="206"/>
      <c r="CM116" s="206"/>
      <c r="CN116" s="206"/>
      <c r="CO116" s="206"/>
      <c r="CP116" s="206"/>
      <c r="CQ116" s="206"/>
      <c r="CR116" s="206"/>
      <c r="CS116" s="206"/>
      <c r="CT116" s="206"/>
      <c r="CU116" s="206"/>
      <c r="CV116" s="206"/>
      <c r="CW116" s="206"/>
      <c r="CX116" s="206"/>
      <c r="CY116" s="206"/>
      <c r="CZ116" s="206"/>
      <c r="DA116" s="206"/>
      <c r="DB116" s="206"/>
      <c r="DC116" s="206"/>
      <c r="DD116" s="206"/>
      <c r="DE116" s="206"/>
      <c r="DF116" s="206"/>
      <c r="DG116" s="206"/>
      <c r="DH116" s="206"/>
      <c r="DI116" s="206"/>
      <c r="DJ116" s="206"/>
      <c r="DK116" s="206"/>
      <c r="DL116" s="206"/>
      <c r="DM116" s="206"/>
      <c r="DN116" s="206"/>
      <c r="DO116" s="206"/>
      <c r="DP116" s="206"/>
      <c r="DQ116" s="206"/>
      <c r="DR116" s="206"/>
      <c r="DS116" s="206"/>
      <c r="DT116" s="206"/>
      <c r="DU116" s="206"/>
      <c r="DV116" s="206"/>
      <c r="DW116" s="206"/>
      <c r="DX116" s="206"/>
      <c r="DY116" s="206"/>
      <c r="DZ116" s="206"/>
      <c r="EA116" s="206"/>
      <c r="EB116" s="206"/>
      <c r="EC116" s="206"/>
      <c r="ED116" s="206"/>
      <c r="EE116" s="206"/>
      <c r="EF116" s="206"/>
      <c r="EG116" s="206"/>
      <c r="EH116" s="206"/>
      <c r="EI116" s="206"/>
      <c r="EJ116" s="206"/>
      <c r="EK116" s="206"/>
      <c r="EL116" s="206"/>
      <c r="EM116" s="206"/>
      <c r="EN116" s="206"/>
      <c r="EO116" s="206"/>
      <c r="EP116" s="206"/>
      <c r="EQ116" s="206"/>
      <c r="ER116" s="206"/>
      <c r="ES116" s="206"/>
      <c r="ET116" s="206"/>
      <c r="EU116" s="206"/>
      <c r="EV116" s="206"/>
      <c r="EW116" s="206"/>
      <c r="EX116" s="206"/>
      <c r="EY116" s="206"/>
      <c r="EZ116" s="206"/>
      <c r="FA116" s="206"/>
      <c r="FB116" s="206"/>
      <c r="FC116" s="206"/>
      <c r="FD116" s="206"/>
      <c r="FE116" s="206"/>
      <c r="FF116" s="206"/>
      <c r="FG116" s="206"/>
      <c r="FH116" s="206"/>
      <c r="FI116" s="206"/>
      <c r="FJ116" s="206"/>
      <c r="FK116" s="206"/>
      <c r="FL116" s="206"/>
      <c r="FM116" s="206"/>
      <c r="FN116" s="206"/>
      <c r="FO116" s="206"/>
      <c r="FP116" s="206"/>
      <c r="FQ116" s="206"/>
      <c r="FR116" s="206"/>
      <c r="FS116" s="206"/>
      <c r="FT116" s="206"/>
      <c r="FU116" s="206"/>
      <c r="FV116" s="206"/>
      <c r="FW116" s="206"/>
      <c r="FX116" s="206"/>
      <c r="FY116" s="206"/>
      <c r="FZ116" s="206"/>
      <c r="GA116" s="206"/>
      <c r="GB116" s="206"/>
      <c r="GC116" s="206"/>
      <c r="GD116" s="206"/>
      <c r="GE116" s="206"/>
      <c r="GF116" s="206"/>
      <c r="GG116" s="206"/>
      <c r="GH116" s="206"/>
      <c r="GI116" s="206"/>
      <c r="GJ116" s="206"/>
      <c r="GK116" s="206"/>
      <c r="GL116" s="206"/>
      <c r="GM116" s="206"/>
      <c r="GN116" s="206"/>
      <c r="GO116" s="206"/>
      <c r="GP116" s="206"/>
      <c r="GQ116" s="206"/>
      <c r="GR116" s="206"/>
      <c r="GS116" s="206"/>
      <c r="GT116" s="206"/>
      <c r="GU116" s="206"/>
      <c r="GV116" s="206"/>
      <c r="GW116" s="206"/>
      <c r="GX116" s="206"/>
      <c r="GY116" s="206"/>
      <c r="GZ116" s="206"/>
      <c r="HA116" s="206"/>
      <c r="HB116" s="206"/>
      <c r="HC116" s="206"/>
      <c r="HD116" s="206"/>
      <c r="HE116" s="206"/>
      <c r="HF116" s="206"/>
      <c r="HG116" s="206"/>
      <c r="HH116" s="206"/>
      <c r="HI116" s="206"/>
      <c r="HJ116" s="206"/>
      <c r="HK116" s="206"/>
      <c r="HL116" s="206"/>
      <c r="HM116" s="206"/>
      <c r="HN116" s="206"/>
      <c r="HO116" s="206"/>
      <c r="HP116" s="206"/>
      <c r="HQ116" s="206"/>
      <c r="HR116" s="206"/>
      <c r="HS116" s="206"/>
      <c r="HT116" s="206"/>
      <c r="HU116" s="206"/>
      <c r="HV116" s="206"/>
      <c r="HW116" s="206"/>
      <c r="HX116" s="206"/>
      <c r="HY116" s="206"/>
      <c r="HZ116" s="206"/>
      <c r="IA116" s="206"/>
      <c r="IB116" s="206"/>
      <c r="IC116" s="206"/>
      <c r="ID116" s="206"/>
      <c r="IE116" s="206"/>
      <c r="IF116" s="206"/>
      <c r="IG116" s="206"/>
      <c r="IH116" s="206"/>
      <c r="II116" s="206"/>
      <c r="IJ116" s="206"/>
      <c r="IK116" s="206"/>
      <c r="IL116" s="206"/>
      <c r="IM116" s="206"/>
      <c r="IN116" s="206"/>
      <c r="IO116" s="206"/>
    </row>
    <row r="117" spans="1:249" ht="63" x14ac:dyDescent="0.25">
      <c r="A117" s="217" t="s">
        <v>1222</v>
      </c>
      <c r="B117" s="188" t="s">
        <v>1223</v>
      </c>
      <c r="C117" s="185">
        <v>106349.4</v>
      </c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06"/>
      <c r="BN117" s="206"/>
      <c r="BO117" s="206"/>
      <c r="BP117" s="206"/>
      <c r="BQ117" s="206"/>
      <c r="BR117" s="206"/>
      <c r="BS117" s="206"/>
      <c r="BT117" s="206"/>
      <c r="BU117" s="206"/>
      <c r="BV117" s="206"/>
      <c r="BW117" s="206"/>
      <c r="BX117" s="206"/>
      <c r="BY117" s="206"/>
      <c r="BZ117" s="206"/>
      <c r="CA117" s="206"/>
      <c r="CB117" s="206"/>
      <c r="CC117" s="206"/>
      <c r="CD117" s="206"/>
      <c r="CE117" s="206"/>
      <c r="CF117" s="206"/>
      <c r="CG117" s="206"/>
      <c r="CH117" s="206"/>
      <c r="CI117" s="206"/>
      <c r="CJ117" s="206"/>
      <c r="CK117" s="206"/>
      <c r="CL117" s="206"/>
      <c r="CM117" s="206"/>
      <c r="CN117" s="206"/>
      <c r="CO117" s="206"/>
      <c r="CP117" s="206"/>
      <c r="CQ117" s="206"/>
      <c r="CR117" s="206"/>
      <c r="CS117" s="206"/>
      <c r="CT117" s="206"/>
      <c r="CU117" s="206"/>
      <c r="CV117" s="206"/>
      <c r="CW117" s="206"/>
      <c r="CX117" s="206"/>
      <c r="CY117" s="206"/>
      <c r="CZ117" s="206"/>
      <c r="DA117" s="206"/>
      <c r="DB117" s="206"/>
      <c r="DC117" s="206"/>
      <c r="DD117" s="206"/>
      <c r="DE117" s="206"/>
      <c r="DF117" s="206"/>
      <c r="DG117" s="206"/>
      <c r="DH117" s="206"/>
      <c r="DI117" s="206"/>
      <c r="DJ117" s="206"/>
      <c r="DK117" s="206"/>
      <c r="DL117" s="206"/>
      <c r="DM117" s="206"/>
      <c r="DN117" s="206"/>
      <c r="DO117" s="206"/>
      <c r="DP117" s="206"/>
      <c r="DQ117" s="206"/>
      <c r="DR117" s="206"/>
      <c r="DS117" s="206"/>
      <c r="DT117" s="206"/>
      <c r="DU117" s="206"/>
      <c r="DV117" s="206"/>
      <c r="DW117" s="206"/>
      <c r="DX117" s="206"/>
      <c r="DY117" s="206"/>
      <c r="DZ117" s="206"/>
      <c r="EA117" s="206"/>
      <c r="EB117" s="206"/>
      <c r="EC117" s="206"/>
      <c r="ED117" s="206"/>
      <c r="EE117" s="206"/>
      <c r="EF117" s="206"/>
      <c r="EG117" s="206"/>
      <c r="EH117" s="206"/>
      <c r="EI117" s="206"/>
      <c r="EJ117" s="206"/>
      <c r="EK117" s="206"/>
      <c r="EL117" s="206"/>
      <c r="EM117" s="206"/>
      <c r="EN117" s="206"/>
      <c r="EO117" s="206"/>
      <c r="EP117" s="206"/>
      <c r="EQ117" s="206"/>
      <c r="ER117" s="206"/>
      <c r="ES117" s="206"/>
      <c r="ET117" s="206"/>
      <c r="EU117" s="206"/>
      <c r="EV117" s="206"/>
      <c r="EW117" s="206"/>
      <c r="EX117" s="206"/>
      <c r="EY117" s="206"/>
      <c r="EZ117" s="206"/>
      <c r="FA117" s="206"/>
      <c r="FB117" s="206"/>
      <c r="FC117" s="206"/>
      <c r="FD117" s="206"/>
      <c r="FE117" s="206"/>
      <c r="FF117" s="206"/>
      <c r="FG117" s="206"/>
      <c r="FH117" s="206"/>
      <c r="FI117" s="206"/>
      <c r="FJ117" s="206"/>
      <c r="FK117" s="206"/>
      <c r="FL117" s="206"/>
      <c r="FM117" s="206"/>
      <c r="FN117" s="206"/>
      <c r="FO117" s="206"/>
      <c r="FP117" s="206"/>
      <c r="FQ117" s="206"/>
      <c r="FR117" s="206"/>
      <c r="FS117" s="206"/>
      <c r="FT117" s="206"/>
      <c r="FU117" s="206"/>
      <c r="FV117" s="206"/>
      <c r="FW117" s="206"/>
      <c r="FX117" s="206"/>
      <c r="FY117" s="206"/>
      <c r="FZ117" s="206"/>
      <c r="GA117" s="206"/>
      <c r="GB117" s="206"/>
      <c r="GC117" s="206"/>
      <c r="GD117" s="206"/>
      <c r="GE117" s="206"/>
      <c r="GF117" s="206"/>
      <c r="GG117" s="206"/>
      <c r="GH117" s="206"/>
      <c r="GI117" s="206"/>
      <c r="GJ117" s="206"/>
      <c r="GK117" s="206"/>
      <c r="GL117" s="206"/>
      <c r="GM117" s="206"/>
      <c r="GN117" s="206"/>
      <c r="GO117" s="206"/>
      <c r="GP117" s="206"/>
      <c r="GQ117" s="206"/>
      <c r="GR117" s="206"/>
      <c r="GS117" s="206"/>
      <c r="GT117" s="206"/>
      <c r="GU117" s="206"/>
      <c r="GV117" s="206"/>
      <c r="GW117" s="206"/>
      <c r="GX117" s="206"/>
      <c r="GY117" s="206"/>
      <c r="GZ117" s="206"/>
      <c r="HA117" s="206"/>
      <c r="HB117" s="206"/>
      <c r="HC117" s="206"/>
      <c r="HD117" s="206"/>
      <c r="HE117" s="206"/>
      <c r="HF117" s="206"/>
      <c r="HG117" s="206"/>
      <c r="HH117" s="206"/>
      <c r="HI117" s="206"/>
      <c r="HJ117" s="206"/>
      <c r="HK117" s="206"/>
      <c r="HL117" s="206"/>
      <c r="HM117" s="206"/>
      <c r="HN117" s="206"/>
      <c r="HO117" s="206"/>
      <c r="HP117" s="206"/>
      <c r="HQ117" s="206"/>
      <c r="HR117" s="206"/>
      <c r="HS117" s="206"/>
      <c r="HT117" s="206"/>
      <c r="HU117" s="206"/>
      <c r="HV117" s="206"/>
      <c r="HW117" s="206"/>
      <c r="HX117" s="206"/>
      <c r="HY117" s="206"/>
      <c r="HZ117" s="206"/>
      <c r="IA117" s="206"/>
      <c r="IB117" s="206"/>
      <c r="IC117" s="206"/>
      <c r="ID117" s="206"/>
      <c r="IE117" s="206"/>
      <c r="IF117" s="206"/>
      <c r="IG117" s="206"/>
      <c r="IH117" s="206"/>
      <c r="II117" s="206"/>
      <c r="IJ117" s="206"/>
      <c r="IK117" s="206"/>
      <c r="IL117" s="206"/>
      <c r="IM117" s="206"/>
      <c r="IN117" s="206"/>
      <c r="IO117" s="206"/>
    </row>
    <row r="118" spans="1:249" ht="31.5" x14ac:dyDescent="0.25">
      <c r="A118" s="178" t="s">
        <v>1224</v>
      </c>
      <c r="B118" s="182" t="s">
        <v>1225</v>
      </c>
      <c r="C118" s="185">
        <v>6846.9</v>
      </c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06"/>
      <c r="BN118" s="206"/>
      <c r="BO118" s="206"/>
      <c r="BP118" s="206"/>
      <c r="BQ118" s="206"/>
      <c r="BR118" s="206"/>
      <c r="BS118" s="206"/>
      <c r="BT118" s="206"/>
      <c r="BU118" s="206"/>
      <c r="BV118" s="206"/>
      <c r="BW118" s="206"/>
      <c r="BX118" s="206"/>
      <c r="BY118" s="206"/>
      <c r="BZ118" s="206"/>
      <c r="CA118" s="206"/>
      <c r="CB118" s="206"/>
      <c r="CC118" s="206"/>
      <c r="CD118" s="206"/>
      <c r="CE118" s="206"/>
      <c r="CF118" s="206"/>
      <c r="CG118" s="206"/>
      <c r="CH118" s="206"/>
      <c r="CI118" s="206"/>
      <c r="CJ118" s="206"/>
      <c r="CK118" s="206"/>
      <c r="CL118" s="206"/>
      <c r="CM118" s="206"/>
      <c r="CN118" s="206"/>
      <c r="CO118" s="206"/>
      <c r="CP118" s="206"/>
      <c r="CQ118" s="206"/>
      <c r="CR118" s="206"/>
      <c r="CS118" s="206"/>
      <c r="CT118" s="206"/>
      <c r="CU118" s="206"/>
      <c r="CV118" s="206"/>
      <c r="CW118" s="206"/>
      <c r="CX118" s="206"/>
      <c r="CY118" s="206"/>
      <c r="CZ118" s="206"/>
      <c r="DA118" s="206"/>
      <c r="DB118" s="206"/>
      <c r="DC118" s="206"/>
      <c r="DD118" s="206"/>
      <c r="DE118" s="206"/>
      <c r="DF118" s="206"/>
      <c r="DG118" s="206"/>
      <c r="DH118" s="206"/>
      <c r="DI118" s="206"/>
      <c r="DJ118" s="206"/>
      <c r="DK118" s="206"/>
      <c r="DL118" s="206"/>
      <c r="DM118" s="206"/>
      <c r="DN118" s="206"/>
      <c r="DO118" s="206"/>
      <c r="DP118" s="206"/>
      <c r="DQ118" s="206"/>
      <c r="DR118" s="206"/>
      <c r="DS118" s="206"/>
      <c r="DT118" s="206"/>
      <c r="DU118" s="206"/>
      <c r="DV118" s="206"/>
      <c r="DW118" s="206"/>
      <c r="DX118" s="206"/>
      <c r="DY118" s="206"/>
      <c r="DZ118" s="206"/>
      <c r="EA118" s="206"/>
      <c r="EB118" s="206"/>
      <c r="EC118" s="206"/>
      <c r="ED118" s="206"/>
      <c r="EE118" s="206"/>
      <c r="EF118" s="206"/>
      <c r="EG118" s="206"/>
      <c r="EH118" s="206"/>
      <c r="EI118" s="206"/>
      <c r="EJ118" s="206"/>
      <c r="EK118" s="206"/>
      <c r="EL118" s="206"/>
      <c r="EM118" s="206"/>
      <c r="EN118" s="206"/>
      <c r="EO118" s="206"/>
      <c r="EP118" s="206"/>
      <c r="EQ118" s="206"/>
      <c r="ER118" s="206"/>
      <c r="ES118" s="206"/>
      <c r="ET118" s="206"/>
      <c r="EU118" s="206"/>
      <c r="EV118" s="206"/>
      <c r="EW118" s="206"/>
      <c r="EX118" s="206"/>
      <c r="EY118" s="206"/>
      <c r="EZ118" s="206"/>
      <c r="FA118" s="206"/>
      <c r="FB118" s="206"/>
      <c r="FC118" s="206"/>
      <c r="FD118" s="206"/>
      <c r="FE118" s="206"/>
      <c r="FF118" s="206"/>
      <c r="FG118" s="206"/>
      <c r="FH118" s="206"/>
      <c r="FI118" s="206"/>
      <c r="FJ118" s="206"/>
      <c r="FK118" s="206"/>
      <c r="FL118" s="206"/>
      <c r="FM118" s="206"/>
      <c r="FN118" s="206"/>
      <c r="FO118" s="206"/>
      <c r="FP118" s="206"/>
      <c r="FQ118" s="206"/>
      <c r="FR118" s="206"/>
      <c r="FS118" s="206"/>
      <c r="FT118" s="206"/>
      <c r="FU118" s="206"/>
      <c r="FV118" s="206"/>
      <c r="FW118" s="206"/>
      <c r="FX118" s="206"/>
      <c r="FY118" s="206"/>
      <c r="FZ118" s="206"/>
      <c r="GA118" s="206"/>
      <c r="GB118" s="206"/>
      <c r="GC118" s="206"/>
      <c r="GD118" s="206"/>
      <c r="GE118" s="206"/>
      <c r="GF118" s="206"/>
      <c r="GG118" s="206"/>
      <c r="GH118" s="206"/>
      <c r="GI118" s="206"/>
      <c r="GJ118" s="206"/>
      <c r="GK118" s="206"/>
      <c r="GL118" s="206"/>
      <c r="GM118" s="206"/>
      <c r="GN118" s="206"/>
      <c r="GO118" s="206"/>
      <c r="GP118" s="206"/>
      <c r="GQ118" s="206"/>
      <c r="GR118" s="206"/>
      <c r="GS118" s="206"/>
      <c r="GT118" s="206"/>
      <c r="GU118" s="206"/>
      <c r="GV118" s="206"/>
      <c r="GW118" s="206"/>
      <c r="GX118" s="206"/>
      <c r="GY118" s="206"/>
      <c r="GZ118" s="206"/>
      <c r="HA118" s="206"/>
      <c r="HB118" s="206"/>
      <c r="HC118" s="206"/>
      <c r="HD118" s="206"/>
      <c r="HE118" s="206"/>
      <c r="HF118" s="206"/>
      <c r="HG118" s="206"/>
      <c r="HH118" s="206"/>
      <c r="HI118" s="206"/>
      <c r="HJ118" s="206"/>
      <c r="HK118" s="206"/>
      <c r="HL118" s="206"/>
      <c r="HM118" s="206"/>
      <c r="HN118" s="206"/>
      <c r="HO118" s="206"/>
      <c r="HP118" s="206"/>
      <c r="HQ118" s="206"/>
      <c r="HR118" s="206"/>
      <c r="HS118" s="206"/>
      <c r="HT118" s="206"/>
      <c r="HU118" s="206"/>
      <c r="HV118" s="206"/>
      <c r="HW118" s="206"/>
      <c r="HX118" s="206"/>
      <c r="HY118" s="206"/>
      <c r="HZ118" s="206"/>
      <c r="IA118" s="206"/>
      <c r="IB118" s="206"/>
      <c r="IC118" s="206"/>
      <c r="ID118" s="206"/>
      <c r="IE118" s="206"/>
      <c r="IF118" s="206"/>
      <c r="IG118" s="206"/>
      <c r="IH118" s="206"/>
      <c r="II118" s="206"/>
      <c r="IJ118" s="206"/>
      <c r="IK118" s="206"/>
      <c r="IL118" s="206"/>
      <c r="IM118" s="206"/>
      <c r="IN118" s="206"/>
      <c r="IO118" s="206"/>
    </row>
    <row r="119" spans="1:249" ht="15.75" x14ac:dyDescent="0.25">
      <c r="A119" s="191" t="s">
        <v>1226</v>
      </c>
      <c r="B119" s="218" t="s">
        <v>1227</v>
      </c>
      <c r="C119" s="197">
        <v>1321.8</v>
      </c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06"/>
      <c r="BN119" s="206"/>
      <c r="BO119" s="206"/>
      <c r="BP119" s="206"/>
      <c r="BQ119" s="206"/>
      <c r="BR119" s="206"/>
      <c r="BS119" s="206"/>
      <c r="BT119" s="206"/>
      <c r="BU119" s="206"/>
      <c r="BV119" s="206"/>
      <c r="BW119" s="206"/>
      <c r="BX119" s="206"/>
      <c r="BY119" s="206"/>
      <c r="BZ119" s="206"/>
      <c r="CA119" s="206"/>
      <c r="CB119" s="206"/>
      <c r="CC119" s="206"/>
      <c r="CD119" s="206"/>
      <c r="CE119" s="206"/>
      <c r="CF119" s="206"/>
      <c r="CG119" s="206"/>
      <c r="CH119" s="206"/>
      <c r="CI119" s="206"/>
      <c r="CJ119" s="206"/>
      <c r="CK119" s="206"/>
      <c r="CL119" s="206"/>
      <c r="CM119" s="206"/>
      <c r="CN119" s="206"/>
      <c r="CO119" s="206"/>
      <c r="CP119" s="206"/>
      <c r="CQ119" s="206"/>
      <c r="CR119" s="206"/>
      <c r="CS119" s="206"/>
      <c r="CT119" s="206"/>
      <c r="CU119" s="206"/>
      <c r="CV119" s="206"/>
      <c r="CW119" s="206"/>
      <c r="CX119" s="206"/>
      <c r="CY119" s="206"/>
      <c r="CZ119" s="206"/>
      <c r="DA119" s="206"/>
      <c r="DB119" s="206"/>
      <c r="DC119" s="206"/>
      <c r="DD119" s="206"/>
      <c r="DE119" s="206"/>
      <c r="DF119" s="206"/>
      <c r="DG119" s="206"/>
      <c r="DH119" s="206"/>
      <c r="DI119" s="206"/>
      <c r="DJ119" s="206"/>
      <c r="DK119" s="206"/>
      <c r="DL119" s="206"/>
      <c r="DM119" s="206"/>
      <c r="DN119" s="206"/>
      <c r="DO119" s="206"/>
      <c r="DP119" s="206"/>
      <c r="DQ119" s="206"/>
      <c r="DR119" s="206"/>
      <c r="DS119" s="206"/>
      <c r="DT119" s="206"/>
      <c r="DU119" s="206"/>
      <c r="DV119" s="206"/>
      <c r="DW119" s="206"/>
      <c r="DX119" s="206"/>
      <c r="DY119" s="206"/>
      <c r="DZ119" s="206"/>
      <c r="EA119" s="206"/>
      <c r="EB119" s="206"/>
      <c r="EC119" s="206"/>
      <c r="ED119" s="206"/>
      <c r="EE119" s="206"/>
      <c r="EF119" s="206"/>
      <c r="EG119" s="206"/>
      <c r="EH119" s="206"/>
      <c r="EI119" s="206"/>
      <c r="EJ119" s="206"/>
      <c r="EK119" s="206"/>
      <c r="EL119" s="206"/>
      <c r="EM119" s="206"/>
      <c r="EN119" s="206"/>
      <c r="EO119" s="206"/>
      <c r="EP119" s="206"/>
      <c r="EQ119" s="206"/>
      <c r="ER119" s="206"/>
      <c r="ES119" s="206"/>
      <c r="ET119" s="206"/>
      <c r="EU119" s="206"/>
      <c r="EV119" s="206"/>
      <c r="EW119" s="206"/>
      <c r="EX119" s="206"/>
      <c r="EY119" s="206"/>
      <c r="EZ119" s="206"/>
      <c r="FA119" s="206"/>
      <c r="FB119" s="206"/>
      <c r="FC119" s="206"/>
      <c r="FD119" s="206"/>
      <c r="FE119" s="206"/>
      <c r="FF119" s="206"/>
      <c r="FG119" s="206"/>
      <c r="FH119" s="206"/>
      <c r="FI119" s="206"/>
      <c r="FJ119" s="206"/>
      <c r="FK119" s="206"/>
      <c r="FL119" s="206"/>
      <c r="FM119" s="206"/>
      <c r="FN119" s="206"/>
      <c r="FO119" s="206"/>
      <c r="FP119" s="206"/>
      <c r="FQ119" s="206"/>
      <c r="FR119" s="206"/>
      <c r="FS119" s="206"/>
      <c r="FT119" s="206"/>
      <c r="FU119" s="206"/>
      <c r="FV119" s="206"/>
      <c r="FW119" s="206"/>
      <c r="FX119" s="206"/>
      <c r="FY119" s="206"/>
      <c r="FZ119" s="206"/>
      <c r="GA119" s="206"/>
      <c r="GB119" s="206"/>
      <c r="GC119" s="206"/>
      <c r="GD119" s="206"/>
      <c r="GE119" s="206"/>
      <c r="GF119" s="206"/>
      <c r="GG119" s="206"/>
      <c r="GH119" s="206"/>
      <c r="GI119" s="206"/>
      <c r="GJ119" s="206"/>
      <c r="GK119" s="206"/>
      <c r="GL119" s="206"/>
      <c r="GM119" s="206"/>
      <c r="GN119" s="206"/>
      <c r="GO119" s="206"/>
      <c r="GP119" s="206"/>
      <c r="GQ119" s="206"/>
      <c r="GR119" s="206"/>
      <c r="GS119" s="206"/>
      <c r="GT119" s="206"/>
      <c r="GU119" s="206"/>
      <c r="GV119" s="206"/>
      <c r="GW119" s="206"/>
      <c r="GX119" s="206"/>
      <c r="GY119" s="206"/>
      <c r="GZ119" s="206"/>
      <c r="HA119" s="206"/>
      <c r="HB119" s="206"/>
      <c r="HC119" s="206"/>
      <c r="HD119" s="206"/>
      <c r="HE119" s="206"/>
      <c r="HF119" s="206"/>
      <c r="HG119" s="206"/>
      <c r="HH119" s="206"/>
      <c r="HI119" s="206"/>
      <c r="HJ119" s="206"/>
      <c r="HK119" s="206"/>
      <c r="HL119" s="206"/>
      <c r="HM119" s="206"/>
      <c r="HN119" s="206"/>
      <c r="HO119" s="206"/>
      <c r="HP119" s="206"/>
      <c r="HQ119" s="206"/>
      <c r="HR119" s="206"/>
      <c r="HS119" s="206"/>
      <c r="HT119" s="206"/>
      <c r="HU119" s="206"/>
      <c r="HV119" s="206"/>
      <c r="HW119" s="206"/>
      <c r="HX119" s="206"/>
      <c r="HY119" s="206"/>
      <c r="HZ119" s="206"/>
      <c r="IA119" s="206"/>
      <c r="IB119" s="206"/>
      <c r="IC119" s="206"/>
      <c r="ID119" s="206"/>
      <c r="IE119" s="206"/>
      <c r="IF119" s="206"/>
      <c r="IG119" s="206"/>
      <c r="IH119" s="206"/>
      <c r="II119" s="206"/>
      <c r="IJ119" s="206"/>
      <c r="IK119" s="206"/>
      <c r="IL119" s="206"/>
      <c r="IM119" s="206"/>
      <c r="IN119" s="206"/>
      <c r="IO119" s="206"/>
    </row>
    <row r="120" spans="1:249" ht="31.5" x14ac:dyDescent="0.25">
      <c r="A120" s="191" t="s">
        <v>1228</v>
      </c>
      <c r="B120" s="219" t="s">
        <v>1229</v>
      </c>
      <c r="C120" s="197">
        <v>711.9</v>
      </c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06"/>
      <c r="BN120" s="206"/>
      <c r="BO120" s="206"/>
      <c r="BP120" s="206"/>
      <c r="BQ120" s="206"/>
      <c r="BR120" s="206"/>
      <c r="BS120" s="206"/>
      <c r="BT120" s="206"/>
      <c r="BU120" s="206"/>
      <c r="BV120" s="206"/>
      <c r="BW120" s="206"/>
      <c r="BX120" s="206"/>
      <c r="BY120" s="206"/>
      <c r="BZ120" s="206"/>
      <c r="CA120" s="206"/>
      <c r="CB120" s="206"/>
      <c r="CC120" s="206"/>
      <c r="CD120" s="206"/>
      <c r="CE120" s="206"/>
      <c r="CF120" s="206"/>
      <c r="CG120" s="206"/>
      <c r="CH120" s="206"/>
      <c r="CI120" s="206"/>
      <c r="CJ120" s="206"/>
      <c r="CK120" s="206"/>
      <c r="CL120" s="206"/>
      <c r="CM120" s="206"/>
      <c r="CN120" s="206"/>
      <c r="CO120" s="206"/>
      <c r="CP120" s="206"/>
      <c r="CQ120" s="206"/>
      <c r="CR120" s="206"/>
      <c r="CS120" s="206"/>
      <c r="CT120" s="206"/>
      <c r="CU120" s="206"/>
      <c r="CV120" s="206"/>
      <c r="CW120" s="206"/>
      <c r="CX120" s="206"/>
      <c r="CY120" s="206"/>
      <c r="CZ120" s="206"/>
      <c r="DA120" s="206"/>
      <c r="DB120" s="206"/>
      <c r="DC120" s="206"/>
      <c r="DD120" s="206"/>
      <c r="DE120" s="206"/>
      <c r="DF120" s="206"/>
      <c r="DG120" s="206"/>
      <c r="DH120" s="206"/>
      <c r="DI120" s="206"/>
      <c r="DJ120" s="206"/>
      <c r="DK120" s="206"/>
      <c r="DL120" s="206"/>
      <c r="DM120" s="206"/>
      <c r="DN120" s="206"/>
      <c r="DO120" s="206"/>
      <c r="DP120" s="206"/>
      <c r="DQ120" s="206"/>
      <c r="DR120" s="206"/>
      <c r="DS120" s="206"/>
      <c r="DT120" s="206"/>
      <c r="DU120" s="206"/>
      <c r="DV120" s="206"/>
      <c r="DW120" s="206"/>
      <c r="DX120" s="206"/>
      <c r="DY120" s="206"/>
      <c r="DZ120" s="206"/>
      <c r="EA120" s="206"/>
      <c r="EB120" s="206"/>
      <c r="EC120" s="206"/>
      <c r="ED120" s="206"/>
      <c r="EE120" s="206"/>
      <c r="EF120" s="206"/>
      <c r="EG120" s="206"/>
      <c r="EH120" s="206"/>
      <c r="EI120" s="206"/>
      <c r="EJ120" s="206"/>
      <c r="EK120" s="206"/>
      <c r="EL120" s="206"/>
      <c r="EM120" s="206"/>
      <c r="EN120" s="206"/>
      <c r="EO120" s="206"/>
      <c r="EP120" s="206"/>
      <c r="EQ120" s="206"/>
      <c r="ER120" s="206"/>
      <c r="ES120" s="206"/>
      <c r="ET120" s="206"/>
      <c r="EU120" s="206"/>
      <c r="EV120" s="206"/>
      <c r="EW120" s="206"/>
      <c r="EX120" s="206"/>
      <c r="EY120" s="206"/>
      <c r="EZ120" s="206"/>
      <c r="FA120" s="206"/>
      <c r="FB120" s="206"/>
      <c r="FC120" s="206"/>
      <c r="FD120" s="206"/>
      <c r="FE120" s="206"/>
      <c r="FF120" s="206"/>
      <c r="FG120" s="206"/>
      <c r="FH120" s="206"/>
      <c r="FI120" s="206"/>
      <c r="FJ120" s="206"/>
      <c r="FK120" s="206"/>
      <c r="FL120" s="206"/>
      <c r="FM120" s="206"/>
      <c r="FN120" s="206"/>
      <c r="FO120" s="206"/>
      <c r="FP120" s="206"/>
      <c r="FQ120" s="206"/>
      <c r="FR120" s="206"/>
      <c r="FS120" s="206"/>
      <c r="FT120" s="206"/>
      <c r="FU120" s="206"/>
      <c r="FV120" s="206"/>
      <c r="FW120" s="206"/>
      <c r="FX120" s="206"/>
      <c r="FY120" s="206"/>
      <c r="FZ120" s="206"/>
      <c r="GA120" s="206"/>
      <c r="GB120" s="206"/>
      <c r="GC120" s="206"/>
      <c r="GD120" s="206"/>
      <c r="GE120" s="206"/>
      <c r="GF120" s="206"/>
      <c r="GG120" s="206"/>
      <c r="GH120" s="206"/>
      <c r="GI120" s="206"/>
      <c r="GJ120" s="206"/>
      <c r="GK120" s="206"/>
      <c r="GL120" s="206"/>
      <c r="GM120" s="206"/>
      <c r="GN120" s="206"/>
      <c r="GO120" s="206"/>
      <c r="GP120" s="206"/>
      <c r="GQ120" s="206"/>
      <c r="GR120" s="206"/>
      <c r="GS120" s="206"/>
      <c r="GT120" s="206"/>
      <c r="GU120" s="206"/>
      <c r="GV120" s="206"/>
      <c r="GW120" s="206"/>
      <c r="GX120" s="206"/>
      <c r="GY120" s="206"/>
      <c r="GZ120" s="206"/>
      <c r="HA120" s="206"/>
      <c r="HB120" s="206"/>
      <c r="HC120" s="206"/>
      <c r="HD120" s="206"/>
      <c r="HE120" s="206"/>
      <c r="HF120" s="206"/>
      <c r="HG120" s="206"/>
      <c r="HH120" s="206"/>
      <c r="HI120" s="206"/>
      <c r="HJ120" s="206"/>
      <c r="HK120" s="206"/>
      <c r="HL120" s="206"/>
      <c r="HM120" s="206"/>
      <c r="HN120" s="206"/>
      <c r="HO120" s="206"/>
      <c r="HP120" s="206"/>
      <c r="HQ120" s="206"/>
      <c r="HR120" s="206"/>
      <c r="HS120" s="206"/>
      <c r="HT120" s="206"/>
      <c r="HU120" s="206"/>
      <c r="HV120" s="206"/>
      <c r="HW120" s="206"/>
      <c r="HX120" s="206"/>
      <c r="HY120" s="206"/>
      <c r="HZ120" s="206"/>
      <c r="IA120" s="206"/>
      <c r="IB120" s="206"/>
      <c r="IC120" s="206"/>
      <c r="ID120" s="206"/>
      <c r="IE120" s="206"/>
      <c r="IF120" s="206"/>
      <c r="IG120" s="206"/>
      <c r="IH120" s="206"/>
      <c r="II120" s="206"/>
      <c r="IJ120" s="206"/>
      <c r="IK120" s="206"/>
      <c r="IL120" s="206"/>
      <c r="IM120" s="206"/>
      <c r="IN120" s="206"/>
      <c r="IO120" s="206"/>
    </row>
    <row r="121" spans="1:249" ht="31.5" x14ac:dyDescent="0.25">
      <c r="A121" s="178" t="s">
        <v>1230</v>
      </c>
      <c r="B121" s="188" t="s">
        <v>1231</v>
      </c>
      <c r="C121" s="185">
        <v>53223.1</v>
      </c>
      <c r="D121" s="177"/>
      <c r="E121" s="194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177"/>
      <c r="AY121" s="177"/>
      <c r="AZ121" s="177"/>
      <c r="BA121" s="177"/>
      <c r="BB121" s="177"/>
      <c r="BC121" s="177"/>
      <c r="BD121" s="177"/>
      <c r="BE121" s="177"/>
      <c r="BF121" s="177"/>
      <c r="BG121" s="177"/>
      <c r="BH121" s="177"/>
      <c r="BI121" s="177"/>
      <c r="BJ121" s="177"/>
      <c r="BK121" s="177"/>
      <c r="BL121" s="177"/>
      <c r="BM121" s="177"/>
      <c r="BN121" s="177"/>
      <c r="BO121" s="177"/>
      <c r="BP121" s="177"/>
      <c r="BQ121" s="177"/>
      <c r="BR121" s="177"/>
      <c r="BS121" s="177"/>
      <c r="BT121" s="177"/>
      <c r="BU121" s="177"/>
      <c r="BV121" s="177"/>
      <c r="BW121" s="177"/>
      <c r="BX121" s="177"/>
      <c r="BY121" s="177"/>
      <c r="BZ121" s="177"/>
      <c r="CA121" s="177"/>
      <c r="CB121" s="177"/>
      <c r="CC121" s="177"/>
      <c r="CD121" s="177"/>
      <c r="CE121" s="177"/>
      <c r="CF121" s="177"/>
      <c r="CG121" s="177"/>
      <c r="CH121" s="177"/>
      <c r="CI121" s="177"/>
      <c r="CJ121" s="177"/>
      <c r="CK121" s="177"/>
      <c r="CL121" s="177"/>
      <c r="CM121" s="177"/>
      <c r="CN121" s="177"/>
      <c r="CO121" s="177"/>
      <c r="CP121" s="177"/>
      <c r="CQ121" s="177"/>
      <c r="CR121" s="177"/>
      <c r="CS121" s="177"/>
      <c r="CT121" s="177"/>
      <c r="CU121" s="177"/>
      <c r="CV121" s="177"/>
      <c r="CW121" s="177"/>
      <c r="CX121" s="177"/>
      <c r="CY121" s="177"/>
      <c r="CZ121" s="177"/>
      <c r="DA121" s="177"/>
      <c r="DB121" s="177"/>
      <c r="DC121" s="177"/>
      <c r="DD121" s="177"/>
      <c r="DE121" s="177"/>
      <c r="DF121" s="177"/>
      <c r="DG121" s="177"/>
      <c r="DH121" s="177"/>
      <c r="DI121" s="177"/>
      <c r="DJ121" s="177"/>
      <c r="DK121" s="177"/>
      <c r="DL121" s="177"/>
      <c r="DM121" s="177"/>
      <c r="DN121" s="177"/>
      <c r="DO121" s="177"/>
      <c r="DP121" s="177"/>
      <c r="DQ121" s="177"/>
      <c r="DR121" s="177"/>
      <c r="DS121" s="177"/>
      <c r="DT121" s="177"/>
      <c r="DU121" s="177"/>
      <c r="DV121" s="177"/>
      <c r="DW121" s="177"/>
      <c r="DX121" s="177"/>
      <c r="DY121" s="177"/>
      <c r="DZ121" s="177"/>
      <c r="EA121" s="177"/>
      <c r="EB121" s="177"/>
      <c r="EC121" s="177"/>
      <c r="ED121" s="177"/>
      <c r="EE121" s="177"/>
      <c r="EF121" s="177"/>
      <c r="EG121" s="177"/>
      <c r="EH121" s="177"/>
      <c r="EI121" s="177"/>
      <c r="EJ121" s="177"/>
      <c r="EK121" s="177"/>
      <c r="EL121" s="177"/>
      <c r="EM121" s="177"/>
      <c r="EN121" s="177"/>
      <c r="EO121" s="177"/>
      <c r="EP121" s="177"/>
      <c r="EQ121" s="177"/>
      <c r="ER121" s="177"/>
      <c r="ES121" s="177"/>
      <c r="ET121" s="177"/>
      <c r="EU121" s="177"/>
      <c r="EV121" s="177"/>
      <c r="EW121" s="177"/>
      <c r="EX121" s="177"/>
      <c r="EY121" s="177"/>
      <c r="EZ121" s="177"/>
      <c r="FA121" s="177"/>
      <c r="FB121" s="177"/>
      <c r="FC121" s="177"/>
      <c r="FD121" s="177"/>
      <c r="FE121" s="177"/>
      <c r="FF121" s="177"/>
      <c r="FG121" s="177"/>
      <c r="FH121" s="177"/>
      <c r="FI121" s="177"/>
      <c r="FJ121" s="177"/>
      <c r="FK121" s="177"/>
      <c r="FL121" s="177"/>
      <c r="FM121" s="177"/>
      <c r="FN121" s="177"/>
      <c r="FO121" s="177"/>
      <c r="FP121" s="177"/>
      <c r="FQ121" s="177"/>
      <c r="FR121" s="177"/>
      <c r="FS121" s="177"/>
      <c r="FT121" s="177"/>
      <c r="FU121" s="177"/>
      <c r="FV121" s="177"/>
      <c r="FW121" s="177"/>
      <c r="FX121" s="177"/>
      <c r="FY121" s="177"/>
      <c r="FZ121" s="177"/>
      <c r="GA121" s="177"/>
      <c r="GB121" s="177"/>
      <c r="GC121" s="177"/>
      <c r="GD121" s="177"/>
      <c r="GE121" s="177"/>
      <c r="GF121" s="177"/>
      <c r="GG121" s="177"/>
      <c r="GH121" s="177"/>
      <c r="GI121" s="177"/>
      <c r="GJ121" s="177"/>
      <c r="GK121" s="177"/>
      <c r="GL121" s="177"/>
      <c r="GM121" s="177"/>
      <c r="GN121" s="177"/>
      <c r="GO121" s="177"/>
      <c r="GP121" s="177"/>
      <c r="GQ121" s="177"/>
      <c r="GR121" s="177"/>
      <c r="GS121" s="177"/>
      <c r="GT121" s="177"/>
      <c r="GU121" s="177"/>
      <c r="GV121" s="177"/>
      <c r="GW121" s="177"/>
      <c r="GX121" s="177"/>
      <c r="GY121" s="177"/>
      <c r="GZ121" s="177"/>
      <c r="HA121" s="177"/>
      <c r="HB121" s="177"/>
      <c r="HC121" s="177"/>
      <c r="HD121" s="177"/>
      <c r="HE121" s="177"/>
      <c r="HF121" s="177"/>
      <c r="HG121" s="177"/>
      <c r="HH121" s="177"/>
      <c r="HI121" s="177"/>
      <c r="HJ121" s="177"/>
      <c r="HK121" s="177"/>
      <c r="HL121" s="177"/>
      <c r="HM121" s="177"/>
      <c r="HN121" s="177"/>
      <c r="HO121" s="177"/>
      <c r="HP121" s="177"/>
      <c r="HQ121" s="177"/>
      <c r="HR121" s="177"/>
      <c r="HS121" s="177"/>
      <c r="HT121" s="177"/>
      <c r="HU121" s="177"/>
      <c r="HV121" s="177"/>
      <c r="HW121" s="177"/>
      <c r="HX121" s="177"/>
      <c r="HY121" s="177"/>
      <c r="HZ121" s="177"/>
      <c r="IA121" s="177"/>
      <c r="IB121" s="177"/>
      <c r="IC121" s="177"/>
      <c r="ID121" s="177"/>
      <c r="IE121" s="177"/>
      <c r="IF121" s="177"/>
      <c r="IG121" s="177"/>
      <c r="IH121" s="177"/>
      <c r="II121" s="177"/>
      <c r="IJ121" s="177"/>
      <c r="IK121" s="177"/>
      <c r="IL121" s="177"/>
      <c r="IM121" s="177"/>
      <c r="IN121" s="177"/>
      <c r="IO121" s="177"/>
    </row>
    <row r="122" spans="1:249" ht="31.5" x14ac:dyDescent="0.25">
      <c r="A122" s="220" t="s">
        <v>1204</v>
      </c>
      <c r="B122" s="216" t="s">
        <v>1232</v>
      </c>
      <c r="C122" s="210">
        <v>144433.29999999999</v>
      </c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77"/>
      <c r="AY122" s="177"/>
      <c r="AZ122" s="177"/>
      <c r="BA122" s="177"/>
      <c r="BB122" s="177"/>
      <c r="BC122" s="177"/>
      <c r="BD122" s="177"/>
      <c r="BE122" s="177"/>
      <c r="BF122" s="177"/>
      <c r="BG122" s="177"/>
      <c r="BH122" s="177"/>
      <c r="BI122" s="177"/>
      <c r="BJ122" s="177"/>
      <c r="BK122" s="177"/>
      <c r="BL122" s="177"/>
      <c r="BM122" s="177"/>
      <c r="BN122" s="177"/>
      <c r="BO122" s="177"/>
      <c r="BP122" s="177"/>
      <c r="BQ122" s="177"/>
      <c r="BR122" s="177"/>
      <c r="BS122" s="177"/>
      <c r="BT122" s="177"/>
      <c r="BU122" s="177"/>
      <c r="BV122" s="177"/>
      <c r="BW122" s="177"/>
      <c r="BX122" s="177"/>
      <c r="BY122" s="177"/>
      <c r="BZ122" s="177"/>
      <c r="CA122" s="177"/>
      <c r="CB122" s="177"/>
      <c r="CC122" s="177"/>
      <c r="CD122" s="177"/>
      <c r="CE122" s="177"/>
      <c r="CF122" s="177"/>
      <c r="CG122" s="177"/>
      <c r="CH122" s="177"/>
      <c r="CI122" s="177"/>
      <c r="CJ122" s="177"/>
      <c r="CK122" s="177"/>
      <c r="CL122" s="177"/>
      <c r="CM122" s="177"/>
      <c r="CN122" s="177"/>
      <c r="CO122" s="177"/>
      <c r="CP122" s="177"/>
      <c r="CQ122" s="177"/>
      <c r="CR122" s="177"/>
      <c r="CS122" s="177"/>
      <c r="CT122" s="177"/>
      <c r="CU122" s="177"/>
      <c r="CV122" s="177"/>
      <c r="CW122" s="177"/>
      <c r="CX122" s="177"/>
      <c r="CY122" s="177"/>
      <c r="CZ122" s="177"/>
      <c r="DA122" s="177"/>
      <c r="DB122" s="177"/>
      <c r="DC122" s="177"/>
      <c r="DD122" s="177"/>
      <c r="DE122" s="177"/>
      <c r="DF122" s="177"/>
      <c r="DG122" s="177"/>
      <c r="DH122" s="177"/>
      <c r="DI122" s="177"/>
      <c r="DJ122" s="177"/>
      <c r="DK122" s="177"/>
      <c r="DL122" s="177"/>
      <c r="DM122" s="177"/>
      <c r="DN122" s="177"/>
      <c r="DO122" s="177"/>
      <c r="DP122" s="177"/>
      <c r="DQ122" s="177"/>
      <c r="DR122" s="177"/>
      <c r="DS122" s="177"/>
      <c r="DT122" s="177"/>
      <c r="DU122" s="177"/>
      <c r="DV122" s="177"/>
      <c r="DW122" s="177"/>
      <c r="DX122" s="177"/>
      <c r="DY122" s="177"/>
      <c r="DZ122" s="177"/>
      <c r="EA122" s="177"/>
      <c r="EB122" s="177"/>
      <c r="EC122" s="177"/>
      <c r="ED122" s="177"/>
      <c r="EE122" s="177"/>
      <c r="EF122" s="177"/>
      <c r="EG122" s="177"/>
      <c r="EH122" s="177"/>
      <c r="EI122" s="177"/>
      <c r="EJ122" s="177"/>
      <c r="EK122" s="177"/>
      <c r="EL122" s="177"/>
      <c r="EM122" s="177"/>
      <c r="EN122" s="177"/>
      <c r="EO122" s="177"/>
      <c r="EP122" s="177"/>
      <c r="EQ122" s="177"/>
      <c r="ER122" s="177"/>
      <c r="ES122" s="177"/>
      <c r="ET122" s="177"/>
      <c r="EU122" s="177"/>
      <c r="EV122" s="177"/>
      <c r="EW122" s="177"/>
      <c r="EX122" s="177"/>
      <c r="EY122" s="177"/>
      <c r="EZ122" s="177"/>
      <c r="FA122" s="177"/>
      <c r="FB122" s="177"/>
      <c r="FC122" s="177"/>
      <c r="FD122" s="177"/>
      <c r="FE122" s="177"/>
      <c r="FF122" s="177"/>
      <c r="FG122" s="177"/>
      <c r="FH122" s="177"/>
      <c r="FI122" s="177"/>
      <c r="FJ122" s="177"/>
      <c r="FK122" s="177"/>
      <c r="FL122" s="177"/>
      <c r="FM122" s="177"/>
      <c r="FN122" s="177"/>
      <c r="FO122" s="177"/>
      <c r="FP122" s="177"/>
      <c r="FQ122" s="177"/>
      <c r="FR122" s="177"/>
      <c r="FS122" s="177"/>
      <c r="FT122" s="177"/>
      <c r="FU122" s="177"/>
      <c r="FV122" s="177"/>
      <c r="FW122" s="177"/>
      <c r="FX122" s="177"/>
      <c r="FY122" s="177"/>
      <c r="FZ122" s="177"/>
      <c r="GA122" s="177"/>
      <c r="GB122" s="177"/>
      <c r="GC122" s="177"/>
      <c r="GD122" s="177"/>
      <c r="GE122" s="177"/>
      <c r="GF122" s="177"/>
      <c r="GG122" s="177"/>
      <c r="GH122" s="177"/>
      <c r="GI122" s="177"/>
      <c r="GJ122" s="177"/>
      <c r="GK122" s="177"/>
      <c r="GL122" s="177"/>
      <c r="GM122" s="177"/>
      <c r="GN122" s="177"/>
      <c r="GO122" s="177"/>
      <c r="GP122" s="177"/>
      <c r="GQ122" s="177"/>
      <c r="GR122" s="177"/>
      <c r="GS122" s="177"/>
      <c r="GT122" s="177"/>
      <c r="GU122" s="177"/>
      <c r="GV122" s="177"/>
      <c r="GW122" s="177"/>
      <c r="GX122" s="177"/>
      <c r="GY122" s="177"/>
      <c r="GZ122" s="177"/>
      <c r="HA122" s="177"/>
      <c r="HB122" s="177"/>
      <c r="HC122" s="177"/>
      <c r="HD122" s="177"/>
      <c r="HE122" s="177"/>
      <c r="HF122" s="177"/>
      <c r="HG122" s="177"/>
      <c r="HH122" s="177"/>
      <c r="HI122" s="177"/>
      <c r="HJ122" s="177"/>
      <c r="HK122" s="177"/>
      <c r="HL122" s="177"/>
      <c r="HM122" s="177"/>
      <c r="HN122" s="177"/>
      <c r="HO122" s="177"/>
      <c r="HP122" s="177"/>
      <c r="HQ122" s="177"/>
      <c r="HR122" s="177"/>
      <c r="HS122" s="177"/>
      <c r="HT122" s="177"/>
      <c r="HU122" s="177"/>
      <c r="HV122" s="177"/>
      <c r="HW122" s="177"/>
      <c r="HX122" s="177"/>
      <c r="HY122" s="177"/>
      <c r="HZ122" s="177"/>
      <c r="IA122" s="177"/>
      <c r="IB122" s="177"/>
      <c r="IC122" s="177"/>
      <c r="ID122" s="177"/>
      <c r="IE122" s="177"/>
      <c r="IF122" s="177"/>
      <c r="IG122" s="177"/>
      <c r="IH122" s="177"/>
      <c r="II122" s="177"/>
      <c r="IJ122" s="177"/>
      <c r="IK122" s="177"/>
      <c r="IL122" s="177"/>
      <c r="IM122" s="177"/>
      <c r="IN122" s="177"/>
      <c r="IO122" s="177"/>
    </row>
    <row r="123" spans="1:249" ht="15.75" x14ac:dyDescent="0.25">
      <c r="A123" s="178" t="s">
        <v>1233</v>
      </c>
      <c r="B123" s="188" t="s">
        <v>1234</v>
      </c>
      <c r="C123" s="185">
        <v>384056.4</v>
      </c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206"/>
      <c r="BN123" s="206"/>
      <c r="BO123" s="206"/>
      <c r="BP123" s="206"/>
      <c r="BQ123" s="206"/>
      <c r="BR123" s="206"/>
      <c r="BS123" s="206"/>
      <c r="BT123" s="206"/>
      <c r="BU123" s="206"/>
      <c r="BV123" s="206"/>
      <c r="BW123" s="206"/>
      <c r="BX123" s="206"/>
      <c r="BY123" s="206"/>
      <c r="BZ123" s="206"/>
      <c r="CA123" s="206"/>
      <c r="CB123" s="206"/>
      <c r="CC123" s="206"/>
      <c r="CD123" s="206"/>
      <c r="CE123" s="206"/>
      <c r="CF123" s="206"/>
      <c r="CG123" s="206"/>
      <c r="CH123" s="206"/>
      <c r="CI123" s="206"/>
      <c r="CJ123" s="206"/>
      <c r="CK123" s="206"/>
      <c r="CL123" s="206"/>
      <c r="CM123" s="206"/>
      <c r="CN123" s="206"/>
      <c r="CO123" s="206"/>
      <c r="CP123" s="206"/>
      <c r="CQ123" s="206"/>
      <c r="CR123" s="206"/>
      <c r="CS123" s="206"/>
      <c r="CT123" s="206"/>
      <c r="CU123" s="206"/>
      <c r="CV123" s="206"/>
      <c r="CW123" s="206"/>
      <c r="CX123" s="206"/>
      <c r="CY123" s="206"/>
      <c r="CZ123" s="206"/>
      <c r="DA123" s="206"/>
      <c r="DB123" s="206"/>
      <c r="DC123" s="206"/>
      <c r="DD123" s="206"/>
      <c r="DE123" s="206"/>
      <c r="DF123" s="206"/>
      <c r="DG123" s="206"/>
      <c r="DH123" s="206"/>
      <c r="DI123" s="206"/>
      <c r="DJ123" s="206"/>
      <c r="DK123" s="206"/>
      <c r="DL123" s="206"/>
      <c r="DM123" s="206"/>
      <c r="DN123" s="206"/>
      <c r="DO123" s="206"/>
      <c r="DP123" s="206"/>
      <c r="DQ123" s="206"/>
      <c r="DR123" s="206"/>
      <c r="DS123" s="206"/>
      <c r="DT123" s="206"/>
      <c r="DU123" s="206"/>
      <c r="DV123" s="206"/>
      <c r="DW123" s="206"/>
      <c r="DX123" s="206"/>
      <c r="DY123" s="206"/>
      <c r="DZ123" s="206"/>
      <c r="EA123" s="206"/>
      <c r="EB123" s="206"/>
      <c r="EC123" s="206"/>
      <c r="ED123" s="206"/>
      <c r="EE123" s="206"/>
      <c r="EF123" s="206"/>
      <c r="EG123" s="206"/>
      <c r="EH123" s="206"/>
      <c r="EI123" s="206"/>
      <c r="EJ123" s="206"/>
      <c r="EK123" s="206"/>
      <c r="EL123" s="206"/>
      <c r="EM123" s="206"/>
      <c r="EN123" s="206"/>
      <c r="EO123" s="206"/>
      <c r="EP123" s="206"/>
      <c r="EQ123" s="206"/>
      <c r="ER123" s="206"/>
      <c r="ES123" s="206"/>
      <c r="ET123" s="206"/>
      <c r="EU123" s="206"/>
      <c r="EV123" s="206"/>
      <c r="EW123" s="206"/>
      <c r="EX123" s="206"/>
      <c r="EY123" s="206"/>
      <c r="EZ123" s="206"/>
      <c r="FA123" s="206"/>
      <c r="FB123" s="206"/>
      <c r="FC123" s="206"/>
      <c r="FD123" s="206"/>
      <c r="FE123" s="206"/>
      <c r="FF123" s="206"/>
      <c r="FG123" s="206"/>
      <c r="FH123" s="206"/>
      <c r="FI123" s="206"/>
      <c r="FJ123" s="206"/>
      <c r="FK123" s="206"/>
      <c r="FL123" s="206"/>
      <c r="FM123" s="206"/>
      <c r="FN123" s="206"/>
      <c r="FO123" s="206"/>
      <c r="FP123" s="206"/>
      <c r="FQ123" s="206"/>
      <c r="FR123" s="206"/>
      <c r="FS123" s="206"/>
      <c r="FT123" s="206"/>
      <c r="FU123" s="206"/>
      <c r="FV123" s="206"/>
      <c r="FW123" s="206"/>
      <c r="FX123" s="206"/>
      <c r="FY123" s="206"/>
      <c r="FZ123" s="206"/>
      <c r="GA123" s="206"/>
      <c r="GB123" s="206"/>
      <c r="GC123" s="206"/>
      <c r="GD123" s="206"/>
      <c r="GE123" s="206"/>
      <c r="GF123" s="206"/>
      <c r="GG123" s="206"/>
      <c r="GH123" s="206"/>
      <c r="GI123" s="206"/>
      <c r="GJ123" s="206"/>
      <c r="GK123" s="206"/>
      <c r="GL123" s="206"/>
      <c r="GM123" s="206"/>
      <c r="GN123" s="206"/>
      <c r="GO123" s="206"/>
      <c r="GP123" s="206"/>
      <c r="GQ123" s="206"/>
      <c r="GR123" s="206"/>
      <c r="GS123" s="206"/>
      <c r="GT123" s="206"/>
      <c r="GU123" s="206"/>
      <c r="GV123" s="206"/>
      <c r="GW123" s="206"/>
      <c r="GX123" s="206"/>
      <c r="GY123" s="206"/>
      <c r="GZ123" s="206"/>
      <c r="HA123" s="206"/>
      <c r="HB123" s="206"/>
      <c r="HC123" s="206"/>
      <c r="HD123" s="206"/>
      <c r="HE123" s="206"/>
      <c r="HF123" s="206"/>
      <c r="HG123" s="206"/>
      <c r="HH123" s="206"/>
      <c r="HI123" s="206"/>
      <c r="HJ123" s="206"/>
      <c r="HK123" s="206"/>
      <c r="HL123" s="206"/>
      <c r="HM123" s="206"/>
      <c r="HN123" s="206"/>
      <c r="HO123" s="206"/>
      <c r="HP123" s="206"/>
      <c r="HQ123" s="206"/>
      <c r="HR123" s="206"/>
      <c r="HS123" s="206"/>
      <c r="HT123" s="206"/>
      <c r="HU123" s="206"/>
      <c r="HV123" s="206"/>
      <c r="HW123" s="206"/>
      <c r="HX123" s="206"/>
      <c r="HY123" s="206"/>
      <c r="HZ123" s="206"/>
      <c r="IA123" s="206"/>
      <c r="IB123" s="206"/>
      <c r="IC123" s="206"/>
      <c r="ID123" s="206"/>
      <c r="IE123" s="206"/>
      <c r="IF123" s="206"/>
      <c r="IG123" s="206"/>
      <c r="IH123" s="206"/>
      <c r="II123" s="206"/>
      <c r="IJ123" s="206"/>
      <c r="IK123" s="206"/>
      <c r="IL123" s="206"/>
      <c r="IM123" s="206"/>
      <c r="IN123" s="206"/>
      <c r="IO123" s="206"/>
    </row>
    <row r="124" spans="1:249" ht="15.75" x14ac:dyDescent="0.25">
      <c r="A124" s="199" t="s">
        <v>1235</v>
      </c>
      <c r="B124" s="188" t="s">
        <v>1236</v>
      </c>
      <c r="C124" s="185">
        <v>29032.3</v>
      </c>
    </row>
    <row r="125" spans="1:249" ht="15.75" x14ac:dyDescent="0.25">
      <c r="A125" s="199" t="s">
        <v>1233</v>
      </c>
      <c r="B125" s="188" t="s">
        <v>1237</v>
      </c>
      <c r="C125" s="185">
        <v>17672.900000000001</v>
      </c>
    </row>
    <row r="126" spans="1:249" ht="15.75" x14ac:dyDescent="0.25">
      <c r="A126" s="199" t="s">
        <v>1233</v>
      </c>
      <c r="B126" s="188" t="s">
        <v>1238</v>
      </c>
      <c r="C126" s="185">
        <v>51352.4</v>
      </c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  <c r="AQ126" s="177"/>
      <c r="AR126" s="177"/>
      <c r="AS126" s="177"/>
      <c r="AT126" s="177"/>
      <c r="AU126" s="177"/>
      <c r="AV126" s="177"/>
      <c r="AW126" s="177"/>
      <c r="AX126" s="177"/>
      <c r="AY126" s="177"/>
      <c r="AZ126" s="177"/>
      <c r="BA126" s="177"/>
      <c r="BB126" s="177"/>
      <c r="BC126" s="177"/>
      <c r="BD126" s="177"/>
      <c r="BE126" s="177"/>
      <c r="BF126" s="177"/>
      <c r="BG126" s="177"/>
      <c r="BH126" s="177"/>
      <c r="BI126" s="177"/>
      <c r="BJ126" s="177"/>
      <c r="BK126" s="177"/>
      <c r="BL126" s="177"/>
      <c r="BM126" s="177"/>
      <c r="BN126" s="177"/>
      <c r="BO126" s="177"/>
      <c r="BP126" s="177"/>
      <c r="BQ126" s="177"/>
      <c r="BR126" s="177"/>
      <c r="BS126" s="177"/>
      <c r="BT126" s="177"/>
      <c r="BU126" s="177"/>
      <c r="BV126" s="177"/>
      <c r="BW126" s="177"/>
      <c r="BX126" s="177"/>
      <c r="BY126" s="177"/>
      <c r="BZ126" s="177"/>
      <c r="CA126" s="177"/>
      <c r="CB126" s="177"/>
      <c r="CC126" s="177"/>
      <c r="CD126" s="177"/>
      <c r="CE126" s="177"/>
      <c r="CF126" s="177"/>
      <c r="CG126" s="177"/>
      <c r="CH126" s="177"/>
      <c r="CI126" s="177"/>
      <c r="CJ126" s="177"/>
      <c r="CK126" s="177"/>
      <c r="CL126" s="177"/>
      <c r="CM126" s="177"/>
      <c r="CN126" s="177"/>
      <c r="CO126" s="177"/>
      <c r="CP126" s="177"/>
      <c r="CQ126" s="177"/>
      <c r="CR126" s="177"/>
      <c r="CS126" s="177"/>
      <c r="CT126" s="177"/>
      <c r="CU126" s="177"/>
      <c r="CV126" s="177"/>
      <c r="CW126" s="177"/>
      <c r="CX126" s="177"/>
      <c r="CY126" s="177"/>
      <c r="CZ126" s="177"/>
      <c r="DA126" s="177"/>
      <c r="DB126" s="177"/>
      <c r="DC126" s="177"/>
      <c r="DD126" s="177"/>
      <c r="DE126" s="177"/>
      <c r="DF126" s="177"/>
      <c r="DG126" s="177"/>
      <c r="DH126" s="177"/>
      <c r="DI126" s="177"/>
      <c r="DJ126" s="177"/>
      <c r="DK126" s="177"/>
      <c r="DL126" s="177"/>
      <c r="DM126" s="177"/>
      <c r="DN126" s="177"/>
      <c r="DO126" s="177"/>
      <c r="DP126" s="177"/>
      <c r="DQ126" s="177"/>
      <c r="DR126" s="177"/>
      <c r="DS126" s="177"/>
      <c r="DT126" s="177"/>
      <c r="DU126" s="177"/>
      <c r="DV126" s="177"/>
      <c r="DW126" s="177"/>
      <c r="DX126" s="177"/>
      <c r="DY126" s="177"/>
      <c r="DZ126" s="177"/>
      <c r="EA126" s="177"/>
      <c r="EB126" s="177"/>
      <c r="EC126" s="177"/>
      <c r="ED126" s="177"/>
      <c r="EE126" s="177"/>
      <c r="EF126" s="177"/>
      <c r="EG126" s="177"/>
      <c r="EH126" s="177"/>
      <c r="EI126" s="177"/>
      <c r="EJ126" s="177"/>
      <c r="EK126" s="177"/>
      <c r="EL126" s="177"/>
      <c r="EM126" s="177"/>
      <c r="EN126" s="177"/>
      <c r="EO126" s="177"/>
      <c r="EP126" s="177"/>
      <c r="EQ126" s="177"/>
      <c r="ER126" s="177"/>
      <c r="ES126" s="177"/>
      <c r="ET126" s="177"/>
      <c r="EU126" s="177"/>
      <c r="EV126" s="177"/>
      <c r="EW126" s="177"/>
      <c r="EX126" s="177"/>
      <c r="EY126" s="177"/>
      <c r="EZ126" s="177"/>
      <c r="FA126" s="177"/>
      <c r="FB126" s="177"/>
      <c r="FC126" s="177"/>
      <c r="FD126" s="177"/>
      <c r="FE126" s="177"/>
      <c r="FF126" s="177"/>
      <c r="FG126" s="177"/>
      <c r="FH126" s="177"/>
      <c r="FI126" s="177"/>
      <c r="FJ126" s="177"/>
      <c r="FK126" s="177"/>
      <c r="FL126" s="177"/>
      <c r="FM126" s="177"/>
      <c r="FN126" s="177"/>
      <c r="FO126" s="177"/>
      <c r="FP126" s="177"/>
      <c r="FQ126" s="177"/>
      <c r="FR126" s="177"/>
      <c r="FS126" s="177"/>
      <c r="FT126" s="177"/>
      <c r="FU126" s="177"/>
      <c r="FV126" s="177"/>
      <c r="FW126" s="177"/>
      <c r="FX126" s="177"/>
      <c r="FY126" s="177"/>
      <c r="FZ126" s="177"/>
      <c r="GA126" s="177"/>
      <c r="GB126" s="177"/>
      <c r="GC126" s="177"/>
      <c r="GD126" s="177"/>
      <c r="GE126" s="177"/>
      <c r="GF126" s="177"/>
      <c r="GG126" s="177"/>
      <c r="GH126" s="177"/>
      <c r="GI126" s="177"/>
      <c r="GJ126" s="177"/>
      <c r="GK126" s="177"/>
      <c r="GL126" s="177"/>
      <c r="GM126" s="177"/>
      <c r="GN126" s="177"/>
      <c r="GO126" s="177"/>
      <c r="GP126" s="177"/>
      <c r="GQ126" s="177"/>
      <c r="GR126" s="177"/>
      <c r="GS126" s="177"/>
      <c r="GT126" s="177"/>
      <c r="GU126" s="177"/>
      <c r="GV126" s="177"/>
      <c r="GW126" s="177"/>
      <c r="GX126" s="177"/>
      <c r="GY126" s="177"/>
      <c r="GZ126" s="177"/>
      <c r="HA126" s="177"/>
      <c r="HB126" s="177"/>
      <c r="HC126" s="177"/>
      <c r="HD126" s="177"/>
      <c r="HE126" s="177"/>
      <c r="HF126" s="177"/>
      <c r="HG126" s="177"/>
      <c r="HH126" s="177"/>
      <c r="HI126" s="177"/>
      <c r="HJ126" s="177"/>
      <c r="HK126" s="177"/>
      <c r="HL126" s="177"/>
      <c r="HM126" s="177"/>
      <c r="HN126" s="177"/>
      <c r="HO126" s="177"/>
      <c r="HP126" s="177"/>
      <c r="HQ126" s="177"/>
      <c r="HR126" s="177"/>
      <c r="HS126" s="177"/>
      <c r="HT126" s="177"/>
      <c r="HU126" s="177"/>
      <c r="HV126" s="177"/>
      <c r="HW126" s="177"/>
      <c r="HX126" s="177"/>
      <c r="HY126" s="177"/>
      <c r="HZ126" s="177"/>
      <c r="IA126" s="177"/>
      <c r="IB126" s="177"/>
      <c r="IC126" s="177"/>
      <c r="ID126" s="177"/>
      <c r="IE126" s="177"/>
      <c r="IF126" s="177"/>
      <c r="IG126" s="177"/>
      <c r="IH126" s="177"/>
      <c r="II126" s="177"/>
      <c r="IJ126" s="177"/>
      <c r="IK126" s="177"/>
      <c r="IL126" s="177"/>
      <c r="IM126" s="177"/>
      <c r="IN126" s="177"/>
      <c r="IO126" s="177"/>
    </row>
    <row r="127" spans="1:249" ht="31.5" x14ac:dyDescent="0.25">
      <c r="A127" s="174" t="s">
        <v>1239</v>
      </c>
      <c r="B127" s="175" t="s">
        <v>1240</v>
      </c>
      <c r="C127" s="176">
        <f>SUM(C128:C141)</f>
        <v>3120298.1999999997</v>
      </c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7"/>
      <c r="AQ127" s="177"/>
      <c r="AR127" s="177"/>
      <c r="AS127" s="177"/>
      <c r="AT127" s="177"/>
      <c r="AU127" s="177"/>
      <c r="AV127" s="177"/>
      <c r="AW127" s="177"/>
      <c r="AX127" s="177"/>
      <c r="AY127" s="177"/>
      <c r="AZ127" s="177"/>
      <c r="BA127" s="177"/>
      <c r="BB127" s="177"/>
      <c r="BC127" s="177"/>
      <c r="BD127" s="177"/>
      <c r="BE127" s="177"/>
      <c r="BF127" s="177"/>
      <c r="BG127" s="177"/>
      <c r="BH127" s="177"/>
      <c r="BI127" s="177"/>
      <c r="BJ127" s="177"/>
      <c r="BK127" s="177"/>
      <c r="BL127" s="177"/>
      <c r="BM127" s="177"/>
      <c r="BN127" s="177"/>
      <c r="BO127" s="177"/>
      <c r="BP127" s="177"/>
      <c r="BQ127" s="177"/>
      <c r="BR127" s="177"/>
      <c r="BS127" s="177"/>
      <c r="BT127" s="177"/>
      <c r="BU127" s="177"/>
      <c r="BV127" s="177"/>
      <c r="BW127" s="177"/>
      <c r="BX127" s="177"/>
      <c r="BY127" s="177"/>
      <c r="BZ127" s="177"/>
      <c r="CA127" s="177"/>
      <c r="CB127" s="177"/>
      <c r="CC127" s="177"/>
      <c r="CD127" s="177"/>
      <c r="CE127" s="177"/>
      <c r="CF127" s="177"/>
      <c r="CG127" s="177"/>
      <c r="CH127" s="177"/>
      <c r="CI127" s="177"/>
      <c r="CJ127" s="177"/>
      <c r="CK127" s="177"/>
      <c r="CL127" s="177"/>
      <c r="CM127" s="177"/>
      <c r="CN127" s="177"/>
      <c r="CO127" s="177"/>
      <c r="CP127" s="177"/>
      <c r="CQ127" s="177"/>
      <c r="CR127" s="177"/>
      <c r="CS127" s="177"/>
      <c r="CT127" s="177"/>
      <c r="CU127" s="177"/>
      <c r="CV127" s="177"/>
      <c r="CW127" s="177"/>
      <c r="CX127" s="177"/>
      <c r="CY127" s="177"/>
      <c r="CZ127" s="177"/>
      <c r="DA127" s="177"/>
      <c r="DB127" s="177"/>
      <c r="DC127" s="177"/>
      <c r="DD127" s="177"/>
      <c r="DE127" s="177"/>
      <c r="DF127" s="177"/>
      <c r="DG127" s="177"/>
      <c r="DH127" s="177"/>
      <c r="DI127" s="177"/>
      <c r="DJ127" s="177"/>
      <c r="DK127" s="177"/>
      <c r="DL127" s="177"/>
      <c r="DM127" s="177"/>
      <c r="DN127" s="177"/>
      <c r="DO127" s="177"/>
      <c r="DP127" s="177"/>
      <c r="DQ127" s="177"/>
      <c r="DR127" s="177"/>
      <c r="DS127" s="177"/>
      <c r="DT127" s="177"/>
      <c r="DU127" s="177"/>
      <c r="DV127" s="177"/>
      <c r="DW127" s="177"/>
      <c r="DX127" s="177"/>
      <c r="DY127" s="177"/>
      <c r="DZ127" s="177"/>
      <c r="EA127" s="177"/>
      <c r="EB127" s="177"/>
      <c r="EC127" s="177"/>
      <c r="ED127" s="177"/>
      <c r="EE127" s="177"/>
      <c r="EF127" s="177"/>
      <c r="EG127" s="177"/>
      <c r="EH127" s="177"/>
      <c r="EI127" s="177"/>
      <c r="EJ127" s="177"/>
      <c r="EK127" s="177"/>
      <c r="EL127" s="177"/>
      <c r="EM127" s="177"/>
      <c r="EN127" s="177"/>
      <c r="EO127" s="177"/>
      <c r="EP127" s="177"/>
      <c r="EQ127" s="177"/>
      <c r="ER127" s="177"/>
      <c r="ES127" s="177"/>
      <c r="ET127" s="177"/>
      <c r="EU127" s="177"/>
      <c r="EV127" s="177"/>
      <c r="EW127" s="177"/>
      <c r="EX127" s="177"/>
      <c r="EY127" s="177"/>
      <c r="EZ127" s="177"/>
      <c r="FA127" s="177"/>
      <c r="FB127" s="177"/>
      <c r="FC127" s="177"/>
      <c r="FD127" s="177"/>
      <c r="FE127" s="177"/>
      <c r="FF127" s="177"/>
      <c r="FG127" s="177"/>
      <c r="FH127" s="177"/>
      <c r="FI127" s="177"/>
      <c r="FJ127" s="177"/>
      <c r="FK127" s="177"/>
      <c r="FL127" s="177"/>
      <c r="FM127" s="177"/>
      <c r="FN127" s="177"/>
      <c r="FO127" s="177"/>
      <c r="FP127" s="177"/>
      <c r="FQ127" s="177"/>
      <c r="FR127" s="177"/>
      <c r="FS127" s="177"/>
      <c r="FT127" s="177"/>
      <c r="FU127" s="177"/>
      <c r="FV127" s="177"/>
      <c r="FW127" s="177"/>
      <c r="FX127" s="177"/>
      <c r="FY127" s="177"/>
      <c r="FZ127" s="177"/>
      <c r="GA127" s="177"/>
      <c r="GB127" s="177"/>
      <c r="GC127" s="177"/>
      <c r="GD127" s="177"/>
      <c r="GE127" s="177"/>
      <c r="GF127" s="177"/>
      <c r="GG127" s="177"/>
      <c r="GH127" s="177"/>
      <c r="GI127" s="177"/>
      <c r="GJ127" s="177"/>
      <c r="GK127" s="177"/>
      <c r="GL127" s="177"/>
      <c r="GM127" s="177"/>
      <c r="GN127" s="177"/>
      <c r="GO127" s="177"/>
      <c r="GP127" s="177"/>
      <c r="GQ127" s="177"/>
      <c r="GR127" s="177"/>
      <c r="GS127" s="177"/>
      <c r="GT127" s="177"/>
      <c r="GU127" s="177"/>
      <c r="GV127" s="177"/>
      <c r="GW127" s="177"/>
      <c r="GX127" s="177"/>
      <c r="GY127" s="177"/>
      <c r="GZ127" s="177"/>
      <c r="HA127" s="177"/>
      <c r="HB127" s="177"/>
      <c r="HC127" s="177"/>
      <c r="HD127" s="177"/>
      <c r="HE127" s="177"/>
      <c r="HF127" s="177"/>
      <c r="HG127" s="177"/>
      <c r="HH127" s="177"/>
      <c r="HI127" s="177"/>
      <c r="HJ127" s="177"/>
      <c r="HK127" s="177"/>
      <c r="HL127" s="177"/>
      <c r="HM127" s="177"/>
      <c r="HN127" s="177"/>
      <c r="HO127" s="177"/>
      <c r="HP127" s="177"/>
      <c r="HQ127" s="177"/>
      <c r="HR127" s="177"/>
      <c r="HS127" s="177"/>
      <c r="HT127" s="177"/>
      <c r="HU127" s="177"/>
      <c r="HV127" s="177"/>
      <c r="HW127" s="177"/>
      <c r="HX127" s="177"/>
      <c r="HY127" s="177"/>
      <c r="HZ127" s="177"/>
      <c r="IA127" s="177"/>
      <c r="IB127" s="177"/>
      <c r="IC127" s="177"/>
      <c r="ID127" s="177"/>
      <c r="IE127" s="177"/>
      <c r="IF127" s="177"/>
      <c r="IG127" s="177"/>
      <c r="IH127" s="177"/>
      <c r="II127" s="177"/>
      <c r="IJ127" s="177"/>
      <c r="IK127" s="177"/>
      <c r="IL127" s="177"/>
      <c r="IM127" s="177"/>
      <c r="IN127" s="177"/>
      <c r="IO127" s="177"/>
    </row>
    <row r="128" spans="1:249" ht="47.25" x14ac:dyDescent="0.25">
      <c r="A128" s="178" t="s">
        <v>1241</v>
      </c>
      <c r="B128" s="188" t="s">
        <v>1242</v>
      </c>
      <c r="C128" s="185">
        <v>8918</v>
      </c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77"/>
      <c r="AY128" s="177"/>
      <c r="AZ128" s="177"/>
      <c r="BA128" s="177"/>
      <c r="BB128" s="177"/>
      <c r="BC128" s="177"/>
      <c r="BD128" s="177"/>
      <c r="BE128" s="177"/>
      <c r="BF128" s="177"/>
      <c r="BG128" s="177"/>
      <c r="BH128" s="177"/>
      <c r="BI128" s="177"/>
      <c r="BJ128" s="177"/>
      <c r="BK128" s="177"/>
      <c r="BL128" s="177"/>
      <c r="BM128" s="177"/>
      <c r="BN128" s="177"/>
      <c r="BO128" s="177"/>
      <c r="BP128" s="177"/>
      <c r="BQ128" s="177"/>
      <c r="BR128" s="177"/>
      <c r="BS128" s="177"/>
      <c r="BT128" s="177"/>
      <c r="BU128" s="177"/>
      <c r="BV128" s="177"/>
      <c r="BW128" s="177"/>
      <c r="BX128" s="177"/>
      <c r="BY128" s="177"/>
      <c r="BZ128" s="177"/>
      <c r="CA128" s="177"/>
      <c r="CB128" s="177"/>
      <c r="CC128" s="177"/>
      <c r="CD128" s="177"/>
      <c r="CE128" s="177"/>
      <c r="CF128" s="177"/>
      <c r="CG128" s="177"/>
      <c r="CH128" s="177"/>
      <c r="CI128" s="177"/>
      <c r="CJ128" s="177"/>
      <c r="CK128" s="177"/>
      <c r="CL128" s="177"/>
      <c r="CM128" s="177"/>
      <c r="CN128" s="177"/>
      <c r="CO128" s="177"/>
      <c r="CP128" s="177"/>
      <c r="CQ128" s="177"/>
      <c r="CR128" s="177"/>
      <c r="CS128" s="177"/>
      <c r="CT128" s="177"/>
      <c r="CU128" s="177"/>
      <c r="CV128" s="177"/>
      <c r="CW128" s="177"/>
      <c r="CX128" s="177"/>
      <c r="CY128" s="177"/>
      <c r="CZ128" s="177"/>
      <c r="DA128" s="177"/>
      <c r="DB128" s="177"/>
      <c r="DC128" s="177"/>
      <c r="DD128" s="177"/>
      <c r="DE128" s="177"/>
      <c r="DF128" s="177"/>
      <c r="DG128" s="177"/>
      <c r="DH128" s="177"/>
      <c r="DI128" s="177"/>
      <c r="DJ128" s="177"/>
      <c r="DK128" s="177"/>
      <c r="DL128" s="177"/>
      <c r="DM128" s="177"/>
      <c r="DN128" s="177"/>
      <c r="DO128" s="177"/>
      <c r="DP128" s="177"/>
      <c r="DQ128" s="177"/>
      <c r="DR128" s="177"/>
      <c r="DS128" s="177"/>
      <c r="DT128" s="177"/>
      <c r="DU128" s="177"/>
      <c r="DV128" s="177"/>
      <c r="DW128" s="177"/>
      <c r="DX128" s="177"/>
      <c r="DY128" s="177"/>
      <c r="DZ128" s="177"/>
      <c r="EA128" s="177"/>
      <c r="EB128" s="177"/>
      <c r="EC128" s="177"/>
      <c r="ED128" s="177"/>
      <c r="EE128" s="177"/>
      <c r="EF128" s="177"/>
      <c r="EG128" s="177"/>
      <c r="EH128" s="177"/>
      <c r="EI128" s="177"/>
      <c r="EJ128" s="177"/>
      <c r="EK128" s="177"/>
      <c r="EL128" s="177"/>
      <c r="EM128" s="177"/>
      <c r="EN128" s="177"/>
      <c r="EO128" s="177"/>
      <c r="EP128" s="177"/>
      <c r="EQ128" s="177"/>
      <c r="ER128" s="177"/>
      <c r="ES128" s="177"/>
      <c r="ET128" s="177"/>
      <c r="EU128" s="177"/>
      <c r="EV128" s="177"/>
      <c r="EW128" s="177"/>
      <c r="EX128" s="177"/>
      <c r="EY128" s="177"/>
      <c r="EZ128" s="177"/>
      <c r="FA128" s="177"/>
      <c r="FB128" s="177"/>
      <c r="FC128" s="177"/>
      <c r="FD128" s="177"/>
      <c r="FE128" s="177"/>
      <c r="FF128" s="177"/>
      <c r="FG128" s="177"/>
      <c r="FH128" s="177"/>
      <c r="FI128" s="177"/>
      <c r="FJ128" s="177"/>
      <c r="FK128" s="177"/>
      <c r="FL128" s="177"/>
      <c r="FM128" s="177"/>
      <c r="FN128" s="177"/>
      <c r="FO128" s="177"/>
      <c r="FP128" s="177"/>
      <c r="FQ128" s="177"/>
      <c r="FR128" s="177"/>
      <c r="FS128" s="177"/>
      <c r="FT128" s="177"/>
      <c r="FU128" s="177"/>
      <c r="FV128" s="177"/>
      <c r="FW128" s="177"/>
      <c r="FX128" s="177"/>
      <c r="FY128" s="177"/>
      <c r="FZ128" s="177"/>
      <c r="GA128" s="177"/>
      <c r="GB128" s="177"/>
      <c r="GC128" s="177"/>
      <c r="GD128" s="177"/>
      <c r="GE128" s="177"/>
      <c r="GF128" s="177"/>
      <c r="GG128" s="177"/>
      <c r="GH128" s="177"/>
      <c r="GI128" s="177"/>
      <c r="GJ128" s="177"/>
      <c r="GK128" s="177"/>
      <c r="GL128" s="177"/>
      <c r="GM128" s="177"/>
      <c r="GN128" s="177"/>
      <c r="GO128" s="177"/>
      <c r="GP128" s="177"/>
      <c r="GQ128" s="177"/>
      <c r="GR128" s="177"/>
      <c r="GS128" s="177"/>
      <c r="GT128" s="177"/>
      <c r="GU128" s="177"/>
      <c r="GV128" s="177"/>
      <c r="GW128" s="177"/>
      <c r="GX128" s="177"/>
      <c r="GY128" s="177"/>
      <c r="GZ128" s="177"/>
      <c r="HA128" s="177"/>
      <c r="HB128" s="177"/>
      <c r="HC128" s="177"/>
      <c r="HD128" s="177"/>
      <c r="HE128" s="177"/>
      <c r="HF128" s="177"/>
      <c r="HG128" s="177"/>
      <c r="HH128" s="177"/>
      <c r="HI128" s="177"/>
      <c r="HJ128" s="177"/>
      <c r="HK128" s="177"/>
      <c r="HL128" s="177"/>
      <c r="HM128" s="177"/>
      <c r="HN128" s="177"/>
      <c r="HO128" s="177"/>
      <c r="HP128" s="177"/>
      <c r="HQ128" s="177"/>
      <c r="HR128" s="177"/>
      <c r="HS128" s="177"/>
      <c r="HT128" s="177"/>
      <c r="HU128" s="177"/>
      <c r="HV128" s="177"/>
      <c r="HW128" s="177"/>
      <c r="HX128" s="177"/>
      <c r="HY128" s="177"/>
      <c r="HZ128" s="177"/>
      <c r="IA128" s="177"/>
      <c r="IB128" s="177"/>
      <c r="IC128" s="177"/>
      <c r="ID128" s="177"/>
      <c r="IE128" s="177"/>
      <c r="IF128" s="177"/>
      <c r="IG128" s="177"/>
      <c r="IH128" s="177"/>
      <c r="II128" s="177"/>
      <c r="IJ128" s="177"/>
      <c r="IK128" s="177"/>
      <c r="IL128" s="177"/>
      <c r="IM128" s="177"/>
      <c r="IN128" s="177"/>
      <c r="IO128" s="177"/>
    </row>
    <row r="129" spans="1:249" ht="47.25" x14ac:dyDescent="0.25">
      <c r="A129" s="178" t="s">
        <v>1243</v>
      </c>
      <c r="B129" s="188" t="s">
        <v>1244</v>
      </c>
      <c r="C129" s="185">
        <v>123094.1</v>
      </c>
    </row>
    <row r="130" spans="1:249" ht="31.5" x14ac:dyDescent="0.25">
      <c r="A130" s="191" t="s">
        <v>1245</v>
      </c>
      <c r="B130" s="219" t="s">
        <v>1246</v>
      </c>
      <c r="C130" s="185">
        <v>6988</v>
      </c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 s="177"/>
      <c r="BL130" s="177"/>
      <c r="BM130" s="177"/>
      <c r="BN130" s="177"/>
      <c r="BO130" s="177"/>
      <c r="BP130" s="177"/>
      <c r="BQ130" s="177"/>
      <c r="BR130" s="177"/>
      <c r="BS130" s="177"/>
      <c r="BT130" s="177"/>
      <c r="BU130" s="177"/>
      <c r="BV130" s="177"/>
      <c r="BW130" s="177"/>
      <c r="BX130" s="177"/>
      <c r="BY130" s="177"/>
      <c r="BZ130" s="177"/>
      <c r="CA130" s="177"/>
      <c r="CB130" s="177"/>
      <c r="CC130" s="177"/>
      <c r="CD130" s="177"/>
      <c r="CE130" s="177"/>
      <c r="CF130" s="177"/>
      <c r="CG130" s="177"/>
      <c r="CH130" s="177"/>
      <c r="CI130" s="177"/>
      <c r="CJ130" s="177"/>
      <c r="CK130" s="177"/>
      <c r="CL130" s="177"/>
      <c r="CM130" s="177"/>
      <c r="CN130" s="177"/>
      <c r="CO130" s="177"/>
      <c r="CP130" s="177"/>
      <c r="CQ130" s="177"/>
      <c r="CR130" s="177"/>
      <c r="CS130" s="177"/>
      <c r="CT130" s="177"/>
      <c r="CU130" s="177"/>
      <c r="CV130" s="177"/>
      <c r="CW130" s="177"/>
      <c r="CX130" s="177"/>
      <c r="CY130" s="177"/>
      <c r="CZ130" s="177"/>
      <c r="DA130" s="177"/>
      <c r="DB130" s="177"/>
      <c r="DC130" s="177"/>
      <c r="DD130" s="177"/>
      <c r="DE130" s="177"/>
      <c r="DF130" s="177"/>
      <c r="DG130" s="177"/>
      <c r="DH130" s="177"/>
      <c r="DI130" s="177"/>
      <c r="DJ130" s="177"/>
      <c r="DK130" s="177"/>
      <c r="DL130" s="177"/>
      <c r="DM130" s="177"/>
      <c r="DN130" s="177"/>
      <c r="DO130" s="177"/>
      <c r="DP130" s="177"/>
      <c r="DQ130" s="177"/>
      <c r="DR130" s="177"/>
      <c r="DS130" s="177"/>
      <c r="DT130" s="177"/>
      <c r="DU130" s="177"/>
      <c r="DV130" s="177"/>
      <c r="DW130" s="177"/>
      <c r="DX130" s="177"/>
      <c r="DY130" s="177"/>
      <c r="DZ130" s="177"/>
      <c r="EA130" s="177"/>
      <c r="EB130" s="177"/>
      <c r="EC130" s="177"/>
      <c r="ED130" s="177"/>
      <c r="EE130" s="177"/>
      <c r="EF130" s="177"/>
      <c r="EG130" s="177"/>
      <c r="EH130" s="177"/>
      <c r="EI130" s="177"/>
      <c r="EJ130" s="177"/>
      <c r="EK130" s="177"/>
      <c r="EL130" s="177"/>
      <c r="EM130" s="177"/>
      <c r="EN130" s="177"/>
      <c r="EO130" s="177"/>
      <c r="EP130" s="177"/>
      <c r="EQ130" s="177"/>
      <c r="ER130" s="177"/>
      <c r="ES130" s="177"/>
      <c r="ET130" s="177"/>
      <c r="EU130" s="177"/>
      <c r="EV130" s="177"/>
      <c r="EW130" s="177"/>
      <c r="EX130" s="177"/>
      <c r="EY130" s="177"/>
      <c r="EZ130" s="177"/>
      <c r="FA130" s="177"/>
      <c r="FB130" s="177"/>
      <c r="FC130" s="177"/>
      <c r="FD130" s="177"/>
      <c r="FE130" s="177"/>
      <c r="FF130" s="177"/>
      <c r="FG130" s="177"/>
      <c r="FH130" s="177"/>
      <c r="FI130" s="177"/>
      <c r="FJ130" s="177"/>
      <c r="FK130" s="177"/>
      <c r="FL130" s="177"/>
      <c r="FM130" s="177"/>
      <c r="FN130" s="177"/>
      <c r="FO130" s="177"/>
      <c r="FP130" s="177"/>
      <c r="FQ130" s="177"/>
      <c r="FR130" s="177"/>
      <c r="FS130" s="177"/>
      <c r="FT130" s="177"/>
      <c r="FU130" s="177"/>
      <c r="FV130" s="177"/>
      <c r="FW130" s="177"/>
      <c r="FX130" s="177"/>
      <c r="FY130" s="177"/>
      <c r="FZ130" s="177"/>
      <c r="GA130" s="177"/>
      <c r="GB130" s="177"/>
      <c r="GC130" s="177"/>
      <c r="GD130" s="177"/>
      <c r="GE130" s="177"/>
      <c r="GF130" s="177"/>
      <c r="GG130" s="177"/>
      <c r="GH130" s="177"/>
      <c r="GI130" s="177"/>
      <c r="GJ130" s="177"/>
      <c r="GK130" s="177"/>
      <c r="GL130" s="177"/>
      <c r="GM130" s="177"/>
      <c r="GN130" s="177"/>
      <c r="GO130" s="177"/>
      <c r="GP130" s="177"/>
      <c r="GQ130" s="177"/>
      <c r="GR130" s="177"/>
      <c r="GS130" s="177"/>
      <c r="GT130" s="177"/>
      <c r="GU130" s="177"/>
      <c r="GV130" s="177"/>
      <c r="GW130" s="177"/>
      <c r="GX130" s="177"/>
      <c r="GY130" s="177"/>
      <c r="GZ130" s="177"/>
      <c r="HA130" s="177"/>
      <c r="HB130" s="177"/>
      <c r="HC130" s="177"/>
      <c r="HD130" s="177"/>
      <c r="HE130" s="177"/>
      <c r="HF130" s="177"/>
      <c r="HG130" s="177"/>
      <c r="HH130" s="177"/>
      <c r="HI130" s="177"/>
      <c r="HJ130" s="177"/>
      <c r="HK130" s="177"/>
      <c r="HL130" s="177"/>
      <c r="HM130" s="177"/>
      <c r="HN130" s="177"/>
      <c r="HO130" s="177"/>
      <c r="HP130" s="177"/>
      <c r="HQ130" s="177"/>
      <c r="HR130" s="177"/>
      <c r="HS130" s="177"/>
      <c r="HT130" s="177"/>
      <c r="HU130" s="177"/>
      <c r="HV130" s="177"/>
      <c r="HW130" s="177"/>
      <c r="HX130" s="177"/>
      <c r="HY130" s="177"/>
      <c r="HZ130" s="177"/>
      <c r="IA130" s="177"/>
      <c r="IB130" s="177"/>
      <c r="IC130" s="177"/>
      <c r="ID130" s="177"/>
      <c r="IE130" s="177"/>
      <c r="IF130" s="177"/>
      <c r="IG130" s="177"/>
      <c r="IH130" s="177"/>
      <c r="II130" s="177"/>
      <c r="IJ130" s="177"/>
      <c r="IK130" s="177"/>
      <c r="IL130" s="177"/>
      <c r="IM130" s="177"/>
      <c r="IN130" s="177"/>
      <c r="IO130" s="177"/>
    </row>
    <row r="131" spans="1:249" ht="31.5" x14ac:dyDescent="0.25">
      <c r="A131" s="191" t="s">
        <v>1245</v>
      </c>
      <c r="B131" s="219" t="s">
        <v>1247</v>
      </c>
      <c r="C131" s="185">
        <v>410218.3</v>
      </c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 s="177"/>
      <c r="BL131" s="177"/>
      <c r="BM131" s="177"/>
      <c r="BN131" s="177"/>
      <c r="BO131" s="177"/>
      <c r="BP131" s="177"/>
      <c r="BQ131" s="177"/>
      <c r="BR131" s="177"/>
      <c r="BS131" s="177"/>
      <c r="BT131" s="177"/>
      <c r="BU131" s="177"/>
      <c r="BV131" s="177"/>
      <c r="BW131" s="177"/>
      <c r="BX131" s="177"/>
      <c r="BY131" s="177"/>
      <c r="BZ131" s="177"/>
      <c r="CA131" s="177"/>
      <c r="CB131" s="177"/>
      <c r="CC131" s="177"/>
      <c r="CD131" s="177"/>
      <c r="CE131" s="177"/>
      <c r="CF131" s="177"/>
      <c r="CG131" s="177"/>
      <c r="CH131" s="177"/>
      <c r="CI131" s="177"/>
      <c r="CJ131" s="177"/>
      <c r="CK131" s="177"/>
      <c r="CL131" s="177"/>
      <c r="CM131" s="177"/>
      <c r="CN131" s="177"/>
      <c r="CO131" s="177"/>
      <c r="CP131" s="177"/>
      <c r="CQ131" s="177"/>
      <c r="CR131" s="177"/>
      <c r="CS131" s="177"/>
      <c r="CT131" s="177"/>
      <c r="CU131" s="177"/>
      <c r="CV131" s="177"/>
      <c r="CW131" s="177"/>
      <c r="CX131" s="177"/>
      <c r="CY131" s="177"/>
      <c r="CZ131" s="177"/>
      <c r="DA131" s="177"/>
      <c r="DB131" s="177"/>
      <c r="DC131" s="177"/>
      <c r="DD131" s="177"/>
      <c r="DE131" s="177"/>
      <c r="DF131" s="177"/>
      <c r="DG131" s="177"/>
      <c r="DH131" s="177"/>
      <c r="DI131" s="177"/>
      <c r="DJ131" s="177"/>
      <c r="DK131" s="177"/>
      <c r="DL131" s="177"/>
      <c r="DM131" s="177"/>
      <c r="DN131" s="177"/>
      <c r="DO131" s="177"/>
      <c r="DP131" s="177"/>
      <c r="DQ131" s="177"/>
      <c r="DR131" s="177"/>
      <c r="DS131" s="177"/>
      <c r="DT131" s="177"/>
      <c r="DU131" s="177"/>
      <c r="DV131" s="177"/>
      <c r="DW131" s="177"/>
      <c r="DX131" s="177"/>
      <c r="DY131" s="177"/>
      <c r="DZ131" s="177"/>
      <c r="EA131" s="177"/>
      <c r="EB131" s="177"/>
      <c r="EC131" s="177"/>
      <c r="ED131" s="177"/>
      <c r="EE131" s="177"/>
      <c r="EF131" s="177"/>
      <c r="EG131" s="177"/>
      <c r="EH131" s="177"/>
      <c r="EI131" s="177"/>
      <c r="EJ131" s="177"/>
      <c r="EK131" s="177"/>
      <c r="EL131" s="177"/>
      <c r="EM131" s="177"/>
      <c r="EN131" s="177"/>
      <c r="EO131" s="177"/>
      <c r="EP131" s="177"/>
      <c r="EQ131" s="177"/>
      <c r="ER131" s="177"/>
      <c r="ES131" s="177"/>
      <c r="ET131" s="177"/>
      <c r="EU131" s="177"/>
      <c r="EV131" s="177"/>
      <c r="EW131" s="177"/>
      <c r="EX131" s="177"/>
      <c r="EY131" s="177"/>
      <c r="EZ131" s="177"/>
      <c r="FA131" s="177"/>
      <c r="FB131" s="177"/>
      <c r="FC131" s="177"/>
      <c r="FD131" s="177"/>
      <c r="FE131" s="177"/>
      <c r="FF131" s="177"/>
      <c r="FG131" s="177"/>
      <c r="FH131" s="177"/>
      <c r="FI131" s="177"/>
      <c r="FJ131" s="177"/>
      <c r="FK131" s="177"/>
      <c r="FL131" s="177"/>
      <c r="FM131" s="177"/>
      <c r="FN131" s="177"/>
      <c r="FO131" s="177"/>
      <c r="FP131" s="177"/>
      <c r="FQ131" s="177"/>
      <c r="FR131" s="177"/>
      <c r="FS131" s="177"/>
      <c r="FT131" s="177"/>
      <c r="FU131" s="177"/>
      <c r="FV131" s="177"/>
      <c r="FW131" s="177"/>
      <c r="FX131" s="177"/>
      <c r="FY131" s="177"/>
      <c r="FZ131" s="177"/>
      <c r="GA131" s="177"/>
      <c r="GB131" s="177"/>
      <c r="GC131" s="177"/>
      <c r="GD131" s="177"/>
      <c r="GE131" s="177"/>
      <c r="GF131" s="177"/>
      <c r="GG131" s="177"/>
      <c r="GH131" s="177"/>
      <c r="GI131" s="177"/>
      <c r="GJ131" s="177"/>
      <c r="GK131" s="177"/>
      <c r="GL131" s="177"/>
      <c r="GM131" s="177"/>
      <c r="GN131" s="177"/>
      <c r="GO131" s="177"/>
      <c r="GP131" s="177"/>
      <c r="GQ131" s="177"/>
      <c r="GR131" s="177"/>
      <c r="GS131" s="177"/>
      <c r="GT131" s="177"/>
      <c r="GU131" s="177"/>
      <c r="GV131" s="177"/>
      <c r="GW131" s="177"/>
      <c r="GX131" s="177"/>
      <c r="GY131" s="177"/>
      <c r="GZ131" s="177"/>
      <c r="HA131" s="177"/>
      <c r="HB131" s="177"/>
      <c r="HC131" s="177"/>
      <c r="HD131" s="177"/>
      <c r="HE131" s="177"/>
      <c r="HF131" s="177"/>
      <c r="HG131" s="177"/>
      <c r="HH131" s="177"/>
      <c r="HI131" s="177"/>
      <c r="HJ131" s="177"/>
      <c r="HK131" s="177"/>
      <c r="HL131" s="177"/>
      <c r="HM131" s="177"/>
      <c r="HN131" s="177"/>
      <c r="HO131" s="177"/>
      <c r="HP131" s="177"/>
      <c r="HQ131" s="177"/>
      <c r="HR131" s="177"/>
      <c r="HS131" s="177"/>
      <c r="HT131" s="177"/>
      <c r="HU131" s="177"/>
      <c r="HV131" s="177"/>
      <c r="HW131" s="177"/>
      <c r="HX131" s="177"/>
      <c r="HY131" s="177"/>
      <c r="HZ131" s="177"/>
      <c r="IA131" s="177"/>
      <c r="IB131" s="177"/>
      <c r="IC131" s="177"/>
      <c r="ID131" s="177"/>
      <c r="IE131" s="177"/>
      <c r="IF131" s="177"/>
      <c r="IG131" s="177"/>
      <c r="IH131" s="177"/>
      <c r="II131" s="177"/>
      <c r="IJ131" s="177"/>
      <c r="IK131" s="177"/>
      <c r="IL131" s="177"/>
      <c r="IM131" s="177"/>
      <c r="IN131" s="177"/>
      <c r="IO131" s="177"/>
    </row>
    <row r="132" spans="1:249" ht="31.5" x14ac:dyDescent="0.25">
      <c r="A132" s="191" t="s">
        <v>1245</v>
      </c>
      <c r="B132" s="219" t="s">
        <v>1248</v>
      </c>
      <c r="C132" s="185">
        <v>2206922.4</v>
      </c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 s="177"/>
      <c r="BL132" s="177"/>
      <c r="BM132" s="177"/>
      <c r="BN132" s="177"/>
      <c r="BO132" s="177"/>
      <c r="BP132" s="177"/>
      <c r="BQ132" s="177"/>
      <c r="BR132" s="177"/>
      <c r="BS132" s="177"/>
      <c r="BT132" s="177"/>
      <c r="BU132" s="177"/>
      <c r="BV132" s="177"/>
      <c r="BW132" s="177"/>
      <c r="BX132" s="177"/>
      <c r="BY132" s="177"/>
      <c r="BZ132" s="177"/>
      <c r="CA132" s="177"/>
      <c r="CB132" s="177"/>
      <c r="CC132" s="177"/>
      <c r="CD132" s="177"/>
      <c r="CE132" s="177"/>
      <c r="CF132" s="177"/>
      <c r="CG132" s="177"/>
      <c r="CH132" s="177"/>
      <c r="CI132" s="177"/>
      <c r="CJ132" s="177"/>
      <c r="CK132" s="177"/>
      <c r="CL132" s="177"/>
      <c r="CM132" s="177"/>
      <c r="CN132" s="177"/>
      <c r="CO132" s="177"/>
      <c r="CP132" s="177"/>
      <c r="CQ132" s="177"/>
      <c r="CR132" s="177"/>
      <c r="CS132" s="177"/>
      <c r="CT132" s="177"/>
      <c r="CU132" s="177"/>
      <c r="CV132" s="177"/>
      <c r="CW132" s="177"/>
      <c r="CX132" s="177"/>
      <c r="CY132" s="177"/>
      <c r="CZ132" s="177"/>
      <c r="DA132" s="177"/>
      <c r="DB132" s="177"/>
      <c r="DC132" s="177"/>
      <c r="DD132" s="177"/>
      <c r="DE132" s="177"/>
      <c r="DF132" s="177"/>
      <c r="DG132" s="177"/>
      <c r="DH132" s="177"/>
      <c r="DI132" s="177"/>
      <c r="DJ132" s="177"/>
      <c r="DK132" s="177"/>
      <c r="DL132" s="177"/>
      <c r="DM132" s="177"/>
      <c r="DN132" s="177"/>
      <c r="DO132" s="177"/>
      <c r="DP132" s="177"/>
      <c r="DQ132" s="177"/>
      <c r="DR132" s="177"/>
      <c r="DS132" s="177"/>
      <c r="DT132" s="177"/>
      <c r="DU132" s="177"/>
      <c r="DV132" s="177"/>
      <c r="DW132" s="177"/>
      <c r="DX132" s="177"/>
      <c r="DY132" s="177"/>
      <c r="DZ132" s="177"/>
      <c r="EA132" s="177"/>
      <c r="EB132" s="177"/>
      <c r="EC132" s="177"/>
      <c r="ED132" s="177"/>
      <c r="EE132" s="177"/>
      <c r="EF132" s="177"/>
      <c r="EG132" s="177"/>
      <c r="EH132" s="177"/>
      <c r="EI132" s="177"/>
      <c r="EJ132" s="177"/>
      <c r="EK132" s="177"/>
      <c r="EL132" s="177"/>
      <c r="EM132" s="177"/>
      <c r="EN132" s="177"/>
      <c r="EO132" s="177"/>
      <c r="EP132" s="177"/>
      <c r="EQ132" s="177"/>
      <c r="ER132" s="177"/>
      <c r="ES132" s="177"/>
      <c r="ET132" s="177"/>
      <c r="EU132" s="177"/>
      <c r="EV132" s="177"/>
      <c r="EW132" s="177"/>
      <c r="EX132" s="177"/>
      <c r="EY132" s="177"/>
      <c r="EZ132" s="177"/>
      <c r="FA132" s="177"/>
      <c r="FB132" s="177"/>
      <c r="FC132" s="177"/>
      <c r="FD132" s="177"/>
      <c r="FE132" s="177"/>
      <c r="FF132" s="177"/>
      <c r="FG132" s="177"/>
      <c r="FH132" s="177"/>
      <c r="FI132" s="177"/>
      <c r="FJ132" s="177"/>
      <c r="FK132" s="177"/>
      <c r="FL132" s="177"/>
      <c r="FM132" s="177"/>
      <c r="FN132" s="177"/>
      <c r="FO132" s="177"/>
      <c r="FP132" s="177"/>
      <c r="FQ132" s="177"/>
      <c r="FR132" s="177"/>
      <c r="FS132" s="177"/>
      <c r="FT132" s="177"/>
      <c r="FU132" s="177"/>
      <c r="FV132" s="177"/>
      <c r="FW132" s="177"/>
      <c r="FX132" s="177"/>
      <c r="FY132" s="177"/>
      <c r="FZ132" s="177"/>
      <c r="GA132" s="177"/>
      <c r="GB132" s="177"/>
      <c r="GC132" s="177"/>
      <c r="GD132" s="177"/>
      <c r="GE132" s="177"/>
      <c r="GF132" s="177"/>
      <c r="GG132" s="177"/>
      <c r="GH132" s="177"/>
      <c r="GI132" s="177"/>
      <c r="GJ132" s="177"/>
      <c r="GK132" s="177"/>
      <c r="GL132" s="177"/>
      <c r="GM132" s="177"/>
      <c r="GN132" s="177"/>
      <c r="GO132" s="177"/>
      <c r="GP132" s="177"/>
      <c r="GQ132" s="177"/>
      <c r="GR132" s="177"/>
      <c r="GS132" s="177"/>
      <c r="GT132" s="177"/>
      <c r="GU132" s="177"/>
      <c r="GV132" s="177"/>
      <c r="GW132" s="177"/>
      <c r="GX132" s="177"/>
      <c r="GY132" s="177"/>
      <c r="GZ132" s="177"/>
      <c r="HA132" s="177"/>
      <c r="HB132" s="177"/>
      <c r="HC132" s="177"/>
      <c r="HD132" s="177"/>
      <c r="HE132" s="177"/>
      <c r="HF132" s="177"/>
      <c r="HG132" s="177"/>
      <c r="HH132" s="177"/>
      <c r="HI132" s="177"/>
      <c r="HJ132" s="177"/>
      <c r="HK132" s="177"/>
      <c r="HL132" s="177"/>
      <c r="HM132" s="177"/>
      <c r="HN132" s="177"/>
      <c r="HO132" s="177"/>
      <c r="HP132" s="177"/>
      <c r="HQ132" s="177"/>
      <c r="HR132" s="177"/>
      <c r="HS132" s="177"/>
      <c r="HT132" s="177"/>
      <c r="HU132" s="177"/>
      <c r="HV132" s="177"/>
      <c r="HW132" s="177"/>
      <c r="HX132" s="177"/>
      <c r="HY132" s="177"/>
      <c r="HZ132" s="177"/>
      <c r="IA132" s="177"/>
      <c r="IB132" s="177"/>
      <c r="IC132" s="177"/>
      <c r="ID132" s="177"/>
      <c r="IE132" s="177"/>
      <c r="IF132" s="177"/>
      <c r="IG132" s="177"/>
      <c r="IH132" s="177"/>
      <c r="II132" s="177"/>
      <c r="IJ132" s="177"/>
      <c r="IK132" s="177"/>
      <c r="IL132" s="177"/>
      <c r="IM132" s="177"/>
      <c r="IN132" s="177"/>
      <c r="IO132" s="177"/>
    </row>
    <row r="133" spans="1:249" ht="47.25" x14ac:dyDescent="0.25">
      <c r="A133" s="221" t="s">
        <v>1249</v>
      </c>
      <c r="B133" s="222" t="s">
        <v>1250</v>
      </c>
      <c r="C133" s="223">
        <v>107285.9</v>
      </c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 s="177"/>
      <c r="BL133" s="177"/>
      <c r="BM133" s="177"/>
      <c r="BN133" s="177"/>
      <c r="BO133" s="177"/>
      <c r="BP133" s="177"/>
      <c r="BQ133" s="177"/>
      <c r="BR133" s="177"/>
      <c r="BS133" s="177"/>
      <c r="BT133" s="177"/>
      <c r="BU133" s="177"/>
      <c r="BV133" s="177"/>
      <c r="BW133" s="177"/>
      <c r="BX133" s="177"/>
      <c r="BY133" s="177"/>
      <c r="BZ133" s="177"/>
      <c r="CA133" s="177"/>
      <c r="CB133" s="177"/>
      <c r="CC133" s="177"/>
      <c r="CD133" s="177"/>
      <c r="CE133" s="177"/>
      <c r="CF133" s="177"/>
      <c r="CG133" s="177"/>
      <c r="CH133" s="177"/>
      <c r="CI133" s="177"/>
      <c r="CJ133" s="177"/>
      <c r="CK133" s="177"/>
      <c r="CL133" s="177"/>
      <c r="CM133" s="177"/>
      <c r="CN133" s="177"/>
      <c r="CO133" s="177"/>
      <c r="CP133" s="177"/>
      <c r="CQ133" s="177"/>
      <c r="CR133" s="177"/>
      <c r="CS133" s="177"/>
      <c r="CT133" s="177"/>
      <c r="CU133" s="177"/>
      <c r="CV133" s="177"/>
      <c r="CW133" s="177"/>
      <c r="CX133" s="177"/>
      <c r="CY133" s="177"/>
      <c r="CZ133" s="177"/>
      <c r="DA133" s="177"/>
      <c r="DB133" s="177"/>
      <c r="DC133" s="177"/>
      <c r="DD133" s="177"/>
      <c r="DE133" s="177"/>
      <c r="DF133" s="177"/>
      <c r="DG133" s="177"/>
      <c r="DH133" s="177"/>
      <c r="DI133" s="177"/>
      <c r="DJ133" s="177"/>
      <c r="DK133" s="177"/>
      <c r="DL133" s="177"/>
      <c r="DM133" s="177"/>
      <c r="DN133" s="177"/>
      <c r="DO133" s="177"/>
      <c r="DP133" s="177"/>
      <c r="DQ133" s="177"/>
      <c r="DR133" s="177"/>
      <c r="DS133" s="177"/>
      <c r="DT133" s="177"/>
      <c r="DU133" s="177"/>
      <c r="DV133" s="177"/>
      <c r="DW133" s="177"/>
      <c r="DX133" s="177"/>
      <c r="DY133" s="177"/>
      <c r="DZ133" s="177"/>
      <c r="EA133" s="177"/>
      <c r="EB133" s="177"/>
      <c r="EC133" s="177"/>
      <c r="ED133" s="177"/>
      <c r="EE133" s="177"/>
      <c r="EF133" s="177"/>
      <c r="EG133" s="177"/>
      <c r="EH133" s="177"/>
      <c r="EI133" s="177"/>
      <c r="EJ133" s="177"/>
      <c r="EK133" s="177"/>
      <c r="EL133" s="177"/>
      <c r="EM133" s="177"/>
      <c r="EN133" s="177"/>
      <c r="EO133" s="177"/>
      <c r="EP133" s="177"/>
      <c r="EQ133" s="177"/>
      <c r="ER133" s="177"/>
      <c r="ES133" s="177"/>
      <c r="ET133" s="177"/>
      <c r="EU133" s="177"/>
      <c r="EV133" s="177"/>
      <c r="EW133" s="177"/>
      <c r="EX133" s="177"/>
      <c r="EY133" s="177"/>
      <c r="EZ133" s="177"/>
      <c r="FA133" s="177"/>
      <c r="FB133" s="177"/>
      <c r="FC133" s="177"/>
      <c r="FD133" s="177"/>
      <c r="FE133" s="177"/>
      <c r="FF133" s="177"/>
      <c r="FG133" s="177"/>
      <c r="FH133" s="177"/>
      <c r="FI133" s="177"/>
      <c r="FJ133" s="177"/>
      <c r="FK133" s="177"/>
      <c r="FL133" s="177"/>
      <c r="FM133" s="177"/>
      <c r="FN133" s="177"/>
      <c r="FO133" s="177"/>
      <c r="FP133" s="177"/>
      <c r="FQ133" s="177"/>
      <c r="FR133" s="177"/>
      <c r="FS133" s="177"/>
      <c r="FT133" s="177"/>
      <c r="FU133" s="177"/>
      <c r="FV133" s="177"/>
      <c r="FW133" s="177"/>
      <c r="FX133" s="177"/>
      <c r="FY133" s="177"/>
      <c r="FZ133" s="177"/>
      <c r="GA133" s="177"/>
      <c r="GB133" s="177"/>
      <c r="GC133" s="177"/>
      <c r="GD133" s="177"/>
      <c r="GE133" s="177"/>
      <c r="GF133" s="177"/>
      <c r="GG133" s="177"/>
      <c r="GH133" s="177"/>
      <c r="GI133" s="177"/>
      <c r="GJ133" s="177"/>
      <c r="GK133" s="177"/>
      <c r="GL133" s="177"/>
      <c r="GM133" s="177"/>
      <c r="GN133" s="177"/>
      <c r="GO133" s="177"/>
      <c r="GP133" s="177"/>
      <c r="GQ133" s="177"/>
      <c r="GR133" s="177"/>
      <c r="GS133" s="177"/>
      <c r="GT133" s="177"/>
      <c r="GU133" s="177"/>
      <c r="GV133" s="177"/>
      <c r="GW133" s="177"/>
      <c r="GX133" s="177"/>
      <c r="GY133" s="177"/>
      <c r="GZ133" s="177"/>
      <c r="HA133" s="177"/>
      <c r="HB133" s="177"/>
      <c r="HC133" s="177"/>
      <c r="HD133" s="177"/>
      <c r="HE133" s="177"/>
      <c r="HF133" s="177"/>
      <c r="HG133" s="177"/>
      <c r="HH133" s="177"/>
      <c r="HI133" s="177"/>
      <c r="HJ133" s="177"/>
      <c r="HK133" s="177"/>
      <c r="HL133" s="177"/>
      <c r="HM133" s="177"/>
      <c r="HN133" s="177"/>
      <c r="HO133" s="177"/>
      <c r="HP133" s="177"/>
      <c r="HQ133" s="177"/>
      <c r="HR133" s="177"/>
      <c r="HS133" s="177"/>
      <c r="HT133" s="177"/>
      <c r="HU133" s="177"/>
      <c r="HV133" s="177"/>
      <c r="HW133" s="177"/>
      <c r="HX133" s="177"/>
      <c r="HY133" s="177"/>
      <c r="HZ133" s="177"/>
      <c r="IA133" s="177"/>
      <c r="IB133" s="177"/>
      <c r="IC133" s="177"/>
      <c r="ID133" s="177"/>
      <c r="IE133" s="177"/>
      <c r="IF133" s="177"/>
      <c r="IG133" s="177"/>
      <c r="IH133" s="177"/>
      <c r="II133" s="177"/>
      <c r="IJ133" s="177"/>
      <c r="IK133" s="177"/>
      <c r="IL133" s="177"/>
      <c r="IM133" s="177"/>
      <c r="IN133" s="177"/>
      <c r="IO133" s="177"/>
    </row>
    <row r="134" spans="1:249" ht="78.75" x14ac:dyDescent="0.25">
      <c r="A134" s="178" t="s">
        <v>1251</v>
      </c>
      <c r="B134" s="219" t="s">
        <v>1252</v>
      </c>
      <c r="C134" s="185">
        <v>29039.1</v>
      </c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 s="177"/>
      <c r="BL134" s="177"/>
      <c r="BM134" s="177"/>
      <c r="BN134" s="177"/>
      <c r="BO134" s="177"/>
      <c r="BP134" s="177"/>
      <c r="BQ134" s="177"/>
      <c r="BR134" s="177"/>
      <c r="BS134" s="177"/>
      <c r="BT134" s="177"/>
      <c r="BU134" s="177"/>
      <c r="BV134" s="177"/>
      <c r="BW134" s="177"/>
      <c r="BX134" s="177"/>
      <c r="BY134" s="177"/>
      <c r="BZ134" s="177"/>
      <c r="CA134" s="177"/>
      <c r="CB134" s="177"/>
      <c r="CC134" s="177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177"/>
      <c r="CO134" s="177"/>
      <c r="CP134" s="177"/>
      <c r="CQ134" s="177"/>
      <c r="CR134" s="177"/>
      <c r="CS134" s="177"/>
      <c r="CT134" s="177"/>
      <c r="CU134" s="177"/>
      <c r="CV134" s="177"/>
      <c r="CW134" s="177"/>
      <c r="CX134" s="177"/>
      <c r="CY134" s="177"/>
      <c r="CZ134" s="177"/>
      <c r="DA134" s="177"/>
      <c r="DB134" s="177"/>
      <c r="DC134" s="177"/>
      <c r="DD134" s="177"/>
      <c r="DE134" s="177"/>
      <c r="DF134" s="177"/>
      <c r="DG134" s="177"/>
      <c r="DH134" s="177"/>
      <c r="DI134" s="177"/>
      <c r="DJ134" s="177"/>
      <c r="DK134" s="177"/>
      <c r="DL134" s="177"/>
      <c r="DM134" s="177"/>
      <c r="DN134" s="177"/>
      <c r="DO134" s="177"/>
      <c r="DP134" s="177"/>
      <c r="DQ134" s="177"/>
      <c r="DR134" s="177"/>
      <c r="DS134" s="177"/>
      <c r="DT134" s="177"/>
      <c r="DU134" s="177"/>
      <c r="DV134" s="177"/>
      <c r="DW134" s="177"/>
      <c r="DX134" s="177"/>
      <c r="DY134" s="177"/>
      <c r="DZ134" s="177"/>
      <c r="EA134" s="177"/>
      <c r="EB134" s="177"/>
      <c r="EC134" s="177"/>
      <c r="ED134" s="177"/>
      <c r="EE134" s="177"/>
      <c r="EF134" s="177"/>
      <c r="EG134" s="177"/>
      <c r="EH134" s="177"/>
      <c r="EI134" s="177"/>
      <c r="EJ134" s="177"/>
      <c r="EK134" s="177"/>
      <c r="EL134" s="177"/>
      <c r="EM134" s="177"/>
      <c r="EN134" s="177"/>
      <c r="EO134" s="177"/>
      <c r="EP134" s="177"/>
      <c r="EQ134" s="177"/>
      <c r="ER134" s="177"/>
      <c r="ES134" s="177"/>
      <c r="ET134" s="177"/>
      <c r="EU134" s="177"/>
      <c r="EV134" s="177"/>
      <c r="EW134" s="177"/>
      <c r="EX134" s="177"/>
      <c r="EY134" s="177"/>
      <c r="EZ134" s="177"/>
      <c r="FA134" s="177"/>
      <c r="FB134" s="177"/>
      <c r="FC134" s="177"/>
      <c r="FD134" s="177"/>
      <c r="FE134" s="177"/>
      <c r="FF134" s="177"/>
      <c r="FG134" s="177"/>
      <c r="FH134" s="177"/>
      <c r="FI134" s="177"/>
      <c r="FJ134" s="177"/>
      <c r="FK134" s="177"/>
      <c r="FL134" s="177"/>
      <c r="FM134" s="177"/>
      <c r="FN134" s="177"/>
      <c r="FO134" s="177"/>
      <c r="FP134" s="177"/>
      <c r="FQ134" s="177"/>
      <c r="FR134" s="177"/>
      <c r="FS134" s="177"/>
      <c r="FT134" s="177"/>
      <c r="FU134" s="177"/>
      <c r="FV134" s="177"/>
      <c r="FW134" s="177"/>
      <c r="FX134" s="177"/>
      <c r="FY134" s="177"/>
      <c r="FZ134" s="177"/>
      <c r="GA134" s="177"/>
      <c r="GB134" s="177"/>
      <c r="GC134" s="177"/>
      <c r="GD134" s="177"/>
      <c r="GE134" s="177"/>
      <c r="GF134" s="177"/>
      <c r="GG134" s="177"/>
      <c r="GH134" s="177"/>
      <c r="GI134" s="177"/>
      <c r="GJ134" s="177"/>
      <c r="GK134" s="177"/>
      <c r="GL134" s="177"/>
      <c r="GM134" s="177"/>
      <c r="GN134" s="177"/>
      <c r="GO134" s="177"/>
      <c r="GP134" s="177"/>
      <c r="GQ134" s="177"/>
      <c r="GR134" s="177"/>
      <c r="GS134" s="177"/>
      <c r="GT134" s="177"/>
      <c r="GU134" s="177"/>
      <c r="GV134" s="177"/>
      <c r="GW134" s="177"/>
      <c r="GX134" s="177"/>
      <c r="GY134" s="177"/>
      <c r="GZ134" s="177"/>
      <c r="HA134" s="177"/>
      <c r="HB134" s="177"/>
      <c r="HC134" s="177"/>
      <c r="HD134" s="177"/>
      <c r="HE134" s="177"/>
      <c r="HF134" s="177"/>
      <c r="HG134" s="177"/>
      <c r="HH134" s="177"/>
      <c r="HI134" s="177"/>
      <c r="HJ134" s="177"/>
      <c r="HK134" s="177"/>
      <c r="HL134" s="177"/>
      <c r="HM134" s="177"/>
      <c r="HN134" s="177"/>
      <c r="HO134" s="177"/>
      <c r="HP134" s="177"/>
      <c r="HQ134" s="177"/>
      <c r="HR134" s="177"/>
      <c r="HS134" s="177"/>
      <c r="HT134" s="177"/>
      <c r="HU134" s="177"/>
      <c r="HV134" s="177"/>
      <c r="HW134" s="177"/>
      <c r="HX134" s="177"/>
      <c r="HY134" s="177"/>
      <c r="HZ134" s="177"/>
      <c r="IA134" s="177"/>
      <c r="IB134" s="177"/>
      <c r="IC134" s="177"/>
      <c r="ID134" s="177"/>
      <c r="IE134" s="177"/>
      <c r="IF134" s="177"/>
      <c r="IG134" s="177"/>
      <c r="IH134" s="177"/>
      <c r="II134" s="177"/>
      <c r="IJ134" s="177"/>
      <c r="IK134" s="177"/>
      <c r="IL134" s="177"/>
      <c r="IM134" s="177"/>
      <c r="IN134" s="177"/>
      <c r="IO134" s="177"/>
    </row>
    <row r="135" spans="1:249" ht="63" x14ac:dyDescent="0.25">
      <c r="A135" s="178" t="s">
        <v>1253</v>
      </c>
      <c r="B135" s="218" t="s">
        <v>1254</v>
      </c>
      <c r="C135" s="185">
        <v>86118.5</v>
      </c>
    </row>
    <row r="136" spans="1:249" ht="63" x14ac:dyDescent="0.25">
      <c r="A136" s="178" t="s">
        <v>1255</v>
      </c>
      <c r="B136" s="218" t="s">
        <v>1256</v>
      </c>
      <c r="C136" s="185">
        <v>12.1</v>
      </c>
    </row>
    <row r="137" spans="1:249" ht="63" x14ac:dyDescent="0.25">
      <c r="A137" s="191" t="s">
        <v>1257</v>
      </c>
      <c r="B137" s="219" t="s">
        <v>1258</v>
      </c>
      <c r="C137" s="185">
        <v>18186</v>
      </c>
    </row>
    <row r="138" spans="1:249" ht="31.5" x14ac:dyDescent="0.25">
      <c r="A138" s="191" t="s">
        <v>1259</v>
      </c>
      <c r="B138" s="188" t="s">
        <v>1260</v>
      </c>
      <c r="C138" s="185">
        <v>99630.9</v>
      </c>
    </row>
    <row r="139" spans="1:249" ht="47.25" x14ac:dyDescent="0.25">
      <c r="A139" s="178" t="s">
        <v>1261</v>
      </c>
      <c r="B139" s="188" t="s">
        <v>1262</v>
      </c>
      <c r="C139" s="185">
        <v>16638.099999999999</v>
      </c>
    </row>
    <row r="140" spans="1:249" ht="31.5" x14ac:dyDescent="0.25">
      <c r="A140" s="191" t="s">
        <v>1263</v>
      </c>
      <c r="B140" s="219" t="s">
        <v>1264</v>
      </c>
      <c r="C140" s="185">
        <v>7085.5</v>
      </c>
    </row>
    <row r="141" spans="1:249" ht="15.75" x14ac:dyDescent="0.25">
      <c r="A141" s="199" t="s">
        <v>1265</v>
      </c>
      <c r="B141" s="188" t="s">
        <v>1266</v>
      </c>
      <c r="C141" s="185">
        <v>161.30000000000001</v>
      </c>
    </row>
    <row r="142" spans="1:249" ht="15.75" x14ac:dyDescent="0.25">
      <c r="A142" s="213" t="s">
        <v>648</v>
      </c>
      <c r="B142" s="175" t="s">
        <v>1267</v>
      </c>
      <c r="C142" s="176">
        <f>SUM(C143:C147)</f>
        <v>114971.4</v>
      </c>
    </row>
    <row r="143" spans="1:249" ht="141.75" x14ac:dyDescent="0.25">
      <c r="A143" s="178" t="s">
        <v>1268</v>
      </c>
      <c r="B143" s="182" t="s">
        <v>1269</v>
      </c>
      <c r="C143" s="185">
        <v>1167.9000000000001</v>
      </c>
    </row>
    <row r="144" spans="1:249" ht="78.75" x14ac:dyDescent="0.25">
      <c r="A144" s="178" t="s">
        <v>1270</v>
      </c>
      <c r="B144" s="182" t="s">
        <v>1271</v>
      </c>
      <c r="C144" s="185">
        <v>8542.5</v>
      </c>
    </row>
    <row r="145" spans="1:249" ht="63" x14ac:dyDescent="0.25">
      <c r="A145" s="178" t="s">
        <v>1272</v>
      </c>
      <c r="B145" s="182" t="s">
        <v>1273</v>
      </c>
      <c r="C145" s="185">
        <v>89742.6</v>
      </c>
    </row>
    <row r="146" spans="1:249" ht="31.5" x14ac:dyDescent="0.25">
      <c r="A146" s="178" t="s">
        <v>1274</v>
      </c>
      <c r="B146" s="219" t="s">
        <v>1275</v>
      </c>
      <c r="C146" s="185">
        <v>12508.4</v>
      </c>
    </row>
    <row r="147" spans="1:249" ht="31.5" x14ac:dyDescent="0.25">
      <c r="A147" s="178" t="s">
        <v>1274</v>
      </c>
      <c r="B147" s="219" t="s">
        <v>1276</v>
      </c>
      <c r="C147" s="185">
        <v>3010</v>
      </c>
    </row>
    <row r="148" spans="1:249" ht="31.5" x14ac:dyDescent="0.25">
      <c r="A148" s="190" t="s">
        <v>1277</v>
      </c>
      <c r="B148" s="175" t="s">
        <v>1278</v>
      </c>
      <c r="C148" s="176">
        <f>C149</f>
        <v>279.2</v>
      </c>
    </row>
    <row r="149" spans="1:249" ht="31.5" x14ac:dyDescent="0.25">
      <c r="A149" s="178" t="s">
        <v>1279</v>
      </c>
      <c r="B149" s="188" t="s">
        <v>1280</v>
      </c>
      <c r="C149" s="185">
        <v>279.2</v>
      </c>
    </row>
    <row r="150" spans="1:249" ht="20.25" customHeight="1" x14ac:dyDescent="0.25">
      <c r="A150" s="190" t="s">
        <v>1281</v>
      </c>
      <c r="B150" s="175" t="s">
        <v>1282</v>
      </c>
      <c r="C150" s="176">
        <f>SUM(C151:C153)</f>
        <v>1392.4</v>
      </c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  <c r="CY150" s="224"/>
      <c r="CZ150" s="224"/>
      <c r="DA150" s="224"/>
      <c r="DB150" s="224"/>
      <c r="DC150" s="224"/>
      <c r="DD150" s="224"/>
      <c r="DE150" s="224"/>
      <c r="DF150" s="224"/>
      <c r="DG150" s="224"/>
      <c r="DH150" s="224"/>
      <c r="DI150" s="224"/>
      <c r="DJ150" s="224"/>
      <c r="DK150" s="224"/>
      <c r="DL150" s="224"/>
      <c r="DM150" s="224"/>
      <c r="DN150" s="224"/>
      <c r="DO150" s="224"/>
      <c r="DP150" s="224"/>
      <c r="DQ150" s="224"/>
      <c r="DR150" s="224"/>
      <c r="DS150" s="224"/>
      <c r="DT150" s="224"/>
      <c r="DU150" s="224"/>
      <c r="DV150" s="224"/>
      <c r="DW150" s="224"/>
      <c r="DX150" s="224"/>
      <c r="DY150" s="224"/>
      <c r="DZ150" s="224"/>
      <c r="EA150" s="224"/>
      <c r="EB150" s="224"/>
      <c r="EC150" s="224"/>
      <c r="ED150" s="224"/>
      <c r="EE150" s="224"/>
      <c r="EF150" s="224"/>
      <c r="EG150" s="224"/>
      <c r="EH150" s="224"/>
      <c r="EI150" s="224"/>
      <c r="EJ150" s="224"/>
      <c r="EK150" s="224"/>
      <c r="EL150" s="224"/>
      <c r="EM150" s="224"/>
      <c r="EN150" s="224"/>
      <c r="EO150" s="224"/>
      <c r="EP150" s="224"/>
      <c r="EQ150" s="224"/>
      <c r="ER150" s="224"/>
      <c r="ES150" s="224"/>
      <c r="ET150" s="224"/>
      <c r="EU150" s="224"/>
      <c r="EV150" s="224"/>
      <c r="EW150" s="224"/>
      <c r="EX150" s="224"/>
      <c r="EY150" s="224"/>
      <c r="EZ150" s="224"/>
      <c r="FA150" s="224"/>
      <c r="FB150" s="224"/>
      <c r="FC150" s="224"/>
      <c r="FD150" s="224"/>
      <c r="FE150" s="224"/>
      <c r="FF150" s="224"/>
      <c r="FG150" s="224"/>
      <c r="FH150" s="224"/>
      <c r="FI150" s="224"/>
      <c r="FJ150" s="224"/>
      <c r="FK150" s="224"/>
      <c r="FL150" s="224"/>
      <c r="FM150" s="224"/>
      <c r="FN150" s="224"/>
      <c r="FO150" s="224"/>
      <c r="FP150" s="224"/>
      <c r="FQ150" s="224"/>
      <c r="FR150" s="224"/>
      <c r="FS150" s="224"/>
      <c r="FT150" s="224"/>
      <c r="FU150" s="224"/>
      <c r="FV150" s="224"/>
      <c r="FW150" s="224"/>
      <c r="FX150" s="224"/>
      <c r="FY150" s="224"/>
      <c r="FZ150" s="224"/>
      <c r="GA150" s="224"/>
      <c r="GB150" s="224"/>
      <c r="GC150" s="224"/>
      <c r="GD150" s="224"/>
      <c r="GE150" s="224"/>
      <c r="GF150" s="224"/>
      <c r="GG150" s="224"/>
      <c r="GH150" s="224"/>
      <c r="GI150" s="224"/>
      <c r="GJ150" s="224"/>
      <c r="GK150" s="224"/>
      <c r="GL150" s="224"/>
      <c r="GM150" s="224"/>
      <c r="GN150" s="224"/>
      <c r="GO150" s="224"/>
      <c r="GP150" s="224"/>
      <c r="GQ150" s="224"/>
      <c r="GR150" s="224"/>
      <c r="GS150" s="224"/>
      <c r="GT150" s="224"/>
      <c r="GU150" s="224"/>
      <c r="GV150" s="224"/>
      <c r="GW150" s="224"/>
      <c r="GX150" s="224"/>
      <c r="GY150" s="224"/>
      <c r="GZ150" s="224"/>
      <c r="HA150" s="224"/>
      <c r="HB150" s="224"/>
      <c r="HC150" s="224"/>
      <c r="HD150" s="224"/>
      <c r="HE150" s="224"/>
      <c r="HF150" s="224"/>
      <c r="HG150" s="224"/>
      <c r="HH150" s="224"/>
      <c r="HI150" s="224"/>
      <c r="HJ150" s="224"/>
      <c r="HK150" s="224"/>
      <c r="HL150" s="224"/>
      <c r="HM150" s="224"/>
      <c r="HN150" s="224"/>
      <c r="HO150" s="224"/>
      <c r="HP150" s="224"/>
      <c r="HQ150" s="224"/>
      <c r="HR150" s="224"/>
      <c r="HS150" s="224"/>
      <c r="HT150" s="224"/>
      <c r="HU150" s="224"/>
      <c r="HV150" s="224"/>
      <c r="HW150" s="224"/>
      <c r="HX150" s="224"/>
      <c r="HY150" s="224"/>
      <c r="HZ150" s="224"/>
      <c r="IA150" s="224"/>
      <c r="IB150" s="224"/>
      <c r="IC150" s="224"/>
      <c r="ID150" s="224"/>
      <c r="IE150" s="224"/>
      <c r="IF150" s="224"/>
      <c r="IG150" s="224"/>
      <c r="IH150" s="224"/>
      <c r="II150" s="224"/>
      <c r="IJ150" s="224"/>
      <c r="IK150" s="224"/>
      <c r="IL150" s="224"/>
      <c r="IM150" s="224"/>
      <c r="IN150" s="224"/>
      <c r="IO150" s="224"/>
    </row>
    <row r="151" spans="1:249" ht="47.25" x14ac:dyDescent="0.25">
      <c r="A151" s="178" t="s">
        <v>1283</v>
      </c>
      <c r="B151" s="182" t="s">
        <v>1284</v>
      </c>
      <c r="C151" s="185">
        <v>154.69999999999999</v>
      </c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  <c r="CY151" s="224"/>
      <c r="CZ151" s="224"/>
      <c r="DA151" s="224"/>
      <c r="DB151" s="224"/>
      <c r="DC151" s="224"/>
      <c r="DD151" s="224"/>
      <c r="DE151" s="224"/>
      <c r="DF151" s="224"/>
      <c r="DG151" s="224"/>
      <c r="DH151" s="224"/>
      <c r="DI151" s="224"/>
      <c r="DJ151" s="224"/>
      <c r="DK151" s="224"/>
      <c r="DL151" s="224"/>
      <c r="DM151" s="224"/>
      <c r="DN151" s="224"/>
      <c r="DO151" s="224"/>
      <c r="DP151" s="224"/>
      <c r="DQ151" s="224"/>
      <c r="DR151" s="224"/>
      <c r="DS151" s="224"/>
      <c r="DT151" s="224"/>
      <c r="DU151" s="224"/>
      <c r="DV151" s="224"/>
      <c r="DW151" s="224"/>
      <c r="DX151" s="224"/>
      <c r="DY151" s="224"/>
      <c r="DZ151" s="224"/>
      <c r="EA151" s="224"/>
      <c r="EB151" s="224"/>
      <c r="EC151" s="224"/>
      <c r="ED151" s="224"/>
      <c r="EE151" s="224"/>
      <c r="EF151" s="224"/>
      <c r="EG151" s="224"/>
      <c r="EH151" s="224"/>
      <c r="EI151" s="224"/>
      <c r="EJ151" s="224"/>
      <c r="EK151" s="224"/>
      <c r="EL151" s="224"/>
      <c r="EM151" s="224"/>
      <c r="EN151" s="224"/>
      <c r="EO151" s="224"/>
      <c r="EP151" s="224"/>
      <c r="EQ151" s="224"/>
      <c r="ER151" s="224"/>
      <c r="ES151" s="224"/>
      <c r="ET151" s="224"/>
      <c r="EU151" s="224"/>
      <c r="EV151" s="224"/>
      <c r="EW151" s="224"/>
      <c r="EX151" s="224"/>
      <c r="EY151" s="224"/>
      <c r="EZ151" s="224"/>
      <c r="FA151" s="224"/>
      <c r="FB151" s="224"/>
      <c r="FC151" s="224"/>
      <c r="FD151" s="224"/>
      <c r="FE151" s="224"/>
      <c r="FF151" s="224"/>
      <c r="FG151" s="224"/>
      <c r="FH151" s="224"/>
      <c r="FI151" s="224"/>
      <c r="FJ151" s="224"/>
      <c r="FK151" s="224"/>
      <c r="FL151" s="224"/>
      <c r="FM151" s="224"/>
      <c r="FN151" s="224"/>
      <c r="FO151" s="224"/>
      <c r="FP151" s="224"/>
      <c r="FQ151" s="224"/>
      <c r="FR151" s="224"/>
      <c r="FS151" s="224"/>
      <c r="FT151" s="224"/>
      <c r="FU151" s="224"/>
      <c r="FV151" s="224"/>
      <c r="FW151" s="224"/>
      <c r="FX151" s="224"/>
      <c r="FY151" s="224"/>
      <c r="FZ151" s="224"/>
      <c r="GA151" s="224"/>
      <c r="GB151" s="224"/>
      <c r="GC151" s="224"/>
      <c r="GD151" s="224"/>
      <c r="GE151" s="224"/>
      <c r="GF151" s="224"/>
      <c r="GG151" s="224"/>
      <c r="GH151" s="224"/>
      <c r="GI151" s="224"/>
      <c r="GJ151" s="224"/>
      <c r="GK151" s="224"/>
      <c r="GL151" s="224"/>
      <c r="GM151" s="224"/>
      <c r="GN151" s="224"/>
      <c r="GO151" s="224"/>
      <c r="GP151" s="224"/>
      <c r="GQ151" s="224"/>
      <c r="GR151" s="224"/>
      <c r="GS151" s="224"/>
      <c r="GT151" s="224"/>
      <c r="GU151" s="224"/>
      <c r="GV151" s="224"/>
      <c r="GW151" s="224"/>
      <c r="GX151" s="224"/>
      <c r="GY151" s="224"/>
      <c r="GZ151" s="224"/>
      <c r="HA151" s="224"/>
      <c r="HB151" s="224"/>
      <c r="HC151" s="224"/>
      <c r="HD151" s="224"/>
      <c r="HE151" s="224"/>
      <c r="HF151" s="224"/>
      <c r="HG151" s="224"/>
      <c r="HH151" s="224"/>
      <c r="HI151" s="224"/>
      <c r="HJ151" s="224"/>
      <c r="HK151" s="224"/>
      <c r="HL151" s="224"/>
      <c r="HM151" s="224"/>
      <c r="HN151" s="224"/>
      <c r="HO151" s="224"/>
      <c r="HP151" s="224"/>
      <c r="HQ151" s="224"/>
      <c r="HR151" s="224"/>
      <c r="HS151" s="224"/>
      <c r="HT151" s="224"/>
      <c r="HU151" s="224"/>
      <c r="HV151" s="224"/>
      <c r="HW151" s="224"/>
      <c r="HX151" s="224"/>
      <c r="HY151" s="224"/>
      <c r="HZ151" s="224"/>
      <c r="IA151" s="224"/>
      <c r="IB151" s="224"/>
      <c r="IC151" s="224"/>
      <c r="ID151" s="224"/>
      <c r="IE151" s="224"/>
      <c r="IF151" s="224"/>
      <c r="IG151" s="224"/>
      <c r="IH151" s="224"/>
      <c r="II151" s="224"/>
      <c r="IJ151" s="224"/>
      <c r="IK151" s="224"/>
      <c r="IL151" s="224"/>
      <c r="IM151" s="224"/>
      <c r="IN151" s="224"/>
      <c r="IO151" s="224"/>
    </row>
    <row r="152" spans="1:249" ht="47.25" x14ac:dyDescent="0.25">
      <c r="A152" s="178" t="s">
        <v>1283</v>
      </c>
      <c r="B152" s="182" t="s">
        <v>1285</v>
      </c>
      <c r="C152" s="185">
        <v>1156.5</v>
      </c>
    </row>
    <row r="153" spans="1:249" ht="47.25" x14ac:dyDescent="0.25">
      <c r="A153" s="178" t="s">
        <v>1283</v>
      </c>
      <c r="B153" s="182" t="s">
        <v>1286</v>
      </c>
      <c r="C153" s="185">
        <v>81.2</v>
      </c>
    </row>
    <row r="154" spans="1:249" ht="15.75" x14ac:dyDescent="0.25">
      <c r="A154" s="190" t="s">
        <v>1287</v>
      </c>
      <c r="B154" s="175" t="s">
        <v>1288</v>
      </c>
      <c r="C154" s="176">
        <f>SUM(C155:C158)</f>
        <v>205.29999999999998</v>
      </c>
    </row>
    <row r="155" spans="1:249" ht="47.25" x14ac:dyDescent="0.25">
      <c r="A155" s="178" t="s">
        <v>1289</v>
      </c>
      <c r="B155" s="188" t="s">
        <v>1290</v>
      </c>
      <c r="C155" s="185">
        <v>153.4</v>
      </c>
    </row>
    <row r="156" spans="1:249" ht="47.25" x14ac:dyDescent="0.25">
      <c r="A156" s="178" t="s">
        <v>1289</v>
      </c>
      <c r="B156" s="188" t="s">
        <v>1291</v>
      </c>
      <c r="C156" s="185">
        <v>0.2</v>
      </c>
    </row>
    <row r="157" spans="1:249" ht="16.5" customHeight="1" x14ac:dyDescent="0.25">
      <c r="A157" s="178" t="s">
        <v>1292</v>
      </c>
      <c r="B157" s="188" t="s">
        <v>1293</v>
      </c>
      <c r="C157" s="185">
        <v>-58.9</v>
      </c>
    </row>
    <row r="158" spans="1:249" ht="16.5" customHeight="1" x14ac:dyDescent="0.25">
      <c r="A158" s="178" t="s">
        <v>1292</v>
      </c>
      <c r="B158" s="188" t="s">
        <v>1294</v>
      </c>
      <c r="C158" s="185">
        <v>110.6</v>
      </c>
    </row>
    <row r="159" spans="1:249" ht="78.75" x14ac:dyDescent="0.25">
      <c r="A159" s="190" t="s">
        <v>1295</v>
      </c>
      <c r="B159" s="215" t="s">
        <v>1296</v>
      </c>
      <c r="C159" s="185">
        <v>385</v>
      </c>
    </row>
    <row r="160" spans="1:249" ht="47.25" x14ac:dyDescent="0.25">
      <c r="A160" s="190" t="s">
        <v>1297</v>
      </c>
      <c r="B160" s="215" t="s">
        <v>1298</v>
      </c>
      <c r="C160" s="185">
        <v>-2693.9</v>
      </c>
    </row>
    <row r="161" spans="1:16376" ht="15.75" x14ac:dyDescent="0.25">
      <c r="A161" s="174" t="s">
        <v>1299</v>
      </c>
      <c r="B161" s="225"/>
      <c r="C161" s="176">
        <f>C101+C150+C154+C159+C160+C148</f>
        <v>5886580.4000000004</v>
      </c>
    </row>
    <row r="162" spans="1:16376" ht="15.75" x14ac:dyDescent="0.25">
      <c r="A162" s="226" t="s">
        <v>1300</v>
      </c>
      <c r="B162" s="227"/>
      <c r="C162" s="176">
        <f>C161+C100</f>
        <v>9266947.5</v>
      </c>
    </row>
    <row r="163" spans="1:16376" x14ac:dyDescent="0.25">
      <c r="A163" s="228"/>
      <c r="B163" s="229"/>
      <c r="C163" s="230"/>
    </row>
    <row r="164" spans="1:16376" x14ac:dyDescent="0.25">
      <c r="A164" s="234"/>
      <c r="B164" s="234"/>
      <c r="C164" s="234"/>
    </row>
    <row r="165" spans="1:16376" x14ac:dyDescent="0.25">
      <c r="A165" s="228"/>
    </row>
    <row r="166" spans="1:16376" x14ac:dyDescent="0.25">
      <c r="A166" s="228"/>
    </row>
    <row r="167" spans="1:16376" x14ac:dyDescent="0.25">
      <c r="A167" s="228"/>
    </row>
    <row r="168" spans="1:16376" x14ac:dyDescent="0.25">
      <c r="A168" s="228"/>
    </row>
    <row r="169" spans="1:16376" x14ac:dyDescent="0.25">
      <c r="A169" s="228"/>
    </row>
    <row r="170" spans="1:16376" x14ac:dyDescent="0.25">
      <c r="A170" s="228"/>
    </row>
    <row r="171" spans="1:16376" x14ac:dyDescent="0.25">
      <c r="A171" s="228"/>
    </row>
    <row r="172" spans="1:16376" x14ac:dyDescent="0.25">
      <c r="A172" s="228"/>
    </row>
    <row r="173" spans="1:16376" x14ac:dyDescent="0.25">
      <c r="A173" s="228"/>
    </row>
    <row r="174" spans="1:16376" x14ac:dyDescent="0.25">
      <c r="A174" s="228"/>
    </row>
    <row r="175" spans="1:16376" s="231" customFormat="1" x14ac:dyDescent="0.25">
      <c r="A175" s="228"/>
      <c r="C175" s="232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B175" s="173"/>
      <c r="BC175" s="173"/>
      <c r="BD175" s="173"/>
      <c r="BE175" s="173"/>
      <c r="BF175" s="173"/>
      <c r="BG175" s="173"/>
      <c r="BH175" s="173"/>
      <c r="BI175" s="173"/>
      <c r="BJ175" s="173"/>
      <c r="BK175" s="173"/>
      <c r="BL175" s="173"/>
      <c r="BM175" s="173"/>
      <c r="BN175" s="173"/>
      <c r="BO175" s="173"/>
      <c r="BP175" s="173"/>
      <c r="BQ175" s="173"/>
      <c r="BR175" s="173"/>
      <c r="BS175" s="173"/>
      <c r="BT175" s="173"/>
      <c r="BU175" s="173"/>
      <c r="BV175" s="173"/>
      <c r="BW175" s="173"/>
      <c r="BX175" s="173"/>
      <c r="BY175" s="173"/>
      <c r="BZ175" s="173"/>
      <c r="CA175" s="173"/>
      <c r="CB175" s="173"/>
      <c r="CC175" s="173"/>
      <c r="CD175" s="173"/>
      <c r="CE175" s="173"/>
      <c r="CF175" s="173"/>
      <c r="CG175" s="173"/>
      <c r="CH175" s="173"/>
      <c r="CI175" s="173"/>
      <c r="CJ175" s="173"/>
      <c r="CK175" s="173"/>
      <c r="CL175" s="173"/>
      <c r="CM175" s="173"/>
      <c r="CN175" s="173"/>
      <c r="CO175" s="173"/>
      <c r="CP175" s="173"/>
      <c r="CQ175" s="173"/>
      <c r="CR175" s="173"/>
      <c r="CS175" s="173"/>
      <c r="CT175" s="173"/>
      <c r="CU175" s="173"/>
      <c r="CV175" s="173"/>
      <c r="CW175" s="173"/>
      <c r="CX175" s="173"/>
      <c r="CY175" s="173"/>
      <c r="CZ175" s="173"/>
      <c r="DA175" s="173"/>
      <c r="DB175" s="173"/>
      <c r="DC175" s="173"/>
      <c r="DD175" s="173"/>
      <c r="DE175" s="173"/>
      <c r="DF175" s="173"/>
      <c r="DG175" s="173"/>
      <c r="DH175" s="173"/>
      <c r="DI175" s="173"/>
      <c r="DJ175" s="173"/>
      <c r="DK175" s="173"/>
      <c r="DL175" s="173"/>
      <c r="DM175" s="173"/>
      <c r="DN175" s="173"/>
      <c r="DO175" s="173"/>
      <c r="DP175" s="173"/>
      <c r="DQ175" s="173"/>
      <c r="DR175" s="173"/>
      <c r="DS175" s="173"/>
      <c r="DT175" s="173"/>
      <c r="DU175" s="173"/>
      <c r="DV175" s="173"/>
      <c r="DW175" s="173"/>
      <c r="DX175" s="173"/>
      <c r="DY175" s="173"/>
      <c r="DZ175" s="173"/>
      <c r="EA175" s="173"/>
      <c r="EB175" s="173"/>
      <c r="EC175" s="173"/>
      <c r="ED175" s="173"/>
      <c r="EE175" s="173"/>
      <c r="EF175" s="173"/>
      <c r="EG175" s="173"/>
      <c r="EH175" s="173"/>
      <c r="EI175" s="173"/>
      <c r="EJ175" s="173"/>
      <c r="EK175" s="173"/>
      <c r="EL175" s="173"/>
      <c r="EM175" s="173"/>
      <c r="EN175" s="173"/>
      <c r="EO175" s="173"/>
      <c r="EP175" s="173"/>
      <c r="EQ175" s="173"/>
      <c r="ER175" s="173"/>
      <c r="ES175" s="173"/>
      <c r="ET175" s="173"/>
      <c r="EU175" s="173"/>
      <c r="EV175" s="173"/>
      <c r="EW175" s="173"/>
      <c r="EX175" s="173"/>
      <c r="EY175" s="173"/>
      <c r="EZ175" s="173"/>
      <c r="FA175" s="173"/>
      <c r="FB175" s="173"/>
      <c r="FC175" s="173"/>
      <c r="FD175" s="173"/>
      <c r="FE175" s="173"/>
      <c r="FF175" s="173"/>
      <c r="FG175" s="173"/>
      <c r="FH175" s="173"/>
      <c r="FI175" s="173"/>
      <c r="FJ175" s="173"/>
      <c r="FK175" s="173"/>
      <c r="FL175" s="173"/>
      <c r="FM175" s="173"/>
      <c r="FN175" s="173"/>
      <c r="FO175" s="173"/>
      <c r="FP175" s="173"/>
      <c r="FQ175" s="173"/>
      <c r="FR175" s="173"/>
      <c r="FS175" s="173"/>
      <c r="FT175" s="173"/>
      <c r="FU175" s="173"/>
      <c r="FV175" s="173"/>
      <c r="FW175" s="173"/>
      <c r="FX175" s="173"/>
      <c r="FY175" s="173"/>
      <c r="FZ175" s="173"/>
      <c r="GA175" s="173"/>
      <c r="GB175" s="173"/>
      <c r="GC175" s="173"/>
      <c r="GD175" s="173"/>
      <c r="GE175" s="173"/>
      <c r="GF175" s="173"/>
      <c r="GG175" s="173"/>
      <c r="GH175" s="173"/>
      <c r="GI175" s="173"/>
      <c r="GJ175" s="173"/>
      <c r="GK175" s="173"/>
      <c r="GL175" s="173"/>
      <c r="GM175" s="173"/>
      <c r="GN175" s="173"/>
      <c r="GO175" s="173"/>
      <c r="GP175" s="173"/>
      <c r="GQ175" s="173"/>
      <c r="GR175" s="173"/>
      <c r="GS175" s="173"/>
      <c r="GT175" s="173"/>
      <c r="GU175" s="173"/>
      <c r="GV175" s="173"/>
      <c r="GW175" s="173"/>
      <c r="GX175" s="173"/>
      <c r="GY175" s="173"/>
      <c r="GZ175" s="173"/>
      <c r="HA175" s="173"/>
      <c r="HB175" s="173"/>
      <c r="HC175" s="173"/>
      <c r="HD175" s="173"/>
      <c r="HE175" s="173"/>
      <c r="HF175" s="173"/>
      <c r="HG175" s="173"/>
      <c r="HH175" s="173"/>
      <c r="HI175" s="173"/>
      <c r="HJ175" s="173"/>
      <c r="HK175" s="173"/>
      <c r="HL175" s="173"/>
      <c r="HM175" s="173"/>
      <c r="HN175" s="173"/>
      <c r="HO175" s="173"/>
      <c r="HP175" s="173"/>
      <c r="HQ175" s="173"/>
      <c r="HR175" s="173"/>
      <c r="HS175" s="173"/>
      <c r="HT175" s="173"/>
      <c r="HU175" s="173"/>
      <c r="HV175" s="173"/>
      <c r="HW175" s="173"/>
      <c r="HX175" s="173"/>
      <c r="HY175" s="173"/>
      <c r="HZ175" s="173"/>
      <c r="IA175" s="173"/>
      <c r="IB175" s="173"/>
      <c r="IC175" s="173"/>
      <c r="ID175" s="173"/>
      <c r="IE175" s="173"/>
      <c r="IF175" s="173"/>
      <c r="IG175" s="173"/>
      <c r="IH175" s="173"/>
      <c r="II175" s="173"/>
      <c r="IJ175" s="173"/>
      <c r="IK175" s="173"/>
      <c r="IL175" s="173"/>
      <c r="IM175" s="173"/>
      <c r="IN175" s="173"/>
      <c r="IO175" s="173"/>
      <c r="IP175" s="173"/>
      <c r="IQ175" s="173"/>
      <c r="IR175" s="173"/>
      <c r="IS175" s="173"/>
      <c r="IT175" s="173"/>
      <c r="IU175" s="173"/>
      <c r="IV175" s="173"/>
      <c r="IW175" s="173"/>
      <c r="IX175" s="173"/>
      <c r="IY175" s="173"/>
      <c r="IZ175" s="173"/>
      <c r="JA175" s="173"/>
      <c r="JB175" s="173"/>
      <c r="JC175" s="173"/>
      <c r="JD175" s="173"/>
      <c r="JE175" s="173"/>
      <c r="JF175" s="173"/>
      <c r="JG175" s="173"/>
      <c r="JH175" s="173"/>
      <c r="JI175" s="173"/>
      <c r="JJ175" s="173"/>
      <c r="JK175" s="173"/>
      <c r="JL175" s="173"/>
      <c r="JM175" s="173"/>
      <c r="JN175" s="173"/>
      <c r="JO175" s="173"/>
      <c r="JP175" s="173"/>
      <c r="JQ175" s="173"/>
      <c r="JR175" s="173"/>
      <c r="JS175" s="173"/>
      <c r="JT175" s="173"/>
      <c r="JU175" s="173"/>
      <c r="JV175" s="173"/>
      <c r="JW175" s="173"/>
      <c r="JX175" s="173"/>
      <c r="JY175" s="173"/>
      <c r="JZ175" s="173"/>
      <c r="KA175" s="173"/>
      <c r="KB175" s="173"/>
      <c r="KC175" s="173"/>
      <c r="KD175" s="173"/>
      <c r="KE175" s="173"/>
      <c r="KF175" s="173"/>
      <c r="KG175" s="173"/>
      <c r="KH175" s="173"/>
      <c r="KI175" s="173"/>
      <c r="KJ175" s="173"/>
      <c r="KK175" s="173"/>
      <c r="KL175" s="173"/>
      <c r="KM175" s="173"/>
      <c r="KN175" s="173"/>
      <c r="KO175" s="173"/>
      <c r="KP175" s="173"/>
      <c r="KQ175" s="173"/>
      <c r="KR175" s="173"/>
      <c r="KS175" s="173"/>
      <c r="KT175" s="173"/>
      <c r="KU175" s="173"/>
      <c r="KV175" s="173"/>
      <c r="KW175" s="173"/>
      <c r="KX175" s="173"/>
      <c r="KY175" s="173"/>
      <c r="KZ175" s="173"/>
      <c r="LA175" s="173"/>
      <c r="LB175" s="173"/>
      <c r="LC175" s="173"/>
      <c r="LD175" s="173"/>
      <c r="LE175" s="173"/>
      <c r="LF175" s="173"/>
      <c r="LG175" s="173"/>
      <c r="LH175" s="173"/>
      <c r="LI175" s="173"/>
      <c r="LJ175" s="173"/>
      <c r="LK175" s="173"/>
      <c r="LL175" s="173"/>
      <c r="LM175" s="173"/>
      <c r="LN175" s="173"/>
      <c r="LO175" s="173"/>
      <c r="LP175" s="173"/>
      <c r="LQ175" s="173"/>
      <c r="LR175" s="173"/>
      <c r="LS175" s="173"/>
      <c r="LT175" s="173"/>
      <c r="LU175" s="173"/>
      <c r="LV175" s="173"/>
      <c r="LW175" s="173"/>
      <c r="LX175" s="173"/>
      <c r="LY175" s="173"/>
      <c r="LZ175" s="173"/>
      <c r="MA175" s="173"/>
      <c r="MB175" s="173"/>
      <c r="MC175" s="173"/>
      <c r="MD175" s="173"/>
      <c r="ME175" s="173"/>
      <c r="MF175" s="173"/>
      <c r="MG175" s="173"/>
      <c r="MH175" s="173"/>
      <c r="MI175" s="173"/>
      <c r="MJ175" s="173"/>
      <c r="MK175" s="173"/>
      <c r="ML175" s="173"/>
      <c r="MM175" s="173"/>
      <c r="MN175" s="173"/>
      <c r="MO175" s="173"/>
      <c r="MP175" s="173"/>
      <c r="MQ175" s="173"/>
      <c r="MR175" s="173"/>
      <c r="MS175" s="173"/>
      <c r="MT175" s="173"/>
      <c r="MU175" s="173"/>
      <c r="MV175" s="173"/>
      <c r="MW175" s="173"/>
      <c r="MX175" s="173"/>
      <c r="MY175" s="173"/>
      <c r="MZ175" s="173"/>
      <c r="NA175" s="173"/>
      <c r="NB175" s="173"/>
      <c r="NC175" s="173"/>
      <c r="ND175" s="173"/>
      <c r="NE175" s="173"/>
      <c r="NF175" s="173"/>
      <c r="NG175" s="173"/>
      <c r="NH175" s="173"/>
      <c r="NI175" s="173"/>
      <c r="NJ175" s="173"/>
      <c r="NK175" s="173"/>
      <c r="NL175" s="173"/>
      <c r="NM175" s="173"/>
      <c r="NN175" s="173"/>
      <c r="NO175" s="173"/>
      <c r="NP175" s="173"/>
      <c r="NQ175" s="173"/>
      <c r="NR175" s="173"/>
      <c r="NS175" s="173"/>
      <c r="NT175" s="173"/>
      <c r="NU175" s="173"/>
      <c r="NV175" s="173"/>
      <c r="NW175" s="173"/>
      <c r="NX175" s="173"/>
      <c r="NY175" s="173"/>
      <c r="NZ175" s="173"/>
      <c r="OA175" s="173"/>
      <c r="OB175" s="173"/>
      <c r="OC175" s="173"/>
      <c r="OD175" s="173"/>
      <c r="OE175" s="173"/>
      <c r="OF175" s="173"/>
      <c r="OG175" s="173"/>
      <c r="OH175" s="173"/>
      <c r="OI175" s="173"/>
      <c r="OJ175" s="173"/>
      <c r="OK175" s="173"/>
      <c r="OL175" s="173"/>
      <c r="OM175" s="173"/>
      <c r="ON175" s="173"/>
      <c r="OO175" s="173"/>
      <c r="OP175" s="173"/>
      <c r="OQ175" s="173"/>
      <c r="OR175" s="173"/>
      <c r="OS175" s="173"/>
      <c r="OT175" s="173"/>
      <c r="OU175" s="173"/>
      <c r="OV175" s="173"/>
      <c r="OW175" s="173"/>
      <c r="OX175" s="173"/>
      <c r="OY175" s="173"/>
      <c r="OZ175" s="173"/>
      <c r="PA175" s="173"/>
      <c r="PB175" s="173"/>
      <c r="PC175" s="173"/>
      <c r="PD175" s="173"/>
      <c r="PE175" s="173"/>
      <c r="PF175" s="173"/>
      <c r="PG175" s="173"/>
      <c r="PH175" s="173"/>
      <c r="PI175" s="173"/>
      <c r="PJ175" s="173"/>
      <c r="PK175" s="173"/>
      <c r="PL175" s="173"/>
      <c r="PM175" s="173"/>
      <c r="PN175" s="173"/>
      <c r="PO175" s="173"/>
      <c r="PP175" s="173"/>
      <c r="PQ175" s="173"/>
      <c r="PR175" s="173"/>
      <c r="PS175" s="173"/>
      <c r="PT175" s="173"/>
      <c r="PU175" s="173"/>
      <c r="PV175" s="173"/>
      <c r="PW175" s="173"/>
      <c r="PX175" s="173"/>
      <c r="PY175" s="173"/>
      <c r="PZ175" s="173"/>
      <c r="QA175" s="173"/>
      <c r="QB175" s="173"/>
      <c r="QC175" s="173"/>
      <c r="QD175" s="173"/>
      <c r="QE175" s="173"/>
      <c r="QF175" s="173"/>
      <c r="QG175" s="173"/>
      <c r="QH175" s="173"/>
      <c r="QI175" s="173"/>
      <c r="QJ175" s="173"/>
      <c r="QK175" s="173"/>
      <c r="QL175" s="173"/>
      <c r="QM175" s="173"/>
      <c r="QN175" s="173"/>
      <c r="QO175" s="173"/>
      <c r="QP175" s="173"/>
      <c r="QQ175" s="173"/>
      <c r="QR175" s="173"/>
      <c r="QS175" s="173"/>
      <c r="QT175" s="173"/>
      <c r="QU175" s="173"/>
      <c r="QV175" s="173"/>
      <c r="QW175" s="173"/>
      <c r="QX175" s="173"/>
      <c r="QY175" s="173"/>
      <c r="QZ175" s="173"/>
      <c r="RA175" s="173"/>
      <c r="RB175" s="173"/>
      <c r="RC175" s="173"/>
      <c r="RD175" s="173"/>
      <c r="RE175" s="173"/>
      <c r="RF175" s="173"/>
      <c r="RG175" s="173"/>
      <c r="RH175" s="173"/>
      <c r="RI175" s="173"/>
      <c r="RJ175" s="173"/>
      <c r="RK175" s="173"/>
      <c r="RL175" s="173"/>
      <c r="RM175" s="173"/>
      <c r="RN175" s="173"/>
      <c r="RO175" s="173"/>
      <c r="RP175" s="173"/>
      <c r="RQ175" s="173"/>
      <c r="RR175" s="173"/>
      <c r="RS175" s="173"/>
      <c r="RT175" s="173"/>
      <c r="RU175" s="173"/>
      <c r="RV175" s="173"/>
      <c r="RW175" s="173"/>
      <c r="RX175" s="173"/>
      <c r="RY175" s="173"/>
      <c r="RZ175" s="173"/>
      <c r="SA175" s="173"/>
      <c r="SB175" s="173"/>
      <c r="SC175" s="173"/>
      <c r="SD175" s="173"/>
      <c r="SE175" s="173"/>
      <c r="SF175" s="173"/>
      <c r="SG175" s="173"/>
      <c r="SH175" s="173"/>
      <c r="SI175" s="173"/>
      <c r="SJ175" s="173"/>
      <c r="SK175" s="173"/>
      <c r="SL175" s="173"/>
      <c r="SM175" s="173"/>
      <c r="SN175" s="173"/>
      <c r="SO175" s="173"/>
      <c r="SP175" s="173"/>
      <c r="SQ175" s="173"/>
      <c r="SR175" s="173"/>
      <c r="SS175" s="173"/>
      <c r="ST175" s="173"/>
      <c r="SU175" s="173"/>
      <c r="SV175" s="173"/>
      <c r="SW175" s="173"/>
      <c r="SX175" s="173"/>
      <c r="SY175" s="173"/>
      <c r="SZ175" s="173"/>
      <c r="TA175" s="173"/>
      <c r="TB175" s="173"/>
      <c r="TC175" s="173"/>
      <c r="TD175" s="173"/>
      <c r="TE175" s="173"/>
      <c r="TF175" s="173"/>
      <c r="TG175" s="173"/>
      <c r="TH175" s="173"/>
      <c r="TI175" s="173"/>
      <c r="TJ175" s="173"/>
      <c r="TK175" s="173"/>
      <c r="TL175" s="173"/>
      <c r="TM175" s="173"/>
      <c r="TN175" s="173"/>
      <c r="TO175" s="173"/>
      <c r="TP175" s="173"/>
      <c r="TQ175" s="173"/>
      <c r="TR175" s="173"/>
      <c r="TS175" s="173"/>
      <c r="TT175" s="173"/>
      <c r="TU175" s="173"/>
      <c r="TV175" s="173"/>
      <c r="TW175" s="173"/>
      <c r="TX175" s="173"/>
      <c r="TY175" s="173"/>
      <c r="TZ175" s="173"/>
      <c r="UA175" s="173"/>
      <c r="UB175" s="173"/>
      <c r="UC175" s="173"/>
      <c r="UD175" s="173"/>
      <c r="UE175" s="173"/>
      <c r="UF175" s="173"/>
      <c r="UG175" s="173"/>
      <c r="UH175" s="173"/>
      <c r="UI175" s="173"/>
      <c r="UJ175" s="173"/>
      <c r="UK175" s="173"/>
      <c r="UL175" s="173"/>
      <c r="UM175" s="173"/>
      <c r="UN175" s="173"/>
      <c r="UO175" s="173"/>
      <c r="UP175" s="173"/>
      <c r="UQ175" s="173"/>
      <c r="UR175" s="173"/>
      <c r="US175" s="173"/>
      <c r="UT175" s="173"/>
      <c r="UU175" s="173"/>
      <c r="UV175" s="173"/>
      <c r="UW175" s="173"/>
      <c r="UX175" s="173"/>
      <c r="UY175" s="173"/>
      <c r="UZ175" s="173"/>
      <c r="VA175" s="173"/>
      <c r="VB175" s="173"/>
      <c r="VC175" s="173"/>
      <c r="VD175" s="173"/>
      <c r="VE175" s="173"/>
      <c r="VF175" s="173"/>
      <c r="VG175" s="173"/>
      <c r="VH175" s="173"/>
      <c r="VI175" s="173"/>
      <c r="VJ175" s="173"/>
      <c r="VK175" s="173"/>
      <c r="VL175" s="173"/>
      <c r="VM175" s="173"/>
      <c r="VN175" s="173"/>
      <c r="VO175" s="173"/>
      <c r="VP175" s="173"/>
      <c r="VQ175" s="173"/>
      <c r="VR175" s="173"/>
      <c r="VS175" s="173"/>
      <c r="VT175" s="173"/>
      <c r="VU175" s="173"/>
      <c r="VV175" s="173"/>
      <c r="VW175" s="173"/>
      <c r="VX175" s="173"/>
      <c r="VY175" s="173"/>
      <c r="VZ175" s="173"/>
      <c r="WA175" s="173"/>
      <c r="WB175" s="173"/>
      <c r="WC175" s="173"/>
      <c r="WD175" s="173"/>
      <c r="WE175" s="173"/>
      <c r="WF175" s="173"/>
      <c r="WG175" s="173"/>
      <c r="WH175" s="173"/>
      <c r="WI175" s="173"/>
      <c r="WJ175" s="173"/>
      <c r="WK175" s="173"/>
      <c r="WL175" s="173"/>
      <c r="WM175" s="173"/>
      <c r="WN175" s="173"/>
      <c r="WO175" s="173"/>
      <c r="WP175" s="173"/>
      <c r="WQ175" s="173"/>
      <c r="WR175" s="173"/>
      <c r="WS175" s="173"/>
      <c r="WT175" s="173"/>
      <c r="WU175" s="173"/>
      <c r="WV175" s="173"/>
      <c r="WW175" s="173"/>
      <c r="WX175" s="173"/>
      <c r="WY175" s="173"/>
      <c r="WZ175" s="173"/>
      <c r="XA175" s="173"/>
      <c r="XB175" s="173"/>
      <c r="XC175" s="173"/>
      <c r="XD175" s="173"/>
      <c r="XE175" s="173"/>
      <c r="XF175" s="173"/>
      <c r="XG175" s="173"/>
      <c r="XH175" s="173"/>
      <c r="XI175" s="173"/>
      <c r="XJ175" s="173"/>
      <c r="XK175" s="173"/>
      <c r="XL175" s="173"/>
      <c r="XM175" s="173"/>
      <c r="XN175" s="173"/>
      <c r="XO175" s="173"/>
      <c r="XP175" s="173"/>
      <c r="XQ175" s="173"/>
      <c r="XR175" s="173"/>
      <c r="XS175" s="173"/>
      <c r="XT175" s="173"/>
      <c r="XU175" s="173"/>
      <c r="XV175" s="173"/>
      <c r="XW175" s="173"/>
      <c r="XX175" s="173"/>
      <c r="XY175" s="173"/>
      <c r="XZ175" s="173"/>
      <c r="YA175" s="173"/>
      <c r="YB175" s="173"/>
      <c r="YC175" s="173"/>
      <c r="YD175" s="173"/>
      <c r="YE175" s="173"/>
      <c r="YF175" s="173"/>
      <c r="YG175" s="173"/>
      <c r="YH175" s="173"/>
      <c r="YI175" s="173"/>
      <c r="YJ175" s="173"/>
      <c r="YK175" s="173"/>
      <c r="YL175" s="173"/>
      <c r="YM175" s="173"/>
      <c r="YN175" s="173"/>
      <c r="YO175" s="173"/>
      <c r="YP175" s="173"/>
      <c r="YQ175" s="173"/>
      <c r="YR175" s="173"/>
      <c r="YS175" s="173"/>
      <c r="YT175" s="173"/>
      <c r="YU175" s="173"/>
      <c r="YV175" s="173"/>
      <c r="YW175" s="173"/>
      <c r="YX175" s="173"/>
      <c r="YY175" s="173"/>
      <c r="YZ175" s="173"/>
      <c r="ZA175" s="173"/>
      <c r="ZB175" s="173"/>
      <c r="ZC175" s="173"/>
      <c r="ZD175" s="173"/>
      <c r="ZE175" s="173"/>
      <c r="ZF175" s="173"/>
      <c r="ZG175" s="173"/>
      <c r="ZH175" s="173"/>
      <c r="ZI175" s="173"/>
      <c r="ZJ175" s="173"/>
      <c r="ZK175" s="173"/>
      <c r="ZL175" s="173"/>
      <c r="ZM175" s="173"/>
      <c r="ZN175" s="173"/>
      <c r="ZO175" s="173"/>
      <c r="ZP175" s="173"/>
      <c r="ZQ175" s="173"/>
      <c r="ZR175" s="173"/>
      <c r="ZS175" s="173"/>
      <c r="ZT175" s="173"/>
      <c r="ZU175" s="173"/>
      <c r="ZV175" s="173"/>
      <c r="ZW175" s="173"/>
      <c r="ZX175" s="173"/>
      <c r="ZY175" s="173"/>
      <c r="ZZ175" s="173"/>
      <c r="AAA175" s="173"/>
      <c r="AAB175" s="173"/>
      <c r="AAC175" s="173"/>
      <c r="AAD175" s="173"/>
      <c r="AAE175" s="173"/>
      <c r="AAF175" s="173"/>
      <c r="AAG175" s="173"/>
      <c r="AAH175" s="173"/>
      <c r="AAI175" s="173"/>
      <c r="AAJ175" s="173"/>
      <c r="AAK175" s="173"/>
      <c r="AAL175" s="173"/>
      <c r="AAM175" s="173"/>
      <c r="AAN175" s="173"/>
      <c r="AAO175" s="173"/>
      <c r="AAP175" s="173"/>
      <c r="AAQ175" s="173"/>
      <c r="AAR175" s="173"/>
      <c r="AAS175" s="173"/>
      <c r="AAT175" s="173"/>
      <c r="AAU175" s="173"/>
      <c r="AAV175" s="173"/>
      <c r="AAW175" s="173"/>
      <c r="AAX175" s="173"/>
      <c r="AAY175" s="173"/>
      <c r="AAZ175" s="173"/>
      <c r="ABA175" s="173"/>
      <c r="ABB175" s="173"/>
      <c r="ABC175" s="173"/>
      <c r="ABD175" s="173"/>
      <c r="ABE175" s="173"/>
      <c r="ABF175" s="173"/>
      <c r="ABG175" s="173"/>
      <c r="ABH175" s="173"/>
      <c r="ABI175" s="173"/>
      <c r="ABJ175" s="173"/>
      <c r="ABK175" s="173"/>
      <c r="ABL175" s="173"/>
      <c r="ABM175" s="173"/>
      <c r="ABN175" s="173"/>
      <c r="ABO175" s="173"/>
      <c r="ABP175" s="173"/>
      <c r="ABQ175" s="173"/>
      <c r="ABR175" s="173"/>
      <c r="ABS175" s="173"/>
      <c r="ABT175" s="173"/>
      <c r="ABU175" s="173"/>
      <c r="ABV175" s="173"/>
      <c r="ABW175" s="173"/>
      <c r="ABX175" s="173"/>
      <c r="ABY175" s="173"/>
      <c r="ABZ175" s="173"/>
      <c r="ACA175" s="173"/>
      <c r="ACB175" s="173"/>
      <c r="ACC175" s="173"/>
      <c r="ACD175" s="173"/>
      <c r="ACE175" s="173"/>
      <c r="ACF175" s="173"/>
      <c r="ACG175" s="173"/>
      <c r="ACH175" s="173"/>
      <c r="ACI175" s="173"/>
      <c r="ACJ175" s="173"/>
      <c r="ACK175" s="173"/>
      <c r="ACL175" s="173"/>
      <c r="ACM175" s="173"/>
      <c r="ACN175" s="173"/>
      <c r="ACO175" s="173"/>
      <c r="ACP175" s="173"/>
      <c r="ACQ175" s="173"/>
      <c r="ACR175" s="173"/>
      <c r="ACS175" s="173"/>
      <c r="ACT175" s="173"/>
      <c r="ACU175" s="173"/>
      <c r="ACV175" s="173"/>
      <c r="ACW175" s="173"/>
      <c r="ACX175" s="173"/>
      <c r="ACY175" s="173"/>
      <c r="ACZ175" s="173"/>
      <c r="ADA175" s="173"/>
      <c r="ADB175" s="173"/>
      <c r="ADC175" s="173"/>
      <c r="ADD175" s="173"/>
      <c r="ADE175" s="173"/>
      <c r="ADF175" s="173"/>
      <c r="ADG175" s="173"/>
      <c r="ADH175" s="173"/>
      <c r="ADI175" s="173"/>
      <c r="ADJ175" s="173"/>
      <c r="ADK175" s="173"/>
      <c r="ADL175" s="173"/>
      <c r="ADM175" s="173"/>
      <c r="ADN175" s="173"/>
      <c r="ADO175" s="173"/>
      <c r="ADP175" s="173"/>
      <c r="ADQ175" s="173"/>
      <c r="ADR175" s="173"/>
      <c r="ADS175" s="173"/>
      <c r="ADT175" s="173"/>
      <c r="ADU175" s="173"/>
      <c r="ADV175" s="173"/>
      <c r="ADW175" s="173"/>
      <c r="ADX175" s="173"/>
      <c r="ADY175" s="173"/>
      <c r="ADZ175" s="173"/>
      <c r="AEA175" s="173"/>
      <c r="AEB175" s="173"/>
      <c r="AEC175" s="173"/>
      <c r="AED175" s="173"/>
      <c r="AEE175" s="173"/>
      <c r="AEF175" s="173"/>
      <c r="AEG175" s="173"/>
      <c r="AEH175" s="173"/>
      <c r="AEI175" s="173"/>
      <c r="AEJ175" s="173"/>
      <c r="AEK175" s="173"/>
      <c r="AEL175" s="173"/>
      <c r="AEM175" s="173"/>
      <c r="AEN175" s="173"/>
      <c r="AEO175" s="173"/>
      <c r="AEP175" s="173"/>
      <c r="AEQ175" s="173"/>
      <c r="AER175" s="173"/>
      <c r="AES175" s="173"/>
      <c r="AET175" s="173"/>
      <c r="AEU175" s="173"/>
      <c r="AEV175" s="173"/>
      <c r="AEW175" s="173"/>
      <c r="AEX175" s="173"/>
      <c r="AEY175" s="173"/>
      <c r="AEZ175" s="173"/>
      <c r="AFA175" s="173"/>
      <c r="AFB175" s="173"/>
      <c r="AFC175" s="173"/>
      <c r="AFD175" s="173"/>
      <c r="AFE175" s="173"/>
      <c r="AFF175" s="173"/>
      <c r="AFG175" s="173"/>
      <c r="AFH175" s="173"/>
      <c r="AFI175" s="173"/>
      <c r="AFJ175" s="173"/>
      <c r="AFK175" s="173"/>
      <c r="AFL175" s="173"/>
      <c r="AFM175" s="173"/>
      <c r="AFN175" s="173"/>
      <c r="AFO175" s="173"/>
      <c r="AFP175" s="173"/>
      <c r="AFQ175" s="173"/>
      <c r="AFR175" s="173"/>
      <c r="AFS175" s="173"/>
      <c r="AFT175" s="173"/>
      <c r="AFU175" s="173"/>
      <c r="AFV175" s="173"/>
      <c r="AFW175" s="173"/>
      <c r="AFX175" s="173"/>
      <c r="AFY175" s="173"/>
      <c r="AFZ175" s="173"/>
      <c r="AGA175" s="173"/>
      <c r="AGB175" s="173"/>
      <c r="AGC175" s="173"/>
      <c r="AGD175" s="173"/>
      <c r="AGE175" s="173"/>
      <c r="AGF175" s="173"/>
      <c r="AGG175" s="173"/>
      <c r="AGH175" s="173"/>
      <c r="AGI175" s="173"/>
      <c r="AGJ175" s="173"/>
      <c r="AGK175" s="173"/>
      <c r="AGL175" s="173"/>
      <c r="AGM175" s="173"/>
      <c r="AGN175" s="173"/>
      <c r="AGO175" s="173"/>
      <c r="AGP175" s="173"/>
      <c r="AGQ175" s="173"/>
      <c r="AGR175" s="173"/>
      <c r="AGS175" s="173"/>
      <c r="AGT175" s="173"/>
      <c r="AGU175" s="173"/>
      <c r="AGV175" s="173"/>
      <c r="AGW175" s="173"/>
      <c r="AGX175" s="173"/>
      <c r="AGY175" s="173"/>
      <c r="AGZ175" s="173"/>
      <c r="AHA175" s="173"/>
      <c r="AHB175" s="173"/>
      <c r="AHC175" s="173"/>
      <c r="AHD175" s="173"/>
      <c r="AHE175" s="173"/>
      <c r="AHF175" s="173"/>
      <c r="AHG175" s="173"/>
      <c r="AHH175" s="173"/>
      <c r="AHI175" s="173"/>
      <c r="AHJ175" s="173"/>
      <c r="AHK175" s="173"/>
      <c r="AHL175" s="173"/>
      <c r="AHM175" s="173"/>
      <c r="AHN175" s="173"/>
      <c r="AHO175" s="173"/>
      <c r="AHP175" s="173"/>
      <c r="AHQ175" s="173"/>
      <c r="AHR175" s="173"/>
      <c r="AHS175" s="173"/>
      <c r="AHT175" s="173"/>
      <c r="AHU175" s="173"/>
      <c r="AHV175" s="173"/>
      <c r="AHW175" s="173"/>
      <c r="AHX175" s="173"/>
      <c r="AHY175" s="173"/>
      <c r="AHZ175" s="173"/>
      <c r="AIA175" s="173"/>
      <c r="AIB175" s="173"/>
      <c r="AIC175" s="173"/>
      <c r="AID175" s="173"/>
      <c r="AIE175" s="173"/>
      <c r="AIF175" s="173"/>
      <c r="AIG175" s="173"/>
      <c r="AIH175" s="173"/>
      <c r="AII175" s="173"/>
      <c r="AIJ175" s="173"/>
      <c r="AIK175" s="173"/>
      <c r="AIL175" s="173"/>
      <c r="AIM175" s="173"/>
      <c r="AIN175" s="173"/>
      <c r="AIO175" s="173"/>
      <c r="AIP175" s="173"/>
      <c r="AIQ175" s="173"/>
      <c r="AIR175" s="173"/>
      <c r="AIS175" s="173"/>
      <c r="AIT175" s="173"/>
      <c r="AIU175" s="173"/>
      <c r="AIV175" s="173"/>
      <c r="AIW175" s="173"/>
      <c r="AIX175" s="173"/>
      <c r="AIY175" s="173"/>
      <c r="AIZ175" s="173"/>
      <c r="AJA175" s="173"/>
      <c r="AJB175" s="173"/>
      <c r="AJC175" s="173"/>
      <c r="AJD175" s="173"/>
      <c r="AJE175" s="173"/>
      <c r="AJF175" s="173"/>
      <c r="AJG175" s="173"/>
      <c r="AJH175" s="173"/>
      <c r="AJI175" s="173"/>
      <c r="AJJ175" s="173"/>
      <c r="AJK175" s="173"/>
      <c r="AJL175" s="173"/>
      <c r="AJM175" s="173"/>
      <c r="AJN175" s="173"/>
      <c r="AJO175" s="173"/>
      <c r="AJP175" s="173"/>
      <c r="AJQ175" s="173"/>
      <c r="AJR175" s="173"/>
      <c r="AJS175" s="173"/>
      <c r="AJT175" s="173"/>
      <c r="AJU175" s="173"/>
      <c r="AJV175" s="173"/>
      <c r="AJW175" s="173"/>
      <c r="AJX175" s="173"/>
      <c r="AJY175" s="173"/>
      <c r="AJZ175" s="173"/>
      <c r="AKA175" s="173"/>
      <c r="AKB175" s="173"/>
      <c r="AKC175" s="173"/>
      <c r="AKD175" s="173"/>
      <c r="AKE175" s="173"/>
      <c r="AKF175" s="173"/>
      <c r="AKG175" s="173"/>
      <c r="AKH175" s="173"/>
      <c r="AKI175" s="173"/>
      <c r="AKJ175" s="173"/>
      <c r="AKK175" s="173"/>
      <c r="AKL175" s="173"/>
      <c r="AKM175" s="173"/>
      <c r="AKN175" s="173"/>
      <c r="AKO175" s="173"/>
      <c r="AKP175" s="173"/>
      <c r="AKQ175" s="173"/>
      <c r="AKR175" s="173"/>
      <c r="AKS175" s="173"/>
      <c r="AKT175" s="173"/>
      <c r="AKU175" s="173"/>
      <c r="AKV175" s="173"/>
      <c r="AKW175" s="173"/>
      <c r="AKX175" s="173"/>
      <c r="AKY175" s="173"/>
      <c r="AKZ175" s="173"/>
      <c r="ALA175" s="173"/>
      <c r="ALB175" s="173"/>
      <c r="ALC175" s="173"/>
      <c r="ALD175" s="173"/>
      <c r="ALE175" s="173"/>
      <c r="ALF175" s="173"/>
      <c r="ALG175" s="173"/>
      <c r="ALH175" s="173"/>
      <c r="ALI175" s="173"/>
      <c r="ALJ175" s="173"/>
      <c r="ALK175" s="173"/>
      <c r="ALL175" s="173"/>
      <c r="ALM175" s="173"/>
      <c r="ALN175" s="173"/>
      <c r="ALO175" s="173"/>
      <c r="ALP175" s="173"/>
      <c r="ALQ175" s="173"/>
      <c r="ALR175" s="173"/>
      <c r="ALS175" s="173"/>
      <c r="ALT175" s="173"/>
      <c r="ALU175" s="173"/>
      <c r="ALV175" s="173"/>
      <c r="ALW175" s="173"/>
      <c r="ALX175" s="173"/>
      <c r="ALY175" s="173"/>
      <c r="ALZ175" s="173"/>
      <c r="AMA175" s="173"/>
      <c r="AMB175" s="173"/>
      <c r="AMC175" s="173"/>
      <c r="AMD175" s="173"/>
      <c r="AME175" s="173"/>
      <c r="AMF175" s="173"/>
      <c r="AMG175" s="173"/>
      <c r="AMH175" s="173"/>
      <c r="AMI175" s="173"/>
      <c r="AMJ175" s="173"/>
      <c r="AMK175" s="173"/>
      <c r="AML175" s="173"/>
      <c r="AMM175" s="173"/>
      <c r="AMN175" s="173"/>
      <c r="AMO175" s="173"/>
      <c r="AMP175" s="173"/>
      <c r="AMQ175" s="173"/>
      <c r="AMR175" s="173"/>
      <c r="AMS175" s="173"/>
      <c r="AMT175" s="173"/>
      <c r="AMU175" s="173"/>
      <c r="AMV175" s="173"/>
      <c r="AMW175" s="173"/>
      <c r="AMX175" s="173"/>
      <c r="AMY175" s="173"/>
      <c r="AMZ175" s="173"/>
      <c r="ANA175" s="173"/>
      <c r="ANB175" s="173"/>
      <c r="ANC175" s="173"/>
      <c r="AND175" s="173"/>
      <c r="ANE175" s="173"/>
      <c r="ANF175" s="173"/>
      <c r="ANG175" s="173"/>
      <c r="ANH175" s="173"/>
      <c r="ANI175" s="173"/>
      <c r="ANJ175" s="173"/>
      <c r="ANK175" s="173"/>
      <c r="ANL175" s="173"/>
      <c r="ANM175" s="173"/>
      <c r="ANN175" s="173"/>
      <c r="ANO175" s="173"/>
      <c r="ANP175" s="173"/>
      <c r="ANQ175" s="173"/>
      <c r="ANR175" s="173"/>
      <c r="ANS175" s="173"/>
      <c r="ANT175" s="173"/>
      <c r="ANU175" s="173"/>
      <c r="ANV175" s="173"/>
      <c r="ANW175" s="173"/>
      <c r="ANX175" s="173"/>
      <c r="ANY175" s="173"/>
      <c r="ANZ175" s="173"/>
      <c r="AOA175" s="173"/>
      <c r="AOB175" s="173"/>
      <c r="AOC175" s="173"/>
      <c r="AOD175" s="173"/>
      <c r="AOE175" s="173"/>
      <c r="AOF175" s="173"/>
      <c r="AOG175" s="173"/>
      <c r="AOH175" s="173"/>
      <c r="AOI175" s="173"/>
      <c r="AOJ175" s="173"/>
      <c r="AOK175" s="173"/>
      <c r="AOL175" s="173"/>
      <c r="AOM175" s="173"/>
      <c r="AON175" s="173"/>
      <c r="AOO175" s="173"/>
      <c r="AOP175" s="173"/>
      <c r="AOQ175" s="173"/>
      <c r="AOR175" s="173"/>
      <c r="AOS175" s="173"/>
      <c r="AOT175" s="173"/>
      <c r="AOU175" s="173"/>
      <c r="AOV175" s="173"/>
      <c r="AOW175" s="173"/>
      <c r="AOX175" s="173"/>
      <c r="AOY175" s="173"/>
      <c r="AOZ175" s="173"/>
      <c r="APA175" s="173"/>
      <c r="APB175" s="173"/>
      <c r="APC175" s="173"/>
      <c r="APD175" s="173"/>
      <c r="APE175" s="173"/>
      <c r="APF175" s="173"/>
      <c r="APG175" s="173"/>
      <c r="APH175" s="173"/>
      <c r="API175" s="173"/>
      <c r="APJ175" s="173"/>
      <c r="APK175" s="173"/>
      <c r="APL175" s="173"/>
      <c r="APM175" s="173"/>
      <c r="APN175" s="173"/>
      <c r="APO175" s="173"/>
      <c r="APP175" s="173"/>
      <c r="APQ175" s="173"/>
      <c r="APR175" s="173"/>
      <c r="APS175" s="173"/>
      <c r="APT175" s="173"/>
      <c r="APU175" s="173"/>
      <c r="APV175" s="173"/>
      <c r="APW175" s="173"/>
      <c r="APX175" s="173"/>
      <c r="APY175" s="173"/>
      <c r="APZ175" s="173"/>
      <c r="AQA175" s="173"/>
      <c r="AQB175" s="173"/>
      <c r="AQC175" s="173"/>
      <c r="AQD175" s="173"/>
      <c r="AQE175" s="173"/>
      <c r="AQF175" s="173"/>
      <c r="AQG175" s="173"/>
      <c r="AQH175" s="173"/>
      <c r="AQI175" s="173"/>
      <c r="AQJ175" s="173"/>
      <c r="AQK175" s="173"/>
      <c r="AQL175" s="173"/>
      <c r="AQM175" s="173"/>
      <c r="AQN175" s="173"/>
      <c r="AQO175" s="173"/>
      <c r="AQP175" s="173"/>
      <c r="AQQ175" s="173"/>
      <c r="AQR175" s="173"/>
      <c r="AQS175" s="173"/>
      <c r="AQT175" s="173"/>
      <c r="AQU175" s="173"/>
      <c r="AQV175" s="173"/>
      <c r="AQW175" s="173"/>
      <c r="AQX175" s="173"/>
      <c r="AQY175" s="173"/>
      <c r="AQZ175" s="173"/>
      <c r="ARA175" s="173"/>
      <c r="ARB175" s="173"/>
      <c r="ARC175" s="173"/>
      <c r="ARD175" s="173"/>
      <c r="ARE175" s="173"/>
      <c r="ARF175" s="173"/>
      <c r="ARG175" s="173"/>
      <c r="ARH175" s="173"/>
      <c r="ARI175" s="173"/>
      <c r="ARJ175" s="173"/>
      <c r="ARK175" s="173"/>
      <c r="ARL175" s="173"/>
      <c r="ARM175" s="173"/>
      <c r="ARN175" s="173"/>
      <c r="ARO175" s="173"/>
      <c r="ARP175" s="173"/>
      <c r="ARQ175" s="173"/>
      <c r="ARR175" s="173"/>
      <c r="ARS175" s="173"/>
      <c r="ART175" s="173"/>
      <c r="ARU175" s="173"/>
      <c r="ARV175" s="173"/>
      <c r="ARW175" s="173"/>
      <c r="ARX175" s="173"/>
      <c r="ARY175" s="173"/>
      <c r="ARZ175" s="173"/>
      <c r="ASA175" s="173"/>
      <c r="ASB175" s="173"/>
      <c r="ASC175" s="173"/>
      <c r="ASD175" s="173"/>
      <c r="ASE175" s="173"/>
      <c r="ASF175" s="173"/>
      <c r="ASG175" s="173"/>
      <c r="ASH175" s="173"/>
      <c r="ASI175" s="173"/>
      <c r="ASJ175" s="173"/>
      <c r="ASK175" s="173"/>
      <c r="ASL175" s="173"/>
      <c r="ASM175" s="173"/>
      <c r="ASN175" s="173"/>
      <c r="ASO175" s="173"/>
      <c r="ASP175" s="173"/>
      <c r="ASQ175" s="173"/>
      <c r="ASR175" s="173"/>
      <c r="ASS175" s="173"/>
      <c r="AST175" s="173"/>
      <c r="ASU175" s="173"/>
      <c r="ASV175" s="173"/>
      <c r="ASW175" s="173"/>
      <c r="ASX175" s="173"/>
      <c r="ASY175" s="173"/>
      <c r="ASZ175" s="173"/>
      <c r="ATA175" s="173"/>
      <c r="ATB175" s="173"/>
      <c r="ATC175" s="173"/>
      <c r="ATD175" s="173"/>
      <c r="ATE175" s="173"/>
      <c r="ATF175" s="173"/>
      <c r="ATG175" s="173"/>
      <c r="ATH175" s="173"/>
      <c r="ATI175" s="173"/>
      <c r="ATJ175" s="173"/>
      <c r="ATK175" s="173"/>
      <c r="ATL175" s="173"/>
      <c r="ATM175" s="173"/>
      <c r="ATN175" s="173"/>
      <c r="ATO175" s="173"/>
      <c r="ATP175" s="173"/>
      <c r="ATQ175" s="173"/>
      <c r="ATR175" s="173"/>
      <c r="ATS175" s="173"/>
      <c r="ATT175" s="173"/>
      <c r="ATU175" s="173"/>
      <c r="ATV175" s="173"/>
      <c r="ATW175" s="173"/>
      <c r="ATX175" s="173"/>
      <c r="ATY175" s="173"/>
      <c r="ATZ175" s="173"/>
      <c r="AUA175" s="173"/>
      <c r="AUB175" s="173"/>
      <c r="AUC175" s="173"/>
      <c r="AUD175" s="173"/>
      <c r="AUE175" s="173"/>
      <c r="AUF175" s="173"/>
      <c r="AUG175" s="173"/>
      <c r="AUH175" s="173"/>
      <c r="AUI175" s="173"/>
      <c r="AUJ175" s="173"/>
      <c r="AUK175" s="173"/>
      <c r="AUL175" s="173"/>
      <c r="AUM175" s="173"/>
      <c r="AUN175" s="173"/>
      <c r="AUO175" s="173"/>
      <c r="AUP175" s="173"/>
      <c r="AUQ175" s="173"/>
      <c r="AUR175" s="173"/>
      <c r="AUS175" s="173"/>
      <c r="AUT175" s="173"/>
      <c r="AUU175" s="173"/>
      <c r="AUV175" s="173"/>
      <c r="AUW175" s="173"/>
      <c r="AUX175" s="173"/>
      <c r="AUY175" s="173"/>
      <c r="AUZ175" s="173"/>
      <c r="AVA175" s="173"/>
      <c r="AVB175" s="173"/>
      <c r="AVC175" s="173"/>
      <c r="AVD175" s="173"/>
      <c r="AVE175" s="173"/>
      <c r="AVF175" s="173"/>
      <c r="AVG175" s="173"/>
      <c r="AVH175" s="173"/>
      <c r="AVI175" s="173"/>
      <c r="AVJ175" s="173"/>
      <c r="AVK175" s="173"/>
      <c r="AVL175" s="173"/>
      <c r="AVM175" s="173"/>
      <c r="AVN175" s="173"/>
      <c r="AVO175" s="173"/>
      <c r="AVP175" s="173"/>
      <c r="AVQ175" s="173"/>
      <c r="AVR175" s="173"/>
      <c r="AVS175" s="173"/>
      <c r="AVT175" s="173"/>
      <c r="AVU175" s="173"/>
      <c r="AVV175" s="173"/>
      <c r="AVW175" s="173"/>
      <c r="AVX175" s="173"/>
      <c r="AVY175" s="173"/>
      <c r="AVZ175" s="173"/>
      <c r="AWA175" s="173"/>
      <c r="AWB175" s="173"/>
      <c r="AWC175" s="173"/>
      <c r="AWD175" s="173"/>
      <c r="AWE175" s="173"/>
      <c r="AWF175" s="173"/>
      <c r="AWG175" s="173"/>
      <c r="AWH175" s="173"/>
      <c r="AWI175" s="173"/>
      <c r="AWJ175" s="173"/>
      <c r="AWK175" s="173"/>
      <c r="AWL175" s="173"/>
      <c r="AWM175" s="173"/>
      <c r="AWN175" s="173"/>
      <c r="AWO175" s="173"/>
      <c r="AWP175" s="173"/>
      <c r="AWQ175" s="173"/>
      <c r="AWR175" s="173"/>
      <c r="AWS175" s="173"/>
      <c r="AWT175" s="173"/>
      <c r="AWU175" s="173"/>
      <c r="AWV175" s="173"/>
      <c r="AWW175" s="173"/>
      <c r="AWX175" s="173"/>
      <c r="AWY175" s="173"/>
      <c r="AWZ175" s="173"/>
      <c r="AXA175" s="173"/>
      <c r="AXB175" s="173"/>
      <c r="AXC175" s="173"/>
      <c r="AXD175" s="173"/>
      <c r="AXE175" s="173"/>
      <c r="AXF175" s="173"/>
      <c r="AXG175" s="173"/>
      <c r="AXH175" s="173"/>
      <c r="AXI175" s="173"/>
      <c r="AXJ175" s="173"/>
      <c r="AXK175" s="173"/>
      <c r="AXL175" s="173"/>
      <c r="AXM175" s="173"/>
      <c r="AXN175" s="173"/>
      <c r="AXO175" s="173"/>
      <c r="AXP175" s="173"/>
      <c r="AXQ175" s="173"/>
      <c r="AXR175" s="173"/>
      <c r="AXS175" s="173"/>
      <c r="AXT175" s="173"/>
      <c r="AXU175" s="173"/>
      <c r="AXV175" s="173"/>
      <c r="AXW175" s="173"/>
      <c r="AXX175" s="173"/>
      <c r="AXY175" s="173"/>
      <c r="AXZ175" s="173"/>
      <c r="AYA175" s="173"/>
      <c r="AYB175" s="173"/>
      <c r="AYC175" s="173"/>
      <c r="AYD175" s="173"/>
      <c r="AYE175" s="173"/>
      <c r="AYF175" s="173"/>
      <c r="AYG175" s="173"/>
      <c r="AYH175" s="173"/>
      <c r="AYI175" s="173"/>
      <c r="AYJ175" s="173"/>
      <c r="AYK175" s="173"/>
      <c r="AYL175" s="173"/>
      <c r="AYM175" s="173"/>
      <c r="AYN175" s="173"/>
      <c r="AYO175" s="173"/>
      <c r="AYP175" s="173"/>
      <c r="AYQ175" s="173"/>
      <c r="AYR175" s="173"/>
      <c r="AYS175" s="173"/>
      <c r="AYT175" s="173"/>
      <c r="AYU175" s="173"/>
      <c r="AYV175" s="173"/>
      <c r="AYW175" s="173"/>
      <c r="AYX175" s="173"/>
      <c r="AYY175" s="173"/>
      <c r="AYZ175" s="173"/>
      <c r="AZA175" s="173"/>
      <c r="AZB175" s="173"/>
      <c r="AZC175" s="173"/>
      <c r="AZD175" s="173"/>
      <c r="AZE175" s="173"/>
      <c r="AZF175" s="173"/>
      <c r="AZG175" s="173"/>
      <c r="AZH175" s="173"/>
      <c r="AZI175" s="173"/>
      <c r="AZJ175" s="173"/>
      <c r="AZK175" s="173"/>
      <c r="AZL175" s="173"/>
      <c r="AZM175" s="173"/>
      <c r="AZN175" s="173"/>
      <c r="AZO175" s="173"/>
      <c r="AZP175" s="173"/>
      <c r="AZQ175" s="173"/>
      <c r="AZR175" s="173"/>
      <c r="AZS175" s="173"/>
      <c r="AZT175" s="173"/>
      <c r="AZU175" s="173"/>
      <c r="AZV175" s="173"/>
      <c r="AZW175" s="173"/>
      <c r="AZX175" s="173"/>
      <c r="AZY175" s="173"/>
      <c r="AZZ175" s="173"/>
      <c r="BAA175" s="173"/>
      <c r="BAB175" s="173"/>
      <c r="BAC175" s="173"/>
      <c r="BAD175" s="173"/>
      <c r="BAE175" s="173"/>
      <c r="BAF175" s="173"/>
      <c r="BAG175" s="173"/>
      <c r="BAH175" s="173"/>
      <c r="BAI175" s="173"/>
      <c r="BAJ175" s="173"/>
      <c r="BAK175" s="173"/>
      <c r="BAL175" s="173"/>
      <c r="BAM175" s="173"/>
      <c r="BAN175" s="173"/>
      <c r="BAO175" s="173"/>
      <c r="BAP175" s="173"/>
      <c r="BAQ175" s="173"/>
      <c r="BAR175" s="173"/>
      <c r="BAS175" s="173"/>
      <c r="BAT175" s="173"/>
      <c r="BAU175" s="173"/>
      <c r="BAV175" s="173"/>
      <c r="BAW175" s="173"/>
      <c r="BAX175" s="173"/>
      <c r="BAY175" s="173"/>
      <c r="BAZ175" s="173"/>
      <c r="BBA175" s="173"/>
      <c r="BBB175" s="173"/>
      <c r="BBC175" s="173"/>
      <c r="BBD175" s="173"/>
      <c r="BBE175" s="173"/>
      <c r="BBF175" s="173"/>
      <c r="BBG175" s="173"/>
      <c r="BBH175" s="173"/>
      <c r="BBI175" s="173"/>
      <c r="BBJ175" s="173"/>
      <c r="BBK175" s="173"/>
      <c r="BBL175" s="173"/>
      <c r="BBM175" s="173"/>
      <c r="BBN175" s="173"/>
      <c r="BBO175" s="173"/>
      <c r="BBP175" s="173"/>
      <c r="BBQ175" s="173"/>
      <c r="BBR175" s="173"/>
      <c r="BBS175" s="173"/>
      <c r="BBT175" s="173"/>
      <c r="BBU175" s="173"/>
      <c r="BBV175" s="173"/>
      <c r="BBW175" s="173"/>
      <c r="BBX175" s="173"/>
      <c r="BBY175" s="173"/>
      <c r="BBZ175" s="173"/>
      <c r="BCA175" s="173"/>
      <c r="BCB175" s="173"/>
      <c r="BCC175" s="173"/>
      <c r="BCD175" s="173"/>
      <c r="BCE175" s="173"/>
      <c r="BCF175" s="173"/>
      <c r="BCG175" s="173"/>
      <c r="BCH175" s="173"/>
      <c r="BCI175" s="173"/>
      <c r="BCJ175" s="173"/>
      <c r="BCK175" s="173"/>
      <c r="BCL175" s="173"/>
      <c r="BCM175" s="173"/>
      <c r="BCN175" s="173"/>
      <c r="BCO175" s="173"/>
      <c r="BCP175" s="173"/>
      <c r="BCQ175" s="173"/>
      <c r="BCR175" s="173"/>
      <c r="BCS175" s="173"/>
      <c r="BCT175" s="173"/>
      <c r="BCU175" s="173"/>
      <c r="BCV175" s="173"/>
      <c r="BCW175" s="173"/>
      <c r="BCX175" s="173"/>
      <c r="BCY175" s="173"/>
      <c r="BCZ175" s="173"/>
      <c r="BDA175" s="173"/>
      <c r="BDB175" s="173"/>
      <c r="BDC175" s="173"/>
      <c r="BDD175" s="173"/>
      <c r="BDE175" s="173"/>
      <c r="BDF175" s="173"/>
      <c r="BDG175" s="173"/>
      <c r="BDH175" s="173"/>
      <c r="BDI175" s="173"/>
      <c r="BDJ175" s="173"/>
      <c r="BDK175" s="173"/>
      <c r="BDL175" s="173"/>
      <c r="BDM175" s="173"/>
      <c r="BDN175" s="173"/>
      <c r="BDO175" s="173"/>
      <c r="BDP175" s="173"/>
      <c r="BDQ175" s="173"/>
      <c r="BDR175" s="173"/>
      <c r="BDS175" s="173"/>
      <c r="BDT175" s="173"/>
      <c r="BDU175" s="173"/>
      <c r="BDV175" s="173"/>
      <c r="BDW175" s="173"/>
      <c r="BDX175" s="173"/>
      <c r="BDY175" s="173"/>
      <c r="BDZ175" s="173"/>
      <c r="BEA175" s="173"/>
      <c r="BEB175" s="173"/>
      <c r="BEC175" s="173"/>
      <c r="BED175" s="173"/>
      <c r="BEE175" s="173"/>
      <c r="BEF175" s="173"/>
      <c r="BEG175" s="173"/>
      <c r="BEH175" s="173"/>
      <c r="BEI175" s="173"/>
      <c r="BEJ175" s="173"/>
      <c r="BEK175" s="173"/>
      <c r="BEL175" s="173"/>
      <c r="BEM175" s="173"/>
      <c r="BEN175" s="173"/>
      <c r="BEO175" s="173"/>
      <c r="BEP175" s="173"/>
      <c r="BEQ175" s="173"/>
      <c r="BER175" s="173"/>
      <c r="BES175" s="173"/>
      <c r="BET175" s="173"/>
      <c r="BEU175" s="173"/>
      <c r="BEV175" s="173"/>
      <c r="BEW175" s="173"/>
      <c r="BEX175" s="173"/>
      <c r="BEY175" s="173"/>
      <c r="BEZ175" s="173"/>
      <c r="BFA175" s="173"/>
      <c r="BFB175" s="173"/>
      <c r="BFC175" s="173"/>
      <c r="BFD175" s="173"/>
      <c r="BFE175" s="173"/>
      <c r="BFF175" s="173"/>
      <c r="BFG175" s="173"/>
      <c r="BFH175" s="173"/>
      <c r="BFI175" s="173"/>
      <c r="BFJ175" s="173"/>
      <c r="BFK175" s="173"/>
      <c r="BFL175" s="173"/>
      <c r="BFM175" s="173"/>
      <c r="BFN175" s="173"/>
      <c r="BFO175" s="173"/>
      <c r="BFP175" s="173"/>
      <c r="BFQ175" s="173"/>
      <c r="BFR175" s="173"/>
      <c r="BFS175" s="173"/>
      <c r="BFT175" s="173"/>
      <c r="BFU175" s="173"/>
      <c r="BFV175" s="173"/>
      <c r="BFW175" s="173"/>
      <c r="BFX175" s="173"/>
      <c r="BFY175" s="173"/>
      <c r="BFZ175" s="173"/>
      <c r="BGA175" s="173"/>
      <c r="BGB175" s="173"/>
      <c r="BGC175" s="173"/>
      <c r="BGD175" s="173"/>
      <c r="BGE175" s="173"/>
      <c r="BGF175" s="173"/>
      <c r="BGG175" s="173"/>
      <c r="BGH175" s="173"/>
      <c r="BGI175" s="173"/>
      <c r="BGJ175" s="173"/>
      <c r="BGK175" s="173"/>
      <c r="BGL175" s="173"/>
      <c r="BGM175" s="173"/>
      <c r="BGN175" s="173"/>
      <c r="BGO175" s="173"/>
      <c r="BGP175" s="173"/>
      <c r="BGQ175" s="173"/>
      <c r="BGR175" s="173"/>
      <c r="BGS175" s="173"/>
      <c r="BGT175" s="173"/>
      <c r="BGU175" s="173"/>
      <c r="BGV175" s="173"/>
      <c r="BGW175" s="173"/>
      <c r="BGX175" s="173"/>
      <c r="BGY175" s="173"/>
      <c r="BGZ175" s="173"/>
      <c r="BHA175" s="173"/>
      <c r="BHB175" s="173"/>
      <c r="BHC175" s="173"/>
      <c r="BHD175" s="173"/>
      <c r="BHE175" s="173"/>
      <c r="BHF175" s="173"/>
      <c r="BHG175" s="173"/>
      <c r="BHH175" s="173"/>
      <c r="BHI175" s="173"/>
      <c r="BHJ175" s="173"/>
      <c r="BHK175" s="173"/>
      <c r="BHL175" s="173"/>
      <c r="BHM175" s="173"/>
      <c r="BHN175" s="173"/>
      <c r="BHO175" s="173"/>
      <c r="BHP175" s="173"/>
      <c r="BHQ175" s="173"/>
      <c r="BHR175" s="173"/>
      <c r="BHS175" s="173"/>
      <c r="BHT175" s="173"/>
      <c r="BHU175" s="173"/>
      <c r="BHV175" s="173"/>
      <c r="BHW175" s="173"/>
      <c r="BHX175" s="173"/>
      <c r="BHY175" s="173"/>
      <c r="BHZ175" s="173"/>
      <c r="BIA175" s="173"/>
      <c r="BIB175" s="173"/>
      <c r="BIC175" s="173"/>
      <c r="BID175" s="173"/>
      <c r="BIE175" s="173"/>
      <c r="BIF175" s="173"/>
      <c r="BIG175" s="173"/>
      <c r="BIH175" s="173"/>
      <c r="BII175" s="173"/>
      <c r="BIJ175" s="173"/>
      <c r="BIK175" s="173"/>
      <c r="BIL175" s="173"/>
      <c r="BIM175" s="173"/>
      <c r="BIN175" s="173"/>
      <c r="BIO175" s="173"/>
      <c r="BIP175" s="173"/>
      <c r="BIQ175" s="173"/>
      <c r="BIR175" s="173"/>
      <c r="BIS175" s="173"/>
      <c r="BIT175" s="173"/>
      <c r="BIU175" s="173"/>
      <c r="BIV175" s="173"/>
      <c r="BIW175" s="173"/>
      <c r="BIX175" s="173"/>
      <c r="BIY175" s="173"/>
      <c r="BIZ175" s="173"/>
      <c r="BJA175" s="173"/>
      <c r="BJB175" s="173"/>
      <c r="BJC175" s="173"/>
      <c r="BJD175" s="173"/>
      <c r="BJE175" s="173"/>
      <c r="BJF175" s="173"/>
      <c r="BJG175" s="173"/>
      <c r="BJH175" s="173"/>
      <c r="BJI175" s="173"/>
      <c r="BJJ175" s="173"/>
      <c r="BJK175" s="173"/>
      <c r="BJL175" s="173"/>
      <c r="BJM175" s="173"/>
      <c r="BJN175" s="173"/>
      <c r="BJO175" s="173"/>
      <c r="BJP175" s="173"/>
      <c r="BJQ175" s="173"/>
      <c r="BJR175" s="173"/>
      <c r="BJS175" s="173"/>
      <c r="BJT175" s="173"/>
      <c r="BJU175" s="173"/>
      <c r="BJV175" s="173"/>
      <c r="BJW175" s="173"/>
      <c r="BJX175" s="173"/>
      <c r="BJY175" s="173"/>
      <c r="BJZ175" s="173"/>
      <c r="BKA175" s="173"/>
      <c r="BKB175" s="173"/>
      <c r="BKC175" s="173"/>
      <c r="BKD175" s="173"/>
      <c r="BKE175" s="173"/>
      <c r="BKF175" s="173"/>
      <c r="BKG175" s="173"/>
      <c r="BKH175" s="173"/>
      <c r="BKI175" s="173"/>
      <c r="BKJ175" s="173"/>
      <c r="BKK175" s="173"/>
      <c r="BKL175" s="173"/>
      <c r="BKM175" s="173"/>
      <c r="BKN175" s="173"/>
      <c r="BKO175" s="173"/>
      <c r="BKP175" s="173"/>
      <c r="BKQ175" s="173"/>
      <c r="BKR175" s="173"/>
      <c r="BKS175" s="173"/>
      <c r="BKT175" s="173"/>
      <c r="BKU175" s="173"/>
      <c r="BKV175" s="173"/>
      <c r="BKW175" s="173"/>
      <c r="BKX175" s="173"/>
      <c r="BKY175" s="173"/>
      <c r="BKZ175" s="173"/>
      <c r="BLA175" s="173"/>
      <c r="BLB175" s="173"/>
      <c r="BLC175" s="173"/>
      <c r="BLD175" s="173"/>
      <c r="BLE175" s="173"/>
      <c r="BLF175" s="173"/>
      <c r="BLG175" s="173"/>
      <c r="BLH175" s="173"/>
      <c r="BLI175" s="173"/>
      <c r="BLJ175" s="173"/>
      <c r="BLK175" s="173"/>
      <c r="BLL175" s="173"/>
      <c r="BLM175" s="173"/>
      <c r="BLN175" s="173"/>
      <c r="BLO175" s="173"/>
      <c r="BLP175" s="173"/>
      <c r="BLQ175" s="173"/>
      <c r="BLR175" s="173"/>
      <c r="BLS175" s="173"/>
      <c r="BLT175" s="173"/>
      <c r="BLU175" s="173"/>
      <c r="BLV175" s="173"/>
      <c r="BLW175" s="173"/>
      <c r="BLX175" s="173"/>
      <c r="BLY175" s="173"/>
      <c r="BLZ175" s="173"/>
      <c r="BMA175" s="173"/>
      <c r="BMB175" s="173"/>
      <c r="BMC175" s="173"/>
      <c r="BMD175" s="173"/>
      <c r="BME175" s="173"/>
      <c r="BMF175" s="173"/>
      <c r="BMG175" s="173"/>
      <c r="BMH175" s="173"/>
      <c r="BMI175" s="173"/>
      <c r="BMJ175" s="173"/>
      <c r="BMK175" s="173"/>
      <c r="BML175" s="173"/>
      <c r="BMM175" s="173"/>
      <c r="BMN175" s="173"/>
      <c r="BMO175" s="173"/>
      <c r="BMP175" s="173"/>
      <c r="BMQ175" s="173"/>
      <c r="BMR175" s="173"/>
      <c r="BMS175" s="173"/>
      <c r="BMT175" s="173"/>
      <c r="BMU175" s="173"/>
      <c r="BMV175" s="173"/>
      <c r="BMW175" s="173"/>
      <c r="BMX175" s="173"/>
      <c r="BMY175" s="173"/>
      <c r="BMZ175" s="173"/>
      <c r="BNA175" s="173"/>
      <c r="BNB175" s="173"/>
      <c r="BNC175" s="173"/>
      <c r="BND175" s="173"/>
      <c r="BNE175" s="173"/>
      <c r="BNF175" s="173"/>
      <c r="BNG175" s="173"/>
      <c r="BNH175" s="173"/>
      <c r="BNI175" s="173"/>
      <c r="BNJ175" s="173"/>
      <c r="BNK175" s="173"/>
      <c r="BNL175" s="173"/>
      <c r="BNM175" s="173"/>
      <c r="BNN175" s="173"/>
      <c r="BNO175" s="173"/>
      <c r="BNP175" s="173"/>
      <c r="BNQ175" s="173"/>
      <c r="BNR175" s="173"/>
      <c r="BNS175" s="173"/>
      <c r="BNT175" s="173"/>
      <c r="BNU175" s="173"/>
      <c r="BNV175" s="173"/>
      <c r="BNW175" s="173"/>
      <c r="BNX175" s="173"/>
      <c r="BNY175" s="173"/>
      <c r="BNZ175" s="173"/>
      <c r="BOA175" s="173"/>
      <c r="BOB175" s="173"/>
      <c r="BOC175" s="173"/>
      <c r="BOD175" s="173"/>
      <c r="BOE175" s="173"/>
      <c r="BOF175" s="173"/>
      <c r="BOG175" s="173"/>
      <c r="BOH175" s="173"/>
      <c r="BOI175" s="173"/>
      <c r="BOJ175" s="173"/>
      <c r="BOK175" s="173"/>
      <c r="BOL175" s="173"/>
      <c r="BOM175" s="173"/>
      <c r="BON175" s="173"/>
      <c r="BOO175" s="173"/>
      <c r="BOP175" s="173"/>
      <c r="BOQ175" s="173"/>
      <c r="BOR175" s="173"/>
      <c r="BOS175" s="173"/>
      <c r="BOT175" s="173"/>
      <c r="BOU175" s="173"/>
      <c r="BOV175" s="173"/>
      <c r="BOW175" s="173"/>
      <c r="BOX175" s="173"/>
      <c r="BOY175" s="173"/>
      <c r="BOZ175" s="173"/>
      <c r="BPA175" s="173"/>
      <c r="BPB175" s="173"/>
      <c r="BPC175" s="173"/>
      <c r="BPD175" s="173"/>
      <c r="BPE175" s="173"/>
      <c r="BPF175" s="173"/>
      <c r="BPG175" s="173"/>
      <c r="BPH175" s="173"/>
      <c r="BPI175" s="173"/>
      <c r="BPJ175" s="173"/>
      <c r="BPK175" s="173"/>
      <c r="BPL175" s="173"/>
      <c r="BPM175" s="173"/>
      <c r="BPN175" s="173"/>
      <c r="BPO175" s="173"/>
      <c r="BPP175" s="173"/>
      <c r="BPQ175" s="173"/>
      <c r="BPR175" s="173"/>
      <c r="BPS175" s="173"/>
      <c r="BPT175" s="173"/>
      <c r="BPU175" s="173"/>
      <c r="BPV175" s="173"/>
      <c r="BPW175" s="173"/>
      <c r="BPX175" s="173"/>
      <c r="BPY175" s="173"/>
      <c r="BPZ175" s="173"/>
      <c r="BQA175" s="173"/>
      <c r="BQB175" s="173"/>
      <c r="BQC175" s="173"/>
      <c r="BQD175" s="173"/>
      <c r="BQE175" s="173"/>
      <c r="BQF175" s="173"/>
      <c r="BQG175" s="173"/>
      <c r="BQH175" s="173"/>
      <c r="BQI175" s="173"/>
      <c r="BQJ175" s="173"/>
      <c r="BQK175" s="173"/>
      <c r="BQL175" s="173"/>
      <c r="BQM175" s="173"/>
      <c r="BQN175" s="173"/>
      <c r="BQO175" s="173"/>
      <c r="BQP175" s="173"/>
      <c r="BQQ175" s="173"/>
      <c r="BQR175" s="173"/>
      <c r="BQS175" s="173"/>
      <c r="BQT175" s="173"/>
      <c r="BQU175" s="173"/>
      <c r="BQV175" s="173"/>
      <c r="BQW175" s="173"/>
      <c r="BQX175" s="173"/>
      <c r="BQY175" s="173"/>
      <c r="BQZ175" s="173"/>
      <c r="BRA175" s="173"/>
      <c r="BRB175" s="173"/>
      <c r="BRC175" s="173"/>
      <c r="BRD175" s="173"/>
      <c r="BRE175" s="173"/>
      <c r="BRF175" s="173"/>
      <c r="BRG175" s="173"/>
      <c r="BRH175" s="173"/>
      <c r="BRI175" s="173"/>
      <c r="BRJ175" s="173"/>
      <c r="BRK175" s="173"/>
      <c r="BRL175" s="173"/>
      <c r="BRM175" s="173"/>
      <c r="BRN175" s="173"/>
      <c r="BRO175" s="173"/>
      <c r="BRP175" s="173"/>
      <c r="BRQ175" s="173"/>
      <c r="BRR175" s="173"/>
      <c r="BRS175" s="173"/>
      <c r="BRT175" s="173"/>
      <c r="BRU175" s="173"/>
      <c r="BRV175" s="173"/>
      <c r="BRW175" s="173"/>
      <c r="BRX175" s="173"/>
      <c r="BRY175" s="173"/>
      <c r="BRZ175" s="173"/>
      <c r="BSA175" s="173"/>
      <c r="BSB175" s="173"/>
      <c r="BSC175" s="173"/>
      <c r="BSD175" s="173"/>
      <c r="BSE175" s="173"/>
      <c r="BSF175" s="173"/>
      <c r="BSG175" s="173"/>
      <c r="BSH175" s="173"/>
      <c r="BSI175" s="173"/>
      <c r="BSJ175" s="173"/>
      <c r="BSK175" s="173"/>
      <c r="BSL175" s="173"/>
      <c r="BSM175" s="173"/>
      <c r="BSN175" s="173"/>
      <c r="BSO175" s="173"/>
      <c r="BSP175" s="173"/>
      <c r="BSQ175" s="173"/>
      <c r="BSR175" s="173"/>
      <c r="BSS175" s="173"/>
      <c r="BST175" s="173"/>
      <c r="BSU175" s="173"/>
      <c r="BSV175" s="173"/>
      <c r="BSW175" s="173"/>
      <c r="BSX175" s="173"/>
      <c r="BSY175" s="173"/>
      <c r="BSZ175" s="173"/>
      <c r="BTA175" s="173"/>
      <c r="BTB175" s="173"/>
      <c r="BTC175" s="173"/>
      <c r="BTD175" s="173"/>
      <c r="BTE175" s="173"/>
      <c r="BTF175" s="173"/>
      <c r="BTG175" s="173"/>
      <c r="BTH175" s="173"/>
      <c r="BTI175" s="173"/>
      <c r="BTJ175" s="173"/>
      <c r="BTK175" s="173"/>
      <c r="BTL175" s="173"/>
      <c r="BTM175" s="173"/>
      <c r="BTN175" s="173"/>
      <c r="BTO175" s="173"/>
      <c r="BTP175" s="173"/>
      <c r="BTQ175" s="173"/>
      <c r="BTR175" s="173"/>
      <c r="BTS175" s="173"/>
      <c r="BTT175" s="173"/>
      <c r="BTU175" s="173"/>
      <c r="BTV175" s="173"/>
      <c r="BTW175" s="173"/>
      <c r="BTX175" s="173"/>
      <c r="BTY175" s="173"/>
      <c r="BTZ175" s="173"/>
      <c r="BUA175" s="173"/>
      <c r="BUB175" s="173"/>
      <c r="BUC175" s="173"/>
      <c r="BUD175" s="173"/>
      <c r="BUE175" s="173"/>
      <c r="BUF175" s="173"/>
      <c r="BUG175" s="173"/>
      <c r="BUH175" s="173"/>
      <c r="BUI175" s="173"/>
      <c r="BUJ175" s="173"/>
      <c r="BUK175" s="173"/>
      <c r="BUL175" s="173"/>
      <c r="BUM175" s="173"/>
      <c r="BUN175" s="173"/>
      <c r="BUO175" s="173"/>
      <c r="BUP175" s="173"/>
      <c r="BUQ175" s="173"/>
      <c r="BUR175" s="173"/>
      <c r="BUS175" s="173"/>
      <c r="BUT175" s="173"/>
      <c r="BUU175" s="173"/>
      <c r="BUV175" s="173"/>
      <c r="BUW175" s="173"/>
      <c r="BUX175" s="173"/>
      <c r="BUY175" s="173"/>
      <c r="BUZ175" s="173"/>
      <c r="BVA175" s="173"/>
      <c r="BVB175" s="173"/>
      <c r="BVC175" s="173"/>
      <c r="BVD175" s="173"/>
      <c r="BVE175" s="173"/>
      <c r="BVF175" s="173"/>
      <c r="BVG175" s="173"/>
      <c r="BVH175" s="173"/>
      <c r="BVI175" s="173"/>
      <c r="BVJ175" s="173"/>
      <c r="BVK175" s="173"/>
      <c r="BVL175" s="173"/>
      <c r="BVM175" s="173"/>
      <c r="BVN175" s="173"/>
      <c r="BVO175" s="173"/>
      <c r="BVP175" s="173"/>
      <c r="BVQ175" s="173"/>
      <c r="BVR175" s="173"/>
      <c r="BVS175" s="173"/>
      <c r="BVT175" s="173"/>
      <c r="BVU175" s="173"/>
      <c r="BVV175" s="173"/>
      <c r="BVW175" s="173"/>
      <c r="BVX175" s="173"/>
      <c r="BVY175" s="173"/>
      <c r="BVZ175" s="173"/>
      <c r="BWA175" s="173"/>
      <c r="BWB175" s="173"/>
      <c r="BWC175" s="173"/>
      <c r="BWD175" s="173"/>
      <c r="BWE175" s="173"/>
      <c r="BWF175" s="173"/>
      <c r="BWG175" s="173"/>
      <c r="BWH175" s="173"/>
      <c r="BWI175" s="173"/>
      <c r="BWJ175" s="173"/>
      <c r="BWK175" s="173"/>
      <c r="BWL175" s="173"/>
      <c r="BWM175" s="173"/>
      <c r="BWN175" s="173"/>
      <c r="BWO175" s="173"/>
      <c r="BWP175" s="173"/>
      <c r="BWQ175" s="173"/>
      <c r="BWR175" s="173"/>
      <c r="BWS175" s="173"/>
      <c r="BWT175" s="173"/>
      <c r="BWU175" s="173"/>
      <c r="BWV175" s="173"/>
      <c r="BWW175" s="173"/>
      <c r="BWX175" s="173"/>
      <c r="BWY175" s="173"/>
      <c r="BWZ175" s="173"/>
      <c r="BXA175" s="173"/>
      <c r="BXB175" s="173"/>
      <c r="BXC175" s="173"/>
      <c r="BXD175" s="173"/>
      <c r="BXE175" s="173"/>
      <c r="BXF175" s="173"/>
      <c r="BXG175" s="173"/>
      <c r="BXH175" s="173"/>
      <c r="BXI175" s="173"/>
      <c r="BXJ175" s="173"/>
      <c r="BXK175" s="173"/>
      <c r="BXL175" s="173"/>
      <c r="BXM175" s="173"/>
      <c r="BXN175" s="173"/>
      <c r="BXO175" s="173"/>
      <c r="BXP175" s="173"/>
      <c r="BXQ175" s="173"/>
      <c r="BXR175" s="173"/>
      <c r="BXS175" s="173"/>
      <c r="BXT175" s="173"/>
      <c r="BXU175" s="173"/>
      <c r="BXV175" s="173"/>
      <c r="BXW175" s="173"/>
      <c r="BXX175" s="173"/>
      <c r="BXY175" s="173"/>
      <c r="BXZ175" s="173"/>
      <c r="BYA175" s="173"/>
      <c r="BYB175" s="173"/>
      <c r="BYC175" s="173"/>
      <c r="BYD175" s="173"/>
      <c r="BYE175" s="173"/>
      <c r="BYF175" s="173"/>
      <c r="BYG175" s="173"/>
      <c r="BYH175" s="173"/>
      <c r="BYI175" s="173"/>
      <c r="BYJ175" s="173"/>
      <c r="BYK175" s="173"/>
      <c r="BYL175" s="173"/>
      <c r="BYM175" s="173"/>
      <c r="BYN175" s="173"/>
      <c r="BYO175" s="173"/>
      <c r="BYP175" s="173"/>
      <c r="BYQ175" s="173"/>
      <c r="BYR175" s="173"/>
      <c r="BYS175" s="173"/>
      <c r="BYT175" s="173"/>
      <c r="BYU175" s="173"/>
      <c r="BYV175" s="173"/>
      <c r="BYW175" s="173"/>
      <c r="BYX175" s="173"/>
      <c r="BYY175" s="173"/>
      <c r="BYZ175" s="173"/>
      <c r="BZA175" s="173"/>
      <c r="BZB175" s="173"/>
      <c r="BZC175" s="173"/>
      <c r="BZD175" s="173"/>
      <c r="BZE175" s="173"/>
      <c r="BZF175" s="173"/>
      <c r="BZG175" s="173"/>
      <c r="BZH175" s="173"/>
      <c r="BZI175" s="173"/>
      <c r="BZJ175" s="173"/>
      <c r="BZK175" s="173"/>
      <c r="BZL175" s="173"/>
      <c r="BZM175" s="173"/>
      <c r="BZN175" s="173"/>
      <c r="BZO175" s="173"/>
      <c r="BZP175" s="173"/>
      <c r="BZQ175" s="173"/>
      <c r="BZR175" s="173"/>
      <c r="BZS175" s="173"/>
      <c r="BZT175" s="173"/>
      <c r="BZU175" s="173"/>
      <c r="BZV175" s="173"/>
      <c r="BZW175" s="173"/>
      <c r="BZX175" s="173"/>
      <c r="BZY175" s="173"/>
      <c r="BZZ175" s="173"/>
      <c r="CAA175" s="173"/>
      <c r="CAB175" s="173"/>
      <c r="CAC175" s="173"/>
      <c r="CAD175" s="173"/>
      <c r="CAE175" s="173"/>
      <c r="CAF175" s="173"/>
      <c r="CAG175" s="173"/>
      <c r="CAH175" s="173"/>
      <c r="CAI175" s="173"/>
      <c r="CAJ175" s="173"/>
      <c r="CAK175" s="173"/>
      <c r="CAL175" s="173"/>
      <c r="CAM175" s="173"/>
      <c r="CAN175" s="173"/>
      <c r="CAO175" s="173"/>
      <c r="CAP175" s="173"/>
      <c r="CAQ175" s="173"/>
      <c r="CAR175" s="173"/>
      <c r="CAS175" s="173"/>
      <c r="CAT175" s="173"/>
      <c r="CAU175" s="173"/>
      <c r="CAV175" s="173"/>
      <c r="CAW175" s="173"/>
      <c r="CAX175" s="173"/>
      <c r="CAY175" s="173"/>
      <c r="CAZ175" s="173"/>
      <c r="CBA175" s="173"/>
      <c r="CBB175" s="173"/>
      <c r="CBC175" s="173"/>
      <c r="CBD175" s="173"/>
      <c r="CBE175" s="173"/>
      <c r="CBF175" s="173"/>
      <c r="CBG175" s="173"/>
      <c r="CBH175" s="173"/>
      <c r="CBI175" s="173"/>
      <c r="CBJ175" s="173"/>
      <c r="CBK175" s="173"/>
      <c r="CBL175" s="173"/>
      <c r="CBM175" s="173"/>
      <c r="CBN175" s="173"/>
      <c r="CBO175" s="173"/>
      <c r="CBP175" s="173"/>
      <c r="CBQ175" s="173"/>
      <c r="CBR175" s="173"/>
      <c r="CBS175" s="173"/>
      <c r="CBT175" s="173"/>
      <c r="CBU175" s="173"/>
      <c r="CBV175" s="173"/>
      <c r="CBW175" s="173"/>
      <c r="CBX175" s="173"/>
      <c r="CBY175" s="173"/>
      <c r="CBZ175" s="173"/>
      <c r="CCA175" s="173"/>
      <c r="CCB175" s="173"/>
      <c r="CCC175" s="173"/>
      <c r="CCD175" s="173"/>
      <c r="CCE175" s="173"/>
      <c r="CCF175" s="173"/>
      <c r="CCG175" s="173"/>
      <c r="CCH175" s="173"/>
      <c r="CCI175" s="173"/>
      <c r="CCJ175" s="173"/>
      <c r="CCK175" s="173"/>
      <c r="CCL175" s="173"/>
      <c r="CCM175" s="173"/>
      <c r="CCN175" s="173"/>
      <c r="CCO175" s="173"/>
      <c r="CCP175" s="173"/>
      <c r="CCQ175" s="173"/>
      <c r="CCR175" s="173"/>
      <c r="CCS175" s="173"/>
      <c r="CCT175" s="173"/>
      <c r="CCU175" s="173"/>
      <c r="CCV175" s="173"/>
      <c r="CCW175" s="173"/>
      <c r="CCX175" s="173"/>
      <c r="CCY175" s="173"/>
      <c r="CCZ175" s="173"/>
      <c r="CDA175" s="173"/>
      <c r="CDB175" s="173"/>
      <c r="CDC175" s="173"/>
      <c r="CDD175" s="173"/>
      <c r="CDE175" s="173"/>
      <c r="CDF175" s="173"/>
      <c r="CDG175" s="173"/>
      <c r="CDH175" s="173"/>
      <c r="CDI175" s="173"/>
      <c r="CDJ175" s="173"/>
      <c r="CDK175" s="173"/>
      <c r="CDL175" s="173"/>
      <c r="CDM175" s="173"/>
      <c r="CDN175" s="173"/>
      <c r="CDO175" s="173"/>
      <c r="CDP175" s="173"/>
      <c r="CDQ175" s="173"/>
      <c r="CDR175" s="173"/>
      <c r="CDS175" s="173"/>
      <c r="CDT175" s="173"/>
      <c r="CDU175" s="173"/>
      <c r="CDV175" s="173"/>
      <c r="CDW175" s="173"/>
      <c r="CDX175" s="173"/>
      <c r="CDY175" s="173"/>
      <c r="CDZ175" s="173"/>
      <c r="CEA175" s="173"/>
      <c r="CEB175" s="173"/>
      <c r="CEC175" s="173"/>
      <c r="CED175" s="173"/>
      <c r="CEE175" s="173"/>
      <c r="CEF175" s="173"/>
      <c r="CEG175" s="173"/>
      <c r="CEH175" s="173"/>
      <c r="CEI175" s="173"/>
      <c r="CEJ175" s="173"/>
      <c r="CEK175" s="173"/>
      <c r="CEL175" s="173"/>
      <c r="CEM175" s="173"/>
      <c r="CEN175" s="173"/>
      <c r="CEO175" s="173"/>
      <c r="CEP175" s="173"/>
      <c r="CEQ175" s="173"/>
      <c r="CER175" s="173"/>
      <c r="CES175" s="173"/>
      <c r="CET175" s="173"/>
      <c r="CEU175" s="173"/>
      <c r="CEV175" s="173"/>
      <c r="CEW175" s="173"/>
      <c r="CEX175" s="173"/>
      <c r="CEY175" s="173"/>
      <c r="CEZ175" s="173"/>
      <c r="CFA175" s="173"/>
      <c r="CFB175" s="173"/>
      <c r="CFC175" s="173"/>
      <c r="CFD175" s="173"/>
      <c r="CFE175" s="173"/>
      <c r="CFF175" s="173"/>
      <c r="CFG175" s="173"/>
      <c r="CFH175" s="173"/>
      <c r="CFI175" s="173"/>
      <c r="CFJ175" s="173"/>
      <c r="CFK175" s="173"/>
      <c r="CFL175" s="173"/>
      <c r="CFM175" s="173"/>
      <c r="CFN175" s="173"/>
      <c r="CFO175" s="173"/>
      <c r="CFP175" s="173"/>
      <c r="CFQ175" s="173"/>
      <c r="CFR175" s="173"/>
      <c r="CFS175" s="173"/>
      <c r="CFT175" s="173"/>
      <c r="CFU175" s="173"/>
      <c r="CFV175" s="173"/>
      <c r="CFW175" s="173"/>
      <c r="CFX175" s="173"/>
      <c r="CFY175" s="173"/>
      <c r="CFZ175" s="173"/>
      <c r="CGA175" s="173"/>
      <c r="CGB175" s="173"/>
      <c r="CGC175" s="173"/>
      <c r="CGD175" s="173"/>
      <c r="CGE175" s="173"/>
      <c r="CGF175" s="173"/>
      <c r="CGG175" s="173"/>
      <c r="CGH175" s="173"/>
      <c r="CGI175" s="173"/>
      <c r="CGJ175" s="173"/>
      <c r="CGK175" s="173"/>
      <c r="CGL175" s="173"/>
      <c r="CGM175" s="173"/>
      <c r="CGN175" s="173"/>
      <c r="CGO175" s="173"/>
      <c r="CGP175" s="173"/>
      <c r="CGQ175" s="173"/>
      <c r="CGR175" s="173"/>
      <c r="CGS175" s="173"/>
      <c r="CGT175" s="173"/>
      <c r="CGU175" s="173"/>
      <c r="CGV175" s="173"/>
      <c r="CGW175" s="173"/>
      <c r="CGX175" s="173"/>
      <c r="CGY175" s="173"/>
      <c r="CGZ175" s="173"/>
      <c r="CHA175" s="173"/>
      <c r="CHB175" s="173"/>
      <c r="CHC175" s="173"/>
      <c r="CHD175" s="173"/>
      <c r="CHE175" s="173"/>
      <c r="CHF175" s="173"/>
      <c r="CHG175" s="173"/>
      <c r="CHH175" s="173"/>
      <c r="CHI175" s="173"/>
      <c r="CHJ175" s="173"/>
      <c r="CHK175" s="173"/>
      <c r="CHL175" s="173"/>
      <c r="CHM175" s="173"/>
      <c r="CHN175" s="173"/>
      <c r="CHO175" s="173"/>
      <c r="CHP175" s="173"/>
      <c r="CHQ175" s="173"/>
      <c r="CHR175" s="173"/>
      <c r="CHS175" s="173"/>
      <c r="CHT175" s="173"/>
      <c r="CHU175" s="173"/>
      <c r="CHV175" s="173"/>
      <c r="CHW175" s="173"/>
      <c r="CHX175" s="173"/>
      <c r="CHY175" s="173"/>
      <c r="CHZ175" s="173"/>
      <c r="CIA175" s="173"/>
      <c r="CIB175" s="173"/>
      <c r="CIC175" s="173"/>
      <c r="CID175" s="173"/>
      <c r="CIE175" s="173"/>
      <c r="CIF175" s="173"/>
      <c r="CIG175" s="173"/>
      <c r="CIH175" s="173"/>
      <c r="CII175" s="173"/>
      <c r="CIJ175" s="173"/>
      <c r="CIK175" s="173"/>
      <c r="CIL175" s="173"/>
      <c r="CIM175" s="173"/>
      <c r="CIN175" s="173"/>
      <c r="CIO175" s="173"/>
      <c r="CIP175" s="173"/>
      <c r="CIQ175" s="173"/>
      <c r="CIR175" s="173"/>
      <c r="CIS175" s="173"/>
      <c r="CIT175" s="173"/>
      <c r="CIU175" s="173"/>
      <c r="CIV175" s="173"/>
      <c r="CIW175" s="173"/>
      <c r="CIX175" s="173"/>
      <c r="CIY175" s="173"/>
      <c r="CIZ175" s="173"/>
      <c r="CJA175" s="173"/>
      <c r="CJB175" s="173"/>
      <c r="CJC175" s="173"/>
      <c r="CJD175" s="173"/>
      <c r="CJE175" s="173"/>
      <c r="CJF175" s="173"/>
      <c r="CJG175" s="173"/>
      <c r="CJH175" s="173"/>
      <c r="CJI175" s="173"/>
      <c r="CJJ175" s="173"/>
      <c r="CJK175" s="173"/>
      <c r="CJL175" s="173"/>
      <c r="CJM175" s="173"/>
      <c r="CJN175" s="173"/>
      <c r="CJO175" s="173"/>
      <c r="CJP175" s="173"/>
      <c r="CJQ175" s="173"/>
      <c r="CJR175" s="173"/>
      <c r="CJS175" s="173"/>
      <c r="CJT175" s="173"/>
      <c r="CJU175" s="173"/>
      <c r="CJV175" s="173"/>
      <c r="CJW175" s="173"/>
      <c r="CJX175" s="173"/>
      <c r="CJY175" s="173"/>
      <c r="CJZ175" s="173"/>
      <c r="CKA175" s="173"/>
      <c r="CKB175" s="173"/>
      <c r="CKC175" s="173"/>
      <c r="CKD175" s="173"/>
      <c r="CKE175" s="173"/>
      <c r="CKF175" s="173"/>
      <c r="CKG175" s="173"/>
      <c r="CKH175" s="173"/>
      <c r="CKI175" s="173"/>
      <c r="CKJ175" s="173"/>
      <c r="CKK175" s="173"/>
      <c r="CKL175" s="173"/>
      <c r="CKM175" s="173"/>
      <c r="CKN175" s="173"/>
      <c r="CKO175" s="173"/>
      <c r="CKP175" s="173"/>
      <c r="CKQ175" s="173"/>
      <c r="CKR175" s="173"/>
      <c r="CKS175" s="173"/>
      <c r="CKT175" s="173"/>
      <c r="CKU175" s="173"/>
      <c r="CKV175" s="173"/>
      <c r="CKW175" s="173"/>
      <c r="CKX175" s="173"/>
      <c r="CKY175" s="173"/>
      <c r="CKZ175" s="173"/>
      <c r="CLA175" s="173"/>
      <c r="CLB175" s="173"/>
      <c r="CLC175" s="173"/>
      <c r="CLD175" s="173"/>
      <c r="CLE175" s="173"/>
      <c r="CLF175" s="173"/>
      <c r="CLG175" s="173"/>
      <c r="CLH175" s="173"/>
      <c r="CLI175" s="173"/>
      <c r="CLJ175" s="173"/>
      <c r="CLK175" s="173"/>
      <c r="CLL175" s="173"/>
      <c r="CLM175" s="173"/>
      <c r="CLN175" s="173"/>
      <c r="CLO175" s="173"/>
      <c r="CLP175" s="173"/>
      <c r="CLQ175" s="173"/>
      <c r="CLR175" s="173"/>
      <c r="CLS175" s="173"/>
      <c r="CLT175" s="173"/>
      <c r="CLU175" s="173"/>
      <c r="CLV175" s="173"/>
      <c r="CLW175" s="173"/>
      <c r="CLX175" s="173"/>
      <c r="CLY175" s="173"/>
      <c r="CLZ175" s="173"/>
      <c r="CMA175" s="173"/>
      <c r="CMB175" s="173"/>
      <c r="CMC175" s="173"/>
      <c r="CMD175" s="173"/>
      <c r="CME175" s="173"/>
      <c r="CMF175" s="173"/>
      <c r="CMG175" s="173"/>
      <c r="CMH175" s="173"/>
      <c r="CMI175" s="173"/>
      <c r="CMJ175" s="173"/>
      <c r="CMK175" s="173"/>
      <c r="CML175" s="173"/>
      <c r="CMM175" s="173"/>
      <c r="CMN175" s="173"/>
      <c r="CMO175" s="173"/>
      <c r="CMP175" s="173"/>
      <c r="CMQ175" s="173"/>
      <c r="CMR175" s="173"/>
      <c r="CMS175" s="173"/>
      <c r="CMT175" s="173"/>
      <c r="CMU175" s="173"/>
      <c r="CMV175" s="173"/>
      <c r="CMW175" s="173"/>
      <c r="CMX175" s="173"/>
      <c r="CMY175" s="173"/>
      <c r="CMZ175" s="173"/>
      <c r="CNA175" s="173"/>
      <c r="CNB175" s="173"/>
      <c r="CNC175" s="173"/>
      <c r="CND175" s="173"/>
      <c r="CNE175" s="173"/>
      <c r="CNF175" s="173"/>
      <c r="CNG175" s="173"/>
      <c r="CNH175" s="173"/>
      <c r="CNI175" s="173"/>
      <c r="CNJ175" s="173"/>
      <c r="CNK175" s="173"/>
      <c r="CNL175" s="173"/>
      <c r="CNM175" s="173"/>
      <c r="CNN175" s="173"/>
      <c r="CNO175" s="173"/>
      <c r="CNP175" s="173"/>
      <c r="CNQ175" s="173"/>
      <c r="CNR175" s="173"/>
      <c r="CNS175" s="173"/>
      <c r="CNT175" s="173"/>
      <c r="CNU175" s="173"/>
      <c r="CNV175" s="173"/>
      <c r="CNW175" s="173"/>
      <c r="CNX175" s="173"/>
      <c r="CNY175" s="173"/>
      <c r="CNZ175" s="173"/>
      <c r="COA175" s="173"/>
      <c r="COB175" s="173"/>
      <c r="COC175" s="173"/>
      <c r="COD175" s="173"/>
      <c r="COE175" s="173"/>
      <c r="COF175" s="173"/>
      <c r="COG175" s="173"/>
      <c r="COH175" s="173"/>
      <c r="COI175" s="173"/>
      <c r="COJ175" s="173"/>
      <c r="COK175" s="173"/>
      <c r="COL175" s="173"/>
      <c r="COM175" s="173"/>
      <c r="CON175" s="173"/>
      <c r="COO175" s="173"/>
      <c r="COP175" s="173"/>
      <c r="COQ175" s="173"/>
      <c r="COR175" s="173"/>
      <c r="COS175" s="173"/>
      <c r="COT175" s="173"/>
      <c r="COU175" s="173"/>
      <c r="COV175" s="173"/>
      <c r="COW175" s="173"/>
      <c r="COX175" s="173"/>
      <c r="COY175" s="173"/>
      <c r="COZ175" s="173"/>
      <c r="CPA175" s="173"/>
      <c r="CPB175" s="173"/>
      <c r="CPC175" s="173"/>
      <c r="CPD175" s="173"/>
      <c r="CPE175" s="173"/>
      <c r="CPF175" s="173"/>
      <c r="CPG175" s="173"/>
      <c r="CPH175" s="173"/>
      <c r="CPI175" s="173"/>
      <c r="CPJ175" s="173"/>
      <c r="CPK175" s="173"/>
      <c r="CPL175" s="173"/>
      <c r="CPM175" s="173"/>
      <c r="CPN175" s="173"/>
      <c r="CPO175" s="173"/>
      <c r="CPP175" s="173"/>
      <c r="CPQ175" s="173"/>
      <c r="CPR175" s="173"/>
      <c r="CPS175" s="173"/>
      <c r="CPT175" s="173"/>
      <c r="CPU175" s="173"/>
      <c r="CPV175" s="173"/>
      <c r="CPW175" s="173"/>
      <c r="CPX175" s="173"/>
      <c r="CPY175" s="173"/>
      <c r="CPZ175" s="173"/>
      <c r="CQA175" s="173"/>
      <c r="CQB175" s="173"/>
      <c r="CQC175" s="173"/>
      <c r="CQD175" s="173"/>
      <c r="CQE175" s="173"/>
      <c r="CQF175" s="173"/>
      <c r="CQG175" s="173"/>
      <c r="CQH175" s="173"/>
      <c r="CQI175" s="173"/>
      <c r="CQJ175" s="173"/>
      <c r="CQK175" s="173"/>
      <c r="CQL175" s="173"/>
      <c r="CQM175" s="173"/>
      <c r="CQN175" s="173"/>
      <c r="CQO175" s="173"/>
      <c r="CQP175" s="173"/>
      <c r="CQQ175" s="173"/>
      <c r="CQR175" s="173"/>
      <c r="CQS175" s="173"/>
      <c r="CQT175" s="173"/>
      <c r="CQU175" s="173"/>
      <c r="CQV175" s="173"/>
      <c r="CQW175" s="173"/>
      <c r="CQX175" s="173"/>
      <c r="CQY175" s="173"/>
      <c r="CQZ175" s="173"/>
      <c r="CRA175" s="173"/>
      <c r="CRB175" s="173"/>
      <c r="CRC175" s="173"/>
      <c r="CRD175" s="173"/>
      <c r="CRE175" s="173"/>
      <c r="CRF175" s="173"/>
      <c r="CRG175" s="173"/>
      <c r="CRH175" s="173"/>
      <c r="CRI175" s="173"/>
      <c r="CRJ175" s="173"/>
      <c r="CRK175" s="173"/>
      <c r="CRL175" s="173"/>
      <c r="CRM175" s="173"/>
      <c r="CRN175" s="173"/>
      <c r="CRO175" s="173"/>
      <c r="CRP175" s="173"/>
      <c r="CRQ175" s="173"/>
      <c r="CRR175" s="173"/>
      <c r="CRS175" s="173"/>
      <c r="CRT175" s="173"/>
      <c r="CRU175" s="173"/>
      <c r="CRV175" s="173"/>
      <c r="CRW175" s="173"/>
      <c r="CRX175" s="173"/>
      <c r="CRY175" s="173"/>
      <c r="CRZ175" s="173"/>
      <c r="CSA175" s="173"/>
      <c r="CSB175" s="173"/>
      <c r="CSC175" s="173"/>
      <c r="CSD175" s="173"/>
      <c r="CSE175" s="173"/>
      <c r="CSF175" s="173"/>
      <c r="CSG175" s="173"/>
      <c r="CSH175" s="173"/>
      <c r="CSI175" s="173"/>
      <c r="CSJ175" s="173"/>
      <c r="CSK175" s="173"/>
      <c r="CSL175" s="173"/>
      <c r="CSM175" s="173"/>
      <c r="CSN175" s="173"/>
      <c r="CSO175" s="173"/>
      <c r="CSP175" s="173"/>
      <c r="CSQ175" s="173"/>
      <c r="CSR175" s="173"/>
      <c r="CSS175" s="173"/>
      <c r="CST175" s="173"/>
      <c r="CSU175" s="173"/>
      <c r="CSV175" s="173"/>
      <c r="CSW175" s="173"/>
      <c r="CSX175" s="173"/>
      <c r="CSY175" s="173"/>
      <c r="CSZ175" s="173"/>
      <c r="CTA175" s="173"/>
      <c r="CTB175" s="173"/>
      <c r="CTC175" s="173"/>
      <c r="CTD175" s="173"/>
      <c r="CTE175" s="173"/>
      <c r="CTF175" s="173"/>
      <c r="CTG175" s="173"/>
      <c r="CTH175" s="173"/>
      <c r="CTI175" s="173"/>
      <c r="CTJ175" s="173"/>
      <c r="CTK175" s="173"/>
      <c r="CTL175" s="173"/>
      <c r="CTM175" s="173"/>
      <c r="CTN175" s="173"/>
      <c r="CTO175" s="173"/>
      <c r="CTP175" s="173"/>
      <c r="CTQ175" s="173"/>
      <c r="CTR175" s="173"/>
      <c r="CTS175" s="173"/>
      <c r="CTT175" s="173"/>
      <c r="CTU175" s="173"/>
      <c r="CTV175" s="173"/>
      <c r="CTW175" s="173"/>
      <c r="CTX175" s="173"/>
      <c r="CTY175" s="173"/>
      <c r="CTZ175" s="173"/>
      <c r="CUA175" s="173"/>
      <c r="CUB175" s="173"/>
      <c r="CUC175" s="173"/>
      <c r="CUD175" s="173"/>
      <c r="CUE175" s="173"/>
      <c r="CUF175" s="173"/>
      <c r="CUG175" s="173"/>
      <c r="CUH175" s="173"/>
      <c r="CUI175" s="173"/>
      <c r="CUJ175" s="173"/>
      <c r="CUK175" s="173"/>
      <c r="CUL175" s="173"/>
      <c r="CUM175" s="173"/>
      <c r="CUN175" s="173"/>
      <c r="CUO175" s="173"/>
      <c r="CUP175" s="173"/>
      <c r="CUQ175" s="173"/>
      <c r="CUR175" s="173"/>
      <c r="CUS175" s="173"/>
      <c r="CUT175" s="173"/>
      <c r="CUU175" s="173"/>
      <c r="CUV175" s="173"/>
      <c r="CUW175" s="173"/>
      <c r="CUX175" s="173"/>
      <c r="CUY175" s="173"/>
      <c r="CUZ175" s="173"/>
      <c r="CVA175" s="173"/>
      <c r="CVB175" s="173"/>
      <c r="CVC175" s="173"/>
      <c r="CVD175" s="173"/>
      <c r="CVE175" s="173"/>
      <c r="CVF175" s="173"/>
      <c r="CVG175" s="173"/>
      <c r="CVH175" s="173"/>
      <c r="CVI175" s="173"/>
      <c r="CVJ175" s="173"/>
      <c r="CVK175" s="173"/>
      <c r="CVL175" s="173"/>
      <c r="CVM175" s="173"/>
      <c r="CVN175" s="173"/>
      <c r="CVO175" s="173"/>
      <c r="CVP175" s="173"/>
      <c r="CVQ175" s="173"/>
      <c r="CVR175" s="173"/>
      <c r="CVS175" s="173"/>
      <c r="CVT175" s="173"/>
      <c r="CVU175" s="173"/>
      <c r="CVV175" s="173"/>
      <c r="CVW175" s="173"/>
      <c r="CVX175" s="173"/>
      <c r="CVY175" s="173"/>
      <c r="CVZ175" s="173"/>
      <c r="CWA175" s="173"/>
      <c r="CWB175" s="173"/>
      <c r="CWC175" s="173"/>
      <c r="CWD175" s="173"/>
      <c r="CWE175" s="173"/>
      <c r="CWF175" s="173"/>
      <c r="CWG175" s="173"/>
      <c r="CWH175" s="173"/>
      <c r="CWI175" s="173"/>
      <c r="CWJ175" s="173"/>
      <c r="CWK175" s="173"/>
      <c r="CWL175" s="173"/>
      <c r="CWM175" s="173"/>
      <c r="CWN175" s="173"/>
      <c r="CWO175" s="173"/>
      <c r="CWP175" s="173"/>
      <c r="CWQ175" s="173"/>
      <c r="CWR175" s="173"/>
      <c r="CWS175" s="173"/>
      <c r="CWT175" s="173"/>
      <c r="CWU175" s="173"/>
      <c r="CWV175" s="173"/>
      <c r="CWW175" s="173"/>
      <c r="CWX175" s="173"/>
      <c r="CWY175" s="173"/>
      <c r="CWZ175" s="173"/>
      <c r="CXA175" s="173"/>
      <c r="CXB175" s="173"/>
      <c r="CXC175" s="173"/>
      <c r="CXD175" s="173"/>
      <c r="CXE175" s="173"/>
      <c r="CXF175" s="173"/>
      <c r="CXG175" s="173"/>
      <c r="CXH175" s="173"/>
      <c r="CXI175" s="173"/>
      <c r="CXJ175" s="173"/>
      <c r="CXK175" s="173"/>
      <c r="CXL175" s="173"/>
      <c r="CXM175" s="173"/>
      <c r="CXN175" s="173"/>
      <c r="CXO175" s="173"/>
      <c r="CXP175" s="173"/>
      <c r="CXQ175" s="173"/>
      <c r="CXR175" s="173"/>
      <c r="CXS175" s="173"/>
      <c r="CXT175" s="173"/>
      <c r="CXU175" s="173"/>
      <c r="CXV175" s="173"/>
      <c r="CXW175" s="173"/>
      <c r="CXX175" s="173"/>
      <c r="CXY175" s="173"/>
      <c r="CXZ175" s="173"/>
      <c r="CYA175" s="173"/>
      <c r="CYB175" s="173"/>
      <c r="CYC175" s="173"/>
      <c r="CYD175" s="173"/>
      <c r="CYE175" s="173"/>
      <c r="CYF175" s="173"/>
      <c r="CYG175" s="173"/>
      <c r="CYH175" s="173"/>
      <c r="CYI175" s="173"/>
      <c r="CYJ175" s="173"/>
      <c r="CYK175" s="173"/>
      <c r="CYL175" s="173"/>
      <c r="CYM175" s="173"/>
      <c r="CYN175" s="173"/>
      <c r="CYO175" s="173"/>
      <c r="CYP175" s="173"/>
      <c r="CYQ175" s="173"/>
      <c r="CYR175" s="173"/>
      <c r="CYS175" s="173"/>
      <c r="CYT175" s="173"/>
      <c r="CYU175" s="173"/>
      <c r="CYV175" s="173"/>
      <c r="CYW175" s="173"/>
      <c r="CYX175" s="173"/>
      <c r="CYY175" s="173"/>
      <c r="CYZ175" s="173"/>
      <c r="CZA175" s="173"/>
      <c r="CZB175" s="173"/>
      <c r="CZC175" s="173"/>
      <c r="CZD175" s="173"/>
      <c r="CZE175" s="173"/>
      <c r="CZF175" s="173"/>
      <c r="CZG175" s="173"/>
      <c r="CZH175" s="173"/>
      <c r="CZI175" s="173"/>
      <c r="CZJ175" s="173"/>
      <c r="CZK175" s="173"/>
      <c r="CZL175" s="173"/>
      <c r="CZM175" s="173"/>
      <c r="CZN175" s="173"/>
      <c r="CZO175" s="173"/>
      <c r="CZP175" s="173"/>
      <c r="CZQ175" s="173"/>
      <c r="CZR175" s="173"/>
      <c r="CZS175" s="173"/>
      <c r="CZT175" s="173"/>
      <c r="CZU175" s="173"/>
      <c r="CZV175" s="173"/>
      <c r="CZW175" s="173"/>
      <c r="CZX175" s="173"/>
      <c r="CZY175" s="173"/>
      <c r="CZZ175" s="173"/>
      <c r="DAA175" s="173"/>
      <c r="DAB175" s="173"/>
      <c r="DAC175" s="173"/>
      <c r="DAD175" s="173"/>
      <c r="DAE175" s="173"/>
      <c r="DAF175" s="173"/>
      <c r="DAG175" s="173"/>
      <c r="DAH175" s="173"/>
      <c r="DAI175" s="173"/>
      <c r="DAJ175" s="173"/>
      <c r="DAK175" s="173"/>
      <c r="DAL175" s="173"/>
      <c r="DAM175" s="173"/>
      <c r="DAN175" s="173"/>
      <c r="DAO175" s="173"/>
      <c r="DAP175" s="173"/>
      <c r="DAQ175" s="173"/>
      <c r="DAR175" s="173"/>
      <c r="DAS175" s="173"/>
      <c r="DAT175" s="173"/>
      <c r="DAU175" s="173"/>
      <c r="DAV175" s="173"/>
      <c r="DAW175" s="173"/>
      <c r="DAX175" s="173"/>
      <c r="DAY175" s="173"/>
      <c r="DAZ175" s="173"/>
      <c r="DBA175" s="173"/>
      <c r="DBB175" s="173"/>
      <c r="DBC175" s="173"/>
      <c r="DBD175" s="173"/>
      <c r="DBE175" s="173"/>
      <c r="DBF175" s="173"/>
      <c r="DBG175" s="173"/>
      <c r="DBH175" s="173"/>
      <c r="DBI175" s="173"/>
      <c r="DBJ175" s="173"/>
      <c r="DBK175" s="173"/>
      <c r="DBL175" s="173"/>
      <c r="DBM175" s="173"/>
      <c r="DBN175" s="173"/>
      <c r="DBO175" s="173"/>
      <c r="DBP175" s="173"/>
      <c r="DBQ175" s="173"/>
      <c r="DBR175" s="173"/>
      <c r="DBS175" s="173"/>
      <c r="DBT175" s="173"/>
      <c r="DBU175" s="173"/>
      <c r="DBV175" s="173"/>
      <c r="DBW175" s="173"/>
      <c r="DBX175" s="173"/>
      <c r="DBY175" s="173"/>
      <c r="DBZ175" s="173"/>
      <c r="DCA175" s="173"/>
      <c r="DCB175" s="173"/>
      <c r="DCC175" s="173"/>
      <c r="DCD175" s="173"/>
      <c r="DCE175" s="173"/>
      <c r="DCF175" s="173"/>
      <c r="DCG175" s="173"/>
      <c r="DCH175" s="173"/>
      <c r="DCI175" s="173"/>
      <c r="DCJ175" s="173"/>
      <c r="DCK175" s="173"/>
      <c r="DCL175" s="173"/>
      <c r="DCM175" s="173"/>
      <c r="DCN175" s="173"/>
      <c r="DCO175" s="173"/>
      <c r="DCP175" s="173"/>
      <c r="DCQ175" s="173"/>
      <c r="DCR175" s="173"/>
      <c r="DCS175" s="173"/>
      <c r="DCT175" s="173"/>
      <c r="DCU175" s="173"/>
      <c r="DCV175" s="173"/>
      <c r="DCW175" s="173"/>
      <c r="DCX175" s="173"/>
      <c r="DCY175" s="173"/>
      <c r="DCZ175" s="173"/>
      <c r="DDA175" s="173"/>
      <c r="DDB175" s="173"/>
      <c r="DDC175" s="173"/>
      <c r="DDD175" s="173"/>
      <c r="DDE175" s="173"/>
      <c r="DDF175" s="173"/>
      <c r="DDG175" s="173"/>
      <c r="DDH175" s="173"/>
      <c r="DDI175" s="173"/>
      <c r="DDJ175" s="173"/>
      <c r="DDK175" s="173"/>
      <c r="DDL175" s="173"/>
      <c r="DDM175" s="173"/>
      <c r="DDN175" s="173"/>
      <c r="DDO175" s="173"/>
      <c r="DDP175" s="173"/>
      <c r="DDQ175" s="173"/>
      <c r="DDR175" s="173"/>
      <c r="DDS175" s="173"/>
      <c r="DDT175" s="173"/>
      <c r="DDU175" s="173"/>
      <c r="DDV175" s="173"/>
      <c r="DDW175" s="173"/>
      <c r="DDX175" s="173"/>
      <c r="DDY175" s="173"/>
      <c r="DDZ175" s="173"/>
      <c r="DEA175" s="173"/>
      <c r="DEB175" s="173"/>
      <c r="DEC175" s="173"/>
      <c r="DED175" s="173"/>
      <c r="DEE175" s="173"/>
      <c r="DEF175" s="173"/>
      <c r="DEG175" s="173"/>
      <c r="DEH175" s="173"/>
      <c r="DEI175" s="173"/>
      <c r="DEJ175" s="173"/>
      <c r="DEK175" s="173"/>
      <c r="DEL175" s="173"/>
      <c r="DEM175" s="173"/>
      <c r="DEN175" s="173"/>
      <c r="DEO175" s="173"/>
      <c r="DEP175" s="173"/>
      <c r="DEQ175" s="173"/>
      <c r="DER175" s="173"/>
      <c r="DES175" s="173"/>
      <c r="DET175" s="173"/>
      <c r="DEU175" s="173"/>
      <c r="DEV175" s="173"/>
      <c r="DEW175" s="173"/>
      <c r="DEX175" s="173"/>
      <c r="DEY175" s="173"/>
      <c r="DEZ175" s="173"/>
      <c r="DFA175" s="173"/>
      <c r="DFB175" s="173"/>
      <c r="DFC175" s="173"/>
      <c r="DFD175" s="173"/>
      <c r="DFE175" s="173"/>
      <c r="DFF175" s="173"/>
      <c r="DFG175" s="173"/>
      <c r="DFH175" s="173"/>
      <c r="DFI175" s="173"/>
      <c r="DFJ175" s="173"/>
      <c r="DFK175" s="173"/>
      <c r="DFL175" s="173"/>
      <c r="DFM175" s="173"/>
      <c r="DFN175" s="173"/>
      <c r="DFO175" s="173"/>
      <c r="DFP175" s="173"/>
      <c r="DFQ175" s="173"/>
      <c r="DFR175" s="173"/>
      <c r="DFS175" s="173"/>
      <c r="DFT175" s="173"/>
      <c r="DFU175" s="173"/>
      <c r="DFV175" s="173"/>
      <c r="DFW175" s="173"/>
      <c r="DFX175" s="173"/>
      <c r="DFY175" s="173"/>
      <c r="DFZ175" s="173"/>
      <c r="DGA175" s="173"/>
      <c r="DGB175" s="173"/>
      <c r="DGC175" s="173"/>
      <c r="DGD175" s="173"/>
      <c r="DGE175" s="173"/>
      <c r="DGF175" s="173"/>
      <c r="DGG175" s="173"/>
      <c r="DGH175" s="173"/>
      <c r="DGI175" s="173"/>
      <c r="DGJ175" s="173"/>
      <c r="DGK175" s="173"/>
      <c r="DGL175" s="173"/>
      <c r="DGM175" s="173"/>
      <c r="DGN175" s="173"/>
      <c r="DGO175" s="173"/>
      <c r="DGP175" s="173"/>
      <c r="DGQ175" s="173"/>
      <c r="DGR175" s="173"/>
      <c r="DGS175" s="173"/>
      <c r="DGT175" s="173"/>
      <c r="DGU175" s="173"/>
      <c r="DGV175" s="173"/>
      <c r="DGW175" s="173"/>
      <c r="DGX175" s="173"/>
      <c r="DGY175" s="173"/>
      <c r="DGZ175" s="173"/>
      <c r="DHA175" s="173"/>
      <c r="DHB175" s="173"/>
      <c r="DHC175" s="173"/>
      <c r="DHD175" s="173"/>
      <c r="DHE175" s="173"/>
      <c r="DHF175" s="173"/>
      <c r="DHG175" s="173"/>
      <c r="DHH175" s="173"/>
      <c r="DHI175" s="173"/>
      <c r="DHJ175" s="173"/>
      <c r="DHK175" s="173"/>
      <c r="DHL175" s="173"/>
      <c r="DHM175" s="173"/>
      <c r="DHN175" s="173"/>
      <c r="DHO175" s="173"/>
      <c r="DHP175" s="173"/>
      <c r="DHQ175" s="173"/>
      <c r="DHR175" s="173"/>
      <c r="DHS175" s="173"/>
      <c r="DHT175" s="173"/>
      <c r="DHU175" s="173"/>
      <c r="DHV175" s="173"/>
      <c r="DHW175" s="173"/>
      <c r="DHX175" s="173"/>
      <c r="DHY175" s="173"/>
      <c r="DHZ175" s="173"/>
      <c r="DIA175" s="173"/>
      <c r="DIB175" s="173"/>
      <c r="DIC175" s="173"/>
      <c r="DID175" s="173"/>
      <c r="DIE175" s="173"/>
      <c r="DIF175" s="173"/>
      <c r="DIG175" s="173"/>
      <c r="DIH175" s="173"/>
      <c r="DII175" s="173"/>
      <c r="DIJ175" s="173"/>
      <c r="DIK175" s="173"/>
      <c r="DIL175" s="173"/>
      <c r="DIM175" s="173"/>
      <c r="DIN175" s="173"/>
      <c r="DIO175" s="173"/>
      <c r="DIP175" s="173"/>
      <c r="DIQ175" s="173"/>
      <c r="DIR175" s="173"/>
      <c r="DIS175" s="173"/>
      <c r="DIT175" s="173"/>
      <c r="DIU175" s="173"/>
      <c r="DIV175" s="173"/>
      <c r="DIW175" s="173"/>
      <c r="DIX175" s="173"/>
      <c r="DIY175" s="173"/>
      <c r="DIZ175" s="173"/>
      <c r="DJA175" s="173"/>
      <c r="DJB175" s="173"/>
      <c r="DJC175" s="173"/>
      <c r="DJD175" s="173"/>
      <c r="DJE175" s="173"/>
      <c r="DJF175" s="173"/>
      <c r="DJG175" s="173"/>
      <c r="DJH175" s="173"/>
      <c r="DJI175" s="173"/>
      <c r="DJJ175" s="173"/>
      <c r="DJK175" s="173"/>
      <c r="DJL175" s="173"/>
      <c r="DJM175" s="173"/>
      <c r="DJN175" s="173"/>
      <c r="DJO175" s="173"/>
      <c r="DJP175" s="173"/>
      <c r="DJQ175" s="173"/>
      <c r="DJR175" s="173"/>
      <c r="DJS175" s="173"/>
      <c r="DJT175" s="173"/>
      <c r="DJU175" s="173"/>
      <c r="DJV175" s="173"/>
      <c r="DJW175" s="173"/>
      <c r="DJX175" s="173"/>
      <c r="DJY175" s="173"/>
      <c r="DJZ175" s="173"/>
      <c r="DKA175" s="173"/>
      <c r="DKB175" s="173"/>
      <c r="DKC175" s="173"/>
      <c r="DKD175" s="173"/>
      <c r="DKE175" s="173"/>
      <c r="DKF175" s="173"/>
      <c r="DKG175" s="173"/>
      <c r="DKH175" s="173"/>
      <c r="DKI175" s="173"/>
      <c r="DKJ175" s="173"/>
      <c r="DKK175" s="173"/>
      <c r="DKL175" s="173"/>
      <c r="DKM175" s="173"/>
      <c r="DKN175" s="173"/>
      <c r="DKO175" s="173"/>
      <c r="DKP175" s="173"/>
      <c r="DKQ175" s="173"/>
      <c r="DKR175" s="173"/>
      <c r="DKS175" s="173"/>
      <c r="DKT175" s="173"/>
      <c r="DKU175" s="173"/>
      <c r="DKV175" s="173"/>
      <c r="DKW175" s="173"/>
      <c r="DKX175" s="173"/>
      <c r="DKY175" s="173"/>
      <c r="DKZ175" s="173"/>
      <c r="DLA175" s="173"/>
      <c r="DLB175" s="173"/>
      <c r="DLC175" s="173"/>
      <c r="DLD175" s="173"/>
      <c r="DLE175" s="173"/>
      <c r="DLF175" s="173"/>
      <c r="DLG175" s="173"/>
      <c r="DLH175" s="173"/>
      <c r="DLI175" s="173"/>
      <c r="DLJ175" s="173"/>
      <c r="DLK175" s="173"/>
      <c r="DLL175" s="173"/>
      <c r="DLM175" s="173"/>
      <c r="DLN175" s="173"/>
      <c r="DLO175" s="173"/>
      <c r="DLP175" s="173"/>
      <c r="DLQ175" s="173"/>
      <c r="DLR175" s="173"/>
      <c r="DLS175" s="173"/>
      <c r="DLT175" s="173"/>
      <c r="DLU175" s="173"/>
      <c r="DLV175" s="173"/>
      <c r="DLW175" s="173"/>
      <c r="DLX175" s="173"/>
      <c r="DLY175" s="173"/>
      <c r="DLZ175" s="173"/>
      <c r="DMA175" s="173"/>
      <c r="DMB175" s="173"/>
      <c r="DMC175" s="173"/>
      <c r="DMD175" s="173"/>
      <c r="DME175" s="173"/>
      <c r="DMF175" s="173"/>
      <c r="DMG175" s="173"/>
      <c r="DMH175" s="173"/>
      <c r="DMI175" s="173"/>
      <c r="DMJ175" s="173"/>
      <c r="DMK175" s="173"/>
      <c r="DML175" s="173"/>
      <c r="DMM175" s="173"/>
      <c r="DMN175" s="173"/>
      <c r="DMO175" s="173"/>
      <c r="DMP175" s="173"/>
      <c r="DMQ175" s="173"/>
      <c r="DMR175" s="173"/>
      <c r="DMS175" s="173"/>
      <c r="DMT175" s="173"/>
      <c r="DMU175" s="173"/>
      <c r="DMV175" s="173"/>
      <c r="DMW175" s="173"/>
      <c r="DMX175" s="173"/>
      <c r="DMY175" s="173"/>
      <c r="DMZ175" s="173"/>
      <c r="DNA175" s="173"/>
      <c r="DNB175" s="173"/>
      <c r="DNC175" s="173"/>
      <c r="DND175" s="173"/>
      <c r="DNE175" s="173"/>
      <c r="DNF175" s="173"/>
      <c r="DNG175" s="173"/>
      <c r="DNH175" s="173"/>
      <c r="DNI175" s="173"/>
      <c r="DNJ175" s="173"/>
      <c r="DNK175" s="173"/>
      <c r="DNL175" s="173"/>
      <c r="DNM175" s="173"/>
      <c r="DNN175" s="173"/>
      <c r="DNO175" s="173"/>
      <c r="DNP175" s="173"/>
      <c r="DNQ175" s="173"/>
      <c r="DNR175" s="173"/>
      <c r="DNS175" s="173"/>
      <c r="DNT175" s="173"/>
      <c r="DNU175" s="173"/>
      <c r="DNV175" s="173"/>
      <c r="DNW175" s="173"/>
      <c r="DNX175" s="173"/>
      <c r="DNY175" s="173"/>
      <c r="DNZ175" s="173"/>
      <c r="DOA175" s="173"/>
      <c r="DOB175" s="173"/>
      <c r="DOC175" s="173"/>
      <c r="DOD175" s="173"/>
      <c r="DOE175" s="173"/>
      <c r="DOF175" s="173"/>
      <c r="DOG175" s="173"/>
      <c r="DOH175" s="173"/>
      <c r="DOI175" s="173"/>
      <c r="DOJ175" s="173"/>
      <c r="DOK175" s="173"/>
      <c r="DOL175" s="173"/>
      <c r="DOM175" s="173"/>
      <c r="DON175" s="173"/>
      <c r="DOO175" s="173"/>
      <c r="DOP175" s="173"/>
      <c r="DOQ175" s="173"/>
      <c r="DOR175" s="173"/>
      <c r="DOS175" s="173"/>
      <c r="DOT175" s="173"/>
      <c r="DOU175" s="173"/>
      <c r="DOV175" s="173"/>
      <c r="DOW175" s="173"/>
      <c r="DOX175" s="173"/>
      <c r="DOY175" s="173"/>
      <c r="DOZ175" s="173"/>
      <c r="DPA175" s="173"/>
      <c r="DPB175" s="173"/>
      <c r="DPC175" s="173"/>
      <c r="DPD175" s="173"/>
      <c r="DPE175" s="173"/>
      <c r="DPF175" s="173"/>
      <c r="DPG175" s="173"/>
      <c r="DPH175" s="173"/>
      <c r="DPI175" s="173"/>
      <c r="DPJ175" s="173"/>
      <c r="DPK175" s="173"/>
      <c r="DPL175" s="173"/>
      <c r="DPM175" s="173"/>
      <c r="DPN175" s="173"/>
      <c r="DPO175" s="173"/>
      <c r="DPP175" s="173"/>
      <c r="DPQ175" s="173"/>
      <c r="DPR175" s="173"/>
      <c r="DPS175" s="173"/>
      <c r="DPT175" s="173"/>
      <c r="DPU175" s="173"/>
      <c r="DPV175" s="173"/>
      <c r="DPW175" s="173"/>
      <c r="DPX175" s="173"/>
      <c r="DPY175" s="173"/>
      <c r="DPZ175" s="173"/>
      <c r="DQA175" s="173"/>
      <c r="DQB175" s="173"/>
      <c r="DQC175" s="173"/>
      <c r="DQD175" s="173"/>
      <c r="DQE175" s="173"/>
      <c r="DQF175" s="173"/>
      <c r="DQG175" s="173"/>
      <c r="DQH175" s="173"/>
      <c r="DQI175" s="173"/>
      <c r="DQJ175" s="173"/>
      <c r="DQK175" s="173"/>
      <c r="DQL175" s="173"/>
      <c r="DQM175" s="173"/>
      <c r="DQN175" s="173"/>
      <c r="DQO175" s="173"/>
      <c r="DQP175" s="173"/>
      <c r="DQQ175" s="173"/>
      <c r="DQR175" s="173"/>
      <c r="DQS175" s="173"/>
      <c r="DQT175" s="173"/>
      <c r="DQU175" s="173"/>
      <c r="DQV175" s="173"/>
      <c r="DQW175" s="173"/>
      <c r="DQX175" s="173"/>
      <c r="DQY175" s="173"/>
      <c r="DQZ175" s="173"/>
      <c r="DRA175" s="173"/>
      <c r="DRB175" s="173"/>
      <c r="DRC175" s="173"/>
      <c r="DRD175" s="173"/>
      <c r="DRE175" s="173"/>
      <c r="DRF175" s="173"/>
      <c r="DRG175" s="173"/>
      <c r="DRH175" s="173"/>
      <c r="DRI175" s="173"/>
      <c r="DRJ175" s="173"/>
      <c r="DRK175" s="173"/>
      <c r="DRL175" s="173"/>
      <c r="DRM175" s="173"/>
      <c r="DRN175" s="173"/>
      <c r="DRO175" s="173"/>
      <c r="DRP175" s="173"/>
      <c r="DRQ175" s="173"/>
      <c r="DRR175" s="173"/>
      <c r="DRS175" s="173"/>
      <c r="DRT175" s="173"/>
      <c r="DRU175" s="173"/>
      <c r="DRV175" s="173"/>
      <c r="DRW175" s="173"/>
      <c r="DRX175" s="173"/>
      <c r="DRY175" s="173"/>
      <c r="DRZ175" s="173"/>
      <c r="DSA175" s="173"/>
      <c r="DSB175" s="173"/>
      <c r="DSC175" s="173"/>
      <c r="DSD175" s="173"/>
      <c r="DSE175" s="173"/>
      <c r="DSF175" s="173"/>
      <c r="DSG175" s="173"/>
      <c r="DSH175" s="173"/>
      <c r="DSI175" s="173"/>
      <c r="DSJ175" s="173"/>
      <c r="DSK175" s="173"/>
      <c r="DSL175" s="173"/>
      <c r="DSM175" s="173"/>
      <c r="DSN175" s="173"/>
      <c r="DSO175" s="173"/>
      <c r="DSP175" s="173"/>
      <c r="DSQ175" s="173"/>
      <c r="DSR175" s="173"/>
      <c r="DSS175" s="173"/>
      <c r="DST175" s="173"/>
      <c r="DSU175" s="173"/>
      <c r="DSV175" s="173"/>
      <c r="DSW175" s="173"/>
      <c r="DSX175" s="173"/>
      <c r="DSY175" s="173"/>
      <c r="DSZ175" s="173"/>
      <c r="DTA175" s="173"/>
      <c r="DTB175" s="173"/>
      <c r="DTC175" s="173"/>
      <c r="DTD175" s="173"/>
      <c r="DTE175" s="173"/>
      <c r="DTF175" s="173"/>
      <c r="DTG175" s="173"/>
      <c r="DTH175" s="173"/>
      <c r="DTI175" s="173"/>
      <c r="DTJ175" s="173"/>
      <c r="DTK175" s="173"/>
      <c r="DTL175" s="173"/>
      <c r="DTM175" s="173"/>
      <c r="DTN175" s="173"/>
      <c r="DTO175" s="173"/>
      <c r="DTP175" s="173"/>
      <c r="DTQ175" s="173"/>
      <c r="DTR175" s="173"/>
      <c r="DTS175" s="173"/>
      <c r="DTT175" s="173"/>
      <c r="DTU175" s="173"/>
      <c r="DTV175" s="173"/>
      <c r="DTW175" s="173"/>
      <c r="DTX175" s="173"/>
      <c r="DTY175" s="173"/>
      <c r="DTZ175" s="173"/>
      <c r="DUA175" s="173"/>
      <c r="DUB175" s="173"/>
      <c r="DUC175" s="173"/>
      <c r="DUD175" s="173"/>
      <c r="DUE175" s="173"/>
      <c r="DUF175" s="173"/>
      <c r="DUG175" s="173"/>
      <c r="DUH175" s="173"/>
      <c r="DUI175" s="173"/>
      <c r="DUJ175" s="173"/>
      <c r="DUK175" s="173"/>
      <c r="DUL175" s="173"/>
      <c r="DUM175" s="173"/>
      <c r="DUN175" s="173"/>
      <c r="DUO175" s="173"/>
      <c r="DUP175" s="173"/>
      <c r="DUQ175" s="173"/>
      <c r="DUR175" s="173"/>
      <c r="DUS175" s="173"/>
      <c r="DUT175" s="173"/>
      <c r="DUU175" s="173"/>
      <c r="DUV175" s="173"/>
      <c r="DUW175" s="173"/>
      <c r="DUX175" s="173"/>
      <c r="DUY175" s="173"/>
      <c r="DUZ175" s="173"/>
      <c r="DVA175" s="173"/>
      <c r="DVB175" s="173"/>
      <c r="DVC175" s="173"/>
      <c r="DVD175" s="173"/>
      <c r="DVE175" s="173"/>
      <c r="DVF175" s="173"/>
      <c r="DVG175" s="173"/>
      <c r="DVH175" s="173"/>
      <c r="DVI175" s="173"/>
      <c r="DVJ175" s="173"/>
      <c r="DVK175" s="173"/>
      <c r="DVL175" s="173"/>
      <c r="DVM175" s="173"/>
      <c r="DVN175" s="173"/>
      <c r="DVO175" s="173"/>
      <c r="DVP175" s="173"/>
      <c r="DVQ175" s="173"/>
      <c r="DVR175" s="173"/>
      <c r="DVS175" s="173"/>
      <c r="DVT175" s="173"/>
      <c r="DVU175" s="173"/>
      <c r="DVV175" s="173"/>
      <c r="DVW175" s="173"/>
      <c r="DVX175" s="173"/>
      <c r="DVY175" s="173"/>
      <c r="DVZ175" s="173"/>
      <c r="DWA175" s="173"/>
      <c r="DWB175" s="173"/>
      <c r="DWC175" s="173"/>
      <c r="DWD175" s="173"/>
      <c r="DWE175" s="173"/>
      <c r="DWF175" s="173"/>
      <c r="DWG175" s="173"/>
      <c r="DWH175" s="173"/>
      <c r="DWI175" s="173"/>
      <c r="DWJ175" s="173"/>
      <c r="DWK175" s="173"/>
      <c r="DWL175" s="173"/>
      <c r="DWM175" s="173"/>
      <c r="DWN175" s="173"/>
      <c r="DWO175" s="173"/>
      <c r="DWP175" s="173"/>
      <c r="DWQ175" s="173"/>
      <c r="DWR175" s="173"/>
      <c r="DWS175" s="173"/>
      <c r="DWT175" s="173"/>
      <c r="DWU175" s="173"/>
      <c r="DWV175" s="173"/>
      <c r="DWW175" s="173"/>
      <c r="DWX175" s="173"/>
      <c r="DWY175" s="173"/>
      <c r="DWZ175" s="173"/>
      <c r="DXA175" s="173"/>
      <c r="DXB175" s="173"/>
      <c r="DXC175" s="173"/>
      <c r="DXD175" s="173"/>
      <c r="DXE175" s="173"/>
      <c r="DXF175" s="173"/>
      <c r="DXG175" s="173"/>
      <c r="DXH175" s="173"/>
      <c r="DXI175" s="173"/>
      <c r="DXJ175" s="173"/>
      <c r="DXK175" s="173"/>
      <c r="DXL175" s="173"/>
      <c r="DXM175" s="173"/>
      <c r="DXN175" s="173"/>
      <c r="DXO175" s="173"/>
      <c r="DXP175" s="173"/>
      <c r="DXQ175" s="173"/>
      <c r="DXR175" s="173"/>
      <c r="DXS175" s="173"/>
      <c r="DXT175" s="173"/>
      <c r="DXU175" s="173"/>
      <c r="DXV175" s="173"/>
      <c r="DXW175" s="173"/>
      <c r="DXX175" s="173"/>
      <c r="DXY175" s="173"/>
      <c r="DXZ175" s="173"/>
      <c r="DYA175" s="173"/>
      <c r="DYB175" s="173"/>
      <c r="DYC175" s="173"/>
      <c r="DYD175" s="173"/>
      <c r="DYE175" s="173"/>
      <c r="DYF175" s="173"/>
      <c r="DYG175" s="173"/>
      <c r="DYH175" s="173"/>
      <c r="DYI175" s="173"/>
      <c r="DYJ175" s="173"/>
      <c r="DYK175" s="173"/>
      <c r="DYL175" s="173"/>
      <c r="DYM175" s="173"/>
      <c r="DYN175" s="173"/>
      <c r="DYO175" s="173"/>
      <c r="DYP175" s="173"/>
      <c r="DYQ175" s="173"/>
      <c r="DYR175" s="173"/>
      <c r="DYS175" s="173"/>
      <c r="DYT175" s="173"/>
      <c r="DYU175" s="173"/>
      <c r="DYV175" s="173"/>
      <c r="DYW175" s="173"/>
      <c r="DYX175" s="173"/>
      <c r="DYY175" s="173"/>
      <c r="DYZ175" s="173"/>
      <c r="DZA175" s="173"/>
      <c r="DZB175" s="173"/>
      <c r="DZC175" s="173"/>
      <c r="DZD175" s="173"/>
      <c r="DZE175" s="173"/>
      <c r="DZF175" s="173"/>
      <c r="DZG175" s="173"/>
      <c r="DZH175" s="173"/>
      <c r="DZI175" s="173"/>
      <c r="DZJ175" s="173"/>
      <c r="DZK175" s="173"/>
      <c r="DZL175" s="173"/>
      <c r="DZM175" s="173"/>
      <c r="DZN175" s="173"/>
      <c r="DZO175" s="173"/>
      <c r="DZP175" s="173"/>
      <c r="DZQ175" s="173"/>
      <c r="DZR175" s="173"/>
      <c r="DZS175" s="173"/>
      <c r="DZT175" s="173"/>
      <c r="DZU175" s="173"/>
      <c r="DZV175" s="173"/>
      <c r="DZW175" s="173"/>
      <c r="DZX175" s="173"/>
      <c r="DZY175" s="173"/>
      <c r="DZZ175" s="173"/>
      <c r="EAA175" s="173"/>
      <c r="EAB175" s="173"/>
      <c r="EAC175" s="173"/>
      <c r="EAD175" s="173"/>
      <c r="EAE175" s="173"/>
      <c r="EAF175" s="173"/>
      <c r="EAG175" s="173"/>
      <c r="EAH175" s="173"/>
      <c r="EAI175" s="173"/>
      <c r="EAJ175" s="173"/>
      <c r="EAK175" s="173"/>
      <c r="EAL175" s="173"/>
      <c r="EAM175" s="173"/>
      <c r="EAN175" s="173"/>
      <c r="EAO175" s="173"/>
      <c r="EAP175" s="173"/>
      <c r="EAQ175" s="173"/>
      <c r="EAR175" s="173"/>
      <c r="EAS175" s="173"/>
      <c r="EAT175" s="173"/>
      <c r="EAU175" s="173"/>
      <c r="EAV175" s="173"/>
      <c r="EAW175" s="173"/>
      <c r="EAX175" s="173"/>
      <c r="EAY175" s="173"/>
      <c r="EAZ175" s="173"/>
      <c r="EBA175" s="173"/>
      <c r="EBB175" s="173"/>
      <c r="EBC175" s="173"/>
      <c r="EBD175" s="173"/>
      <c r="EBE175" s="173"/>
      <c r="EBF175" s="173"/>
      <c r="EBG175" s="173"/>
      <c r="EBH175" s="173"/>
      <c r="EBI175" s="173"/>
      <c r="EBJ175" s="173"/>
      <c r="EBK175" s="173"/>
      <c r="EBL175" s="173"/>
      <c r="EBM175" s="173"/>
      <c r="EBN175" s="173"/>
      <c r="EBO175" s="173"/>
      <c r="EBP175" s="173"/>
      <c r="EBQ175" s="173"/>
      <c r="EBR175" s="173"/>
      <c r="EBS175" s="173"/>
      <c r="EBT175" s="173"/>
      <c r="EBU175" s="173"/>
      <c r="EBV175" s="173"/>
      <c r="EBW175" s="173"/>
      <c r="EBX175" s="173"/>
      <c r="EBY175" s="173"/>
      <c r="EBZ175" s="173"/>
      <c r="ECA175" s="173"/>
      <c r="ECB175" s="173"/>
      <c r="ECC175" s="173"/>
      <c r="ECD175" s="173"/>
      <c r="ECE175" s="173"/>
      <c r="ECF175" s="173"/>
      <c r="ECG175" s="173"/>
      <c r="ECH175" s="173"/>
      <c r="ECI175" s="173"/>
      <c r="ECJ175" s="173"/>
      <c r="ECK175" s="173"/>
      <c r="ECL175" s="173"/>
      <c r="ECM175" s="173"/>
      <c r="ECN175" s="173"/>
      <c r="ECO175" s="173"/>
      <c r="ECP175" s="173"/>
      <c r="ECQ175" s="173"/>
      <c r="ECR175" s="173"/>
      <c r="ECS175" s="173"/>
      <c r="ECT175" s="173"/>
      <c r="ECU175" s="173"/>
      <c r="ECV175" s="173"/>
      <c r="ECW175" s="173"/>
      <c r="ECX175" s="173"/>
      <c r="ECY175" s="173"/>
      <c r="ECZ175" s="173"/>
      <c r="EDA175" s="173"/>
      <c r="EDB175" s="173"/>
      <c r="EDC175" s="173"/>
      <c r="EDD175" s="173"/>
      <c r="EDE175" s="173"/>
      <c r="EDF175" s="173"/>
      <c r="EDG175" s="173"/>
      <c r="EDH175" s="173"/>
      <c r="EDI175" s="173"/>
      <c r="EDJ175" s="173"/>
      <c r="EDK175" s="173"/>
      <c r="EDL175" s="173"/>
      <c r="EDM175" s="173"/>
      <c r="EDN175" s="173"/>
      <c r="EDO175" s="173"/>
      <c r="EDP175" s="173"/>
      <c r="EDQ175" s="173"/>
      <c r="EDR175" s="173"/>
      <c r="EDS175" s="173"/>
      <c r="EDT175" s="173"/>
      <c r="EDU175" s="173"/>
      <c r="EDV175" s="173"/>
      <c r="EDW175" s="173"/>
      <c r="EDX175" s="173"/>
      <c r="EDY175" s="173"/>
      <c r="EDZ175" s="173"/>
      <c r="EEA175" s="173"/>
      <c r="EEB175" s="173"/>
      <c r="EEC175" s="173"/>
      <c r="EED175" s="173"/>
      <c r="EEE175" s="173"/>
      <c r="EEF175" s="173"/>
      <c r="EEG175" s="173"/>
      <c r="EEH175" s="173"/>
      <c r="EEI175" s="173"/>
      <c r="EEJ175" s="173"/>
      <c r="EEK175" s="173"/>
      <c r="EEL175" s="173"/>
      <c r="EEM175" s="173"/>
      <c r="EEN175" s="173"/>
      <c r="EEO175" s="173"/>
      <c r="EEP175" s="173"/>
      <c r="EEQ175" s="173"/>
      <c r="EER175" s="173"/>
      <c r="EES175" s="173"/>
      <c r="EET175" s="173"/>
      <c r="EEU175" s="173"/>
      <c r="EEV175" s="173"/>
      <c r="EEW175" s="173"/>
      <c r="EEX175" s="173"/>
      <c r="EEY175" s="173"/>
      <c r="EEZ175" s="173"/>
      <c r="EFA175" s="173"/>
      <c r="EFB175" s="173"/>
      <c r="EFC175" s="173"/>
      <c r="EFD175" s="173"/>
      <c r="EFE175" s="173"/>
      <c r="EFF175" s="173"/>
      <c r="EFG175" s="173"/>
      <c r="EFH175" s="173"/>
      <c r="EFI175" s="173"/>
      <c r="EFJ175" s="173"/>
      <c r="EFK175" s="173"/>
      <c r="EFL175" s="173"/>
      <c r="EFM175" s="173"/>
      <c r="EFN175" s="173"/>
      <c r="EFO175" s="173"/>
      <c r="EFP175" s="173"/>
      <c r="EFQ175" s="173"/>
      <c r="EFR175" s="173"/>
      <c r="EFS175" s="173"/>
      <c r="EFT175" s="173"/>
      <c r="EFU175" s="173"/>
      <c r="EFV175" s="173"/>
      <c r="EFW175" s="173"/>
      <c r="EFX175" s="173"/>
      <c r="EFY175" s="173"/>
      <c r="EFZ175" s="173"/>
      <c r="EGA175" s="173"/>
      <c r="EGB175" s="173"/>
      <c r="EGC175" s="173"/>
      <c r="EGD175" s="173"/>
      <c r="EGE175" s="173"/>
      <c r="EGF175" s="173"/>
      <c r="EGG175" s="173"/>
      <c r="EGH175" s="173"/>
      <c r="EGI175" s="173"/>
      <c r="EGJ175" s="173"/>
      <c r="EGK175" s="173"/>
      <c r="EGL175" s="173"/>
      <c r="EGM175" s="173"/>
      <c r="EGN175" s="173"/>
      <c r="EGO175" s="173"/>
      <c r="EGP175" s="173"/>
      <c r="EGQ175" s="173"/>
      <c r="EGR175" s="173"/>
      <c r="EGS175" s="173"/>
      <c r="EGT175" s="173"/>
      <c r="EGU175" s="173"/>
      <c r="EGV175" s="173"/>
      <c r="EGW175" s="173"/>
      <c r="EGX175" s="173"/>
      <c r="EGY175" s="173"/>
      <c r="EGZ175" s="173"/>
      <c r="EHA175" s="173"/>
      <c r="EHB175" s="173"/>
      <c r="EHC175" s="173"/>
      <c r="EHD175" s="173"/>
      <c r="EHE175" s="173"/>
      <c r="EHF175" s="173"/>
      <c r="EHG175" s="173"/>
      <c r="EHH175" s="173"/>
      <c r="EHI175" s="173"/>
      <c r="EHJ175" s="173"/>
      <c r="EHK175" s="173"/>
      <c r="EHL175" s="173"/>
      <c r="EHM175" s="173"/>
      <c r="EHN175" s="173"/>
      <c r="EHO175" s="173"/>
      <c r="EHP175" s="173"/>
      <c r="EHQ175" s="173"/>
      <c r="EHR175" s="173"/>
      <c r="EHS175" s="173"/>
      <c r="EHT175" s="173"/>
      <c r="EHU175" s="173"/>
      <c r="EHV175" s="173"/>
      <c r="EHW175" s="173"/>
      <c r="EHX175" s="173"/>
      <c r="EHY175" s="173"/>
      <c r="EHZ175" s="173"/>
      <c r="EIA175" s="173"/>
      <c r="EIB175" s="173"/>
      <c r="EIC175" s="173"/>
      <c r="EID175" s="173"/>
      <c r="EIE175" s="173"/>
      <c r="EIF175" s="173"/>
      <c r="EIG175" s="173"/>
      <c r="EIH175" s="173"/>
      <c r="EII175" s="173"/>
      <c r="EIJ175" s="173"/>
      <c r="EIK175" s="173"/>
      <c r="EIL175" s="173"/>
      <c r="EIM175" s="173"/>
      <c r="EIN175" s="173"/>
      <c r="EIO175" s="173"/>
      <c r="EIP175" s="173"/>
      <c r="EIQ175" s="173"/>
      <c r="EIR175" s="173"/>
      <c r="EIS175" s="173"/>
      <c r="EIT175" s="173"/>
      <c r="EIU175" s="173"/>
      <c r="EIV175" s="173"/>
      <c r="EIW175" s="173"/>
      <c r="EIX175" s="173"/>
      <c r="EIY175" s="173"/>
      <c r="EIZ175" s="173"/>
      <c r="EJA175" s="173"/>
      <c r="EJB175" s="173"/>
      <c r="EJC175" s="173"/>
      <c r="EJD175" s="173"/>
      <c r="EJE175" s="173"/>
      <c r="EJF175" s="173"/>
      <c r="EJG175" s="173"/>
      <c r="EJH175" s="173"/>
      <c r="EJI175" s="173"/>
      <c r="EJJ175" s="173"/>
      <c r="EJK175" s="173"/>
      <c r="EJL175" s="173"/>
      <c r="EJM175" s="173"/>
      <c r="EJN175" s="173"/>
      <c r="EJO175" s="173"/>
      <c r="EJP175" s="173"/>
      <c r="EJQ175" s="173"/>
      <c r="EJR175" s="173"/>
      <c r="EJS175" s="173"/>
      <c r="EJT175" s="173"/>
      <c r="EJU175" s="173"/>
      <c r="EJV175" s="173"/>
      <c r="EJW175" s="173"/>
      <c r="EJX175" s="173"/>
      <c r="EJY175" s="173"/>
      <c r="EJZ175" s="173"/>
      <c r="EKA175" s="173"/>
      <c r="EKB175" s="173"/>
      <c r="EKC175" s="173"/>
      <c r="EKD175" s="173"/>
      <c r="EKE175" s="173"/>
      <c r="EKF175" s="173"/>
      <c r="EKG175" s="173"/>
      <c r="EKH175" s="173"/>
      <c r="EKI175" s="173"/>
      <c r="EKJ175" s="173"/>
      <c r="EKK175" s="173"/>
      <c r="EKL175" s="173"/>
      <c r="EKM175" s="173"/>
      <c r="EKN175" s="173"/>
      <c r="EKO175" s="173"/>
      <c r="EKP175" s="173"/>
      <c r="EKQ175" s="173"/>
      <c r="EKR175" s="173"/>
      <c r="EKS175" s="173"/>
      <c r="EKT175" s="173"/>
      <c r="EKU175" s="173"/>
      <c r="EKV175" s="173"/>
      <c r="EKW175" s="173"/>
      <c r="EKX175" s="173"/>
      <c r="EKY175" s="173"/>
      <c r="EKZ175" s="173"/>
      <c r="ELA175" s="173"/>
      <c r="ELB175" s="173"/>
      <c r="ELC175" s="173"/>
      <c r="ELD175" s="173"/>
      <c r="ELE175" s="173"/>
      <c r="ELF175" s="173"/>
      <c r="ELG175" s="173"/>
      <c r="ELH175" s="173"/>
      <c r="ELI175" s="173"/>
      <c r="ELJ175" s="173"/>
      <c r="ELK175" s="173"/>
      <c r="ELL175" s="173"/>
      <c r="ELM175" s="173"/>
      <c r="ELN175" s="173"/>
      <c r="ELO175" s="173"/>
      <c r="ELP175" s="173"/>
      <c r="ELQ175" s="173"/>
      <c r="ELR175" s="173"/>
      <c r="ELS175" s="173"/>
      <c r="ELT175" s="173"/>
      <c r="ELU175" s="173"/>
      <c r="ELV175" s="173"/>
      <c r="ELW175" s="173"/>
      <c r="ELX175" s="173"/>
      <c r="ELY175" s="173"/>
      <c r="ELZ175" s="173"/>
      <c r="EMA175" s="173"/>
      <c r="EMB175" s="173"/>
      <c r="EMC175" s="173"/>
      <c r="EMD175" s="173"/>
      <c r="EME175" s="173"/>
      <c r="EMF175" s="173"/>
      <c r="EMG175" s="173"/>
      <c r="EMH175" s="173"/>
      <c r="EMI175" s="173"/>
      <c r="EMJ175" s="173"/>
      <c r="EMK175" s="173"/>
      <c r="EML175" s="173"/>
      <c r="EMM175" s="173"/>
      <c r="EMN175" s="173"/>
      <c r="EMO175" s="173"/>
      <c r="EMP175" s="173"/>
      <c r="EMQ175" s="173"/>
      <c r="EMR175" s="173"/>
      <c r="EMS175" s="173"/>
      <c r="EMT175" s="173"/>
      <c r="EMU175" s="173"/>
      <c r="EMV175" s="173"/>
      <c r="EMW175" s="173"/>
      <c r="EMX175" s="173"/>
      <c r="EMY175" s="173"/>
      <c r="EMZ175" s="173"/>
      <c r="ENA175" s="173"/>
      <c r="ENB175" s="173"/>
      <c r="ENC175" s="173"/>
      <c r="END175" s="173"/>
      <c r="ENE175" s="173"/>
      <c r="ENF175" s="173"/>
      <c r="ENG175" s="173"/>
      <c r="ENH175" s="173"/>
      <c r="ENI175" s="173"/>
      <c r="ENJ175" s="173"/>
      <c r="ENK175" s="173"/>
      <c r="ENL175" s="173"/>
      <c r="ENM175" s="173"/>
      <c r="ENN175" s="173"/>
      <c r="ENO175" s="173"/>
      <c r="ENP175" s="173"/>
      <c r="ENQ175" s="173"/>
      <c r="ENR175" s="173"/>
      <c r="ENS175" s="173"/>
      <c r="ENT175" s="173"/>
      <c r="ENU175" s="173"/>
      <c r="ENV175" s="173"/>
      <c r="ENW175" s="173"/>
      <c r="ENX175" s="173"/>
      <c r="ENY175" s="173"/>
      <c r="ENZ175" s="173"/>
      <c r="EOA175" s="173"/>
      <c r="EOB175" s="173"/>
      <c r="EOC175" s="173"/>
      <c r="EOD175" s="173"/>
      <c r="EOE175" s="173"/>
      <c r="EOF175" s="173"/>
      <c r="EOG175" s="173"/>
      <c r="EOH175" s="173"/>
      <c r="EOI175" s="173"/>
      <c r="EOJ175" s="173"/>
      <c r="EOK175" s="173"/>
      <c r="EOL175" s="173"/>
      <c r="EOM175" s="173"/>
      <c r="EON175" s="173"/>
      <c r="EOO175" s="173"/>
      <c r="EOP175" s="173"/>
      <c r="EOQ175" s="173"/>
      <c r="EOR175" s="173"/>
      <c r="EOS175" s="173"/>
      <c r="EOT175" s="173"/>
      <c r="EOU175" s="173"/>
      <c r="EOV175" s="173"/>
      <c r="EOW175" s="173"/>
      <c r="EOX175" s="173"/>
      <c r="EOY175" s="173"/>
      <c r="EOZ175" s="173"/>
      <c r="EPA175" s="173"/>
      <c r="EPB175" s="173"/>
      <c r="EPC175" s="173"/>
      <c r="EPD175" s="173"/>
      <c r="EPE175" s="173"/>
      <c r="EPF175" s="173"/>
      <c r="EPG175" s="173"/>
      <c r="EPH175" s="173"/>
      <c r="EPI175" s="173"/>
      <c r="EPJ175" s="173"/>
      <c r="EPK175" s="173"/>
      <c r="EPL175" s="173"/>
      <c r="EPM175" s="173"/>
      <c r="EPN175" s="173"/>
      <c r="EPO175" s="173"/>
      <c r="EPP175" s="173"/>
      <c r="EPQ175" s="173"/>
      <c r="EPR175" s="173"/>
      <c r="EPS175" s="173"/>
      <c r="EPT175" s="173"/>
      <c r="EPU175" s="173"/>
      <c r="EPV175" s="173"/>
      <c r="EPW175" s="173"/>
      <c r="EPX175" s="173"/>
      <c r="EPY175" s="173"/>
      <c r="EPZ175" s="173"/>
      <c r="EQA175" s="173"/>
      <c r="EQB175" s="173"/>
      <c r="EQC175" s="173"/>
      <c r="EQD175" s="173"/>
      <c r="EQE175" s="173"/>
      <c r="EQF175" s="173"/>
      <c r="EQG175" s="173"/>
      <c r="EQH175" s="173"/>
      <c r="EQI175" s="173"/>
      <c r="EQJ175" s="173"/>
      <c r="EQK175" s="173"/>
      <c r="EQL175" s="173"/>
      <c r="EQM175" s="173"/>
      <c r="EQN175" s="173"/>
      <c r="EQO175" s="173"/>
      <c r="EQP175" s="173"/>
      <c r="EQQ175" s="173"/>
      <c r="EQR175" s="173"/>
      <c r="EQS175" s="173"/>
      <c r="EQT175" s="173"/>
      <c r="EQU175" s="173"/>
      <c r="EQV175" s="173"/>
      <c r="EQW175" s="173"/>
      <c r="EQX175" s="173"/>
      <c r="EQY175" s="173"/>
      <c r="EQZ175" s="173"/>
      <c r="ERA175" s="173"/>
      <c r="ERB175" s="173"/>
      <c r="ERC175" s="173"/>
      <c r="ERD175" s="173"/>
      <c r="ERE175" s="173"/>
      <c r="ERF175" s="173"/>
      <c r="ERG175" s="173"/>
      <c r="ERH175" s="173"/>
      <c r="ERI175" s="173"/>
      <c r="ERJ175" s="173"/>
      <c r="ERK175" s="173"/>
      <c r="ERL175" s="173"/>
      <c r="ERM175" s="173"/>
      <c r="ERN175" s="173"/>
      <c r="ERO175" s="173"/>
      <c r="ERP175" s="173"/>
      <c r="ERQ175" s="173"/>
      <c r="ERR175" s="173"/>
      <c r="ERS175" s="173"/>
      <c r="ERT175" s="173"/>
      <c r="ERU175" s="173"/>
      <c r="ERV175" s="173"/>
      <c r="ERW175" s="173"/>
      <c r="ERX175" s="173"/>
      <c r="ERY175" s="173"/>
      <c r="ERZ175" s="173"/>
      <c r="ESA175" s="173"/>
      <c r="ESB175" s="173"/>
      <c r="ESC175" s="173"/>
      <c r="ESD175" s="173"/>
      <c r="ESE175" s="173"/>
      <c r="ESF175" s="173"/>
      <c r="ESG175" s="173"/>
      <c r="ESH175" s="173"/>
      <c r="ESI175" s="173"/>
      <c r="ESJ175" s="173"/>
      <c r="ESK175" s="173"/>
      <c r="ESL175" s="173"/>
      <c r="ESM175" s="173"/>
      <c r="ESN175" s="173"/>
      <c r="ESO175" s="173"/>
      <c r="ESP175" s="173"/>
      <c r="ESQ175" s="173"/>
      <c r="ESR175" s="173"/>
      <c r="ESS175" s="173"/>
      <c r="EST175" s="173"/>
      <c r="ESU175" s="173"/>
      <c r="ESV175" s="173"/>
      <c r="ESW175" s="173"/>
      <c r="ESX175" s="173"/>
      <c r="ESY175" s="173"/>
      <c r="ESZ175" s="173"/>
      <c r="ETA175" s="173"/>
      <c r="ETB175" s="173"/>
      <c r="ETC175" s="173"/>
      <c r="ETD175" s="173"/>
      <c r="ETE175" s="173"/>
      <c r="ETF175" s="173"/>
      <c r="ETG175" s="173"/>
      <c r="ETH175" s="173"/>
      <c r="ETI175" s="173"/>
      <c r="ETJ175" s="173"/>
      <c r="ETK175" s="173"/>
      <c r="ETL175" s="173"/>
      <c r="ETM175" s="173"/>
      <c r="ETN175" s="173"/>
      <c r="ETO175" s="173"/>
      <c r="ETP175" s="173"/>
      <c r="ETQ175" s="173"/>
      <c r="ETR175" s="173"/>
      <c r="ETS175" s="173"/>
      <c r="ETT175" s="173"/>
      <c r="ETU175" s="173"/>
      <c r="ETV175" s="173"/>
      <c r="ETW175" s="173"/>
      <c r="ETX175" s="173"/>
      <c r="ETY175" s="173"/>
      <c r="ETZ175" s="173"/>
      <c r="EUA175" s="173"/>
      <c r="EUB175" s="173"/>
      <c r="EUC175" s="173"/>
      <c r="EUD175" s="173"/>
      <c r="EUE175" s="173"/>
      <c r="EUF175" s="173"/>
      <c r="EUG175" s="173"/>
      <c r="EUH175" s="173"/>
      <c r="EUI175" s="173"/>
      <c r="EUJ175" s="173"/>
      <c r="EUK175" s="173"/>
      <c r="EUL175" s="173"/>
      <c r="EUM175" s="173"/>
      <c r="EUN175" s="173"/>
      <c r="EUO175" s="173"/>
      <c r="EUP175" s="173"/>
      <c r="EUQ175" s="173"/>
      <c r="EUR175" s="173"/>
      <c r="EUS175" s="173"/>
      <c r="EUT175" s="173"/>
      <c r="EUU175" s="173"/>
      <c r="EUV175" s="173"/>
      <c r="EUW175" s="173"/>
      <c r="EUX175" s="173"/>
      <c r="EUY175" s="173"/>
      <c r="EUZ175" s="173"/>
      <c r="EVA175" s="173"/>
      <c r="EVB175" s="173"/>
      <c r="EVC175" s="173"/>
      <c r="EVD175" s="173"/>
      <c r="EVE175" s="173"/>
      <c r="EVF175" s="173"/>
      <c r="EVG175" s="173"/>
      <c r="EVH175" s="173"/>
      <c r="EVI175" s="173"/>
      <c r="EVJ175" s="173"/>
      <c r="EVK175" s="173"/>
      <c r="EVL175" s="173"/>
      <c r="EVM175" s="173"/>
      <c r="EVN175" s="173"/>
      <c r="EVO175" s="173"/>
      <c r="EVP175" s="173"/>
      <c r="EVQ175" s="173"/>
      <c r="EVR175" s="173"/>
      <c r="EVS175" s="173"/>
      <c r="EVT175" s="173"/>
      <c r="EVU175" s="173"/>
      <c r="EVV175" s="173"/>
      <c r="EVW175" s="173"/>
      <c r="EVX175" s="173"/>
      <c r="EVY175" s="173"/>
      <c r="EVZ175" s="173"/>
      <c r="EWA175" s="173"/>
      <c r="EWB175" s="173"/>
      <c r="EWC175" s="173"/>
      <c r="EWD175" s="173"/>
      <c r="EWE175" s="173"/>
      <c r="EWF175" s="173"/>
      <c r="EWG175" s="173"/>
      <c r="EWH175" s="173"/>
      <c r="EWI175" s="173"/>
      <c r="EWJ175" s="173"/>
      <c r="EWK175" s="173"/>
      <c r="EWL175" s="173"/>
      <c r="EWM175" s="173"/>
      <c r="EWN175" s="173"/>
      <c r="EWO175" s="173"/>
      <c r="EWP175" s="173"/>
      <c r="EWQ175" s="173"/>
      <c r="EWR175" s="173"/>
      <c r="EWS175" s="173"/>
      <c r="EWT175" s="173"/>
      <c r="EWU175" s="173"/>
      <c r="EWV175" s="173"/>
      <c r="EWW175" s="173"/>
      <c r="EWX175" s="173"/>
      <c r="EWY175" s="173"/>
      <c r="EWZ175" s="173"/>
      <c r="EXA175" s="173"/>
      <c r="EXB175" s="173"/>
      <c r="EXC175" s="173"/>
      <c r="EXD175" s="173"/>
      <c r="EXE175" s="173"/>
      <c r="EXF175" s="173"/>
      <c r="EXG175" s="173"/>
      <c r="EXH175" s="173"/>
      <c r="EXI175" s="173"/>
      <c r="EXJ175" s="173"/>
      <c r="EXK175" s="173"/>
      <c r="EXL175" s="173"/>
      <c r="EXM175" s="173"/>
      <c r="EXN175" s="173"/>
      <c r="EXO175" s="173"/>
      <c r="EXP175" s="173"/>
      <c r="EXQ175" s="173"/>
      <c r="EXR175" s="173"/>
      <c r="EXS175" s="173"/>
      <c r="EXT175" s="173"/>
      <c r="EXU175" s="173"/>
      <c r="EXV175" s="173"/>
      <c r="EXW175" s="173"/>
      <c r="EXX175" s="173"/>
      <c r="EXY175" s="173"/>
      <c r="EXZ175" s="173"/>
      <c r="EYA175" s="173"/>
      <c r="EYB175" s="173"/>
      <c r="EYC175" s="173"/>
      <c r="EYD175" s="173"/>
      <c r="EYE175" s="173"/>
      <c r="EYF175" s="173"/>
      <c r="EYG175" s="173"/>
      <c r="EYH175" s="173"/>
      <c r="EYI175" s="173"/>
      <c r="EYJ175" s="173"/>
      <c r="EYK175" s="173"/>
      <c r="EYL175" s="173"/>
      <c r="EYM175" s="173"/>
      <c r="EYN175" s="173"/>
      <c r="EYO175" s="173"/>
      <c r="EYP175" s="173"/>
      <c r="EYQ175" s="173"/>
      <c r="EYR175" s="173"/>
      <c r="EYS175" s="173"/>
      <c r="EYT175" s="173"/>
      <c r="EYU175" s="173"/>
      <c r="EYV175" s="173"/>
      <c r="EYW175" s="173"/>
      <c r="EYX175" s="173"/>
      <c r="EYY175" s="173"/>
      <c r="EYZ175" s="173"/>
      <c r="EZA175" s="173"/>
      <c r="EZB175" s="173"/>
      <c r="EZC175" s="173"/>
      <c r="EZD175" s="173"/>
      <c r="EZE175" s="173"/>
      <c r="EZF175" s="173"/>
      <c r="EZG175" s="173"/>
      <c r="EZH175" s="173"/>
      <c r="EZI175" s="173"/>
      <c r="EZJ175" s="173"/>
      <c r="EZK175" s="173"/>
      <c r="EZL175" s="173"/>
      <c r="EZM175" s="173"/>
      <c r="EZN175" s="173"/>
      <c r="EZO175" s="173"/>
      <c r="EZP175" s="173"/>
      <c r="EZQ175" s="173"/>
      <c r="EZR175" s="173"/>
      <c r="EZS175" s="173"/>
      <c r="EZT175" s="173"/>
      <c r="EZU175" s="173"/>
      <c r="EZV175" s="173"/>
      <c r="EZW175" s="173"/>
      <c r="EZX175" s="173"/>
      <c r="EZY175" s="173"/>
      <c r="EZZ175" s="173"/>
      <c r="FAA175" s="173"/>
      <c r="FAB175" s="173"/>
      <c r="FAC175" s="173"/>
      <c r="FAD175" s="173"/>
      <c r="FAE175" s="173"/>
      <c r="FAF175" s="173"/>
      <c r="FAG175" s="173"/>
      <c r="FAH175" s="173"/>
      <c r="FAI175" s="173"/>
      <c r="FAJ175" s="173"/>
      <c r="FAK175" s="173"/>
      <c r="FAL175" s="173"/>
      <c r="FAM175" s="173"/>
      <c r="FAN175" s="173"/>
      <c r="FAO175" s="173"/>
      <c r="FAP175" s="173"/>
      <c r="FAQ175" s="173"/>
      <c r="FAR175" s="173"/>
      <c r="FAS175" s="173"/>
      <c r="FAT175" s="173"/>
      <c r="FAU175" s="173"/>
      <c r="FAV175" s="173"/>
      <c r="FAW175" s="173"/>
      <c r="FAX175" s="173"/>
      <c r="FAY175" s="173"/>
      <c r="FAZ175" s="173"/>
      <c r="FBA175" s="173"/>
      <c r="FBB175" s="173"/>
      <c r="FBC175" s="173"/>
      <c r="FBD175" s="173"/>
      <c r="FBE175" s="173"/>
      <c r="FBF175" s="173"/>
      <c r="FBG175" s="173"/>
      <c r="FBH175" s="173"/>
      <c r="FBI175" s="173"/>
      <c r="FBJ175" s="173"/>
      <c r="FBK175" s="173"/>
      <c r="FBL175" s="173"/>
      <c r="FBM175" s="173"/>
      <c r="FBN175" s="173"/>
      <c r="FBO175" s="173"/>
      <c r="FBP175" s="173"/>
      <c r="FBQ175" s="173"/>
      <c r="FBR175" s="173"/>
      <c r="FBS175" s="173"/>
      <c r="FBT175" s="173"/>
      <c r="FBU175" s="173"/>
      <c r="FBV175" s="173"/>
      <c r="FBW175" s="173"/>
      <c r="FBX175" s="173"/>
      <c r="FBY175" s="173"/>
      <c r="FBZ175" s="173"/>
      <c r="FCA175" s="173"/>
      <c r="FCB175" s="173"/>
      <c r="FCC175" s="173"/>
      <c r="FCD175" s="173"/>
      <c r="FCE175" s="173"/>
      <c r="FCF175" s="173"/>
      <c r="FCG175" s="173"/>
      <c r="FCH175" s="173"/>
      <c r="FCI175" s="173"/>
      <c r="FCJ175" s="173"/>
      <c r="FCK175" s="173"/>
      <c r="FCL175" s="173"/>
      <c r="FCM175" s="173"/>
      <c r="FCN175" s="173"/>
      <c r="FCO175" s="173"/>
      <c r="FCP175" s="173"/>
      <c r="FCQ175" s="173"/>
      <c r="FCR175" s="173"/>
      <c r="FCS175" s="173"/>
      <c r="FCT175" s="173"/>
      <c r="FCU175" s="173"/>
      <c r="FCV175" s="173"/>
      <c r="FCW175" s="173"/>
      <c r="FCX175" s="173"/>
      <c r="FCY175" s="173"/>
      <c r="FCZ175" s="173"/>
      <c r="FDA175" s="173"/>
      <c r="FDB175" s="173"/>
      <c r="FDC175" s="173"/>
      <c r="FDD175" s="173"/>
      <c r="FDE175" s="173"/>
      <c r="FDF175" s="173"/>
      <c r="FDG175" s="173"/>
      <c r="FDH175" s="173"/>
      <c r="FDI175" s="173"/>
      <c r="FDJ175" s="173"/>
      <c r="FDK175" s="173"/>
      <c r="FDL175" s="173"/>
      <c r="FDM175" s="173"/>
      <c r="FDN175" s="173"/>
      <c r="FDO175" s="173"/>
      <c r="FDP175" s="173"/>
      <c r="FDQ175" s="173"/>
      <c r="FDR175" s="173"/>
      <c r="FDS175" s="173"/>
      <c r="FDT175" s="173"/>
      <c r="FDU175" s="173"/>
      <c r="FDV175" s="173"/>
      <c r="FDW175" s="173"/>
      <c r="FDX175" s="173"/>
      <c r="FDY175" s="173"/>
      <c r="FDZ175" s="173"/>
      <c r="FEA175" s="173"/>
      <c r="FEB175" s="173"/>
      <c r="FEC175" s="173"/>
      <c r="FED175" s="173"/>
      <c r="FEE175" s="173"/>
      <c r="FEF175" s="173"/>
      <c r="FEG175" s="173"/>
      <c r="FEH175" s="173"/>
      <c r="FEI175" s="173"/>
      <c r="FEJ175" s="173"/>
      <c r="FEK175" s="173"/>
      <c r="FEL175" s="173"/>
      <c r="FEM175" s="173"/>
      <c r="FEN175" s="173"/>
      <c r="FEO175" s="173"/>
      <c r="FEP175" s="173"/>
      <c r="FEQ175" s="173"/>
      <c r="FER175" s="173"/>
      <c r="FES175" s="173"/>
      <c r="FET175" s="173"/>
      <c r="FEU175" s="173"/>
      <c r="FEV175" s="173"/>
      <c r="FEW175" s="173"/>
      <c r="FEX175" s="173"/>
      <c r="FEY175" s="173"/>
      <c r="FEZ175" s="173"/>
      <c r="FFA175" s="173"/>
      <c r="FFB175" s="173"/>
      <c r="FFC175" s="173"/>
      <c r="FFD175" s="173"/>
      <c r="FFE175" s="173"/>
      <c r="FFF175" s="173"/>
      <c r="FFG175" s="173"/>
      <c r="FFH175" s="173"/>
      <c r="FFI175" s="173"/>
      <c r="FFJ175" s="173"/>
      <c r="FFK175" s="173"/>
      <c r="FFL175" s="173"/>
      <c r="FFM175" s="173"/>
      <c r="FFN175" s="173"/>
      <c r="FFO175" s="173"/>
      <c r="FFP175" s="173"/>
      <c r="FFQ175" s="173"/>
      <c r="FFR175" s="173"/>
      <c r="FFS175" s="173"/>
      <c r="FFT175" s="173"/>
      <c r="FFU175" s="173"/>
      <c r="FFV175" s="173"/>
      <c r="FFW175" s="173"/>
      <c r="FFX175" s="173"/>
      <c r="FFY175" s="173"/>
      <c r="FFZ175" s="173"/>
      <c r="FGA175" s="173"/>
      <c r="FGB175" s="173"/>
      <c r="FGC175" s="173"/>
      <c r="FGD175" s="173"/>
      <c r="FGE175" s="173"/>
      <c r="FGF175" s="173"/>
      <c r="FGG175" s="173"/>
      <c r="FGH175" s="173"/>
      <c r="FGI175" s="173"/>
      <c r="FGJ175" s="173"/>
      <c r="FGK175" s="173"/>
      <c r="FGL175" s="173"/>
      <c r="FGM175" s="173"/>
      <c r="FGN175" s="173"/>
      <c r="FGO175" s="173"/>
      <c r="FGP175" s="173"/>
      <c r="FGQ175" s="173"/>
      <c r="FGR175" s="173"/>
      <c r="FGS175" s="173"/>
      <c r="FGT175" s="173"/>
      <c r="FGU175" s="173"/>
      <c r="FGV175" s="173"/>
      <c r="FGW175" s="173"/>
      <c r="FGX175" s="173"/>
      <c r="FGY175" s="173"/>
      <c r="FGZ175" s="173"/>
      <c r="FHA175" s="173"/>
      <c r="FHB175" s="173"/>
      <c r="FHC175" s="173"/>
      <c r="FHD175" s="173"/>
      <c r="FHE175" s="173"/>
      <c r="FHF175" s="173"/>
      <c r="FHG175" s="173"/>
      <c r="FHH175" s="173"/>
      <c r="FHI175" s="173"/>
      <c r="FHJ175" s="173"/>
      <c r="FHK175" s="173"/>
      <c r="FHL175" s="173"/>
      <c r="FHM175" s="173"/>
      <c r="FHN175" s="173"/>
      <c r="FHO175" s="173"/>
      <c r="FHP175" s="173"/>
      <c r="FHQ175" s="173"/>
      <c r="FHR175" s="173"/>
      <c r="FHS175" s="173"/>
      <c r="FHT175" s="173"/>
      <c r="FHU175" s="173"/>
      <c r="FHV175" s="173"/>
      <c r="FHW175" s="173"/>
      <c r="FHX175" s="173"/>
      <c r="FHY175" s="173"/>
      <c r="FHZ175" s="173"/>
      <c r="FIA175" s="173"/>
      <c r="FIB175" s="173"/>
      <c r="FIC175" s="173"/>
      <c r="FID175" s="173"/>
      <c r="FIE175" s="173"/>
      <c r="FIF175" s="173"/>
      <c r="FIG175" s="173"/>
      <c r="FIH175" s="173"/>
      <c r="FII175" s="173"/>
      <c r="FIJ175" s="173"/>
      <c r="FIK175" s="173"/>
      <c r="FIL175" s="173"/>
      <c r="FIM175" s="173"/>
      <c r="FIN175" s="173"/>
      <c r="FIO175" s="173"/>
      <c r="FIP175" s="173"/>
      <c r="FIQ175" s="173"/>
      <c r="FIR175" s="173"/>
      <c r="FIS175" s="173"/>
      <c r="FIT175" s="173"/>
      <c r="FIU175" s="173"/>
      <c r="FIV175" s="173"/>
      <c r="FIW175" s="173"/>
      <c r="FIX175" s="173"/>
      <c r="FIY175" s="173"/>
      <c r="FIZ175" s="173"/>
      <c r="FJA175" s="173"/>
      <c r="FJB175" s="173"/>
      <c r="FJC175" s="173"/>
      <c r="FJD175" s="173"/>
      <c r="FJE175" s="173"/>
      <c r="FJF175" s="173"/>
      <c r="FJG175" s="173"/>
      <c r="FJH175" s="173"/>
      <c r="FJI175" s="173"/>
      <c r="FJJ175" s="173"/>
      <c r="FJK175" s="173"/>
      <c r="FJL175" s="173"/>
      <c r="FJM175" s="173"/>
      <c r="FJN175" s="173"/>
      <c r="FJO175" s="173"/>
      <c r="FJP175" s="173"/>
      <c r="FJQ175" s="173"/>
      <c r="FJR175" s="173"/>
      <c r="FJS175" s="173"/>
      <c r="FJT175" s="173"/>
      <c r="FJU175" s="173"/>
      <c r="FJV175" s="173"/>
      <c r="FJW175" s="173"/>
      <c r="FJX175" s="173"/>
      <c r="FJY175" s="173"/>
      <c r="FJZ175" s="173"/>
      <c r="FKA175" s="173"/>
      <c r="FKB175" s="173"/>
      <c r="FKC175" s="173"/>
      <c r="FKD175" s="173"/>
      <c r="FKE175" s="173"/>
      <c r="FKF175" s="173"/>
      <c r="FKG175" s="173"/>
      <c r="FKH175" s="173"/>
      <c r="FKI175" s="173"/>
      <c r="FKJ175" s="173"/>
      <c r="FKK175" s="173"/>
      <c r="FKL175" s="173"/>
      <c r="FKM175" s="173"/>
      <c r="FKN175" s="173"/>
      <c r="FKO175" s="173"/>
      <c r="FKP175" s="173"/>
      <c r="FKQ175" s="173"/>
      <c r="FKR175" s="173"/>
      <c r="FKS175" s="173"/>
      <c r="FKT175" s="173"/>
      <c r="FKU175" s="173"/>
      <c r="FKV175" s="173"/>
      <c r="FKW175" s="173"/>
      <c r="FKX175" s="173"/>
      <c r="FKY175" s="173"/>
      <c r="FKZ175" s="173"/>
      <c r="FLA175" s="173"/>
      <c r="FLB175" s="173"/>
      <c r="FLC175" s="173"/>
      <c r="FLD175" s="173"/>
      <c r="FLE175" s="173"/>
      <c r="FLF175" s="173"/>
      <c r="FLG175" s="173"/>
      <c r="FLH175" s="173"/>
      <c r="FLI175" s="173"/>
      <c r="FLJ175" s="173"/>
      <c r="FLK175" s="173"/>
      <c r="FLL175" s="173"/>
      <c r="FLM175" s="173"/>
      <c r="FLN175" s="173"/>
      <c r="FLO175" s="173"/>
      <c r="FLP175" s="173"/>
      <c r="FLQ175" s="173"/>
      <c r="FLR175" s="173"/>
      <c r="FLS175" s="173"/>
      <c r="FLT175" s="173"/>
      <c r="FLU175" s="173"/>
      <c r="FLV175" s="173"/>
      <c r="FLW175" s="173"/>
      <c r="FLX175" s="173"/>
      <c r="FLY175" s="173"/>
      <c r="FLZ175" s="173"/>
      <c r="FMA175" s="173"/>
      <c r="FMB175" s="173"/>
      <c r="FMC175" s="173"/>
      <c r="FMD175" s="173"/>
      <c r="FME175" s="173"/>
      <c r="FMF175" s="173"/>
      <c r="FMG175" s="173"/>
      <c r="FMH175" s="173"/>
      <c r="FMI175" s="173"/>
      <c r="FMJ175" s="173"/>
      <c r="FMK175" s="173"/>
      <c r="FML175" s="173"/>
      <c r="FMM175" s="173"/>
      <c r="FMN175" s="173"/>
      <c r="FMO175" s="173"/>
      <c r="FMP175" s="173"/>
      <c r="FMQ175" s="173"/>
      <c r="FMR175" s="173"/>
      <c r="FMS175" s="173"/>
      <c r="FMT175" s="173"/>
      <c r="FMU175" s="173"/>
      <c r="FMV175" s="173"/>
      <c r="FMW175" s="173"/>
      <c r="FMX175" s="173"/>
      <c r="FMY175" s="173"/>
      <c r="FMZ175" s="173"/>
      <c r="FNA175" s="173"/>
      <c r="FNB175" s="173"/>
      <c r="FNC175" s="173"/>
      <c r="FND175" s="173"/>
      <c r="FNE175" s="173"/>
      <c r="FNF175" s="173"/>
      <c r="FNG175" s="173"/>
      <c r="FNH175" s="173"/>
      <c r="FNI175" s="173"/>
      <c r="FNJ175" s="173"/>
      <c r="FNK175" s="173"/>
      <c r="FNL175" s="173"/>
      <c r="FNM175" s="173"/>
      <c r="FNN175" s="173"/>
      <c r="FNO175" s="173"/>
      <c r="FNP175" s="173"/>
      <c r="FNQ175" s="173"/>
      <c r="FNR175" s="173"/>
      <c r="FNS175" s="173"/>
      <c r="FNT175" s="173"/>
      <c r="FNU175" s="173"/>
      <c r="FNV175" s="173"/>
      <c r="FNW175" s="173"/>
      <c r="FNX175" s="173"/>
      <c r="FNY175" s="173"/>
      <c r="FNZ175" s="173"/>
      <c r="FOA175" s="173"/>
      <c r="FOB175" s="173"/>
      <c r="FOC175" s="173"/>
      <c r="FOD175" s="173"/>
      <c r="FOE175" s="173"/>
      <c r="FOF175" s="173"/>
      <c r="FOG175" s="173"/>
      <c r="FOH175" s="173"/>
      <c r="FOI175" s="173"/>
      <c r="FOJ175" s="173"/>
      <c r="FOK175" s="173"/>
      <c r="FOL175" s="173"/>
      <c r="FOM175" s="173"/>
      <c r="FON175" s="173"/>
      <c r="FOO175" s="173"/>
      <c r="FOP175" s="173"/>
      <c r="FOQ175" s="173"/>
      <c r="FOR175" s="173"/>
      <c r="FOS175" s="173"/>
      <c r="FOT175" s="173"/>
      <c r="FOU175" s="173"/>
      <c r="FOV175" s="173"/>
      <c r="FOW175" s="173"/>
      <c r="FOX175" s="173"/>
      <c r="FOY175" s="173"/>
      <c r="FOZ175" s="173"/>
      <c r="FPA175" s="173"/>
      <c r="FPB175" s="173"/>
      <c r="FPC175" s="173"/>
      <c r="FPD175" s="173"/>
      <c r="FPE175" s="173"/>
      <c r="FPF175" s="173"/>
      <c r="FPG175" s="173"/>
      <c r="FPH175" s="173"/>
      <c r="FPI175" s="173"/>
      <c r="FPJ175" s="173"/>
      <c r="FPK175" s="173"/>
      <c r="FPL175" s="173"/>
      <c r="FPM175" s="173"/>
      <c r="FPN175" s="173"/>
      <c r="FPO175" s="173"/>
      <c r="FPP175" s="173"/>
      <c r="FPQ175" s="173"/>
      <c r="FPR175" s="173"/>
      <c r="FPS175" s="173"/>
      <c r="FPT175" s="173"/>
      <c r="FPU175" s="173"/>
      <c r="FPV175" s="173"/>
      <c r="FPW175" s="173"/>
      <c r="FPX175" s="173"/>
      <c r="FPY175" s="173"/>
      <c r="FPZ175" s="173"/>
      <c r="FQA175" s="173"/>
      <c r="FQB175" s="173"/>
      <c r="FQC175" s="173"/>
      <c r="FQD175" s="173"/>
      <c r="FQE175" s="173"/>
      <c r="FQF175" s="173"/>
      <c r="FQG175" s="173"/>
      <c r="FQH175" s="173"/>
      <c r="FQI175" s="173"/>
      <c r="FQJ175" s="173"/>
      <c r="FQK175" s="173"/>
      <c r="FQL175" s="173"/>
      <c r="FQM175" s="173"/>
      <c r="FQN175" s="173"/>
      <c r="FQO175" s="173"/>
      <c r="FQP175" s="173"/>
      <c r="FQQ175" s="173"/>
      <c r="FQR175" s="173"/>
      <c r="FQS175" s="173"/>
      <c r="FQT175" s="173"/>
      <c r="FQU175" s="173"/>
      <c r="FQV175" s="173"/>
      <c r="FQW175" s="173"/>
      <c r="FQX175" s="173"/>
      <c r="FQY175" s="173"/>
      <c r="FQZ175" s="173"/>
      <c r="FRA175" s="173"/>
      <c r="FRB175" s="173"/>
      <c r="FRC175" s="173"/>
      <c r="FRD175" s="173"/>
      <c r="FRE175" s="173"/>
      <c r="FRF175" s="173"/>
      <c r="FRG175" s="173"/>
      <c r="FRH175" s="173"/>
      <c r="FRI175" s="173"/>
      <c r="FRJ175" s="173"/>
      <c r="FRK175" s="173"/>
      <c r="FRL175" s="173"/>
      <c r="FRM175" s="173"/>
      <c r="FRN175" s="173"/>
      <c r="FRO175" s="173"/>
      <c r="FRP175" s="173"/>
      <c r="FRQ175" s="173"/>
      <c r="FRR175" s="173"/>
      <c r="FRS175" s="173"/>
      <c r="FRT175" s="173"/>
      <c r="FRU175" s="173"/>
      <c r="FRV175" s="173"/>
      <c r="FRW175" s="173"/>
      <c r="FRX175" s="173"/>
      <c r="FRY175" s="173"/>
      <c r="FRZ175" s="173"/>
      <c r="FSA175" s="173"/>
      <c r="FSB175" s="173"/>
      <c r="FSC175" s="173"/>
      <c r="FSD175" s="173"/>
      <c r="FSE175" s="173"/>
      <c r="FSF175" s="173"/>
      <c r="FSG175" s="173"/>
      <c r="FSH175" s="173"/>
      <c r="FSI175" s="173"/>
      <c r="FSJ175" s="173"/>
      <c r="FSK175" s="173"/>
      <c r="FSL175" s="173"/>
      <c r="FSM175" s="173"/>
      <c r="FSN175" s="173"/>
      <c r="FSO175" s="173"/>
      <c r="FSP175" s="173"/>
      <c r="FSQ175" s="173"/>
      <c r="FSR175" s="173"/>
      <c r="FSS175" s="173"/>
      <c r="FST175" s="173"/>
      <c r="FSU175" s="173"/>
      <c r="FSV175" s="173"/>
      <c r="FSW175" s="173"/>
      <c r="FSX175" s="173"/>
      <c r="FSY175" s="173"/>
      <c r="FSZ175" s="173"/>
      <c r="FTA175" s="173"/>
      <c r="FTB175" s="173"/>
      <c r="FTC175" s="173"/>
      <c r="FTD175" s="173"/>
      <c r="FTE175" s="173"/>
      <c r="FTF175" s="173"/>
      <c r="FTG175" s="173"/>
      <c r="FTH175" s="173"/>
      <c r="FTI175" s="173"/>
      <c r="FTJ175" s="173"/>
      <c r="FTK175" s="173"/>
      <c r="FTL175" s="173"/>
      <c r="FTM175" s="173"/>
      <c r="FTN175" s="173"/>
      <c r="FTO175" s="173"/>
      <c r="FTP175" s="173"/>
      <c r="FTQ175" s="173"/>
      <c r="FTR175" s="173"/>
      <c r="FTS175" s="173"/>
      <c r="FTT175" s="173"/>
      <c r="FTU175" s="173"/>
      <c r="FTV175" s="173"/>
      <c r="FTW175" s="173"/>
      <c r="FTX175" s="173"/>
      <c r="FTY175" s="173"/>
      <c r="FTZ175" s="173"/>
      <c r="FUA175" s="173"/>
      <c r="FUB175" s="173"/>
      <c r="FUC175" s="173"/>
      <c r="FUD175" s="173"/>
      <c r="FUE175" s="173"/>
      <c r="FUF175" s="173"/>
      <c r="FUG175" s="173"/>
      <c r="FUH175" s="173"/>
      <c r="FUI175" s="173"/>
      <c r="FUJ175" s="173"/>
      <c r="FUK175" s="173"/>
      <c r="FUL175" s="173"/>
      <c r="FUM175" s="173"/>
      <c r="FUN175" s="173"/>
      <c r="FUO175" s="173"/>
      <c r="FUP175" s="173"/>
      <c r="FUQ175" s="173"/>
      <c r="FUR175" s="173"/>
      <c r="FUS175" s="173"/>
      <c r="FUT175" s="173"/>
      <c r="FUU175" s="173"/>
      <c r="FUV175" s="173"/>
      <c r="FUW175" s="173"/>
      <c r="FUX175" s="173"/>
      <c r="FUY175" s="173"/>
      <c r="FUZ175" s="173"/>
      <c r="FVA175" s="173"/>
      <c r="FVB175" s="173"/>
      <c r="FVC175" s="173"/>
      <c r="FVD175" s="173"/>
      <c r="FVE175" s="173"/>
      <c r="FVF175" s="173"/>
      <c r="FVG175" s="173"/>
      <c r="FVH175" s="173"/>
      <c r="FVI175" s="173"/>
      <c r="FVJ175" s="173"/>
      <c r="FVK175" s="173"/>
      <c r="FVL175" s="173"/>
      <c r="FVM175" s="173"/>
      <c r="FVN175" s="173"/>
      <c r="FVO175" s="173"/>
      <c r="FVP175" s="173"/>
      <c r="FVQ175" s="173"/>
      <c r="FVR175" s="173"/>
      <c r="FVS175" s="173"/>
      <c r="FVT175" s="173"/>
      <c r="FVU175" s="173"/>
      <c r="FVV175" s="173"/>
      <c r="FVW175" s="173"/>
      <c r="FVX175" s="173"/>
      <c r="FVY175" s="173"/>
      <c r="FVZ175" s="173"/>
      <c r="FWA175" s="173"/>
      <c r="FWB175" s="173"/>
      <c r="FWC175" s="173"/>
      <c r="FWD175" s="173"/>
      <c r="FWE175" s="173"/>
      <c r="FWF175" s="173"/>
      <c r="FWG175" s="173"/>
      <c r="FWH175" s="173"/>
      <c r="FWI175" s="173"/>
      <c r="FWJ175" s="173"/>
      <c r="FWK175" s="173"/>
      <c r="FWL175" s="173"/>
      <c r="FWM175" s="173"/>
      <c r="FWN175" s="173"/>
      <c r="FWO175" s="173"/>
      <c r="FWP175" s="173"/>
      <c r="FWQ175" s="173"/>
      <c r="FWR175" s="173"/>
      <c r="FWS175" s="173"/>
      <c r="FWT175" s="173"/>
      <c r="FWU175" s="173"/>
      <c r="FWV175" s="173"/>
      <c r="FWW175" s="173"/>
      <c r="FWX175" s="173"/>
      <c r="FWY175" s="173"/>
      <c r="FWZ175" s="173"/>
      <c r="FXA175" s="173"/>
      <c r="FXB175" s="173"/>
      <c r="FXC175" s="173"/>
      <c r="FXD175" s="173"/>
      <c r="FXE175" s="173"/>
      <c r="FXF175" s="173"/>
      <c r="FXG175" s="173"/>
      <c r="FXH175" s="173"/>
      <c r="FXI175" s="173"/>
      <c r="FXJ175" s="173"/>
      <c r="FXK175" s="173"/>
      <c r="FXL175" s="173"/>
      <c r="FXM175" s="173"/>
      <c r="FXN175" s="173"/>
      <c r="FXO175" s="173"/>
      <c r="FXP175" s="173"/>
      <c r="FXQ175" s="173"/>
      <c r="FXR175" s="173"/>
      <c r="FXS175" s="173"/>
      <c r="FXT175" s="173"/>
      <c r="FXU175" s="173"/>
      <c r="FXV175" s="173"/>
      <c r="FXW175" s="173"/>
      <c r="FXX175" s="173"/>
      <c r="FXY175" s="173"/>
      <c r="FXZ175" s="173"/>
      <c r="FYA175" s="173"/>
      <c r="FYB175" s="173"/>
      <c r="FYC175" s="173"/>
      <c r="FYD175" s="173"/>
      <c r="FYE175" s="173"/>
      <c r="FYF175" s="173"/>
      <c r="FYG175" s="173"/>
      <c r="FYH175" s="173"/>
      <c r="FYI175" s="173"/>
      <c r="FYJ175" s="173"/>
      <c r="FYK175" s="173"/>
      <c r="FYL175" s="173"/>
      <c r="FYM175" s="173"/>
      <c r="FYN175" s="173"/>
      <c r="FYO175" s="173"/>
      <c r="FYP175" s="173"/>
      <c r="FYQ175" s="173"/>
      <c r="FYR175" s="173"/>
      <c r="FYS175" s="173"/>
      <c r="FYT175" s="173"/>
      <c r="FYU175" s="173"/>
      <c r="FYV175" s="173"/>
      <c r="FYW175" s="173"/>
      <c r="FYX175" s="173"/>
      <c r="FYY175" s="173"/>
      <c r="FYZ175" s="173"/>
      <c r="FZA175" s="173"/>
      <c r="FZB175" s="173"/>
      <c r="FZC175" s="173"/>
      <c r="FZD175" s="173"/>
      <c r="FZE175" s="173"/>
      <c r="FZF175" s="173"/>
      <c r="FZG175" s="173"/>
      <c r="FZH175" s="173"/>
      <c r="FZI175" s="173"/>
      <c r="FZJ175" s="173"/>
      <c r="FZK175" s="173"/>
      <c r="FZL175" s="173"/>
      <c r="FZM175" s="173"/>
      <c r="FZN175" s="173"/>
      <c r="FZO175" s="173"/>
      <c r="FZP175" s="173"/>
      <c r="FZQ175" s="173"/>
      <c r="FZR175" s="173"/>
      <c r="FZS175" s="173"/>
      <c r="FZT175" s="173"/>
      <c r="FZU175" s="173"/>
      <c r="FZV175" s="173"/>
      <c r="FZW175" s="173"/>
      <c r="FZX175" s="173"/>
      <c r="FZY175" s="173"/>
      <c r="FZZ175" s="173"/>
      <c r="GAA175" s="173"/>
      <c r="GAB175" s="173"/>
      <c r="GAC175" s="173"/>
      <c r="GAD175" s="173"/>
      <c r="GAE175" s="173"/>
      <c r="GAF175" s="173"/>
      <c r="GAG175" s="173"/>
      <c r="GAH175" s="173"/>
      <c r="GAI175" s="173"/>
      <c r="GAJ175" s="173"/>
      <c r="GAK175" s="173"/>
      <c r="GAL175" s="173"/>
      <c r="GAM175" s="173"/>
      <c r="GAN175" s="173"/>
      <c r="GAO175" s="173"/>
      <c r="GAP175" s="173"/>
      <c r="GAQ175" s="173"/>
      <c r="GAR175" s="173"/>
      <c r="GAS175" s="173"/>
      <c r="GAT175" s="173"/>
      <c r="GAU175" s="173"/>
      <c r="GAV175" s="173"/>
      <c r="GAW175" s="173"/>
      <c r="GAX175" s="173"/>
      <c r="GAY175" s="173"/>
      <c r="GAZ175" s="173"/>
      <c r="GBA175" s="173"/>
      <c r="GBB175" s="173"/>
      <c r="GBC175" s="173"/>
      <c r="GBD175" s="173"/>
      <c r="GBE175" s="173"/>
      <c r="GBF175" s="173"/>
      <c r="GBG175" s="173"/>
      <c r="GBH175" s="173"/>
      <c r="GBI175" s="173"/>
      <c r="GBJ175" s="173"/>
      <c r="GBK175" s="173"/>
      <c r="GBL175" s="173"/>
      <c r="GBM175" s="173"/>
      <c r="GBN175" s="173"/>
      <c r="GBO175" s="173"/>
      <c r="GBP175" s="173"/>
      <c r="GBQ175" s="173"/>
      <c r="GBR175" s="173"/>
      <c r="GBS175" s="173"/>
      <c r="GBT175" s="173"/>
      <c r="GBU175" s="173"/>
      <c r="GBV175" s="173"/>
      <c r="GBW175" s="173"/>
      <c r="GBX175" s="173"/>
      <c r="GBY175" s="173"/>
      <c r="GBZ175" s="173"/>
      <c r="GCA175" s="173"/>
      <c r="GCB175" s="173"/>
      <c r="GCC175" s="173"/>
      <c r="GCD175" s="173"/>
      <c r="GCE175" s="173"/>
      <c r="GCF175" s="173"/>
      <c r="GCG175" s="173"/>
      <c r="GCH175" s="173"/>
      <c r="GCI175" s="173"/>
      <c r="GCJ175" s="173"/>
      <c r="GCK175" s="173"/>
      <c r="GCL175" s="173"/>
      <c r="GCM175" s="173"/>
      <c r="GCN175" s="173"/>
      <c r="GCO175" s="173"/>
      <c r="GCP175" s="173"/>
      <c r="GCQ175" s="173"/>
      <c r="GCR175" s="173"/>
      <c r="GCS175" s="173"/>
      <c r="GCT175" s="173"/>
      <c r="GCU175" s="173"/>
      <c r="GCV175" s="173"/>
      <c r="GCW175" s="173"/>
      <c r="GCX175" s="173"/>
      <c r="GCY175" s="173"/>
      <c r="GCZ175" s="173"/>
      <c r="GDA175" s="173"/>
      <c r="GDB175" s="173"/>
      <c r="GDC175" s="173"/>
      <c r="GDD175" s="173"/>
      <c r="GDE175" s="173"/>
      <c r="GDF175" s="173"/>
      <c r="GDG175" s="173"/>
      <c r="GDH175" s="173"/>
      <c r="GDI175" s="173"/>
      <c r="GDJ175" s="173"/>
      <c r="GDK175" s="173"/>
      <c r="GDL175" s="173"/>
      <c r="GDM175" s="173"/>
      <c r="GDN175" s="173"/>
      <c r="GDO175" s="173"/>
      <c r="GDP175" s="173"/>
      <c r="GDQ175" s="173"/>
      <c r="GDR175" s="173"/>
      <c r="GDS175" s="173"/>
      <c r="GDT175" s="173"/>
      <c r="GDU175" s="173"/>
      <c r="GDV175" s="173"/>
      <c r="GDW175" s="173"/>
      <c r="GDX175" s="173"/>
      <c r="GDY175" s="173"/>
      <c r="GDZ175" s="173"/>
      <c r="GEA175" s="173"/>
      <c r="GEB175" s="173"/>
      <c r="GEC175" s="173"/>
      <c r="GED175" s="173"/>
      <c r="GEE175" s="173"/>
      <c r="GEF175" s="173"/>
      <c r="GEG175" s="173"/>
      <c r="GEH175" s="173"/>
      <c r="GEI175" s="173"/>
      <c r="GEJ175" s="173"/>
      <c r="GEK175" s="173"/>
      <c r="GEL175" s="173"/>
      <c r="GEM175" s="173"/>
      <c r="GEN175" s="173"/>
      <c r="GEO175" s="173"/>
      <c r="GEP175" s="173"/>
      <c r="GEQ175" s="173"/>
      <c r="GER175" s="173"/>
      <c r="GES175" s="173"/>
      <c r="GET175" s="173"/>
      <c r="GEU175" s="173"/>
      <c r="GEV175" s="173"/>
      <c r="GEW175" s="173"/>
      <c r="GEX175" s="173"/>
      <c r="GEY175" s="173"/>
      <c r="GEZ175" s="173"/>
      <c r="GFA175" s="173"/>
      <c r="GFB175" s="173"/>
      <c r="GFC175" s="173"/>
      <c r="GFD175" s="173"/>
      <c r="GFE175" s="173"/>
      <c r="GFF175" s="173"/>
      <c r="GFG175" s="173"/>
      <c r="GFH175" s="173"/>
      <c r="GFI175" s="173"/>
      <c r="GFJ175" s="173"/>
      <c r="GFK175" s="173"/>
      <c r="GFL175" s="173"/>
      <c r="GFM175" s="173"/>
      <c r="GFN175" s="173"/>
      <c r="GFO175" s="173"/>
      <c r="GFP175" s="173"/>
      <c r="GFQ175" s="173"/>
      <c r="GFR175" s="173"/>
      <c r="GFS175" s="173"/>
      <c r="GFT175" s="173"/>
      <c r="GFU175" s="173"/>
      <c r="GFV175" s="173"/>
      <c r="GFW175" s="173"/>
      <c r="GFX175" s="173"/>
      <c r="GFY175" s="173"/>
      <c r="GFZ175" s="173"/>
      <c r="GGA175" s="173"/>
      <c r="GGB175" s="173"/>
      <c r="GGC175" s="173"/>
      <c r="GGD175" s="173"/>
      <c r="GGE175" s="173"/>
      <c r="GGF175" s="173"/>
      <c r="GGG175" s="173"/>
      <c r="GGH175" s="173"/>
      <c r="GGI175" s="173"/>
      <c r="GGJ175" s="173"/>
      <c r="GGK175" s="173"/>
      <c r="GGL175" s="173"/>
      <c r="GGM175" s="173"/>
      <c r="GGN175" s="173"/>
      <c r="GGO175" s="173"/>
      <c r="GGP175" s="173"/>
      <c r="GGQ175" s="173"/>
      <c r="GGR175" s="173"/>
      <c r="GGS175" s="173"/>
      <c r="GGT175" s="173"/>
      <c r="GGU175" s="173"/>
      <c r="GGV175" s="173"/>
      <c r="GGW175" s="173"/>
      <c r="GGX175" s="173"/>
      <c r="GGY175" s="173"/>
      <c r="GGZ175" s="173"/>
      <c r="GHA175" s="173"/>
      <c r="GHB175" s="173"/>
      <c r="GHC175" s="173"/>
      <c r="GHD175" s="173"/>
      <c r="GHE175" s="173"/>
      <c r="GHF175" s="173"/>
      <c r="GHG175" s="173"/>
      <c r="GHH175" s="173"/>
      <c r="GHI175" s="173"/>
      <c r="GHJ175" s="173"/>
      <c r="GHK175" s="173"/>
      <c r="GHL175" s="173"/>
      <c r="GHM175" s="173"/>
      <c r="GHN175" s="173"/>
      <c r="GHO175" s="173"/>
      <c r="GHP175" s="173"/>
      <c r="GHQ175" s="173"/>
      <c r="GHR175" s="173"/>
      <c r="GHS175" s="173"/>
      <c r="GHT175" s="173"/>
      <c r="GHU175" s="173"/>
      <c r="GHV175" s="173"/>
      <c r="GHW175" s="173"/>
      <c r="GHX175" s="173"/>
      <c r="GHY175" s="173"/>
      <c r="GHZ175" s="173"/>
      <c r="GIA175" s="173"/>
      <c r="GIB175" s="173"/>
      <c r="GIC175" s="173"/>
      <c r="GID175" s="173"/>
      <c r="GIE175" s="173"/>
      <c r="GIF175" s="173"/>
      <c r="GIG175" s="173"/>
      <c r="GIH175" s="173"/>
      <c r="GII175" s="173"/>
      <c r="GIJ175" s="173"/>
      <c r="GIK175" s="173"/>
      <c r="GIL175" s="173"/>
      <c r="GIM175" s="173"/>
      <c r="GIN175" s="173"/>
      <c r="GIO175" s="173"/>
      <c r="GIP175" s="173"/>
      <c r="GIQ175" s="173"/>
      <c r="GIR175" s="173"/>
      <c r="GIS175" s="173"/>
      <c r="GIT175" s="173"/>
      <c r="GIU175" s="173"/>
      <c r="GIV175" s="173"/>
      <c r="GIW175" s="173"/>
      <c r="GIX175" s="173"/>
      <c r="GIY175" s="173"/>
      <c r="GIZ175" s="173"/>
      <c r="GJA175" s="173"/>
      <c r="GJB175" s="173"/>
      <c r="GJC175" s="173"/>
      <c r="GJD175" s="173"/>
      <c r="GJE175" s="173"/>
      <c r="GJF175" s="173"/>
      <c r="GJG175" s="173"/>
      <c r="GJH175" s="173"/>
      <c r="GJI175" s="173"/>
      <c r="GJJ175" s="173"/>
      <c r="GJK175" s="173"/>
      <c r="GJL175" s="173"/>
      <c r="GJM175" s="173"/>
      <c r="GJN175" s="173"/>
      <c r="GJO175" s="173"/>
      <c r="GJP175" s="173"/>
      <c r="GJQ175" s="173"/>
      <c r="GJR175" s="173"/>
      <c r="GJS175" s="173"/>
      <c r="GJT175" s="173"/>
      <c r="GJU175" s="173"/>
      <c r="GJV175" s="173"/>
      <c r="GJW175" s="173"/>
      <c r="GJX175" s="173"/>
      <c r="GJY175" s="173"/>
      <c r="GJZ175" s="173"/>
      <c r="GKA175" s="173"/>
      <c r="GKB175" s="173"/>
      <c r="GKC175" s="173"/>
      <c r="GKD175" s="173"/>
      <c r="GKE175" s="173"/>
      <c r="GKF175" s="173"/>
      <c r="GKG175" s="173"/>
      <c r="GKH175" s="173"/>
      <c r="GKI175" s="173"/>
      <c r="GKJ175" s="173"/>
      <c r="GKK175" s="173"/>
      <c r="GKL175" s="173"/>
      <c r="GKM175" s="173"/>
      <c r="GKN175" s="173"/>
      <c r="GKO175" s="173"/>
      <c r="GKP175" s="173"/>
      <c r="GKQ175" s="173"/>
      <c r="GKR175" s="173"/>
      <c r="GKS175" s="173"/>
      <c r="GKT175" s="173"/>
      <c r="GKU175" s="173"/>
      <c r="GKV175" s="173"/>
      <c r="GKW175" s="173"/>
      <c r="GKX175" s="173"/>
      <c r="GKY175" s="173"/>
      <c r="GKZ175" s="173"/>
      <c r="GLA175" s="173"/>
      <c r="GLB175" s="173"/>
      <c r="GLC175" s="173"/>
      <c r="GLD175" s="173"/>
      <c r="GLE175" s="173"/>
      <c r="GLF175" s="173"/>
      <c r="GLG175" s="173"/>
      <c r="GLH175" s="173"/>
      <c r="GLI175" s="173"/>
      <c r="GLJ175" s="173"/>
      <c r="GLK175" s="173"/>
      <c r="GLL175" s="173"/>
      <c r="GLM175" s="173"/>
      <c r="GLN175" s="173"/>
      <c r="GLO175" s="173"/>
      <c r="GLP175" s="173"/>
      <c r="GLQ175" s="173"/>
      <c r="GLR175" s="173"/>
      <c r="GLS175" s="173"/>
      <c r="GLT175" s="173"/>
      <c r="GLU175" s="173"/>
      <c r="GLV175" s="173"/>
      <c r="GLW175" s="173"/>
      <c r="GLX175" s="173"/>
      <c r="GLY175" s="173"/>
      <c r="GLZ175" s="173"/>
      <c r="GMA175" s="173"/>
      <c r="GMB175" s="173"/>
      <c r="GMC175" s="173"/>
      <c r="GMD175" s="173"/>
      <c r="GME175" s="173"/>
      <c r="GMF175" s="173"/>
      <c r="GMG175" s="173"/>
      <c r="GMH175" s="173"/>
      <c r="GMI175" s="173"/>
      <c r="GMJ175" s="173"/>
      <c r="GMK175" s="173"/>
      <c r="GML175" s="173"/>
      <c r="GMM175" s="173"/>
      <c r="GMN175" s="173"/>
      <c r="GMO175" s="173"/>
      <c r="GMP175" s="173"/>
      <c r="GMQ175" s="173"/>
      <c r="GMR175" s="173"/>
      <c r="GMS175" s="173"/>
      <c r="GMT175" s="173"/>
      <c r="GMU175" s="173"/>
      <c r="GMV175" s="173"/>
      <c r="GMW175" s="173"/>
      <c r="GMX175" s="173"/>
      <c r="GMY175" s="173"/>
      <c r="GMZ175" s="173"/>
      <c r="GNA175" s="173"/>
      <c r="GNB175" s="173"/>
      <c r="GNC175" s="173"/>
      <c r="GND175" s="173"/>
      <c r="GNE175" s="173"/>
      <c r="GNF175" s="173"/>
      <c r="GNG175" s="173"/>
      <c r="GNH175" s="173"/>
      <c r="GNI175" s="173"/>
      <c r="GNJ175" s="173"/>
      <c r="GNK175" s="173"/>
      <c r="GNL175" s="173"/>
      <c r="GNM175" s="173"/>
      <c r="GNN175" s="173"/>
      <c r="GNO175" s="173"/>
      <c r="GNP175" s="173"/>
      <c r="GNQ175" s="173"/>
      <c r="GNR175" s="173"/>
      <c r="GNS175" s="173"/>
      <c r="GNT175" s="173"/>
      <c r="GNU175" s="173"/>
      <c r="GNV175" s="173"/>
      <c r="GNW175" s="173"/>
      <c r="GNX175" s="173"/>
      <c r="GNY175" s="173"/>
      <c r="GNZ175" s="173"/>
      <c r="GOA175" s="173"/>
      <c r="GOB175" s="173"/>
      <c r="GOC175" s="173"/>
      <c r="GOD175" s="173"/>
      <c r="GOE175" s="173"/>
      <c r="GOF175" s="173"/>
      <c r="GOG175" s="173"/>
      <c r="GOH175" s="173"/>
      <c r="GOI175" s="173"/>
      <c r="GOJ175" s="173"/>
      <c r="GOK175" s="173"/>
      <c r="GOL175" s="173"/>
      <c r="GOM175" s="173"/>
      <c r="GON175" s="173"/>
      <c r="GOO175" s="173"/>
      <c r="GOP175" s="173"/>
      <c r="GOQ175" s="173"/>
      <c r="GOR175" s="173"/>
      <c r="GOS175" s="173"/>
      <c r="GOT175" s="173"/>
      <c r="GOU175" s="173"/>
      <c r="GOV175" s="173"/>
      <c r="GOW175" s="173"/>
      <c r="GOX175" s="173"/>
      <c r="GOY175" s="173"/>
      <c r="GOZ175" s="173"/>
      <c r="GPA175" s="173"/>
      <c r="GPB175" s="173"/>
      <c r="GPC175" s="173"/>
      <c r="GPD175" s="173"/>
      <c r="GPE175" s="173"/>
      <c r="GPF175" s="173"/>
      <c r="GPG175" s="173"/>
      <c r="GPH175" s="173"/>
      <c r="GPI175" s="173"/>
      <c r="GPJ175" s="173"/>
      <c r="GPK175" s="173"/>
      <c r="GPL175" s="173"/>
      <c r="GPM175" s="173"/>
      <c r="GPN175" s="173"/>
      <c r="GPO175" s="173"/>
      <c r="GPP175" s="173"/>
      <c r="GPQ175" s="173"/>
      <c r="GPR175" s="173"/>
      <c r="GPS175" s="173"/>
      <c r="GPT175" s="173"/>
      <c r="GPU175" s="173"/>
      <c r="GPV175" s="173"/>
      <c r="GPW175" s="173"/>
      <c r="GPX175" s="173"/>
      <c r="GPY175" s="173"/>
      <c r="GPZ175" s="173"/>
      <c r="GQA175" s="173"/>
      <c r="GQB175" s="173"/>
      <c r="GQC175" s="173"/>
      <c r="GQD175" s="173"/>
      <c r="GQE175" s="173"/>
      <c r="GQF175" s="173"/>
      <c r="GQG175" s="173"/>
      <c r="GQH175" s="173"/>
      <c r="GQI175" s="173"/>
      <c r="GQJ175" s="173"/>
      <c r="GQK175" s="173"/>
      <c r="GQL175" s="173"/>
      <c r="GQM175" s="173"/>
      <c r="GQN175" s="173"/>
      <c r="GQO175" s="173"/>
      <c r="GQP175" s="173"/>
      <c r="GQQ175" s="173"/>
      <c r="GQR175" s="173"/>
      <c r="GQS175" s="173"/>
      <c r="GQT175" s="173"/>
      <c r="GQU175" s="173"/>
      <c r="GQV175" s="173"/>
      <c r="GQW175" s="173"/>
      <c r="GQX175" s="173"/>
      <c r="GQY175" s="173"/>
      <c r="GQZ175" s="173"/>
      <c r="GRA175" s="173"/>
      <c r="GRB175" s="173"/>
      <c r="GRC175" s="173"/>
      <c r="GRD175" s="173"/>
      <c r="GRE175" s="173"/>
      <c r="GRF175" s="173"/>
      <c r="GRG175" s="173"/>
      <c r="GRH175" s="173"/>
      <c r="GRI175" s="173"/>
      <c r="GRJ175" s="173"/>
      <c r="GRK175" s="173"/>
      <c r="GRL175" s="173"/>
      <c r="GRM175" s="173"/>
      <c r="GRN175" s="173"/>
      <c r="GRO175" s="173"/>
      <c r="GRP175" s="173"/>
      <c r="GRQ175" s="173"/>
      <c r="GRR175" s="173"/>
      <c r="GRS175" s="173"/>
      <c r="GRT175" s="173"/>
      <c r="GRU175" s="173"/>
      <c r="GRV175" s="173"/>
      <c r="GRW175" s="173"/>
      <c r="GRX175" s="173"/>
      <c r="GRY175" s="173"/>
      <c r="GRZ175" s="173"/>
      <c r="GSA175" s="173"/>
      <c r="GSB175" s="173"/>
      <c r="GSC175" s="173"/>
      <c r="GSD175" s="173"/>
      <c r="GSE175" s="173"/>
      <c r="GSF175" s="173"/>
      <c r="GSG175" s="173"/>
      <c r="GSH175" s="173"/>
      <c r="GSI175" s="173"/>
      <c r="GSJ175" s="173"/>
      <c r="GSK175" s="173"/>
      <c r="GSL175" s="173"/>
      <c r="GSM175" s="173"/>
      <c r="GSN175" s="173"/>
      <c r="GSO175" s="173"/>
      <c r="GSP175" s="173"/>
      <c r="GSQ175" s="173"/>
      <c r="GSR175" s="173"/>
      <c r="GSS175" s="173"/>
      <c r="GST175" s="173"/>
      <c r="GSU175" s="173"/>
      <c r="GSV175" s="173"/>
      <c r="GSW175" s="173"/>
      <c r="GSX175" s="173"/>
      <c r="GSY175" s="173"/>
      <c r="GSZ175" s="173"/>
      <c r="GTA175" s="173"/>
      <c r="GTB175" s="173"/>
      <c r="GTC175" s="173"/>
      <c r="GTD175" s="173"/>
      <c r="GTE175" s="173"/>
      <c r="GTF175" s="173"/>
      <c r="GTG175" s="173"/>
      <c r="GTH175" s="173"/>
      <c r="GTI175" s="173"/>
      <c r="GTJ175" s="173"/>
      <c r="GTK175" s="173"/>
      <c r="GTL175" s="173"/>
      <c r="GTM175" s="173"/>
      <c r="GTN175" s="173"/>
      <c r="GTO175" s="173"/>
      <c r="GTP175" s="173"/>
      <c r="GTQ175" s="173"/>
      <c r="GTR175" s="173"/>
      <c r="GTS175" s="173"/>
      <c r="GTT175" s="173"/>
      <c r="GTU175" s="173"/>
      <c r="GTV175" s="173"/>
      <c r="GTW175" s="173"/>
      <c r="GTX175" s="173"/>
      <c r="GTY175" s="173"/>
      <c r="GTZ175" s="173"/>
      <c r="GUA175" s="173"/>
      <c r="GUB175" s="173"/>
      <c r="GUC175" s="173"/>
      <c r="GUD175" s="173"/>
      <c r="GUE175" s="173"/>
      <c r="GUF175" s="173"/>
      <c r="GUG175" s="173"/>
      <c r="GUH175" s="173"/>
      <c r="GUI175" s="173"/>
      <c r="GUJ175" s="173"/>
      <c r="GUK175" s="173"/>
      <c r="GUL175" s="173"/>
      <c r="GUM175" s="173"/>
      <c r="GUN175" s="173"/>
      <c r="GUO175" s="173"/>
      <c r="GUP175" s="173"/>
      <c r="GUQ175" s="173"/>
      <c r="GUR175" s="173"/>
      <c r="GUS175" s="173"/>
      <c r="GUT175" s="173"/>
      <c r="GUU175" s="173"/>
      <c r="GUV175" s="173"/>
      <c r="GUW175" s="173"/>
      <c r="GUX175" s="173"/>
      <c r="GUY175" s="173"/>
      <c r="GUZ175" s="173"/>
      <c r="GVA175" s="173"/>
      <c r="GVB175" s="173"/>
      <c r="GVC175" s="173"/>
      <c r="GVD175" s="173"/>
      <c r="GVE175" s="173"/>
      <c r="GVF175" s="173"/>
      <c r="GVG175" s="173"/>
      <c r="GVH175" s="173"/>
      <c r="GVI175" s="173"/>
      <c r="GVJ175" s="173"/>
      <c r="GVK175" s="173"/>
      <c r="GVL175" s="173"/>
      <c r="GVM175" s="173"/>
      <c r="GVN175" s="173"/>
      <c r="GVO175" s="173"/>
      <c r="GVP175" s="173"/>
      <c r="GVQ175" s="173"/>
      <c r="GVR175" s="173"/>
      <c r="GVS175" s="173"/>
      <c r="GVT175" s="173"/>
      <c r="GVU175" s="173"/>
      <c r="GVV175" s="173"/>
      <c r="GVW175" s="173"/>
      <c r="GVX175" s="173"/>
      <c r="GVY175" s="173"/>
      <c r="GVZ175" s="173"/>
      <c r="GWA175" s="173"/>
      <c r="GWB175" s="173"/>
      <c r="GWC175" s="173"/>
      <c r="GWD175" s="173"/>
      <c r="GWE175" s="173"/>
      <c r="GWF175" s="173"/>
      <c r="GWG175" s="173"/>
      <c r="GWH175" s="173"/>
      <c r="GWI175" s="173"/>
      <c r="GWJ175" s="173"/>
      <c r="GWK175" s="173"/>
      <c r="GWL175" s="173"/>
      <c r="GWM175" s="173"/>
      <c r="GWN175" s="173"/>
      <c r="GWO175" s="173"/>
      <c r="GWP175" s="173"/>
      <c r="GWQ175" s="173"/>
      <c r="GWR175" s="173"/>
      <c r="GWS175" s="173"/>
      <c r="GWT175" s="173"/>
      <c r="GWU175" s="173"/>
      <c r="GWV175" s="173"/>
      <c r="GWW175" s="173"/>
      <c r="GWX175" s="173"/>
      <c r="GWY175" s="173"/>
      <c r="GWZ175" s="173"/>
      <c r="GXA175" s="173"/>
      <c r="GXB175" s="173"/>
      <c r="GXC175" s="173"/>
      <c r="GXD175" s="173"/>
      <c r="GXE175" s="173"/>
      <c r="GXF175" s="173"/>
      <c r="GXG175" s="173"/>
      <c r="GXH175" s="173"/>
      <c r="GXI175" s="173"/>
      <c r="GXJ175" s="173"/>
      <c r="GXK175" s="173"/>
      <c r="GXL175" s="173"/>
      <c r="GXM175" s="173"/>
      <c r="GXN175" s="173"/>
      <c r="GXO175" s="173"/>
      <c r="GXP175" s="173"/>
      <c r="GXQ175" s="173"/>
      <c r="GXR175" s="173"/>
      <c r="GXS175" s="173"/>
      <c r="GXT175" s="173"/>
      <c r="GXU175" s="173"/>
      <c r="GXV175" s="173"/>
      <c r="GXW175" s="173"/>
      <c r="GXX175" s="173"/>
      <c r="GXY175" s="173"/>
      <c r="GXZ175" s="173"/>
      <c r="GYA175" s="173"/>
      <c r="GYB175" s="173"/>
      <c r="GYC175" s="173"/>
      <c r="GYD175" s="173"/>
      <c r="GYE175" s="173"/>
      <c r="GYF175" s="173"/>
      <c r="GYG175" s="173"/>
      <c r="GYH175" s="173"/>
      <c r="GYI175" s="173"/>
      <c r="GYJ175" s="173"/>
      <c r="GYK175" s="173"/>
      <c r="GYL175" s="173"/>
      <c r="GYM175" s="173"/>
      <c r="GYN175" s="173"/>
      <c r="GYO175" s="173"/>
      <c r="GYP175" s="173"/>
      <c r="GYQ175" s="173"/>
      <c r="GYR175" s="173"/>
      <c r="GYS175" s="173"/>
      <c r="GYT175" s="173"/>
      <c r="GYU175" s="173"/>
      <c r="GYV175" s="173"/>
      <c r="GYW175" s="173"/>
      <c r="GYX175" s="173"/>
      <c r="GYY175" s="173"/>
      <c r="GYZ175" s="173"/>
      <c r="GZA175" s="173"/>
      <c r="GZB175" s="173"/>
      <c r="GZC175" s="173"/>
      <c r="GZD175" s="173"/>
      <c r="GZE175" s="173"/>
      <c r="GZF175" s="173"/>
      <c r="GZG175" s="173"/>
      <c r="GZH175" s="173"/>
      <c r="GZI175" s="173"/>
      <c r="GZJ175" s="173"/>
      <c r="GZK175" s="173"/>
      <c r="GZL175" s="173"/>
      <c r="GZM175" s="173"/>
      <c r="GZN175" s="173"/>
      <c r="GZO175" s="173"/>
      <c r="GZP175" s="173"/>
      <c r="GZQ175" s="173"/>
      <c r="GZR175" s="173"/>
      <c r="GZS175" s="173"/>
      <c r="GZT175" s="173"/>
      <c r="GZU175" s="173"/>
      <c r="GZV175" s="173"/>
      <c r="GZW175" s="173"/>
      <c r="GZX175" s="173"/>
      <c r="GZY175" s="173"/>
      <c r="GZZ175" s="173"/>
      <c r="HAA175" s="173"/>
      <c r="HAB175" s="173"/>
      <c r="HAC175" s="173"/>
      <c r="HAD175" s="173"/>
      <c r="HAE175" s="173"/>
      <c r="HAF175" s="173"/>
      <c r="HAG175" s="173"/>
      <c r="HAH175" s="173"/>
      <c r="HAI175" s="173"/>
      <c r="HAJ175" s="173"/>
      <c r="HAK175" s="173"/>
      <c r="HAL175" s="173"/>
      <c r="HAM175" s="173"/>
      <c r="HAN175" s="173"/>
      <c r="HAO175" s="173"/>
      <c r="HAP175" s="173"/>
      <c r="HAQ175" s="173"/>
      <c r="HAR175" s="173"/>
      <c r="HAS175" s="173"/>
      <c r="HAT175" s="173"/>
      <c r="HAU175" s="173"/>
      <c r="HAV175" s="173"/>
      <c r="HAW175" s="173"/>
      <c r="HAX175" s="173"/>
      <c r="HAY175" s="173"/>
      <c r="HAZ175" s="173"/>
      <c r="HBA175" s="173"/>
      <c r="HBB175" s="173"/>
      <c r="HBC175" s="173"/>
      <c r="HBD175" s="173"/>
      <c r="HBE175" s="173"/>
      <c r="HBF175" s="173"/>
      <c r="HBG175" s="173"/>
      <c r="HBH175" s="173"/>
      <c r="HBI175" s="173"/>
      <c r="HBJ175" s="173"/>
      <c r="HBK175" s="173"/>
      <c r="HBL175" s="173"/>
      <c r="HBM175" s="173"/>
      <c r="HBN175" s="173"/>
      <c r="HBO175" s="173"/>
      <c r="HBP175" s="173"/>
      <c r="HBQ175" s="173"/>
      <c r="HBR175" s="173"/>
      <c r="HBS175" s="173"/>
      <c r="HBT175" s="173"/>
      <c r="HBU175" s="173"/>
      <c r="HBV175" s="173"/>
      <c r="HBW175" s="173"/>
      <c r="HBX175" s="173"/>
      <c r="HBY175" s="173"/>
      <c r="HBZ175" s="173"/>
      <c r="HCA175" s="173"/>
      <c r="HCB175" s="173"/>
      <c r="HCC175" s="173"/>
      <c r="HCD175" s="173"/>
      <c r="HCE175" s="173"/>
      <c r="HCF175" s="173"/>
      <c r="HCG175" s="173"/>
      <c r="HCH175" s="173"/>
      <c r="HCI175" s="173"/>
      <c r="HCJ175" s="173"/>
      <c r="HCK175" s="173"/>
      <c r="HCL175" s="173"/>
      <c r="HCM175" s="173"/>
      <c r="HCN175" s="173"/>
      <c r="HCO175" s="173"/>
      <c r="HCP175" s="173"/>
      <c r="HCQ175" s="173"/>
      <c r="HCR175" s="173"/>
      <c r="HCS175" s="173"/>
      <c r="HCT175" s="173"/>
      <c r="HCU175" s="173"/>
      <c r="HCV175" s="173"/>
      <c r="HCW175" s="173"/>
      <c r="HCX175" s="173"/>
      <c r="HCY175" s="173"/>
      <c r="HCZ175" s="173"/>
      <c r="HDA175" s="173"/>
      <c r="HDB175" s="173"/>
      <c r="HDC175" s="173"/>
      <c r="HDD175" s="173"/>
      <c r="HDE175" s="173"/>
      <c r="HDF175" s="173"/>
      <c r="HDG175" s="173"/>
      <c r="HDH175" s="173"/>
      <c r="HDI175" s="173"/>
      <c r="HDJ175" s="173"/>
      <c r="HDK175" s="173"/>
      <c r="HDL175" s="173"/>
      <c r="HDM175" s="173"/>
      <c r="HDN175" s="173"/>
      <c r="HDO175" s="173"/>
      <c r="HDP175" s="173"/>
      <c r="HDQ175" s="173"/>
      <c r="HDR175" s="173"/>
      <c r="HDS175" s="173"/>
      <c r="HDT175" s="173"/>
      <c r="HDU175" s="173"/>
      <c r="HDV175" s="173"/>
      <c r="HDW175" s="173"/>
      <c r="HDX175" s="173"/>
      <c r="HDY175" s="173"/>
      <c r="HDZ175" s="173"/>
      <c r="HEA175" s="173"/>
      <c r="HEB175" s="173"/>
      <c r="HEC175" s="173"/>
      <c r="HED175" s="173"/>
      <c r="HEE175" s="173"/>
      <c r="HEF175" s="173"/>
      <c r="HEG175" s="173"/>
      <c r="HEH175" s="173"/>
      <c r="HEI175" s="173"/>
      <c r="HEJ175" s="173"/>
      <c r="HEK175" s="173"/>
      <c r="HEL175" s="173"/>
      <c r="HEM175" s="173"/>
      <c r="HEN175" s="173"/>
      <c r="HEO175" s="173"/>
      <c r="HEP175" s="173"/>
      <c r="HEQ175" s="173"/>
      <c r="HER175" s="173"/>
      <c r="HES175" s="173"/>
      <c r="HET175" s="173"/>
      <c r="HEU175" s="173"/>
      <c r="HEV175" s="173"/>
      <c r="HEW175" s="173"/>
      <c r="HEX175" s="173"/>
      <c r="HEY175" s="173"/>
      <c r="HEZ175" s="173"/>
      <c r="HFA175" s="173"/>
      <c r="HFB175" s="173"/>
      <c r="HFC175" s="173"/>
      <c r="HFD175" s="173"/>
      <c r="HFE175" s="173"/>
      <c r="HFF175" s="173"/>
      <c r="HFG175" s="173"/>
      <c r="HFH175" s="173"/>
      <c r="HFI175" s="173"/>
      <c r="HFJ175" s="173"/>
      <c r="HFK175" s="173"/>
      <c r="HFL175" s="173"/>
      <c r="HFM175" s="173"/>
      <c r="HFN175" s="173"/>
      <c r="HFO175" s="173"/>
      <c r="HFP175" s="173"/>
      <c r="HFQ175" s="173"/>
      <c r="HFR175" s="173"/>
      <c r="HFS175" s="173"/>
      <c r="HFT175" s="173"/>
      <c r="HFU175" s="173"/>
      <c r="HFV175" s="173"/>
      <c r="HFW175" s="173"/>
      <c r="HFX175" s="173"/>
      <c r="HFY175" s="173"/>
      <c r="HFZ175" s="173"/>
      <c r="HGA175" s="173"/>
      <c r="HGB175" s="173"/>
      <c r="HGC175" s="173"/>
      <c r="HGD175" s="173"/>
      <c r="HGE175" s="173"/>
      <c r="HGF175" s="173"/>
      <c r="HGG175" s="173"/>
      <c r="HGH175" s="173"/>
      <c r="HGI175" s="173"/>
      <c r="HGJ175" s="173"/>
      <c r="HGK175" s="173"/>
      <c r="HGL175" s="173"/>
      <c r="HGM175" s="173"/>
      <c r="HGN175" s="173"/>
      <c r="HGO175" s="173"/>
      <c r="HGP175" s="173"/>
      <c r="HGQ175" s="173"/>
      <c r="HGR175" s="173"/>
      <c r="HGS175" s="173"/>
      <c r="HGT175" s="173"/>
      <c r="HGU175" s="173"/>
      <c r="HGV175" s="173"/>
      <c r="HGW175" s="173"/>
      <c r="HGX175" s="173"/>
      <c r="HGY175" s="173"/>
      <c r="HGZ175" s="173"/>
      <c r="HHA175" s="173"/>
      <c r="HHB175" s="173"/>
      <c r="HHC175" s="173"/>
      <c r="HHD175" s="173"/>
      <c r="HHE175" s="173"/>
      <c r="HHF175" s="173"/>
      <c r="HHG175" s="173"/>
      <c r="HHH175" s="173"/>
      <c r="HHI175" s="173"/>
      <c r="HHJ175" s="173"/>
      <c r="HHK175" s="173"/>
      <c r="HHL175" s="173"/>
      <c r="HHM175" s="173"/>
      <c r="HHN175" s="173"/>
      <c r="HHO175" s="173"/>
      <c r="HHP175" s="173"/>
      <c r="HHQ175" s="173"/>
      <c r="HHR175" s="173"/>
      <c r="HHS175" s="173"/>
      <c r="HHT175" s="173"/>
      <c r="HHU175" s="173"/>
      <c r="HHV175" s="173"/>
      <c r="HHW175" s="173"/>
      <c r="HHX175" s="173"/>
      <c r="HHY175" s="173"/>
      <c r="HHZ175" s="173"/>
      <c r="HIA175" s="173"/>
      <c r="HIB175" s="173"/>
      <c r="HIC175" s="173"/>
      <c r="HID175" s="173"/>
      <c r="HIE175" s="173"/>
      <c r="HIF175" s="173"/>
      <c r="HIG175" s="173"/>
      <c r="HIH175" s="173"/>
      <c r="HII175" s="173"/>
      <c r="HIJ175" s="173"/>
      <c r="HIK175" s="173"/>
      <c r="HIL175" s="173"/>
      <c r="HIM175" s="173"/>
      <c r="HIN175" s="173"/>
      <c r="HIO175" s="173"/>
      <c r="HIP175" s="173"/>
      <c r="HIQ175" s="173"/>
      <c r="HIR175" s="173"/>
      <c r="HIS175" s="173"/>
      <c r="HIT175" s="173"/>
      <c r="HIU175" s="173"/>
      <c r="HIV175" s="173"/>
      <c r="HIW175" s="173"/>
      <c r="HIX175" s="173"/>
      <c r="HIY175" s="173"/>
      <c r="HIZ175" s="173"/>
      <c r="HJA175" s="173"/>
      <c r="HJB175" s="173"/>
      <c r="HJC175" s="173"/>
      <c r="HJD175" s="173"/>
      <c r="HJE175" s="173"/>
      <c r="HJF175" s="173"/>
      <c r="HJG175" s="173"/>
      <c r="HJH175" s="173"/>
      <c r="HJI175" s="173"/>
      <c r="HJJ175" s="173"/>
      <c r="HJK175" s="173"/>
      <c r="HJL175" s="173"/>
      <c r="HJM175" s="173"/>
      <c r="HJN175" s="173"/>
      <c r="HJO175" s="173"/>
      <c r="HJP175" s="173"/>
      <c r="HJQ175" s="173"/>
      <c r="HJR175" s="173"/>
      <c r="HJS175" s="173"/>
      <c r="HJT175" s="173"/>
      <c r="HJU175" s="173"/>
      <c r="HJV175" s="173"/>
      <c r="HJW175" s="173"/>
      <c r="HJX175" s="173"/>
      <c r="HJY175" s="173"/>
      <c r="HJZ175" s="173"/>
      <c r="HKA175" s="173"/>
      <c r="HKB175" s="173"/>
      <c r="HKC175" s="173"/>
      <c r="HKD175" s="173"/>
      <c r="HKE175" s="173"/>
      <c r="HKF175" s="173"/>
      <c r="HKG175" s="173"/>
      <c r="HKH175" s="173"/>
      <c r="HKI175" s="173"/>
      <c r="HKJ175" s="173"/>
      <c r="HKK175" s="173"/>
      <c r="HKL175" s="173"/>
      <c r="HKM175" s="173"/>
      <c r="HKN175" s="173"/>
      <c r="HKO175" s="173"/>
      <c r="HKP175" s="173"/>
      <c r="HKQ175" s="173"/>
      <c r="HKR175" s="173"/>
      <c r="HKS175" s="173"/>
      <c r="HKT175" s="173"/>
      <c r="HKU175" s="173"/>
      <c r="HKV175" s="173"/>
      <c r="HKW175" s="173"/>
      <c r="HKX175" s="173"/>
      <c r="HKY175" s="173"/>
      <c r="HKZ175" s="173"/>
      <c r="HLA175" s="173"/>
      <c r="HLB175" s="173"/>
      <c r="HLC175" s="173"/>
      <c r="HLD175" s="173"/>
      <c r="HLE175" s="173"/>
      <c r="HLF175" s="173"/>
      <c r="HLG175" s="173"/>
      <c r="HLH175" s="173"/>
      <c r="HLI175" s="173"/>
      <c r="HLJ175" s="173"/>
      <c r="HLK175" s="173"/>
      <c r="HLL175" s="173"/>
      <c r="HLM175" s="173"/>
      <c r="HLN175" s="173"/>
      <c r="HLO175" s="173"/>
      <c r="HLP175" s="173"/>
      <c r="HLQ175" s="173"/>
      <c r="HLR175" s="173"/>
      <c r="HLS175" s="173"/>
      <c r="HLT175" s="173"/>
      <c r="HLU175" s="173"/>
      <c r="HLV175" s="173"/>
      <c r="HLW175" s="173"/>
      <c r="HLX175" s="173"/>
      <c r="HLY175" s="173"/>
      <c r="HLZ175" s="173"/>
      <c r="HMA175" s="173"/>
      <c r="HMB175" s="173"/>
      <c r="HMC175" s="173"/>
      <c r="HMD175" s="173"/>
      <c r="HME175" s="173"/>
      <c r="HMF175" s="173"/>
      <c r="HMG175" s="173"/>
      <c r="HMH175" s="173"/>
      <c r="HMI175" s="173"/>
      <c r="HMJ175" s="173"/>
      <c r="HMK175" s="173"/>
      <c r="HML175" s="173"/>
      <c r="HMM175" s="173"/>
      <c r="HMN175" s="173"/>
      <c r="HMO175" s="173"/>
      <c r="HMP175" s="173"/>
      <c r="HMQ175" s="173"/>
      <c r="HMR175" s="173"/>
      <c r="HMS175" s="173"/>
      <c r="HMT175" s="173"/>
      <c r="HMU175" s="173"/>
      <c r="HMV175" s="173"/>
      <c r="HMW175" s="173"/>
      <c r="HMX175" s="173"/>
      <c r="HMY175" s="173"/>
      <c r="HMZ175" s="173"/>
      <c r="HNA175" s="173"/>
      <c r="HNB175" s="173"/>
      <c r="HNC175" s="173"/>
      <c r="HND175" s="173"/>
      <c r="HNE175" s="173"/>
      <c r="HNF175" s="173"/>
      <c r="HNG175" s="173"/>
      <c r="HNH175" s="173"/>
      <c r="HNI175" s="173"/>
      <c r="HNJ175" s="173"/>
      <c r="HNK175" s="173"/>
      <c r="HNL175" s="173"/>
      <c r="HNM175" s="173"/>
      <c r="HNN175" s="173"/>
      <c r="HNO175" s="173"/>
      <c r="HNP175" s="173"/>
      <c r="HNQ175" s="173"/>
      <c r="HNR175" s="173"/>
      <c r="HNS175" s="173"/>
      <c r="HNT175" s="173"/>
      <c r="HNU175" s="173"/>
      <c r="HNV175" s="173"/>
      <c r="HNW175" s="173"/>
      <c r="HNX175" s="173"/>
      <c r="HNY175" s="173"/>
      <c r="HNZ175" s="173"/>
      <c r="HOA175" s="173"/>
      <c r="HOB175" s="173"/>
      <c r="HOC175" s="173"/>
      <c r="HOD175" s="173"/>
      <c r="HOE175" s="173"/>
      <c r="HOF175" s="173"/>
      <c r="HOG175" s="173"/>
      <c r="HOH175" s="173"/>
      <c r="HOI175" s="173"/>
      <c r="HOJ175" s="173"/>
      <c r="HOK175" s="173"/>
      <c r="HOL175" s="173"/>
      <c r="HOM175" s="173"/>
      <c r="HON175" s="173"/>
      <c r="HOO175" s="173"/>
      <c r="HOP175" s="173"/>
      <c r="HOQ175" s="173"/>
      <c r="HOR175" s="173"/>
      <c r="HOS175" s="173"/>
      <c r="HOT175" s="173"/>
      <c r="HOU175" s="173"/>
      <c r="HOV175" s="173"/>
      <c r="HOW175" s="173"/>
      <c r="HOX175" s="173"/>
      <c r="HOY175" s="173"/>
      <c r="HOZ175" s="173"/>
      <c r="HPA175" s="173"/>
      <c r="HPB175" s="173"/>
      <c r="HPC175" s="173"/>
      <c r="HPD175" s="173"/>
      <c r="HPE175" s="173"/>
      <c r="HPF175" s="173"/>
      <c r="HPG175" s="173"/>
      <c r="HPH175" s="173"/>
      <c r="HPI175" s="173"/>
      <c r="HPJ175" s="173"/>
      <c r="HPK175" s="173"/>
      <c r="HPL175" s="173"/>
      <c r="HPM175" s="173"/>
      <c r="HPN175" s="173"/>
      <c r="HPO175" s="173"/>
      <c r="HPP175" s="173"/>
      <c r="HPQ175" s="173"/>
      <c r="HPR175" s="173"/>
      <c r="HPS175" s="173"/>
      <c r="HPT175" s="173"/>
      <c r="HPU175" s="173"/>
      <c r="HPV175" s="173"/>
      <c r="HPW175" s="173"/>
      <c r="HPX175" s="173"/>
      <c r="HPY175" s="173"/>
      <c r="HPZ175" s="173"/>
      <c r="HQA175" s="173"/>
      <c r="HQB175" s="173"/>
      <c r="HQC175" s="173"/>
      <c r="HQD175" s="173"/>
      <c r="HQE175" s="173"/>
      <c r="HQF175" s="173"/>
      <c r="HQG175" s="173"/>
      <c r="HQH175" s="173"/>
      <c r="HQI175" s="173"/>
      <c r="HQJ175" s="173"/>
      <c r="HQK175" s="173"/>
      <c r="HQL175" s="173"/>
      <c r="HQM175" s="173"/>
      <c r="HQN175" s="173"/>
      <c r="HQO175" s="173"/>
      <c r="HQP175" s="173"/>
      <c r="HQQ175" s="173"/>
      <c r="HQR175" s="173"/>
      <c r="HQS175" s="173"/>
      <c r="HQT175" s="173"/>
      <c r="HQU175" s="173"/>
      <c r="HQV175" s="173"/>
      <c r="HQW175" s="173"/>
      <c r="HQX175" s="173"/>
      <c r="HQY175" s="173"/>
      <c r="HQZ175" s="173"/>
      <c r="HRA175" s="173"/>
      <c r="HRB175" s="173"/>
      <c r="HRC175" s="173"/>
      <c r="HRD175" s="173"/>
      <c r="HRE175" s="173"/>
      <c r="HRF175" s="173"/>
      <c r="HRG175" s="173"/>
      <c r="HRH175" s="173"/>
      <c r="HRI175" s="173"/>
      <c r="HRJ175" s="173"/>
      <c r="HRK175" s="173"/>
      <c r="HRL175" s="173"/>
      <c r="HRM175" s="173"/>
      <c r="HRN175" s="173"/>
      <c r="HRO175" s="173"/>
      <c r="HRP175" s="173"/>
      <c r="HRQ175" s="173"/>
      <c r="HRR175" s="173"/>
      <c r="HRS175" s="173"/>
      <c r="HRT175" s="173"/>
      <c r="HRU175" s="173"/>
      <c r="HRV175" s="173"/>
      <c r="HRW175" s="173"/>
      <c r="HRX175" s="173"/>
      <c r="HRY175" s="173"/>
      <c r="HRZ175" s="173"/>
      <c r="HSA175" s="173"/>
      <c r="HSB175" s="173"/>
      <c r="HSC175" s="173"/>
      <c r="HSD175" s="173"/>
      <c r="HSE175" s="173"/>
      <c r="HSF175" s="173"/>
      <c r="HSG175" s="173"/>
      <c r="HSH175" s="173"/>
      <c r="HSI175" s="173"/>
      <c r="HSJ175" s="173"/>
      <c r="HSK175" s="173"/>
      <c r="HSL175" s="173"/>
      <c r="HSM175" s="173"/>
      <c r="HSN175" s="173"/>
      <c r="HSO175" s="173"/>
      <c r="HSP175" s="173"/>
      <c r="HSQ175" s="173"/>
      <c r="HSR175" s="173"/>
      <c r="HSS175" s="173"/>
      <c r="HST175" s="173"/>
      <c r="HSU175" s="173"/>
      <c r="HSV175" s="173"/>
      <c r="HSW175" s="173"/>
      <c r="HSX175" s="173"/>
      <c r="HSY175" s="173"/>
      <c r="HSZ175" s="173"/>
      <c r="HTA175" s="173"/>
      <c r="HTB175" s="173"/>
      <c r="HTC175" s="173"/>
      <c r="HTD175" s="173"/>
      <c r="HTE175" s="173"/>
      <c r="HTF175" s="173"/>
      <c r="HTG175" s="173"/>
      <c r="HTH175" s="173"/>
      <c r="HTI175" s="173"/>
      <c r="HTJ175" s="173"/>
      <c r="HTK175" s="173"/>
      <c r="HTL175" s="173"/>
      <c r="HTM175" s="173"/>
      <c r="HTN175" s="173"/>
      <c r="HTO175" s="173"/>
      <c r="HTP175" s="173"/>
      <c r="HTQ175" s="173"/>
      <c r="HTR175" s="173"/>
      <c r="HTS175" s="173"/>
      <c r="HTT175" s="173"/>
      <c r="HTU175" s="173"/>
      <c r="HTV175" s="173"/>
      <c r="HTW175" s="173"/>
      <c r="HTX175" s="173"/>
      <c r="HTY175" s="173"/>
      <c r="HTZ175" s="173"/>
      <c r="HUA175" s="173"/>
      <c r="HUB175" s="173"/>
      <c r="HUC175" s="173"/>
      <c r="HUD175" s="173"/>
      <c r="HUE175" s="173"/>
      <c r="HUF175" s="173"/>
      <c r="HUG175" s="173"/>
      <c r="HUH175" s="173"/>
      <c r="HUI175" s="173"/>
      <c r="HUJ175" s="173"/>
      <c r="HUK175" s="173"/>
      <c r="HUL175" s="173"/>
      <c r="HUM175" s="173"/>
      <c r="HUN175" s="173"/>
      <c r="HUO175" s="173"/>
      <c r="HUP175" s="173"/>
      <c r="HUQ175" s="173"/>
      <c r="HUR175" s="173"/>
      <c r="HUS175" s="173"/>
      <c r="HUT175" s="173"/>
      <c r="HUU175" s="173"/>
      <c r="HUV175" s="173"/>
      <c r="HUW175" s="173"/>
      <c r="HUX175" s="173"/>
      <c r="HUY175" s="173"/>
      <c r="HUZ175" s="173"/>
      <c r="HVA175" s="173"/>
      <c r="HVB175" s="173"/>
      <c r="HVC175" s="173"/>
      <c r="HVD175" s="173"/>
      <c r="HVE175" s="173"/>
      <c r="HVF175" s="173"/>
      <c r="HVG175" s="173"/>
      <c r="HVH175" s="173"/>
      <c r="HVI175" s="173"/>
      <c r="HVJ175" s="173"/>
      <c r="HVK175" s="173"/>
      <c r="HVL175" s="173"/>
      <c r="HVM175" s="173"/>
      <c r="HVN175" s="173"/>
      <c r="HVO175" s="173"/>
      <c r="HVP175" s="173"/>
      <c r="HVQ175" s="173"/>
      <c r="HVR175" s="173"/>
      <c r="HVS175" s="173"/>
      <c r="HVT175" s="173"/>
      <c r="HVU175" s="173"/>
      <c r="HVV175" s="173"/>
      <c r="HVW175" s="173"/>
      <c r="HVX175" s="173"/>
      <c r="HVY175" s="173"/>
      <c r="HVZ175" s="173"/>
      <c r="HWA175" s="173"/>
      <c r="HWB175" s="173"/>
      <c r="HWC175" s="173"/>
      <c r="HWD175" s="173"/>
      <c r="HWE175" s="173"/>
      <c r="HWF175" s="173"/>
      <c r="HWG175" s="173"/>
      <c r="HWH175" s="173"/>
      <c r="HWI175" s="173"/>
      <c r="HWJ175" s="173"/>
      <c r="HWK175" s="173"/>
      <c r="HWL175" s="173"/>
      <c r="HWM175" s="173"/>
      <c r="HWN175" s="173"/>
      <c r="HWO175" s="173"/>
      <c r="HWP175" s="173"/>
      <c r="HWQ175" s="173"/>
      <c r="HWR175" s="173"/>
      <c r="HWS175" s="173"/>
      <c r="HWT175" s="173"/>
      <c r="HWU175" s="173"/>
      <c r="HWV175" s="173"/>
      <c r="HWW175" s="173"/>
      <c r="HWX175" s="173"/>
      <c r="HWY175" s="173"/>
      <c r="HWZ175" s="173"/>
      <c r="HXA175" s="173"/>
      <c r="HXB175" s="173"/>
      <c r="HXC175" s="173"/>
      <c r="HXD175" s="173"/>
      <c r="HXE175" s="173"/>
      <c r="HXF175" s="173"/>
      <c r="HXG175" s="173"/>
      <c r="HXH175" s="173"/>
      <c r="HXI175" s="173"/>
      <c r="HXJ175" s="173"/>
      <c r="HXK175" s="173"/>
      <c r="HXL175" s="173"/>
      <c r="HXM175" s="173"/>
      <c r="HXN175" s="173"/>
      <c r="HXO175" s="173"/>
      <c r="HXP175" s="173"/>
      <c r="HXQ175" s="173"/>
      <c r="HXR175" s="173"/>
      <c r="HXS175" s="173"/>
      <c r="HXT175" s="173"/>
      <c r="HXU175" s="173"/>
      <c r="HXV175" s="173"/>
      <c r="HXW175" s="173"/>
      <c r="HXX175" s="173"/>
      <c r="HXY175" s="173"/>
      <c r="HXZ175" s="173"/>
      <c r="HYA175" s="173"/>
      <c r="HYB175" s="173"/>
      <c r="HYC175" s="173"/>
      <c r="HYD175" s="173"/>
      <c r="HYE175" s="173"/>
      <c r="HYF175" s="173"/>
      <c r="HYG175" s="173"/>
      <c r="HYH175" s="173"/>
      <c r="HYI175" s="173"/>
      <c r="HYJ175" s="173"/>
      <c r="HYK175" s="173"/>
      <c r="HYL175" s="173"/>
      <c r="HYM175" s="173"/>
      <c r="HYN175" s="173"/>
      <c r="HYO175" s="173"/>
      <c r="HYP175" s="173"/>
      <c r="HYQ175" s="173"/>
      <c r="HYR175" s="173"/>
      <c r="HYS175" s="173"/>
      <c r="HYT175" s="173"/>
      <c r="HYU175" s="173"/>
      <c r="HYV175" s="173"/>
      <c r="HYW175" s="173"/>
      <c r="HYX175" s="173"/>
      <c r="HYY175" s="173"/>
      <c r="HYZ175" s="173"/>
      <c r="HZA175" s="173"/>
      <c r="HZB175" s="173"/>
      <c r="HZC175" s="173"/>
      <c r="HZD175" s="173"/>
      <c r="HZE175" s="173"/>
      <c r="HZF175" s="173"/>
      <c r="HZG175" s="173"/>
      <c r="HZH175" s="173"/>
      <c r="HZI175" s="173"/>
      <c r="HZJ175" s="173"/>
      <c r="HZK175" s="173"/>
      <c r="HZL175" s="173"/>
      <c r="HZM175" s="173"/>
      <c r="HZN175" s="173"/>
      <c r="HZO175" s="173"/>
      <c r="HZP175" s="173"/>
      <c r="HZQ175" s="173"/>
      <c r="HZR175" s="173"/>
      <c r="HZS175" s="173"/>
      <c r="HZT175" s="173"/>
      <c r="HZU175" s="173"/>
      <c r="HZV175" s="173"/>
      <c r="HZW175" s="173"/>
      <c r="HZX175" s="173"/>
      <c r="HZY175" s="173"/>
      <c r="HZZ175" s="173"/>
      <c r="IAA175" s="173"/>
      <c r="IAB175" s="173"/>
      <c r="IAC175" s="173"/>
      <c r="IAD175" s="173"/>
      <c r="IAE175" s="173"/>
      <c r="IAF175" s="173"/>
      <c r="IAG175" s="173"/>
      <c r="IAH175" s="173"/>
      <c r="IAI175" s="173"/>
      <c r="IAJ175" s="173"/>
      <c r="IAK175" s="173"/>
      <c r="IAL175" s="173"/>
      <c r="IAM175" s="173"/>
      <c r="IAN175" s="173"/>
      <c r="IAO175" s="173"/>
      <c r="IAP175" s="173"/>
      <c r="IAQ175" s="173"/>
      <c r="IAR175" s="173"/>
      <c r="IAS175" s="173"/>
      <c r="IAT175" s="173"/>
      <c r="IAU175" s="173"/>
      <c r="IAV175" s="173"/>
      <c r="IAW175" s="173"/>
      <c r="IAX175" s="173"/>
      <c r="IAY175" s="173"/>
      <c r="IAZ175" s="173"/>
      <c r="IBA175" s="173"/>
      <c r="IBB175" s="173"/>
      <c r="IBC175" s="173"/>
      <c r="IBD175" s="173"/>
      <c r="IBE175" s="173"/>
      <c r="IBF175" s="173"/>
      <c r="IBG175" s="173"/>
      <c r="IBH175" s="173"/>
      <c r="IBI175" s="173"/>
      <c r="IBJ175" s="173"/>
      <c r="IBK175" s="173"/>
      <c r="IBL175" s="173"/>
      <c r="IBM175" s="173"/>
      <c r="IBN175" s="173"/>
      <c r="IBO175" s="173"/>
      <c r="IBP175" s="173"/>
      <c r="IBQ175" s="173"/>
      <c r="IBR175" s="173"/>
      <c r="IBS175" s="173"/>
      <c r="IBT175" s="173"/>
      <c r="IBU175" s="173"/>
      <c r="IBV175" s="173"/>
      <c r="IBW175" s="173"/>
      <c r="IBX175" s="173"/>
      <c r="IBY175" s="173"/>
      <c r="IBZ175" s="173"/>
      <c r="ICA175" s="173"/>
      <c r="ICB175" s="173"/>
      <c r="ICC175" s="173"/>
      <c r="ICD175" s="173"/>
      <c r="ICE175" s="173"/>
      <c r="ICF175" s="173"/>
      <c r="ICG175" s="173"/>
      <c r="ICH175" s="173"/>
      <c r="ICI175" s="173"/>
      <c r="ICJ175" s="173"/>
      <c r="ICK175" s="173"/>
      <c r="ICL175" s="173"/>
      <c r="ICM175" s="173"/>
      <c r="ICN175" s="173"/>
      <c r="ICO175" s="173"/>
      <c r="ICP175" s="173"/>
      <c r="ICQ175" s="173"/>
      <c r="ICR175" s="173"/>
      <c r="ICS175" s="173"/>
      <c r="ICT175" s="173"/>
      <c r="ICU175" s="173"/>
      <c r="ICV175" s="173"/>
      <c r="ICW175" s="173"/>
      <c r="ICX175" s="173"/>
      <c r="ICY175" s="173"/>
      <c r="ICZ175" s="173"/>
      <c r="IDA175" s="173"/>
      <c r="IDB175" s="173"/>
      <c r="IDC175" s="173"/>
      <c r="IDD175" s="173"/>
      <c r="IDE175" s="173"/>
      <c r="IDF175" s="173"/>
      <c r="IDG175" s="173"/>
      <c r="IDH175" s="173"/>
      <c r="IDI175" s="173"/>
      <c r="IDJ175" s="173"/>
      <c r="IDK175" s="173"/>
      <c r="IDL175" s="173"/>
      <c r="IDM175" s="173"/>
      <c r="IDN175" s="173"/>
      <c r="IDO175" s="173"/>
      <c r="IDP175" s="173"/>
      <c r="IDQ175" s="173"/>
      <c r="IDR175" s="173"/>
      <c r="IDS175" s="173"/>
      <c r="IDT175" s="173"/>
      <c r="IDU175" s="173"/>
      <c r="IDV175" s="173"/>
      <c r="IDW175" s="173"/>
      <c r="IDX175" s="173"/>
      <c r="IDY175" s="173"/>
      <c r="IDZ175" s="173"/>
      <c r="IEA175" s="173"/>
      <c r="IEB175" s="173"/>
      <c r="IEC175" s="173"/>
      <c r="IED175" s="173"/>
      <c r="IEE175" s="173"/>
      <c r="IEF175" s="173"/>
      <c r="IEG175" s="173"/>
      <c r="IEH175" s="173"/>
      <c r="IEI175" s="173"/>
      <c r="IEJ175" s="173"/>
      <c r="IEK175" s="173"/>
      <c r="IEL175" s="173"/>
      <c r="IEM175" s="173"/>
      <c r="IEN175" s="173"/>
      <c r="IEO175" s="173"/>
      <c r="IEP175" s="173"/>
      <c r="IEQ175" s="173"/>
      <c r="IER175" s="173"/>
      <c r="IES175" s="173"/>
      <c r="IET175" s="173"/>
      <c r="IEU175" s="173"/>
      <c r="IEV175" s="173"/>
      <c r="IEW175" s="173"/>
      <c r="IEX175" s="173"/>
      <c r="IEY175" s="173"/>
      <c r="IEZ175" s="173"/>
      <c r="IFA175" s="173"/>
      <c r="IFB175" s="173"/>
      <c r="IFC175" s="173"/>
      <c r="IFD175" s="173"/>
      <c r="IFE175" s="173"/>
      <c r="IFF175" s="173"/>
      <c r="IFG175" s="173"/>
      <c r="IFH175" s="173"/>
      <c r="IFI175" s="173"/>
      <c r="IFJ175" s="173"/>
      <c r="IFK175" s="173"/>
      <c r="IFL175" s="173"/>
      <c r="IFM175" s="173"/>
      <c r="IFN175" s="173"/>
      <c r="IFO175" s="173"/>
      <c r="IFP175" s="173"/>
      <c r="IFQ175" s="173"/>
      <c r="IFR175" s="173"/>
      <c r="IFS175" s="173"/>
      <c r="IFT175" s="173"/>
      <c r="IFU175" s="173"/>
      <c r="IFV175" s="173"/>
      <c r="IFW175" s="173"/>
      <c r="IFX175" s="173"/>
      <c r="IFY175" s="173"/>
      <c r="IFZ175" s="173"/>
      <c r="IGA175" s="173"/>
      <c r="IGB175" s="173"/>
      <c r="IGC175" s="173"/>
      <c r="IGD175" s="173"/>
      <c r="IGE175" s="173"/>
      <c r="IGF175" s="173"/>
      <c r="IGG175" s="173"/>
      <c r="IGH175" s="173"/>
      <c r="IGI175" s="173"/>
      <c r="IGJ175" s="173"/>
      <c r="IGK175" s="173"/>
      <c r="IGL175" s="173"/>
      <c r="IGM175" s="173"/>
      <c r="IGN175" s="173"/>
      <c r="IGO175" s="173"/>
      <c r="IGP175" s="173"/>
      <c r="IGQ175" s="173"/>
      <c r="IGR175" s="173"/>
      <c r="IGS175" s="173"/>
      <c r="IGT175" s="173"/>
      <c r="IGU175" s="173"/>
      <c r="IGV175" s="173"/>
      <c r="IGW175" s="173"/>
      <c r="IGX175" s="173"/>
      <c r="IGY175" s="173"/>
      <c r="IGZ175" s="173"/>
      <c r="IHA175" s="173"/>
      <c r="IHB175" s="173"/>
      <c r="IHC175" s="173"/>
      <c r="IHD175" s="173"/>
      <c r="IHE175" s="173"/>
      <c r="IHF175" s="173"/>
      <c r="IHG175" s="173"/>
      <c r="IHH175" s="173"/>
      <c r="IHI175" s="173"/>
      <c r="IHJ175" s="173"/>
      <c r="IHK175" s="173"/>
      <c r="IHL175" s="173"/>
      <c r="IHM175" s="173"/>
      <c r="IHN175" s="173"/>
      <c r="IHO175" s="173"/>
      <c r="IHP175" s="173"/>
      <c r="IHQ175" s="173"/>
      <c r="IHR175" s="173"/>
      <c r="IHS175" s="173"/>
      <c r="IHT175" s="173"/>
      <c r="IHU175" s="173"/>
      <c r="IHV175" s="173"/>
      <c r="IHW175" s="173"/>
      <c r="IHX175" s="173"/>
      <c r="IHY175" s="173"/>
      <c r="IHZ175" s="173"/>
      <c r="IIA175" s="173"/>
      <c r="IIB175" s="173"/>
      <c r="IIC175" s="173"/>
      <c r="IID175" s="173"/>
      <c r="IIE175" s="173"/>
      <c r="IIF175" s="173"/>
      <c r="IIG175" s="173"/>
      <c r="IIH175" s="173"/>
      <c r="III175" s="173"/>
      <c r="IIJ175" s="173"/>
      <c r="IIK175" s="173"/>
      <c r="IIL175" s="173"/>
      <c r="IIM175" s="173"/>
      <c r="IIN175" s="173"/>
      <c r="IIO175" s="173"/>
      <c r="IIP175" s="173"/>
      <c r="IIQ175" s="173"/>
      <c r="IIR175" s="173"/>
      <c r="IIS175" s="173"/>
      <c r="IIT175" s="173"/>
      <c r="IIU175" s="173"/>
      <c r="IIV175" s="173"/>
      <c r="IIW175" s="173"/>
      <c r="IIX175" s="173"/>
      <c r="IIY175" s="173"/>
      <c r="IIZ175" s="173"/>
      <c r="IJA175" s="173"/>
      <c r="IJB175" s="173"/>
      <c r="IJC175" s="173"/>
      <c r="IJD175" s="173"/>
      <c r="IJE175" s="173"/>
      <c r="IJF175" s="173"/>
      <c r="IJG175" s="173"/>
      <c r="IJH175" s="173"/>
      <c r="IJI175" s="173"/>
      <c r="IJJ175" s="173"/>
      <c r="IJK175" s="173"/>
      <c r="IJL175" s="173"/>
      <c r="IJM175" s="173"/>
      <c r="IJN175" s="173"/>
      <c r="IJO175" s="173"/>
      <c r="IJP175" s="173"/>
      <c r="IJQ175" s="173"/>
      <c r="IJR175" s="173"/>
      <c r="IJS175" s="173"/>
      <c r="IJT175" s="173"/>
      <c r="IJU175" s="173"/>
      <c r="IJV175" s="173"/>
      <c r="IJW175" s="173"/>
      <c r="IJX175" s="173"/>
      <c r="IJY175" s="173"/>
      <c r="IJZ175" s="173"/>
      <c r="IKA175" s="173"/>
      <c r="IKB175" s="173"/>
      <c r="IKC175" s="173"/>
      <c r="IKD175" s="173"/>
      <c r="IKE175" s="173"/>
      <c r="IKF175" s="173"/>
      <c r="IKG175" s="173"/>
      <c r="IKH175" s="173"/>
      <c r="IKI175" s="173"/>
      <c r="IKJ175" s="173"/>
      <c r="IKK175" s="173"/>
      <c r="IKL175" s="173"/>
      <c r="IKM175" s="173"/>
      <c r="IKN175" s="173"/>
      <c r="IKO175" s="173"/>
      <c r="IKP175" s="173"/>
      <c r="IKQ175" s="173"/>
      <c r="IKR175" s="173"/>
      <c r="IKS175" s="173"/>
      <c r="IKT175" s="173"/>
      <c r="IKU175" s="173"/>
      <c r="IKV175" s="173"/>
      <c r="IKW175" s="173"/>
      <c r="IKX175" s="173"/>
      <c r="IKY175" s="173"/>
      <c r="IKZ175" s="173"/>
      <c r="ILA175" s="173"/>
      <c r="ILB175" s="173"/>
      <c r="ILC175" s="173"/>
      <c r="ILD175" s="173"/>
      <c r="ILE175" s="173"/>
      <c r="ILF175" s="173"/>
      <c r="ILG175" s="173"/>
      <c r="ILH175" s="173"/>
      <c r="ILI175" s="173"/>
      <c r="ILJ175" s="173"/>
      <c r="ILK175" s="173"/>
      <c r="ILL175" s="173"/>
      <c r="ILM175" s="173"/>
      <c r="ILN175" s="173"/>
      <c r="ILO175" s="173"/>
      <c r="ILP175" s="173"/>
      <c r="ILQ175" s="173"/>
      <c r="ILR175" s="173"/>
      <c r="ILS175" s="173"/>
      <c r="ILT175" s="173"/>
      <c r="ILU175" s="173"/>
      <c r="ILV175" s="173"/>
      <c r="ILW175" s="173"/>
      <c r="ILX175" s="173"/>
      <c r="ILY175" s="173"/>
      <c r="ILZ175" s="173"/>
      <c r="IMA175" s="173"/>
      <c r="IMB175" s="173"/>
      <c r="IMC175" s="173"/>
      <c r="IMD175" s="173"/>
      <c r="IME175" s="173"/>
      <c r="IMF175" s="173"/>
      <c r="IMG175" s="173"/>
      <c r="IMH175" s="173"/>
      <c r="IMI175" s="173"/>
      <c r="IMJ175" s="173"/>
      <c r="IMK175" s="173"/>
      <c r="IML175" s="173"/>
      <c r="IMM175" s="173"/>
      <c r="IMN175" s="173"/>
      <c r="IMO175" s="173"/>
      <c r="IMP175" s="173"/>
      <c r="IMQ175" s="173"/>
      <c r="IMR175" s="173"/>
      <c r="IMS175" s="173"/>
      <c r="IMT175" s="173"/>
      <c r="IMU175" s="173"/>
      <c r="IMV175" s="173"/>
      <c r="IMW175" s="173"/>
      <c r="IMX175" s="173"/>
      <c r="IMY175" s="173"/>
      <c r="IMZ175" s="173"/>
      <c r="INA175" s="173"/>
      <c r="INB175" s="173"/>
      <c r="INC175" s="173"/>
      <c r="IND175" s="173"/>
      <c r="INE175" s="173"/>
      <c r="INF175" s="173"/>
      <c r="ING175" s="173"/>
      <c r="INH175" s="173"/>
      <c r="INI175" s="173"/>
      <c r="INJ175" s="173"/>
      <c r="INK175" s="173"/>
      <c r="INL175" s="173"/>
      <c r="INM175" s="173"/>
      <c r="INN175" s="173"/>
      <c r="INO175" s="173"/>
      <c r="INP175" s="173"/>
      <c r="INQ175" s="173"/>
      <c r="INR175" s="173"/>
      <c r="INS175" s="173"/>
      <c r="INT175" s="173"/>
      <c r="INU175" s="173"/>
      <c r="INV175" s="173"/>
      <c r="INW175" s="173"/>
      <c r="INX175" s="173"/>
      <c r="INY175" s="173"/>
      <c r="INZ175" s="173"/>
      <c r="IOA175" s="173"/>
      <c r="IOB175" s="173"/>
      <c r="IOC175" s="173"/>
      <c r="IOD175" s="173"/>
      <c r="IOE175" s="173"/>
      <c r="IOF175" s="173"/>
      <c r="IOG175" s="173"/>
      <c r="IOH175" s="173"/>
      <c r="IOI175" s="173"/>
      <c r="IOJ175" s="173"/>
      <c r="IOK175" s="173"/>
      <c r="IOL175" s="173"/>
      <c r="IOM175" s="173"/>
      <c r="ION175" s="173"/>
      <c r="IOO175" s="173"/>
      <c r="IOP175" s="173"/>
      <c r="IOQ175" s="173"/>
      <c r="IOR175" s="173"/>
      <c r="IOS175" s="173"/>
      <c r="IOT175" s="173"/>
      <c r="IOU175" s="173"/>
      <c r="IOV175" s="173"/>
      <c r="IOW175" s="173"/>
      <c r="IOX175" s="173"/>
      <c r="IOY175" s="173"/>
      <c r="IOZ175" s="173"/>
      <c r="IPA175" s="173"/>
      <c r="IPB175" s="173"/>
      <c r="IPC175" s="173"/>
      <c r="IPD175" s="173"/>
      <c r="IPE175" s="173"/>
      <c r="IPF175" s="173"/>
      <c r="IPG175" s="173"/>
      <c r="IPH175" s="173"/>
      <c r="IPI175" s="173"/>
      <c r="IPJ175" s="173"/>
      <c r="IPK175" s="173"/>
      <c r="IPL175" s="173"/>
      <c r="IPM175" s="173"/>
      <c r="IPN175" s="173"/>
      <c r="IPO175" s="173"/>
      <c r="IPP175" s="173"/>
      <c r="IPQ175" s="173"/>
      <c r="IPR175" s="173"/>
      <c r="IPS175" s="173"/>
      <c r="IPT175" s="173"/>
      <c r="IPU175" s="173"/>
      <c r="IPV175" s="173"/>
      <c r="IPW175" s="173"/>
      <c r="IPX175" s="173"/>
      <c r="IPY175" s="173"/>
      <c r="IPZ175" s="173"/>
      <c r="IQA175" s="173"/>
      <c r="IQB175" s="173"/>
      <c r="IQC175" s="173"/>
      <c r="IQD175" s="173"/>
      <c r="IQE175" s="173"/>
      <c r="IQF175" s="173"/>
      <c r="IQG175" s="173"/>
      <c r="IQH175" s="173"/>
      <c r="IQI175" s="173"/>
      <c r="IQJ175" s="173"/>
      <c r="IQK175" s="173"/>
      <c r="IQL175" s="173"/>
      <c r="IQM175" s="173"/>
      <c r="IQN175" s="173"/>
      <c r="IQO175" s="173"/>
      <c r="IQP175" s="173"/>
      <c r="IQQ175" s="173"/>
      <c r="IQR175" s="173"/>
      <c r="IQS175" s="173"/>
      <c r="IQT175" s="173"/>
      <c r="IQU175" s="173"/>
      <c r="IQV175" s="173"/>
      <c r="IQW175" s="173"/>
      <c r="IQX175" s="173"/>
      <c r="IQY175" s="173"/>
      <c r="IQZ175" s="173"/>
      <c r="IRA175" s="173"/>
      <c r="IRB175" s="173"/>
      <c r="IRC175" s="173"/>
      <c r="IRD175" s="173"/>
      <c r="IRE175" s="173"/>
      <c r="IRF175" s="173"/>
      <c r="IRG175" s="173"/>
      <c r="IRH175" s="173"/>
      <c r="IRI175" s="173"/>
      <c r="IRJ175" s="173"/>
      <c r="IRK175" s="173"/>
      <c r="IRL175" s="173"/>
      <c r="IRM175" s="173"/>
      <c r="IRN175" s="173"/>
      <c r="IRO175" s="173"/>
      <c r="IRP175" s="173"/>
      <c r="IRQ175" s="173"/>
      <c r="IRR175" s="173"/>
      <c r="IRS175" s="173"/>
      <c r="IRT175" s="173"/>
      <c r="IRU175" s="173"/>
      <c r="IRV175" s="173"/>
      <c r="IRW175" s="173"/>
      <c r="IRX175" s="173"/>
      <c r="IRY175" s="173"/>
      <c r="IRZ175" s="173"/>
      <c r="ISA175" s="173"/>
      <c r="ISB175" s="173"/>
      <c r="ISC175" s="173"/>
      <c r="ISD175" s="173"/>
      <c r="ISE175" s="173"/>
      <c r="ISF175" s="173"/>
      <c r="ISG175" s="173"/>
      <c r="ISH175" s="173"/>
      <c r="ISI175" s="173"/>
      <c r="ISJ175" s="173"/>
      <c r="ISK175" s="173"/>
      <c r="ISL175" s="173"/>
      <c r="ISM175" s="173"/>
      <c r="ISN175" s="173"/>
      <c r="ISO175" s="173"/>
      <c r="ISP175" s="173"/>
      <c r="ISQ175" s="173"/>
      <c r="ISR175" s="173"/>
      <c r="ISS175" s="173"/>
      <c r="IST175" s="173"/>
      <c r="ISU175" s="173"/>
      <c r="ISV175" s="173"/>
      <c r="ISW175" s="173"/>
      <c r="ISX175" s="173"/>
      <c r="ISY175" s="173"/>
      <c r="ISZ175" s="173"/>
      <c r="ITA175" s="173"/>
      <c r="ITB175" s="173"/>
      <c r="ITC175" s="173"/>
      <c r="ITD175" s="173"/>
      <c r="ITE175" s="173"/>
      <c r="ITF175" s="173"/>
      <c r="ITG175" s="173"/>
      <c r="ITH175" s="173"/>
      <c r="ITI175" s="173"/>
      <c r="ITJ175" s="173"/>
      <c r="ITK175" s="173"/>
      <c r="ITL175" s="173"/>
      <c r="ITM175" s="173"/>
      <c r="ITN175" s="173"/>
      <c r="ITO175" s="173"/>
      <c r="ITP175" s="173"/>
      <c r="ITQ175" s="173"/>
      <c r="ITR175" s="173"/>
      <c r="ITS175" s="173"/>
      <c r="ITT175" s="173"/>
      <c r="ITU175" s="173"/>
      <c r="ITV175" s="173"/>
      <c r="ITW175" s="173"/>
      <c r="ITX175" s="173"/>
      <c r="ITY175" s="173"/>
      <c r="ITZ175" s="173"/>
      <c r="IUA175" s="173"/>
      <c r="IUB175" s="173"/>
      <c r="IUC175" s="173"/>
      <c r="IUD175" s="173"/>
      <c r="IUE175" s="173"/>
      <c r="IUF175" s="173"/>
      <c r="IUG175" s="173"/>
      <c r="IUH175" s="173"/>
      <c r="IUI175" s="173"/>
      <c r="IUJ175" s="173"/>
      <c r="IUK175" s="173"/>
      <c r="IUL175" s="173"/>
      <c r="IUM175" s="173"/>
      <c r="IUN175" s="173"/>
      <c r="IUO175" s="173"/>
      <c r="IUP175" s="173"/>
      <c r="IUQ175" s="173"/>
      <c r="IUR175" s="173"/>
      <c r="IUS175" s="173"/>
      <c r="IUT175" s="173"/>
      <c r="IUU175" s="173"/>
      <c r="IUV175" s="173"/>
      <c r="IUW175" s="173"/>
      <c r="IUX175" s="173"/>
      <c r="IUY175" s="173"/>
      <c r="IUZ175" s="173"/>
      <c r="IVA175" s="173"/>
      <c r="IVB175" s="173"/>
      <c r="IVC175" s="173"/>
      <c r="IVD175" s="173"/>
      <c r="IVE175" s="173"/>
      <c r="IVF175" s="173"/>
      <c r="IVG175" s="173"/>
      <c r="IVH175" s="173"/>
      <c r="IVI175" s="173"/>
      <c r="IVJ175" s="173"/>
      <c r="IVK175" s="173"/>
      <c r="IVL175" s="173"/>
      <c r="IVM175" s="173"/>
      <c r="IVN175" s="173"/>
      <c r="IVO175" s="173"/>
      <c r="IVP175" s="173"/>
      <c r="IVQ175" s="173"/>
      <c r="IVR175" s="173"/>
      <c r="IVS175" s="173"/>
      <c r="IVT175" s="173"/>
      <c r="IVU175" s="173"/>
      <c r="IVV175" s="173"/>
      <c r="IVW175" s="173"/>
      <c r="IVX175" s="173"/>
      <c r="IVY175" s="173"/>
      <c r="IVZ175" s="173"/>
      <c r="IWA175" s="173"/>
      <c r="IWB175" s="173"/>
      <c r="IWC175" s="173"/>
      <c r="IWD175" s="173"/>
      <c r="IWE175" s="173"/>
      <c r="IWF175" s="173"/>
      <c r="IWG175" s="173"/>
      <c r="IWH175" s="173"/>
      <c r="IWI175" s="173"/>
      <c r="IWJ175" s="173"/>
      <c r="IWK175" s="173"/>
      <c r="IWL175" s="173"/>
      <c r="IWM175" s="173"/>
      <c r="IWN175" s="173"/>
      <c r="IWO175" s="173"/>
      <c r="IWP175" s="173"/>
      <c r="IWQ175" s="173"/>
      <c r="IWR175" s="173"/>
      <c r="IWS175" s="173"/>
      <c r="IWT175" s="173"/>
      <c r="IWU175" s="173"/>
      <c r="IWV175" s="173"/>
      <c r="IWW175" s="173"/>
      <c r="IWX175" s="173"/>
      <c r="IWY175" s="173"/>
      <c r="IWZ175" s="173"/>
      <c r="IXA175" s="173"/>
      <c r="IXB175" s="173"/>
      <c r="IXC175" s="173"/>
      <c r="IXD175" s="173"/>
      <c r="IXE175" s="173"/>
      <c r="IXF175" s="173"/>
      <c r="IXG175" s="173"/>
      <c r="IXH175" s="173"/>
      <c r="IXI175" s="173"/>
      <c r="IXJ175" s="173"/>
      <c r="IXK175" s="173"/>
      <c r="IXL175" s="173"/>
      <c r="IXM175" s="173"/>
      <c r="IXN175" s="173"/>
      <c r="IXO175" s="173"/>
      <c r="IXP175" s="173"/>
      <c r="IXQ175" s="173"/>
      <c r="IXR175" s="173"/>
      <c r="IXS175" s="173"/>
      <c r="IXT175" s="173"/>
      <c r="IXU175" s="173"/>
      <c r="IXV175" s="173"/>
      <c r="IXW175" s="173"/>
      <c r="IXX175" s="173"/>
      <c r="IXY175" s="173"/>
      <c r="IXZ175" s="173"/>
      <c r="IYA175" s="173"/>
      <c r="IYB175" s="173"/>
      <c r="IYC175" s="173"/>
      <c r="IYD175" s="173"/>
      <c r="IYE175" s="173"/>
      <c r="IYF175" s="173"/>
      <c r="IYG175" s="173"/>
      <c r="IYH175" s="173"/>
      <c r="IYI175" s="173"/>
      <c r="IYJ175" s="173"/>
      <c r="IYK175" s="173"/>
      <c r="IYL175" s="173"/>
      <c r="IYM175" s="173"/>
      <c r="IYN175" s="173"/>
      <c r="IYO175" s="173"/>
      <c r="IYP175" s="173"/>
      <c r="IYQ175" s="173"/>
      <c r="IYR175" s="173"/>
      <c r="IYS175" s="173"/>
      <c r="IYT175" s="173"/>
      <c r="IYU175" s="173"/>
      <c r="IYV175" s="173"/>
      <c r="IYW175" s="173"/>
      <c r="IYX175" s="173"/>
      <c r="IYY175" s="173"/>
      <c r="IYZ175" s="173"/>
      <c r="IZA175" s="173"/>
      <c r="IZB175" s="173"/>
      <c r="IZC175" s="173"/>
      <c r="IZD175" s="173"/>
      <c r="IZE175" s="173"/>
      <c r="IZF175" s="173"/>
      <c r="IZG175" s="173"/>
      <c r="IZH175" s="173"/>
      <c r="IZI175" s="173"/>
      <c r="IZJ175" s="173"/>
      <c r="IZK175" s="173"/>
      <c r="IZL175" s="173"/>
      <c r="IZM175" s="173"/>
      <c r="IZN175" s="173"/>
      <c r="IZO175" s="173"/>
      <c r="IZP175" s="173"/>
      <c r="IZQ175" s="173"/>
      <c r="IZR175" s="173"/>
      <c r="IZS175" s="173"/>
      <c r="IZT175" s="173"/>
      <c r="IZU175" s="173"/>
      <c r="IZV175" s="173"/>
      <c r="IZW175" s="173"/>
      <c r="IZX175" s="173"/>
      <c r="IZY175" s="173"/>
      <c r="IZZ175" s="173"/>
      <c r="JAA175" s="173"/>
      <c r="JAB175" s="173"/>
      <c r="JAC175" s="173"/>
      <c r="JAD175" s="173"/>
      <c r="JAE175" s="173"/>
      <c r="JAF175" s="173"/>
      <c r="JAG175" s="173"/>
      <c r="JAH175" s="173"/>
      <c r="JAI175" s="173"/>
      <c r="JAJ175" s="173"/>
      <c r="JAK175" s="173"/>
      <c r="JAL175" s="173"/>
      <c r="JAM175" s="173"/>
      <c r="JAN175" s="173"/>
      <c r="JAO175" s="173"/>
      <c r="JAP175" s="173"/>
      <c r="JAQ175" s="173"/>
      <c r="JAR175" s="173"/>
      <c r="JAS175" s="173"/>
      <c r="JAT175" s="173"/>
      <c r="JAU175" s="173"/>
      <c r="JAV175" s="173"/>
      <c r="JAW175" s="173"/>
      <c r="JAX175" s="173"/>
      <c r="JAY175" s="173"/>
      <c r="JAZ175" s="173"/>
      <c r="JBA175" s="173"/>
      <c r="JBB175" s="173"/>
      <c r="JBC175" s="173"/>
      <c r="JBD175" s="173"/>
      <c r="JBE175" s="173"/>
      <c r="JBF175" s="173"/>
      <c r="JBG175" s="173"/>
      <c r="JBH175" s="173"/>
      <c r="JBI175" s="173"/>
      <c r="JBJ175" s="173"/>
      <c r="JBK175" s="173"/>
      <c r="JBL175" s="173"/>
      <c r="JBM175" s="173"/>
      <c r="JBN175" s="173"/>
      <c r="JBO175" s="173"/>
      <c r="JBP175" s="173"/>
      <c r="JBQ175" s="173"/>
      <c r="JBR175" s="173"/>
      <c r="JBS175" s="173"/>
      <c r="JBT175" s="173"/>
      <c r="JBU175" s="173"/>
      <c r="JBV175" s="173"/>
      <c r="JBW175" s="173"/>
      <c r="JBX175" s="173"/>
      <c r="JBY175" s="173"/>
      <c r="JBZ175" s="173"/>
      <c r="JCA175" s="173"/>
      <c r="JCB175" s="173"/>
      <c r="JCC175" s="173"/>
      <c r="JCD175" s="173"/>
      <c r="JCE175" s="173"/>
      <c r="JCF175" s="173"/>
      <c r="JCG175" s="173"/>
      <c r="JCH175" s="173"/>
      <c r="JCI175" s="173"/>
      <c r="JCJ175" s="173"/>
      <c r="JCK175" s="173"/>
      <c r="JCL175" s="173"/>
      <c r="JCM175" s="173"/>
      <c r="JCN175" s="173"/>
      <c r="JCO175" s="173"/>
      <c r="JCP175" s="173"/>
      <c r="JCQ175" s="173"/>
      <c r="JCR175" s="173"/>
      <c r="JCS175" s="173"/>
      <c r="JCT175" s="173"/>
      <c r="JCU175" s="173"/>
      <c r="JCV175" s="173"/>
      <c r="JCW175" s="173"/>
      <c r="JCX175" s="173"/>
      <c r="JCY175" s="173"/>
      <c r="JCZ175" s="173"/>
      <c r="JDA175" s="173"/>
      <c r="JDB175" s="173"/>
      <c r="JDC175" s="173"/>
      <c r="JDD175" s="173"/>
      <c r="JDE175" s="173"/>
      <c r="JDF175" s="173"/>
      <c r="JDG175" s="173"/>
      <c r="JDH175" s="173"/>
      <c r="JDI175" s="173"/>
      <c r="JDJ175" s="173"/>
      <c r="JDK175" s="173"/>
      <c r="JDL175" s="173"/>
      <c r="JDM175" s="173"/>
      <c r="JDN175" s="173"/>
      <c r="JDO175" s="173"/>
      <c r="JDP175" s="173"/>
      <c r="JDQ175" s="173"/>
      <c r="JDR175" s="173"/>
      <c r="JDS175" s="173"/>
      <c r="JDT175" s="173"/>
      <c r="JDU175" s="173"/>
      <c r="JDV175" s="173"/>
      <c r="JDW175" s="173"/>
      <c r="JDX175" s="173"/>
      <c r="JDY175" s="173"/>
      <c r="JDZ175" s="173"/>
      <c r="JEA175" s="173"/>
      <c r="JEB175" s="173"/>
      <c r="JEC175" s="173"/>
      <c r="JED175" s="173"/>
      <c r="JEE175" s="173"/>
      <c r="JEF175" s="173"/>
      <c r="JEG175" s="173"/>
      <c r="JEH175" s="173"/>
      <c r="JEI175" s="173"/>
      <c r="JEJ175" s="173"/>
      <c r="JEK175" s="173"/>
      <c r="JEL175" s="173"/>
      <c r="JEM175" s="173"/>
      <c r="JEN175" s="173"/>
      <c r="JEO175" s="173"/>
      <c r="JEP175" s="173"/>
      <c r="JEQ175" s="173"/>
      <c r="JER175" s="173"/>
      <c r="JES175" s="173"/>
      <c r="JET175" s="173"/>
      <c r="JEU175" s="173"/>
      <c r="JEV175" s="173"/>
      <c r="JEW175" s="173"/>
      <c r="JEX175" s="173"/>
      <c r="JEY175" s="173"/>
      <c r="JEZ175" s="173"/>
      <c r="JFA175" s="173"/>
      <c r="JFB175" s="173"/>
      <c r="JFC175" s="173"/>
      <c r="JFD175" s="173"/>
      <c r="JFE175" s="173"/>
      <c r="JFF175" s="173"/>
      <c r="JFG175" s="173"/>
      <c r="JFH175" s="173"/>
      <c r="JFI175" s="173"/>
      <c r="JFJ175" s="173"/>
      <c r="JFK175" s="173"/>
      <c r="JFL175" s="173"/>
      <c r="JFM175" s="173"/>
      <c r="JFN175" s="173"/>
      <c r="JFO175" s="173"/>
      <c r="JFP175" s="173"/>
      <c r="JFQ175" s="173"/>
      <c r="JFR175" s="173"/>
      <c r="JFS175" s="173"/>
      <c r="JFT175" s="173"/>
      <c r="JFU175" s="173"/>
      <c r="JFV175" s="173"/>
      <c r="JFW175" s="173"/>
      <c r="JFX175" s="173"/>
      <c r="JFY175" s="173"/>
      <c r="JFZ175" s="173"/>
      <c r="JGA175" s="173"/>
      <c r="JGB175" s="173"/>
      <c r="JGC175" s="173"/>
      <c r="JGD175" s="173"/>
      <c r="JGE175" s="173"/>
      <c r="JGF175" s="173"/>
      <c r="JGG175" s="173"/>
      <c r="JGH175" s="173"/>
      <c r="JGI175" s="173"/>
      <c r="JGJ175" s="173"/>
      <c r="JGK175" s="173"/>
      <c r="JGL175" s="173"/>
      <c r="JGM175" s="173"/>
      <c r="JGN175" s="173"/>
      <c r="JGO175" s="173"/>
      <c r="JGP175" s="173"/>
      <c r="JGQ175" s="173"/>
      <c r="JGR175" s="173"/>
      <c r="JGS175" s="173"/>
      <c r="JGT175" s="173"/>
      <c r="JGU175" s="173"/>
      <c r="JGV175" s="173"/>
      <c r="JGW175" s="173"/>
      <c r="JGX175" s="173"/>
      <c r="JGY175" s="173"/>
      <c r="JGZ175" s="173"/>
      <c r="JHA175" s="173"/>
      <c r="JHB175" s="173"/>
      <c r="JHC175" s="173"/>
      <c r="JHD175" s="173"/>
      <c r="JHE175" s="173"/>
      <c r="JHF175" s="173"/>
      <c r="JHG175" s="173"/>
      <c r="JHH175" s="173"/>
      <c r="JHI175" s="173"/>
      <c r="JHJ175" s="173"/>
      <c r="JHK175" s="173"/>
      <c r="JHL175" s="173"/>
      <c r="JHM175" s="173"/>
      <c r="JHN175" s="173"/>
      <c r="JHO175" s="173"/>
      <c r="JHP175" s="173"/>
      <c r="JHQ175" s="173"/>
      <c r="JHR175" s="173"/>
      <c r="JHS175" s="173"/>
      <c r="JHT175" s="173"/>
      <c r="JHU175" s="173"/>
      <c r="JHV175" s="173"/>
      <c r="JHW175" s="173"/>
      <c r="JHX175" s="173"/>
      <c r="JHY175" s="173"/>
      <c r="JHZ175" s="173"/>
      <c r="JIA175" s="173"/>
      <c r="JIB175" s="173"/>
      <c r="JIC175" s="173"/>
      <c r="JID175" s="173"/>
      <c r="JIE175" s="173"/>
      <c r="JIF175" s="173"/>
      <c r="JIG175" s="173"/>
      <c r="JIH175" s="173"/>
      <c r="JII175" s="173"/>
      <c r="JIJ175" s="173"/>
      <c r="JIK175" s="173"/>
      <c r="JIL175" s="173"/>
      <c r="JIM175" s="173"/>
      <c r="JIN175" s="173"/>
      <c r="JIO175" s="173"/>
      <c r="JIP175" s="173"/>
      <c r="JIQ175" s="173"/>
      <c r="JIR175" s="173"/>
      <c r="JIS175" s="173"/>
      <c r="JIT175" s="173"/>
      <c r="JIU175" s="173"/>
      <c r="JIV175" s="173"/>
      <c r="JIW175" s="173"/>
      <c r="JIX175" s="173"/>
      <c r="JIY175" s="173"/>
      <c r="JIZ175" s="173"/>
      <c r="JJA175" s="173"/>
      <c r="JJB175" s="173"/>
      <c r="JJC175" s="173"/>
      <c r="JJD175" s="173"/>
      <c r="JJE175" s="173"/>
      <c r="JJF175" s="173"/>
      <c r="JJG175" s="173"/>
      <c r="JJH175" s="173"/>
      <c r="JJI175" s="173"/>
      <c r="JJJ175" s="173"/>
      <c r="JJK175" s="173"/>
      <c r="JJL175" s="173"/>
      <c r="JJM175" s="173"/>
      <c r="JJN175" s="173"/>
      <c r="JJO175" s="173"/>
      <c r="JJP175" s="173"/>
      <c r="JJQ175" s="173"/>
      <c r="JJR175" s="173"/>
      <c r="JJS175" s="173"/>
      <c r="JJT175" s="173"/>
      <c r="JJU175" s="173"/>
      <c r="JJV175" s="173"/>
      <c r="JJW175" s="173"/>
      <c r="JJX175" s="173"/>
      <c r="JJY175" s="173"/>
      <c r="JJZ175" s="173"/>
      <c r="JKA175" s="173"/>
      <c r="JKB175" s="173"/>
      <c r="JKC175" s="173"/>
      <c r="JKD175" s="173"/>
      <c r="JKE175" s="173"/>
      <c r="JKF175" s="173"/>
      <c r="JKG175" s="173"/>
      <c r="JKH175" s="173"/>
      <c r="JKI175" s="173"/>
      <c r="JKJ175" s="173"/>
      <c r="JKK175" s="173"/>
      <c r="JKL175" s="173"/>
      <c r="JKM175" s="173"/>
      <c r="JKN175" s="173"/>
      <c r="JKO175" s="173"/>
      <c r="JKP175" s="173"/>
      <c r="JKQ175" s="173"/>
      <c r="JKR175" s="173"/>
      <c r="JKS175" s="173"/>
      <c r="JKT175" s="173"/>
      <c r="JKU175" s="173"/>
      <c r="JKV175" s="173"/>
      <c r="JKW175" s="173"/>
      <c r="JKX175" s="173"/>
      <c r="JKY175" s="173"/>
      <c r="JKZ175" s="173"/>
      <c r="JLA175" s="173"/>
      <c r="JLB175" s="173"/>
      <c r="JLC175" s="173"/>
      <c r="JLD175" s="173"/>
      <c r="JLE175" s="173"/>
      <c r="JLF175" s="173"/>
      <c r="JLG175" s="173"/>
      <c r="JLH175" s="173"/>
      <c r="JLI175" s="173"/>
      <c r="JLJ175" s="173"/>
      <c r="JLK175" s="173"/>
      <c r="JLL175" s="173"/>
      <c r="JLM175" s="173"/>
      <c r="JLN175" s="173"/>
      <c r="JLO175" s="173"/>
      <c r="JLP175" s="173"/>
      <c r="JLQ175" s="173"/>
      <c r="JLR175" s="173"/>
      <c r="JLS175" s="173"/>
      <c r="JLT175" s="173"/>
      <c r="JLU175" s="173"/>
      <c r="JLV175" s="173"/>
      <c r="JLW175" s="173"/>
      <c r="JLX175" s="173"/>
      <c r="JLY175" s="173"/>
      <c r="JLZ175" s="173"/>
      <c r="JMA175" s="173"/>
      <c r="JMB175" s="173"/>
      <c r="JMC175" s="173"/>
      <c r="JMD175" s="173"/>
      <c r="JME175" s="173"/>
      <c r="JMF175" s="173"/>
      <c r="JMG175" s="173"/>
      <c r="JMH175" s="173"/>
      <c r="JMI175" s="173"/>
      <c r="JMJ175" s="173"/>
      <c r="JMK175" s="173"/>
      <c r="JML175" s="173"/>
      <c r="JMM175" s="173"/>
      <c r="JMN175" s="173"/>
      <c r="JMO175" s="173"/>
      <c r="JMP175" s="173"/>
      <c r="JMQ175" s="173"/>
      <c r="JMR175" s="173"/>
      <c r="JMS175" s="173"/>
      <c r="JMT175" s="173"/>
      <c r="JMU175" s="173"/>
      <c r="JMV175" s="173"/>
      <c r="JMW175" s="173"/>
      <c r="JMX175" s="173"/>
      <c r="JMY175" s="173"/>
      <c r="JMZ175" s="173"/>
      <c r="JNA175" s="173"/>
      <c r="JNB175" s="173"/>
      <c r="JNC175" s="173"/>
      <c r="JND175" s="173"/>
      <c r="JNE175" s="173"/>
      <c r="JNF175" s="173"/>
      <c r="JNG175" s="173"/>
      <c r="JNH175" s="173"/>
      <c r="JNI175" s="173"/>
      <c r="JNJ175" s="173"/>
      <c r="JNK175" s="173"/>
      <c r="JNL175" s="173"/>
      <c r="JNM175" s="173"/>
      <c r="JNN175" s="173"/>
      <c r="JNO175" s="173"/>
      <c r="JNP175" s="173"/>
      <c r="JNQ175" s="173"/>
      <c r="JNR175" s="173"/>
      <c r="JNS175" s="173"/>
      <c r="JNT175" s="173"/>
      <c r="JNU175" s="173"/>
      <c r="JNV175" s="173"/>
      <c r="JNW175" s="173"/>
      <c r="JNX175" s="173"/>
      <c r="JNY175" s="173"/>
      <c r="JNZ175" s="173"/>
      <c r="JOA175" s="173"/>
      <c r="JOB175" s="173"/>
      <c r="JOC175" s="173"/>
      <c r="JOD175" s="173"/>
      <c r="JOE175" s="173"/>
      <c r="JOF175" s="173"/>
      <c r="JOG175" s="173"/>
      <c r="JOH175" s="173"/>
      <c r="JOI175" s="173"/>
      <c r="JOJ175" s="173"/>
      <c r="JOK175" s="173"/>
      <c r="JOL175" s="173"/>
      <c r="JOM175" s="173"/>
      <c r="JON175" s="173"/>
      <c r="JOO175" s="173"/>
      <c r="JOP175" s="173"/>
      <c r="JOQ175" s="173"/>
      <c r="JOR175" s="173"/>
      <c r="JOS175" s="173"/>
      <c r="JOT175" s="173"/>
      <c r="JOU175" s="173"/>
      <c r="JOV175" s="173"/>
      <c r="JOW175" s="173"/>
      <c r="JOX175" s="173"/>
      <c r="JOY175" s="173"/>
      <c r="JOZ175" s="173"/>
      <c r="JPA175" s="173"/>
      <c r="JPB175" s="173"/>
      <c r="JPC175" s="173"/>
      <c r="JPD175" s="173"/>
      <c r="JPE175" s="173"/>
      <c r="JPF175" s="173"/>
      <c r="JPG175" s="173"/>
      <c r="JPH175" s="173"/>
      <c r="JPI175" s="173"/>
      <c r="JPJ175" s="173"/>
      <c r="JPK175" s="173"/>
      <c r="JPL175" s="173"/>
      <c r="JPM175" s="173"/>
      <c r="JPN175" s="173"/>
      <c r="JPO175" s="173"/>
      <c r="JPP175" s="173"/>
      <c r="JPQ175" s="173"/>
      <c r="JPR175" s="173"/>
      <c r="JPS175" s="173"/>
      <c r="JPT175" s="173"/>
      <c r="JPU175" s="173"/>
      <c r="JPV175" s="173"/>
      <c r="JPW175" s="173"/>
      <c r="JPX175" s="173"/>
      <c r="JPY175" s="173"/>
      <c r="JPZ175" s="173"/>
      <c r="JQA175" s="173"/>
      <c r="JQB175" s="173"/>
      <c r="JQC175" s="173"/>
      <c r="JQD175" s="173"/>
      <c r="JQE175" s="173"/>
      <c r="JQF175" s="173"/>
      <c r="JQG175" s="173"/>
      <c r="JQH175" s="173"/>
      <c r="JQI175" s="173"/>
      <c r="JQJ175" s="173"/>
      <c r="JQK175" s="173"/>
      <c r="JQL175" s="173"/>
      <c r="JQM175" s="173"/>
      <c r="JQN175" s="173"/>
      <c r="JQO175" s="173"/>
      <c r="JQP175" s="173"/>
      <c r="JQQ175" s="173"/>
      <c r="JQR175" s="173"/>
      <c r="JQS175" s="173"/>
      <c r="JQT175" s="173"/>
      <c r="JQU175" s="173"/>
      <c r="JQV175" s="173"/>
      <c r="JQW175" s="173"/>
      <c r="JQX175" s="173"/>
      <c r="JQY175" s="173"/>
      <c r="JQZ175" s="173"/>
      <c r="JRA175" s="173"/>
      <c r="JRB175" s="173"/>
      <c r="JRC175" s="173"/>
      <c r="JRD175" s="173"/>
      <c r="JRE175" s="173"/>
      <c r="JRF175" s="173"/>
      <c r="JRG175" s="173"/>
      <c r="JRH175" s="173"/>
      <c r="JRI175" s="173"/>
      <c r="JRJ175" s="173"/>
      <c r="JRK175" s="173"/>
      <c r="JRL175" s="173"/>
      <c r="JRM175" s="173"/>
      <c r="JRN175" s="173"/>
      <c r="JRO175" s="173"/>
      <c r="JRP175" s="173"/>
      <c r="JRQ175" s="173"/>
      <c r="JRR175" s="173"/>
      <c r="JRS175" s="173"/>
      <c r="JRT175" s="173"/>
      <c r="JRU175" s="173"/>
      <c r="JRV175" s="173"/>
      <c r="JRW175" s="173"/>
      <c r="JRX175" s="173"/>
      <c r="JRY175" s="173"/>
      <c r="JRZ175" s="173"/>
      <c r="JSA175" s="173"/>
      <c r="JSB175" s="173"/>
      <c r="JSC175" s="173"/>
      <c r="JSD175" s="173"/>
      <c r="JSE175" s="173"/>
      <c r="JSF175" s="173"/>
      <c r="JSG175" s="173"/>
      <c r="JSH175" s="173"/>
      <c r="JSI175" s="173"/>
      <c r="JSJ175" s="173"/>
      <c r="JSK175" s="173"/>
      <c r="JSL175" s="173"/>
      <c r="JSM175" s="173"/>
      <c r="JSN175" s="173"/>
      <c r="JSO175" s="173"/>
      <c r="JSP175" s="173"/>
      <c r="JSQ175" s="173"/>
      <c r="JSR175" s="173"/>
      <c r="JSS175" s="173"/>
      <c r="JST175" s="173"/>
      <c r="JSU175" s="173"/>
      <c r="JSV175" s="173"/>
      <c r="JSW175" s="173"/>
      <c r="JSX175" s="173"/>
      <c r="JSY175" s="173"/>
      <c r="JSZ175" s="173"/>
      <c r="JTA175" s="173"/>
      <c r="JTB175" s="173"/>
      <c r="JTC175" s="173"/>
      <c r="JTD175" s="173"/>
      <c r="JTE175" s="173"/>
      <c r="JTF175" s="173"/>
      <c r="JTG175" s="173"/>
      <c r="JTH175" s="173"/>
      <c r="JTI175" s="173"/>
      <c r="JTJ175" s="173"/>
      <c r="JTK175" s="173"/>
      <c r="JTL175" s="173"/>
      <c r="JTM175" s="173"/>
      <c r="JTN175" s="173"/>
      <c r="JTO175" s="173"/>
      <c r="JTP175" s="173"/>
      <c r="JTQ175" s="173"/>
      <c r="JTR175" s="173"/>
      <c r="JTS175" s="173"/>
      <c r="JTT175" s="173"/>
      <c r="JTU175" s="173"/>
      <c r="JTV175" s="173"/>
      <c r="JTW175" s="173"/>
      <c r="JTX175" s="173"/>
      <c r="JTY175" s="173"/>
      <c r="JTZ175" s="173"/>
      <c r="JUA175" s="173"/>
      <c r="JUB175" s="173"/>
      <c r="JUC175" s="173"/>
      <c r="JUD175" s="173"/>
      <c r="JUE175" s="173"/>
      <c r="JUF175" s="173"/>
      <c r="JUG175" s="173"/>
      <c r="JUH175" s="173"/>
      <c r="JUI175" s="173"/>
      <c r="JUJ175" s="173"/>
      <c r="JUK175" s="173"/>
      <c r="JUL175" s="173"/>
      <c r="JUM175" s="173"/>
      <c r="JUN175" s="173"/>
      <c r="JUO175" s="173"/>
      <c r="JUP175" s="173"/>
      <c r="JUQ175" s="173"/>
      <c r="JUR175" s="173"/>
      <c r="JUS175" s="173"/>
      <c r="JUT175" s="173"/>
      <c r="JUU175" s="173"/>
      <c r="JUV175" s="173"/>
      <c r="JUW175" s="173"/>
      <c r="JUX175" s="173"/>
      <c r="JUY175" s="173"/>
      <c r="JUZ175" s="173"/>
      <c r="JVA175" s="173"/>
      <c r="JVB175" s="173"/>
      <c r="JVC175" s="173"/>
      <c r="JVD175" s="173"/>
      <c r="JVE175" s="173"/>
      <c r="JVF175" s="173"/>
      <c r="JVG175" s="173"/>
      <c r="JVH175" s="173"/>
      <c r="JVI175" s="173"/>
      <c r="JVJ175" s="173"/>
      <c r="JVK175" s="173"/>
      <c r="JVL175" s="173"/>
      <c r="JVM175" s="173"/>
      <c r="JVN175" s="173"/>
      <c r="JVO175" s="173"/>
      <c r="JVP175" s="173"/>
      <c r="JVQ175" s="173"/>
      <c r="JVR175" s="173"/>
      <c r="JVS175" s="173"/>
      <c r="JVT175" s="173"/>
      <c r="JVU175" s="173"/>
      <c r="JVV175" s="173"/>
      <c r="JVW175" s="173"/>
      <c r="JVX175" s="173"/>
      <c r="JVY175" s="173"/>
      <c r="JVZ175" s="173"/>
      <c r="JWA175" s="173"/>
      <c r="JWB175" s="173"/>
      <c r="JWC175" s="173"/>
      <c r="JWD175" s="173"/>
      <c r="JWE175" s="173"/>
      <c r="JWF175" s="173"/>
      <c r="JWG175" s="173"/>
      <c r="JWH175" s="173"/>
      <c r="JWI175" s="173"/>
      <c r="JWJ175" s="173"/>
      <c r="JWK175" s="173"/>
      <c r="JWL175" s="173"/>
      <c r="JWM175" s="173"/>
      <c r="JWN175" s="173"/>
      <c r="JWO175" s="173"/>
      <c r="JWP175" s="173"/>
      <c r="JWQ175" s="173"/>
      <c r="JWR175" s="173"/>
      <c r="JWS175" s="173"/>
      <c r="JWT175" s="173"/>
      <c r="JWU175" s="173"/>
      <c r="JWV175" s="173"/>
      <c r="JWW175" s="173"/>
      <c r="JWX175" s="173"/>
      <c r="JWY175" s="173"/>
      <c r="JWZ175" s="173"/>
      <c r="JXA175" s="173"/>
      <c r="JXB175" s="173"/>
      <c r="JXC175" s="173"/>
      <c r="JXD175" s="173"/>
      <c r="JXE175" s="173"/>
      <c r="JXF175" s="173"/>
      <c r="JXG175" s="173"/>
      <c r="JXH175" s="173"/>
      <c r="JXI175" s="173"/>
      <c r="JXJ175" s="173"/>
      <c r="JXK175" s="173"/>
      <c r="JXL175" s="173"/>
      <c r="JXM175" s="173"/>
      <c r="JXN175" s="173"/>
      <c r="JXO175" s="173"/>
      <c r="JXP175" s="173"/>
      <c r="JXQ175" s="173"/>
      <c r="JXR175" s="173"/>
      <c r="JXS175" s="173"/>
      <c r="JXT175" s="173"/>
      <c r="JXU175" s="173"/>
      <c r="JXV175" s="173"/>
      <c r="JXW175" s="173"/>
      <c r="JXX175" s="173"/>
      <c r="JXY175" s="173"/>
      <c r="JXZ175" s="173"/>
      <c r="JYA175" s="173"/>
      <c r="JYB175" s="173"/>
      <c r="JYC175" s="173"/>
      <c r="JYD175" s="173"/>
      <c r="JYE175" s="173"/>
      <c r="JYF175" s="173"/>
      <c r="JYG175" s="173"/>
      <c r="JYH175" s="173"/>
      <c r="JYI175" s="173"/>
      <c r="JYJ175" s="173"/>
      <c r="JYK175" s="173"/>
      <c r="JYL175" s="173"/>
      <c r="JYM175" s="173"/>
      <c r="JYN175" s="173"/>
      <c r="JYO175" s="173"/>
      <c r="JYP175" s="173"/>
      <c r="JYQ175" s="173"/>
      <c r="JYR175" s="173"/>
      <c r="JYS175" s="173"/>
      <c r="JYT175" s="173"/>
      <c r="JYU175" s="173"/>
      <c r="JYV175" s="173"/>
      <c r="JYW175" s="173"/>
      <c r="JYX175" s="173"/>
      <c r="JYY175" s="173"/>
      <c r="JYZ175" s="173"/>
      <c r="JZA175" s="173"/>
      <c r="JZB175" s="173"/>
      <c r="JZC175" s="173"/>
      <c r="JZD175" s="173"/>
      <c r="JZE175" s="173"/>
      <c r="JZF175" s="173"/>
      <c r="JZG175" s="173"/>
      <c r="JZH175" s="173"/>
      <c r="JZI175" s="173"/>
      <c r="JZJ175" s="173"/>
      <c r="JZK175" s="173"/>
      <c r="JZL175" s="173"/>
      <c r="JZM175" s="173"/>
      <c r="JZN175" s="173"/>
      <c r="JZO175" s="173"/>
      <c r="JZP175" s="173"/>
      <c r="JZQ175" s="173"/>
      <c r="JZR175" s="173"/>
      <c r="JZS175" s="173"/>
      <c r="JZT175" s="173"/>
      <c r="JZU175" s="173"/>
      <c r="JZV175" s="173"/>
      <c r="JZW175" s="173"/>
      <c r="JZX175" s="173"/>
      <c r="JZY175" s="173"/>
      <c r="JZZ175" s="173"/>
      <c r="KAA175" s="173"/>
      <c r="KAB175" s="173"/>
      <c r="KAC175" s="173"/>
      <c r="KAD175" s="173"/>
      <c r="KAE175" s="173"/>
      <c r="KAF175" s="173"/>
      <c r="KAG175" s="173"/>
      <c r="KAH175" s="173"/>
      <c r="KAI175" s="173"/>
      <c r="KAJ175" s="173"/>
      <c r="KAK175" s="173"/>
      <c r="KAL175" s="173"/>
      <c r="KAM175" s="173"/>
      <c r="KAN175" s="173"/>
      <c r="KAO175" s="173"/>
      <c r="KAP175" s="173"/>
      <c r="KAQ175" s="173"/>
      <c r="KAR175" s="173"/>
      <c r="KAS175" s="173"/>
      <c r="KAT175" s="173"/>
      <c r="KAU175" s="173"/>
      <c r="KAV175" s="173"/>
      <c r="KAW175" s="173"/>
      <c r="KAX175" s="173"/>
      <c r="KAY175" s="173"/>
      <c r="KAZ175" s="173"/>
      <c r="KBA175" s="173"/>
      <c r="KBB175" s="173"/>
      <c r="KBC175" s="173"/>
      <c r="KBD175" s="173"/>
      <c r="KBE175" s="173"/>
      <c r="KBF175" s="173"/>
      <c r="KBG175" s="173"/>
      <c r="KBH175" s="173"/>
      <c r="KBI175" s="173"/>
      <c r="KBJ175" s="173"/>
      <c r="KBK175" s="173"/>
      <c r="KBL175" s="173"/>
      <c r="KBM175" s="173"/>
      <c r="KBN175" s="173"/>
      <c r="KBO175" s="173"/>
      <c r="KBP175" s="173"/>
      <c r="KBQ175" s="173"/>
      <c r="KBR175" s="173"/>
      <c r="KBS175" s="173"/>
      <c r="KBT175" s="173"/>
      <c r="KBU175" s="173"/>
      <c r="KBV175" s="173"/>
      <c r="KBW175" s="173"/>
      <c r="KBX175" s="173"/>
      <c r="KBY175" s="173"/>
      <c r="KBZ175" s="173"/>
      <c r="KCA175" s="173"/>
      <c r="KCB175" s="173"/>
      <c r="KCC175" s="173"/>
      <c r="KCD175" s="173"/>
      <c r="KCE175" s="173"/>
      <c r="KCF175" s="173"/>
      <c r="KCG175" s="173"/>
      <c r="KCH175" s="173"/>
      <c r="KCI175" s="173"/>
      <c r="KCJ175" s="173"/>
      <c r="KCK175" s="173"/>
      <c r="KCL175" s="173"/>
      <c r="KCM175" s="173"/>
      <c r="KCN175" s="173"/>
      <c r="KCO175" s="173"/>
      <c r="KCP175" s="173"/>
      <c r="KCQ175" s="173"/>
      <c r="KCR175" s="173"/>
      <c r="KCS175" s="173"/>
      <c r="KCT175" s="173"/>
      <c r="KCU175" s="173"/>
      <c r="KCV175" s="173"/>
      <c r="KCW175" s="173"/>
      <c r="KCX175" s="173"/>
      <c r="KCY175" s="173"/>
      <c r="KCZ175" s="173"/>
      <c r="KDA175" s="173"/>
      <c r="KDB175" s="173"/>
      <c r="KDC175" s="173"/>
      <c r="KDD175" s="173"/>
      <c r="KDE175" s="173"/>
      <c r="KDF175" s="173"/>
      <c r="KDG175" s="173"/>
      <c r="KDH175" s="173"/>
      <c r="KDI175" s="173"/>
      <c r="KDJ175" s="173"/>
      <c r="KDK175" s="173"/>
      <c r="KDL175" s="173"/>
      <c r="KDM175" s="173"/>
      <c r="KDN175" s="173"/>
      <c r="KDO175" s="173"/>
      <c r="KDP175" s="173"/>
      <c r="KDQ175" s="173"/>
      <c r="KDR175" s="173"/>
      <c r="KDS175" s="173"/>
      <c r="KDT175" s="173"/>
      <c r="KDU175" s="173"/>
      <c r="KDV175" s="173"/>
      <c r="KDW175" s="173"/>
      <c r="KDX175" s="173"/>
      <c r="KDY175" s="173"/>
      <c r="KDZ175" s="173"/>
      <c r="KEA175" s="173"/>
      <c r="KEB175" s="173"/>
      <c r="KEC175" s="173"/>
      <c r="KED175" s="173"/>
      <c r="KEE175" s="173"/>
      <c r="KEF175" s="173"/>
      <c r="KEG175" s="173"/>
      <c r="KEH175" s="173"/>
      <c r="KEI175" s="173"/>
      <c r="KEJ175" s="173"/>
      <c r="KEK175" s="173"/>
      <c r="KEL175" s="173"/>
      <c r="KEM175" s="173"/>
      <c r="KEN175" s="173"/>
      <c r="KEO175" s="173"/>
      <c r="KEP175" s="173"/>
      <c r="KEQ175" s="173"/>
      <c r="KER175" s="173"/>
      <c r="KES175" s="173"/>
      <c r="KET175" s="173"/>
      <c r="KEU175" s="173"/>
      <c r="KEV175" s="173"/>
      <c r="KEW175" s="173"/>
      <c r="KEX175" s="173"/>
      <c r="KEY175" s="173"/>
      <c r="KEZ175" s="173"/>
      <c r="KFA175" s="173"/>
      <c r="KFB175" s="173"/>
      <c r="KFC175" s="173"/>
      <c r="KFD175" s="173"/>
      <c r="KFE175" s="173"/>
      <c r="KFF175" s="173"/>
      <c r="KFG175" s="173"/>
      <c r="KFH175" s="173"/>
      <c r="KFI175" s="173"/>
      <c r="KFJ175" s="173"/>
      <c r="KFK175" s="173"/>
      <c r="KFL175" s="173"/>
      <c r="KFM175" s="173"/>
      <c r="KFN175" s="173"/>
      <c r="KFO175" s="173"/>
      <c r="KFP175" s="173"/>
      <c r="KFQ175" s="173"/>
      <c r="KFR175" s="173"/>
      <c r="KFS175" s="173"/>
      <c r="KFT175" s="173"/>
      <c r="KFU175" s="173"/>
      <c r="KFV175" s="173"/>
      <c r="KFW175" s="173"/>
      <c r="KFX175" s="173"/>
      <c r="KFY175" s="173"/>
      <c r="KFZ175" s="173"/>
      <c r="KGA175" s="173"/>
      <c r="KGB175" s="173"/>
      <c r="KGC175" s="173"/>
      <c r="KGD175" s="173"/>
      <c r="KGE175" s="173"/>
      <c r="KGF175" s="173"/>
      <c r="KGG175" s="173"/>
      <c r="KGH175" s="173"/>
      <c r="KGI175" s="173"/>
      <c r="KGJ175" s="173"/>
      <c r="KGK175" s="173"/>
      <c r="KGL175" s="173"/>
      <c r="KGM175" s="173"/>
      <c r="KGN175" s="173"/>
      <c r="KGO175" s="173"/>
      <c r="KGP175" s="173"/>
      <c r="KGQ175" s="173"/>
      <c r="KGR175" s="173"/>
      <c r="KGS175" s="173"/>
      <c r="KGT175" s="173"/>
      <c r="KGU175" s="173"/>
      <c r="KGV175" s="173"/>
      <c r="KGW175" s="173"/>
      <c r="KGX175" s="173"/>
      <c r="KGY175" s="173"/>
      <c r="KGZ175" s="173"/>
      <c r="KHA175" s="173"/>
      <c r="KHB175" s="173"/>
      <c r="KHC175" s="173"/>
      <c r="KHD175" s="173"/>
      <c r="KHE175" s="173"/>
      <c r="KHF175" s="173"/>
      <c r="KHG175" s="173"/>
      <c r="KHH175" s="173"/>
      <c r="KHI175" s="173"/>
      <c r="KHJ175" s="173"/>
      <c r="KHK175" s="173"/>
      <c r="KHL175" s="173"/>
      <c r="KHM175" s="173"/>
      <c r="KHN175" s="173"/>
      <c r="KHO175" s="173"/>
      <c r="KHP175" s="173"/>
      <c r="KHQ175" s="173"/>
      <c r="KHR175" s="173"/>
      <c r="KHS175" s="173"/>
      <c r="KHT175" s="173"/>
      <c r="KHU175" s="173"/>
      <c r="KHV175" s="173"/>
      <c r="KHW175" s="173"/>
      <c r="KHX175" s="173"/>
      <c r="KHY175" s="173"/>
      <c r="KHZ175" s="173"/>
      <c r="KIA175" s="173"/>
      <c r="KIB175" s="173"/>
      <c r="KIC175" s="173"/>
      <c r="KID175" s="173"/>
      <c r="KIE175" s="173"/>
      <c r="KIF175" s="173"/>
      <c r="KIG175" s="173"/>
      <c r="KIH175" s="173"/>
      <c r="KII175" s="173"/>
      <c r="KIJ175" s="173"/>
      <c r="KIK175" s="173"/>
      <c r="KIL175" s="173"/>
      <c r="KIM175" s="173"/>
      <c r="KIN175" s="173"/>
      <c r="KIO175" s="173"/>
      <c r="KIP175" s="173"/>
      <c r="KIQ175" s="173"/>
      <c r="KIR175" s="173"/>
      <c r="KIS175" s="173"/>
      <c r="KIT175" s="173"/>
      <c r="KIU175" s="173"/>
      <c r="KIV175" s="173"/>
      <c r="KIW175" s="173"/>
      <c r="KIX175" s="173"/>
      <c r="KIY175" s="173"/>
      <c r="KIZ175" s="173"/>
      <c r="KJA175" s="173"/>
      <c r="KJB175" s="173"/>
      <c r="KJC175" s="173"/>
      <c r="KJD175" s="173"/>
      <c r="KJE175" s="173"/>
      <c r="KJF175" s="173"/>
      <c r="KJG175" s="173"/>
      <c r="KJH175" s="173"/>
      <c r="KJI175" s="173"/>
      <c r="KJJ175" s="173"/>
      <c r="KJK175" s="173"/>
      <c r="KJL175" s="173"/>
      <c r="KJM175" s="173"/>
      <c r="KJN175" s="173"/>
      <c r="KJO175" s="173"/>
      <c r="KJP175" s="173"/>
      <c r="KJQ175" s="173"/>
      <c r="KJR175" s="173"/>
      <c r="KJS175" s="173"/>
      <c r="KJT175" s="173"/>
      <c r="KJU175" s="173"/>
      <c r="KJV175" s="173"/>
      <c r="KJW175" s="173"/>
      <c r="KJX175" s="173"/>
      <c r="KJY175" s="173"/>
      <c r="KJZ175" s="173"/>
      <c r="KKA175" s="173"/>
      <c r="KKB175" s="173"/>
      <c r="KKC175" s="173"/>
      <c r="KKD175" s="173"/>
      <c r="KKE175" s="173"/>
      <c r="KKF175" s="173"/>
      <c r="KKG175" s="173"/>
      <c r="KKH175" s="173"/>
      <c r="KKI175" s="173"/>
      <c r="KKJ175" s="173"/>
      <c r="KKK175" s="173"/>
      <c r="KKL175" s="173"/>
      <c r="KKM175" s="173"/>
      <c r="KKN175" s="173"/>
      <c r="KKO175" s="173"/>
      <c r="KKP175" s="173"/>
      <c r="KKQ175" s="173"/>
      <c r="KKR175" s="173"/>
      <c r="KKS175" s="173"/>
      <c r="KKT175" s="173"/>
      <c r="KKU175" s="173"/>
      <c r="KKV175" s="173"/>
      <c r="KKW175" s="173"/>
      <c r="KKX175" s="173"/>
      <c r="KKY175" s="173"/>
      <c r="KKZ175" s="173"/>
      <c r="KLA175" s="173"/>
      <c r="KLB175" s="173"/>
      <c r="KLC175" s="173"/>
      <c r="KLD175" s="173"/>
      <c r="KLE175" s="173"/>
      <c r="KLF175" s="173"/>
      <c r="KLG175" s="173"/>
      <c r="KLH175" s="173"/>
      <c r="KLI175" s="173"/>
      <c r="KLJ175" s="173"/>
      <c r="KLK175" s="173"/>
      <c r="KLL175" s="173"/>
      <c r="KLM175" s="173"/>
      <c r="KLN175" s="173"/>
      <c r="KLO175" s="173"/>
      <c r="KLP175" s="173"/>
      <c r="KLQ175" s="173"/>
      <c r="KLR175" s="173"/>
      <c r="KLS175" s="173"/>
      <c r="KLT175" s="173"/>
      <c r="KLU175" s="173"/>
      <c r="KLV175" s="173"/>
      <c r="KLW175" s="173"/>
      <c r="KLX175" s="173"/>
      <c r="KLY175" s="173"/>
      <c r="KLZ175" s="173"/>
      <c r="KMA175" s="173"/>
      <c r="KMB175" s="173"/>
      <c r="KMC175" s="173"/>
      <c r="KMD175" s="173"/>
      <c r="KME175" s="173"/>
      <c r="KMF175" s="173"/>
      <c r="KMG175" s="173"/>
      <c r="KMH175" s="173"/>
      <c r="KMI175" s="173"/>
      <c r="KMJ175" s="173"/>
      <c r="KMK175" s="173"/>
      <c r="KML175" s="173"/>
      <c r="KMM175" s="173"/>
      <c r="KMN175" s="173"/>
      <c r="KMO175" s="173"/>
      <c r="KMP175" s="173"/>
      <c r="KMQ175" s="173"/>
      <c r="KMR175" s="173"/>
      <c r="KMS175" s="173"/>
      <c r="KMT175" s="173"/>
      <c r="KMU175" s="173"/>
      <c r="KMV175" s="173"/>
      <c r="KMW175" s="173"/>
      <c r="KMX175" s="173"/>
      <c r="KMY175" s="173"/>
      <c r="KMZ175" s="173"/>
      <c r="KNA175" s="173"/>
      <c r="KNB175" s="173"/>
      <c r="KNC175" s="173"/>
      <c r="KND175" s="173"/>
      <c r="KNE175" s="173"/>
      <c r="KNF175" s="173"/>
      <c r="KNG175" s="173"/>
      <c r="KNH175" s="173"/>
      <c r="KNI175" s="173"/>
      <c r="KNJ175" s="173"/>
      <c r="KNK175" s="173"/>
      <c r="KNL175" s="173"/>
      <c r="KNM175" s="173"/>
      <c r="KNN175" s="173"/>
      <c r="KNO175" s="173"/>
      <c r="KNP175" s="173"/>
      <c r="KNQ175" s="173"/>
      <c r="KNR175" s="173"/>
      <c r="KNS175" s="173"/>
      <c r="KNT175" s="173"/>
      <c r="KNU175" s="173"/>
      <c r="KNV175" s="173"/>
      <c r="KNW175" s="173"/>
      <c r="KNX175" s="173"/>
      <c r="KNY175" s="173"/>
      <c r="KNZ175" s="173"/>
      <c r="KOA175" s="173"/>
      <c r="KOB175" s="173"/>
      <c r="KOC175" s="173"/>
      <c r="KOD175" s="173"/>
      <c r="KOE175" s="173"/>
      <c r="KOF175" s="173"/>
      <c r="KOG175" s="173"/>
      <c r="KOH175" s="173"/>
      <c r="KOI175" s="173"/>
      <c r="KOJ175" s="173"/>
      <c r="KOK175" s="173"/>
      <c r="KOL175" s="173"/>
      <c r="KOM175" s="173"/>
      <c r="KON175" s="173"/>
      <c r="KOO175" s="173"/>
      <c r="KOP175" s="173"/>
      <c r="KOQ175" s="173"/>
      <c r="KOR175" s="173"/>
      <c r="KOS175" s="173"/>
      <c r="KOT175" s="173"/>
      <c r="KOU175" s="173"/>
      <c r="KOV175" s="173"/>
      <c r="KOW175" s="173"/>
      <c r="KOX175" s="173"/>
      <c r="KOY175" s="173"/>
      <c r="KOZ175" s="173"/>
      <c r="KPA175" s="173"/>
      <c r="KPB175" s="173"/>
      <c r="KPC175" s="173"/>
      <c r="KPD175" s="173"/>
      <c r="KPE175" s="173"/>
      <c r="KPF175" s="173"/>
      <c r="KPG175" s="173"/>
      <c r="KPH175" s="173"/>
      <c r="KPI175" s="173"/>
      <c r="KPJ175" s="173"/>
      <c r="KPK175" s="173"/>
      <c r="KPL175" s="173"/>
      <c r="KPM175" s="173"/>
      <c r="KPN175" s="173"/>
      <c r="KPO175" s="173"/>
      <c r="KPP175" s="173"/>
      <c r="KPQ175" s="173"/>
      <c r="KPR175" s="173"/>
      <c r="KPS175" s="173"/>
      <c r="KPT175" s="173"/>
      <c r="KPU175" s="173"/>
      <c r="KPV175" s="173"/>
      <c r="KPW175" s="173"/>
      <c r="KPX175" s="173"/>
      <c r="KPY175" s="173"/>
      <c r="KPZ175" s="173"/>
      <c r="KQA175" s="173"/>
      <c r="KQB175" s="173"/>
      <c r="KQC175" s="173"/>
      <c r="KQD175" s="173"/>
      <c r="KQE175" s="173"/>
      <c r="KQF175" s="173"/>
      <c r="KQG175" s="173"/>
      <c r="KQH175" s="173"/>
      <c r="KQI175" s="173"/>
      <c r="KQJ175" s="173"/>
      <c r="KQK175" s="173"/>
      <c r="KQL175" s="173"/>
      <c r="KQM175" s="173"/>
      <c r="KQN175" s="173"/>
      <c r="KQO175" s="173"/>
      <c r="KQP175" s="173"/>
      <c r="KQQ175" s="173"/>
      <c r="KQR175" s="173"/>
      <c r="KQS175" s="173"/>
      <c r="KQT175" s="173"/>
      <c r="KQU175" s="173"/>
      <c r="KQV175" s="173"/>
      <c r="KQW175" s="173"/>
      <c r="KQX175" s="173"/>
      <c r="KQY175" s="173"/>
      <c r="KQZ175" s="173"/>
      <c r="KRA175" s="173"/>
      <c r="KRB175" s="173"/>
      <c r="KRC175" s="173"/>
      <c r="KRD175" s="173"/>
      <c r="KRE175" s="173"/>
      <c r="KRF175" s="173"/>
      <c r="KRG175" s="173"/>
      <c r="KRH175" s="173"/>
      <c r="KRI175" s="173"/>
      <c r="KRJ175" s="173"/>
      <c r="KRK175" s="173"/>
      <c r="KRL175" s="173"/>
      <c r="KRM175" s="173"/>
      <c r="KRN175" s="173"/>
      <c r="KRO175" s="173"/>
      <c r="KRP175" s="173"/>
      <c r="KRQ175" s="173"/>
      <c r="KRR175" s="173"/>
      <c r="KRS175" s="173"/>
      <c r="KRT175" s="173"/>
      <c r="KRU175" s="173"/>
      <c r="KRV175" s="173"/>
      <c r="KRW175" s="173"/>
      <c r="KRX175" s="173"/>
      <c r="KRY175" s="173"/>
      <c r="KRZ175" s="173"/>
      <c r="KSA175" s="173"/>
      <c r="KSB175" s="173"/>
      <c r="KSC175" s="173"/>
      <c r="KSD175" s="173"/>
      <c r="KSE175" s="173"/>
      <c r="KSF175" s="173"/>
      <c r="KSG175" s="173"/>
      <c r="KSH175" s="173"/>
      <c r="KSI175" s="173"/>
      <c r="KSJ175" s="173"/>
      <c r="KSK175" s="173"/>
      <c r="KSL175" s="173"/>
      <c r="KSM175" s="173"/>
      <c r="KSN175" s="173"/>
      <c r="KSO175" s="173"/>
      <c r="KSP175" s="173"/>
      <c r="KSQ175" s="173"/>
      <c r="KSR175" s="173"/>
      <c r="KSS175" s="173"/>
      <c r="KST175" s="173"/>
      <c r="KSU175" s="173"/>
      <c r="KSV175" s="173"/>
      <c r="KSW175" s="173"/>
      <c r="KSX175" s="173"/>
      <c r="KSY175" s="173"/>
      <c r="KSZ175" s="173"/>
      <c r="KTA175" s="173"/>
      <c r="KTB175" s="173"/>
      <c r="KTC175" s="173"/>
      <c r="KTD175" s="173"/>
      <c r="KTE175" s="173"/>
      <c r="KTF175" s="173"/>
      <c r="KTG175" s="173"/>
      <c r="KTH175" s="173"/>
      <c r="KTI175" s="173"/>
      <c r="KTJ175" s="173"/>
      <c r="KTK175" s="173"/>
      <c r="KTL175" s="173"/>
      <c r="KTM175" s="173"/>
      <c r="KTN175" s="173"/>
      <c r="KTO175" s="173"/>
      <c r="KTP175" s="173"/>
      <c r="KTQ175" s="173"/>
      <c r="KTR175" s="173"/>
      <c r="KTS175" s="173"/>
      <c r="KTT175" s="173"/>
      <c r="KTU175" s="173"/>
      <c r="KTV175" s="173"/>
      <c r="KTW175" s="173"/>
      <c r="KTX175" s="173"/>
      <c r="KTY175" s="173"/>
      <c r="KTZ175" s="173"/>
      <c r="KUA175" s="173"/>
      <c r="KUB175" s="173"/>
      <c r="KUC175" s="173"/>
      <c r="KUD175" s="173"/>
      <c r="KUE175" s="173"/>
      <c r="KUF175" s="173"/>
      <c r="KUG175" s="173"/>
      <c r="KUH175" s="173"/>
      <c r="KUI175" s="173"/>
      <c r="KUJ175" s="173"/>
      <c r="KUK175" s="173"/>
      <c r="KUL175" s="173"/>
      <c r="KUM175" s="173"/>
      <c r="KUN175" s="173"/>
      <c r="KUO175" s="173"/>
      <c r="KUP175" s="173"/>
      <c r="KUQ175" s="173"/>
      <c r="KUR175" s="173"/>
      <c r="KUS175" s="173"/>
      <c r="KUT175" s="173"/>
      <c r="KUU175" s="173"/>
      <c r="KUV175" s="173"/>
      <c r="KUW175" s="173"/>
      <c r="KUX175" s="173"/>
      <c r="KUY175" s="173"/>
      <c r="KUZ175" s="173"/>
      <c r="KVA175" s="173"/>
      <c r="KVB175" s="173"/>
      <c r="KVC175" s="173"/>
      <c r="KVD175" s="173"/>
      <c r="KVE175" s="173"/>
      <c r="KVF175" s="173"/>
      <c r="KVG175" s="173"/>
      <c r="KVH175" s="173"/>
      <c r="KVI175" s="173"/>
      <c r="KVJ175" s="173"/>
      <c r="KVK175" s="173"/>
      <c r="KVL175" s="173"/>
      <c r="KVM175" s="173"/>
      <c r="KVN175" s="173"/>
      <c r="KVO175" s="173"/>
      <c r="KVP175" s="173"/>
      <c r="KVQ175" s="173"/>
      <c r="KVR175" s="173"/>
      <c r="KVS175" s="173"/>
      <c r="KVT175" s="173"/>
      <c r="KVU175" s="173"/>
      <c r="KVV175" s="173"/>
      <c r="KVW175" s="173"/>
      <c r="KVX175" s="173"/>
      <c r="KVY175" s="173"/>
      <c r="KVZ175" s="173"/>
      <c r="KWA175" s="173"/>
      <c r="KWB175" s="173"/>
      <c r="KWC175" s="173"/>
      <c r="KWD175" s="173"/>
      <c r="KWE175" s="173"/>
      <c r="KWF175" s="173"/>
      <c r="KWG175" s="173"/>
      <c r="KWH175" s="173"/>
      <c r="KWI175" s="173"/>
      <c r="KWJ175" s="173"/>
      <c r="KWK175" s="173"/>
      <c r="KWL175" s="173"/>
      <c r="KWM175" s="173"/>
      <c r="KWN175" s="173"/>
      <c r="KWO175" s="173"/>
      <c r="KWP175" s="173"/>
      <c r="KWQ175" s="173"/>
      <c r="KWR175" s="173"/>
      <c r="KWS175" s="173"/>
      <c r="KWT175" s="173"/>
      <c r="KWU175" s="173"/>
      <c r="KWV175" s="173"/>
      <c r="KWW175" s="173"/>
      <c r="KWX175" s="173"/>
      <c r="KWY175" s="173"/>
      <c r="KWZ175" s="173"/>
      <c r="KXA175" s="173"/>
      <c r="KXB175" s="173"/>
      <c r="KXC175" s="173"/>
      <c r="KXD175" s="173"/>
      <c r="KXE175" s="173"/>
      <c r="KXF175" s="173"/>
      <c r="KXG175" s="173"/>
      <c r="KXH175" s="173"/>
      <c r="KXI175" s="173"/>
      <c r="KXJ175" s="173"/>
      <c r="KXK175" s="173"/>
      <c r="KXL175" s="173"/>
      <c r="KXM175" s="173"/>
      <c r="KXN175" s="173"/>
      <c r="KXO175" s="173"/>
      <c r="KXP175" s="173"/>
      <c r="KXQ175" s="173"/>
      <c r="KXR175" s="173"/>
      <c r="KXS175" s="173"/>
      <c r="KXT175" s="173"/>
      <c r="KXU175" s="173"/>
      <c r="KXV175" s="173"/>
      <c r="KXW175" s="173"/>
      <c r="KXX175" s="173"/>
      <c r="KXY175" s="173"/>
      <c r="KXZ175" s="173"/>
      <c r="KYA175" s="173"/>
      <c r="KYB175" s="173"/>
      <c r="KYC175" s="173"/>
      <c r="KYD175" s="173"/>
      <c r="KYE175" s="173"/>
      <c r="KYF175" s="173"/>
      <c r="KYG175" s="173"/>
      <c r="KYH175" s="173"/>
      <c r="KYI175" s="173"/>
      <c r="KYJ175" s="173"/>
      <c r="KYK175" s="173"/>
      <c r="KYL175" s="173"/>
      <c r="KYM175" s="173"/>
      <c r="KYN175" s="173"/>
      <c r="KYO175" s="173"/>
      <c r="KYP175" s="173"/>
      <c r="KYQ175" s="173"/>
      <c r="KYR175" s="173"/>
      <c r="KYS175" s="173"/>
      <c r="KYT175" s="173"/>
      <c r="KYU175" s="173"/>
      <c r="KYV175" s="173"/>
      <c r="KYW175" s="173"/>
      <c r="KYX175" s="173"/>
      <c r="KYY175" s="173"/>
      <c r="KYZ175" s="173"/>
      <c r="KZA175" s="173"/>
      <c r="KZB175" s="173"/>
      <c r="KZC175" s="173"/>
      <c r="KZD175" s="173"/>
      <c r="KZE175" s="173"/>
      <c r="KZF175" s="173"/>
      <c r="KZG175" s="173"/>
      <c r="KZH175" s="173"/>
      <c r="KZI175" s="173"/>
      <c r="KZJ175" s="173"/>
      <c r="KZK175" s="173"/>
      <c r="KZL175" s="173"/>
      <c r="KZM175" s="173"/>
      <c r="KZN175" s="173"/>
      <c r="KZO175" s="173"/>
      <c r="KZP175" s="173"/>
      <c r="KZQ175" s="173"/>
      <c r="KZR175" s="173"/>
      <c r="KZS175" s="173"/>
      <c r="KZT175" s="173"/>
      <c r="KZU175" s="173"/>
      <c r="KZV175" s="173"/>
      <c r="KZW175" s="173"/>
      <c r="KZX175" s="173"/>
      <c r="KZY175" s="173"/>
      <c r="KZZ175" s="173"/>
      <c r="LAA175" s="173"/>
      <c r="LAB175" s="173"/>
      <c r="LAC175" s="173"/>
      <c r="LAD175" s="173"/>
      <c r="LAE175" s="173"/>
      <c r="LAF175" s="173"/>
      <c r="LAG175" s="173"/>
      <c r="LAH175" s="173"/>
      <c r="LAI175" s="173"/>
      <c r="LAJ175" s="173"/>
      <c r="LAK175" s="173"/>
      <c r="LAL175" s="173"/>
      <c r="LAM175" s="173"/>
      <c r="LAN175" s="173"/>
      <c r="LAO175" s="173"/>
      <c r="LAP175" s="173"/>
      <c r="LAQ175" s="173"/>
      <c r="LAR175" s="173"/>
      <c r="LAS175" s="173"/>
      <c r="LAT175" s="173"/>
      <c r="LAU175" s="173"/>
      <c r="LAV175" s="173"/>
      <c r="LAW175" s="173"/>
      <c r="LAX175" s="173"/>
      <c r="LAY175" s="173"/>
      <c r="LAZ175" s="173"/>
      <c r="LBA175" s="173"/>
      <c r="LBB175" s="173"/>
      <c r="LBC175" s="173"/>
      <c r="LBD175" s="173"/>
      <c r="LBE175" s="173"/>
      <c r="LBF175" s="173"/>
      <c r="LBG175" s="173"/>
      <c r="LBH175" s="173"/>
      <c r="LBI175" s="173"/>
      <c r="LBJ175" s="173"/>
      <c r="LBK175" s="173"/>
      <c r="LBL175" s="173"/>
      <c r="LBM175" s="173"/>
      <c r="LBN175" s="173"/>
      <c r="LBO175" s="173"/>
      <c r="LBP175" s="173"/>
      <c r="LBQ175" s="173"/>
      <c r="LBR175" s="173"/>
      <c r="LBS175" s="173"/>
      <c r="LBT175" s="173"/>
      <c r="LBU175" s="173"/>
      <c r="LBV175" s="173"/>
      <c r="LBW175" s="173"/>
      <c r="LBX175" s="173"/>
      <c r="LBY175" s="173"/>
      <c r="LBZ175" s="173"/>
      <c r="LCA175" s="173"/>
      <c r="LCB175" s="173"/>
      <c r="LCC175" s="173"/>
      <c r="LCD175" s="173"/>
      <c r="LCE175" s="173"/>
      <c r="LCF175" s="173"/>
      <c r="LCG175" s="173"/>
      <c r="LCH175" s="173"/>
      <c r="LCI175" s="173"/>
      <c r="LCJ175" s="173"/>
      <c r="LCK175" s="173"/>
      <c r="LCL175" s="173"/>
      <c r="LCM175" s="173"/>
      <c r="LCN175" s="173"/>
      <c r="LCO175" s="173"/>
      <c r="LCP175" s="173"/>
      <c r="LCQ175" s="173"/>
      <c r="LCR175" s="173"/>
      <c r="LCS175" s="173"/>
      <c r="LCT175" s="173"/>
      <c r="LCU175" s="173"/>
      <c r="LCV175" s="173"/>
      <c r="LCW175" s="173"/>
      <c r="LCX175" s="173"/>
      <c r="LCY175" s="173"/>
      <c r="LCZ175" s="173"/>
      <c r="LDA175" s="173"/>
      <c r="LDB175" s="173"/>
      <c r="LDC175" s="173"/>
      <c r="LDD175" s="173"/>
      <c r="LDE175" s="173"/>
      <c r="LDF175" s="173"/>
      <c r="LDG175" s="173"/>
      <c r="LDH175" s="173"/>
      <c r="LDI175" s="173"/>
      <c r="LDJ175" s="173"/>
      <c r="LDK175" s="173"/>
      <c r="LDL175" s="173"/>
      <c r="LDM175" s="173"/>
      <c r="LDN175" s="173"/>
      <c r="LDO175" s="173"/>
      <c r="LDP175" s="173"/>
      <c r="LDQ175" s="173"/>
      <c r="LDR175" s="173"/>
      <c r="LDS175" s="173"/>
      <c r="LDT175" s="173"/>
      <c r="LDU175" s="173"/>
      <c r="LDV175" s="173"/>
      <c r="LDW175" s="173"/>
      <c r="LDX175" s="173"/>
      <c r="LDY175" s="173"/>
      <c r="LDZ175" s="173"/>
      <c r="LEA175" s="173"/>
      <c r="LEB175" s="173"/>
      <c r="LEC175" s="173"/>
      <c r="LED175" s="173"/>
      <c r="LEE175" s="173"/>
      <c r="LEF175" s="173"/>
      <c r="LEG175" s="173"/>
      <c r="LEH175" s="173"/>
      <c r="LEI175" s="173"/>
      <c r="LEJ175" s="173"/>
      <c r="LEK175" s="173"/>
      <c r="LEL175" s="173"/>
      <c r="LEM175" s="173"/>
      <c r="LEN175" s="173"/>
      <c r="LEO175" s="173"/>
      <c r="LEP175" s="173"/>
      <c r="LEQ175" s="173"/>
      <c r="LER175" s="173"/>
      <c r="LES175" s="173"/>
      <c r="LET175" s="173"/>
      <c r="LEU175" s="173"/>
      <c r="LEV175" s="173"/>
      <c r="LEW175" s="173"/>
      <c r="LEX175" s="173"/>
      <c r="LEY175" s="173"/>
      <c r="LEZ175" s="173"/>
      <c r="LFA175" s="173"/>
      <c r="LFB175" s="173"/>
      <c r="LFC175" s="173"/>
      <c r="LFD175" s="173"/>
      <c r="LFE175" s="173"/>
      <c r="LFF175" s="173"/>
      <c r="LFG175" s="173"/>
      <c r="LFH175" s="173"/>
      <c r="LFI175" s="173"/>
      <c r="LFJ175" s="173"/>
      <c r="LFK175" s="173"/>
      <c r="LFL175" s="173"/>
      <c r="LFM175" s="173"/>
      <c r="LFN175" s="173"/>
      <c r="LFO175" s="173"/>
      <c r="LFP175" s="173"/>
      <c r="LFQ175" s="173"/>
      <c r="LFR175" s="173"/>
      <c r="LFS175" s="173"/>
      <c r="LFT175" s="173"/>
      <c r="LFU175" s="173"/>
      <c r="LFV175" s="173"/>
      <c r="LFW175" s="173"/>
      <c r="LFX175" s="173"/>
      <c r="LFY175" s="173"/>
      <c r="LFZ175" s="173"/>
      <c r="LGA175" s="173"/>
      <c r="LGB175" s="173"/>
      <c r="LGC175" s="173"/>
      <c r="LGD175" s="173"/>
      <c r="LGE175" s="173"/>
      <c r="LGF175" s="173"/>
      <c r="LGG175" s="173"/>
      <c r="LGH175" s="173"/>
      <c r="LGI175" s="173"/>
      <c r="LGJ175" s="173"/>
      <c r="LGK175" s="173"/>
      <c r="LGL175" s="173"/>
      <c r="LGM175" s="173"/>
      <c r="LGN175" s="173"/>
      <c r="LGO175" s="173"/>
      <c r="LGP175" s="173"/>
      <c r="LGQ175" s="173"/>
      <c r="LGR175" s="173"/>
      <c r="LGS175" s="173"/>
      <c r="LGT175" s="173"/>
      <c r="LGU175" s="173"/>
      <c r="LGV175" s="173"/>
      <c r="LGW175" s="173"/>
      <c r="LGX175" s="173"/>
      <c r="LGY175" s="173"/>
      <c r="LGZ175" s="173"/>
      <c r="LHA175" s="173"/>
      <c r="LHB175" s="173"/>
      <c r="LHC175" s="173"/>
      <c r="LHD175" s="173"/>
      <c r="LHE175" s="173"/>
      <c r="LHF175" s="173"/>
      <c r="LHG175" s="173"/>
      <c r="LHH175" s="173"/>
      <c r="LHI175" s="173"/>
      <c r="LHJ175" s="173"/>
      <c r="LHK175" s="173"/>
      <c r="LHL175" s="173"/>
      <c r="LHM175" s="173"/>
      <c r="LHN175" s="173"/>
      <c r="LHO175" s="173"/>
      <c r="LHP175" s="173"/>
      <c r="LHQ175" s="173"/>
      <c r="LHR175" s="173"/>
      <c r="LHS175" s="173"/>
      <c r="LHT175" s="173"/>
      <c r="LHU175" s="173"/>
      <c r="LHV175" s="173"/>
      <c r="LHW175" s="173"/>
      <c r="LHX175" s="173"/>
      <c r="LHY175" s="173"/>
      <c r="LHZ175" s="173"/>
      <c r="LIA175" s="173"/>
      <c r="LIB175" s="173"/>
      <c r="LIC175" s="173"/>
      <c r="LID175" s="173"/>
      <c r="LIE175" s="173"/>
      <c r="LIF175" s="173"/>
      <c r="LIG175" s="173"/>
      <c r="LIH175" s="173"/>
      <c r="LII175" s="173"/>
      <c r="LIJ175" s="173"/>
      <c r="LIK175" s="173"/>
      <c r="LIL175" s="173"/>
      <c r="LIM175" s="173"/>
      <c r="LIN175" s="173"/>
      <c r="LIO175" s="173"/>
      <c r="LIP175" s="173"/>
      <c r="LIQ175" s="173"/>
      <c r="LIR175" s="173"/>
      <c r="LIS175" s="173"/>
      <c r="LIT175" s="173"/>
      <c r="LIU175" s="173"/>
      <c r="LIV175" s="173"/>
      <c r="LIW175" s="173"/>
      <c r="LIX175" s="173"/>
      <c r="LIY175" s="173"/>
      <c r="LIZ175" s="173"/>
      <c r="LJA175" s="173"/>
      <c r="LJB175" s="173"/>
      <c r="LJC175" s="173"/>
      <c r="LJD175" s="173"/>
      <c r="LJE175" s="173"/>
      <c r="LJF175" s="173"/>
      <c r="LJG175" s="173"/>
      <c r="LJH175" s="173"/>
      <c r="LJI175" s="173"/>
      <c r="LJJ175" s="173"/>
      <c r="LJK175" s="173"/>
      <c r="LJL175" s="173"/>
      <c r="LJM175" s="173"/>
      <c r="LJN175" s="173"/>
      <c r="LJO175" s="173"/>
      <c r="LJP175" s="173"/>
      <c r="LJQ175" s="173"/>
      <c r="LJR175" s="173"/>
      <c r="LJS175" s="173"/>
      <c r="LJT175" s="173"/>
      <c r="LJU175" s="173"/>
      <c r="LJV175" s="173"/>
      <c r="LJW175" s="173"/>
      <c r="LJX175" s="173"/>
      <c r="LJY175" s="173"/>
      <c r="LJZ175" s="173"/>
      <c r="LKA175" s="173"/>
      <c r="LKB175" s="173"/>
      <c r="LKC175" s="173"/>
      <c r="LKD175" s="173"/>
      <c r="LKE175" s="173"/>
      <c r="LKF175" s="173"/>
      <c r="LKG175" s="173"/>
      <c r="LKH175" s="173"/>
      <c r="LKI175" s="173"/>
      <c r="LKJ175" s="173"/>
      <c r="LKK175" s="173"/>
      <c r="LKL175" s="173"/>
      <c r="LKM175" s="173"/>
      <c r="LKN175" s="173"/>
      <c r="LKO175" s="173"/>
      <c r="LKP175" s="173"/>
      <c r="LKQ175" s="173"/>
      <c r="LKR175" s="173"/>
      <c r="LKS175" s="173"/>
      <c r="LKT175" s="173"/>
      <c r="LKU175" s="173"/>
      <c r="LKV175" s="173"/>
      <c r="LKW175" s="173"/>
      <c r="LKX175" s="173"/>
      <c r="LKY175" s="173"/>
      <c r="LKZ175" s="173"/>
      <c r="LLA175" s="173"/>
      <c r="LLB175" s="173"/>
      <c r="LLC175" s="173"/>
      <c r="LLD175" s="173"/>
      <c r="LLE175" s="173"/>
      <c r="LLF175" s="173"/>
      <c r="LLG175" s="173"/>
      <c r="LLH175" s="173"/>
      <c r="LLI175" s="173"/>
      <c r="LLJ175" s="173"/>
      <c r="LLK175" s="173"/>
      <c r="LLL175" s="173"/>
      <c r="LLM175" s="173"/>
      <c r="LLN175" s="173"/>
      <c r="LLO175" s="173"/>
      <c r="LLP175" s="173"/>
      <c r="LLQ175" s="173"/>
      <c r="LLR175" s="173"/>
      <c r="LLS175" s="173"/>
      <c r="LLT175" s="173"/>
      <c r="LLU175" s="173"/>
      <c r="LLV175" s="173"/>
      <c r="LLW175" s="173"/>
      <c r="LLX175" s="173"/>
      <c r="LLY175" s="173"/>
      <c r="LLZ175" s="173"/>
      <c r="LMA175" s="173"/>
      <c r="LMB175" s="173"/>
      <c r="LMC175" s="173"/>
      <c r="LMD175" s="173"/>
      <c r="LME175" s="173"/>
      <c r="LMF175" s="173"/>
      <c r="LMG175" s="173"/>
      <c r="LMH175" s="173"/>
      <c r="LMI175" s="173"/>
      <c r="LMJ175" s="173"/>
      <c r="LMK175" s="173"/>
      <c r="LML175" s="173"/>
      <c r="LMM175" s="173"/>
      <c r="LMN175" s="173"/>
      <c r="LMO175" s="173"/>
      <c r="LMP175" s="173"/>
      <c r="LMQ175" s="173"/>
      <c r="LMR175" s="173"/>
      <c r="LMS175" s="173"/>
      <c r="LMT175" s="173"/>
      <c r="LMU175" s="173"/>
      <c r="LMV175" s="173"/>
      <c r="LMW175" s="173"/>
      <c r="LMX175" s="173"/>
      <c r="LMY175" s="173"/>
      <c r="LMZ175" s="173"/>
      <c r="LNA175" s="173"/>
      <c r="LNB175" s="173"/>
      <c r="LNC175" s="173"/>
      <c r="LND175" s="173"/>
      <c r="LNE175" s="173"/>
      <c r="LNF175" s="173"/>
      <c r="LNG175" s="173"/>
      <c r="LNH175" s="173"/>
      <c r="LNI175" s="173"/>
      <c r="LNJ175" s="173"/>
      <c r="LNK175" s="173"/>
      <c r="LNL175" s="173"/>
      <c r="LNM175" s="173"/>
      <c r="LNN175" s="173"/>
      <c r="LNO175" s="173"/>
      <c r="LNP175" s="173"/>
      <c r="LNQ175" s="173"/>
      <c r="LNR175" s="173"/>
      <c r="LNS175" s="173"/>
      <c r="LNT175" s="173"/>
      <c r="LNU175" s="173"/>
      <c r="LNV175" s="173"/>
      <c r="LNW175" s="173"/>
      <c r="LNX175" s="173"/>
      <c r="LNY175" s="173"/>
      <c r="LNZ175" s="173"/>
      <c r="LOA175" s="173"/>
      <c r="LOB175" s="173"/>
      <c r="LOC175" s="173"/>
      <c r="LOD175" s="173"/>
      <c r="LOE175" s="173"/>
      <c r="LOF175" s="173"/>
      <c r="LOG175" s="173"/>
      <c r="LOH175" s="173"/>
      <c r="LOI175" s="173"/>
      <c r="LOJ175" s="173"/>
      <c r="LOK175" s="173"/>
      <c r="LOL175" s="173"/>
      <c r="LOM175" s="173"/>
      <c r="LON175" s="173"/>
      <c r="LOO175" s="173"/>
      <c r="LOP175" s="173"/>
      <c r="LOQ175" s="173"/>
      <c r="LOR175" s="173"/>
      <c r="LOS175" s="173"/>
      <c r="LOT175" s="173"/>
      <c r="LOU175" s="173"/>
      <c r="LOV175" s="173"/>
      <c r="LOW175" s="173"/>
      <c r="LOX175" s="173"/>
      <c r="LOY175" s="173"/>
      <c r="LOZ175" s="173"/>
      <c r="LPA175" s="173"/>
      <c r="LPB175" s="173"/>
      <c r="LPC175" s="173"/>
      <c r="LPD175" s="173"/>
      <c r="LPE175" s="173"/>
      <c r="LPF175" s="173"/>
      <c r="LPG175" s="173"/>
      <c r="LPH175" s="173"/>
      <c r="LPI175" s="173"/>
      <c r="LPJ175" s="173"/>
      <c r="LPK175" s="173"/>
      <c r="LPL175" s="173"/>
      <c r="LPM175" s="173"/>
      <c r="LPN175" s="173"/>
      <c r="LPO175" s="173"/>
      <c r="LPP175" s="173"/>
      <c r="LPQ175" s="173"/>
      <c r="LPR175" s="173"/>
      <c r="LPS175" s="173"/>
      <c r="LPT175" s="173"/>
      <c r="LPU175" s="173"/>
      <c r="LPV175" s="173"/>
      <c r="LPW175" s="173"/>
      <c r="LPX175" s="173"/>
      <c r="LPY175" s="173"/>
      <c r="LPZ175" s="173"/>
      <c r="LQA175" s="173"/>
      <c r="LQB175" s="173"/>
      <c r="LQC175" s="173"/>
      <c r="LQD175" s="173"/>
      <c r="LQE175" s="173"/>
      <c r="LQF175" s="173"/>
      <c r="LQG175" s="173"/>
      <c r="LQH175" s="173"/>
      <c r="LQI175" s="173"/>
      <c r="LQJ175" s="173"/>
      <c r="LQK175" s="173"/>
      <c r="LQL175" s="173"/>
      <c r="LQM175" s="173"/>
      <c r="LQN175" s="173"/>
      <c r="LQO175" s="173"/>
      <c r="LQP175" s="173"/>
      <c r="LQQ175" s="173"/>
      <c r="LQR175" s="173"/>
      <c r="LQS175" s="173"/>
      <c r="LQT175" s="173"/>
      <c r="LQU175" s="173"/>
      <c r="LQV175" s="173"/>
      <c r="LQW175" s="173"/>
      <c r="LQX175" s="173"/>
      <c r="LQY175" s="173"/>
      <c r="LQZ175" s="173"/>
      <c r="LRA175" s="173"/>
      <c r="LRB175" s="173"/>
      <c r="LRC175" s="173"/>
      <c r="LRD175" s="173"/>
      <c r="LRE175" s="173"/>
      <c r="LRF175" s="173"/>
      <c r="LRG175" s="173"/>
      <c r="LRH175" s="173"/>
      <c r="LRI175" s="173"/>
      <c r="LRJ175" s="173"/>
      <c r="LRK175" s="173"/>
      <c r="LRL175" s="173"/>
      <c r="LRM175" s="173"/>
      <c r="LRN175" s="173"/>
      <c r="LRO175" s="173"/>
      <c r="LRP175" s="173"/>
      <c r="LRQ175" s="173"/>
      <c r="LRR175" s="173"/>
      <c r="LRS175" s="173"/>
      <c r="LRT175" s="173"/>
      <c r="LRU175" s="173"/>
      <c r="LRV175" s="173"/>
      <c r="LRW175" s="173"/>
      <c r="LRX175" s="173"/>
      <c r="LRY175" s="173"/>
      <c r="LRZ175" s="173"/>
      <c r="LSA175" s="173"/>
      <c r="LSB175" s="173"/>
      <c r="LSC175" s="173"/>
      <c r="LSD175" s="173"/>
      <c r="LSE175" s="173"/>
      <c r="LSF175" s="173"/>
      <c r="LSG175" s="173"/>
      <c r="LSH175" s="173"/>
      <c r="LSI175" s="173"/>
      <c r="LSJ175" s="173"/>
      <c r="LSK175" s="173"/>
      <c r="LSL175" s="173"/>
      <c r="LSM175" s="173"/>
      <c r="LSN175" s="173"/>
      <c r="LSO175" s="173"/>
      <c r="LSP175" s="173"/>
      <c r="LSQ175" s="173"/>
      <c r="LSR175" s="173"/>
      <c r="LSS175" s="173"/>
      <c r="LST175" s="173"/>
      <c r="LSU175" s="173"/>
      <c r="LSV175" s="173"/>
      <c r="LSW175" s="173"/>
      <c r="LSX175" s="173"/>
      <c r="LSY175" s="173"/>
      <c r="LSZ175" s="173"/>
      <c r="LTA175" s="173"/>
      <c r="LTB175" s="173"/>
      <c r="LTC175" s="173"/>
      <c r="LTD175" s="173"/>
      <c r="LTE175" s="173"/>
      <c r="LTF175" s="173"/>
      <c r="LTG175" s="173"/>
      <c r="LTH175" s="173"/>
      <c r="LTI175" s="173"/>
      <c r="LTJ175" s="173"/>
      <c r="LTK175" s="173"/>
      <c r="LTL175" s="173"/>
      <c r="LTM175" s="173"/>
      <c r="LTN175" s="173"/>
      <c r="LTO175" s="173"/>
      <c r="LTP175" s="173"/>
      <c r="LTQ175" s="173"/>
      <c r="LTR175" s="173"/>
      <c r="LTS175" s="173"/>
      <c r="LTT175" s="173"/>
      <c r="LTU175" s="173"/>
      <c r="LTV175" s="173"/>
      <c r="LTW175" s="173"/>
      <c r="LTX175" s="173"/>
      <c r="LTY175" s="173"/>
      <c r="LTZ175" s="173"/>
      <c r="LUA175" s="173"/>
      <c r="LUB175" s="173"/>
      <c r="LUC175" s="173"/>
      <c r="LUD175" s="173"/>
      <c r="LUE175" s="173"/>
      <c r="LUF175" s="173"/>
      <c r="LUG175" s="173"/>
      <c r="LUH175" s="173"/>
      <c r="LUI175" s="173"/>
      <c r="LUJ175" s="173"/>
      <c r="LUK175" s="173"/>
      <c r="LUL175" s="173"/>
      <c r="LUM175" s="173"/>
      <c r="LUN175" s="173"/>
      <c r="LUO175" s="173"/>
      <c r="LUP175" s="173"/>
      <c r="LUQ175" s="173"/>
      <c r="LUR175" s="173"/>
      <c r="LUS175" s="173"/>
      <c r="LUT175" s="173"/>
      <c r="LUU175" s="173"/>
      <c r="LUV175" s="173"/>
      <c r="LUW175" s="173"/>
      <c r="LUX175" s="173"/>
      <c r="LUY175" s="173"/>
      <c r="LUZ175" s="173"/>
      <c r="LVA175" s="173"/>
      <c r="LVB175" s="173"/>
      <c r="LVC175" s="173"/>
      <c r="LVD175" s="173"/>
      <c r="LVE175" s="173"/>
      <c r="LVF175" s="173"/>
      <c r="LVG175" s="173"/>
      <c r="LVH175" s="173"/>
      <c r="LVI175" s="173"/>
      <c r="LVJ175" s="173"/>
      <c r="LVK175" s="173"/>
      <c r="LVL175" s="173"/>
      <c r="LVM175" s="173"/>
      <c r="LVN175" s="173"/>
      <c r="LVO175" s="173"/>
      <c r="LVP175" s="173"/>
      <c r="LVQ175" s="173"/>
      <c r="LVR175" s="173"/>
      <c r="LVS175" s="173"/>
      <c r="LVT175" s="173"/>
      <c r="LVU175" s="173"/>
      <c r="LVV175" s="173"/>
      <c r="LVW175" s="173"/>
      <c r="LVX175" s="173"/>
      <c r="LVY175" s="173"/>
      <c r="LVZ175" s="173"/>
      <c r="LWA175" s="173"/>
      <c r="LWB175" s="173"/>
      <c r="LWC175" s="173"/>
      <c r="LWD175" s="173"/>
      <c r="LWE175" s="173"/>
      <c r="LWF175" s="173"/>
      <c r="LWG175" s="173"/>
      <c r="LWH175" s="173"/>
      <c r="LWI175" s="173"/>
      <c r="LWJ175" s="173"/>
      <c r="LWK175" s="173"/>
      <c r="LWL175" s="173"/>
      <c r="LWM175" s="173"/>
      <c r="LWN175" s="173"/>
      <c r="LWO175" s="173"/>
      <c r="LWP175" s="173"/>
      <c r="LWQ175" s="173"/>
      <c r="LWR175" s="173"/>
      <c r="LWS175" s="173"/>
      <c r="LWT175" s="173"/>
      <c r="LWU175" s="173"/>
      <c r="LWV175" s="173"/>
      <c r="LWW175" s="173"/>
      <c r="LWX175" s="173"/>
      <c r="LWY175" s="173"/>
      <c r="LWZ175" s="173"/>
      <c r="LXA175" s="173"/>
      <c r="LXB175" s="173"/>
      <c r="LXC175" s="173"/>
      <c r="LXD175" s="173"/>
      <c r="LXE175" s="173"/>
      <c r="LXF175" s="173"/>
      <c r="LXG175" s="173"/>
      <c r="LXH175" s="173"/>
      <c r="LXI175" s="173"/>
      <c r="LXJ175" s="173"/>
      <c r="LXK175" s="173"/>
      <c r="LXL175" s="173"/>
      <c r="LXM175" s="173"/>
      <c r="LXN175" s="173"/>
      <c r="LXO175" s="173"/>
      <c r="LXP175" s="173"/>
      <c r="LXQ175" s="173"/>
      <c r="LXR175" s="173"/>
      <c r="LXS175" s="173"/>
      <c r="LXT175" s="173"/>
      <c r="LXU175" s="173"/>
      <c r="LXV175" s="173"/>
      <c r="LXW175" s="173"/>
      <c r="LXX175" s="173"/>
      <c r="LXY175" s="173"/>
      <c r="LXZ175" s="173"/>
      <c r="LYA175" s="173"/>
      <c r="LYB175" s="173"/>
      <c r="LYC175" s="173"/>
      <c r="LYD175" s="173"/>
      <c r="LYE175" s="173"/>
      <c r="LYF175" s="173"/>
      <c r="LYG175" s="173"/>
      <c r="LYH175" s="173"/>
      <c r="LYI175" s="173"/>
      <c r="LYJ175" s="173"/>
      <c r="LYK175" s="173"/>
      <c r="LYL175" s="173"/>
      <c r="LYM175" s="173"/>
      <c r="LYN175" s="173"/>
      <c r="LYO175" s="173"/>
      <c r="LYP175" s="173"/>
      <c r="LYQ175" s="173"/>
      <c r="LYR175" s="173"/>
      <c r="LYS175" s="173"/>
      <c r="LYT175" s="173"/>
      <c r="LYU175" s="173"/>
      <c r="LYV175" s="173"/>
      <c r="LYW175" s="173"/>
      <c r="LYX175" s="173"/>
      <c r="LYY175" s="173"/>
      <c r="LYZ175" s="173"/>
      <c r="LZA175" s="173"/>
      <c r="LZB175" s="173"/>
      <c r="LZC175" s="173"/>
      <c r="LZD175" s="173"/>
      <c r="LZE175" s="173"/>
      <c r="LZF175" s="173"/>
      <c r="LZG175" s="173"/>
      <c r="LZH175" s="173"/>
      <c r="LZI175" s="173"/>
      <c r="LZJ175" s="173"/>
      <c r="LZK175" s="173"/>
      <c r="LZL175" s="173"/>
      <c r="LZM175" s="173"/>
      <c r="LZN175" s="173"/>
      <c r="LZO175" s="173"/>
      <c r="LZP175" s="173"/>
      <c r="LZQ175" s="173"/>
      <c r="LZR175" s="173"/>
      <c r="LZS175" s="173"/>
      <c r="LZT175" s="173"/>
      <c r="LZU175" s="173"/>
      <c r="LZV175" s="173"/>
      <c r="LZW175" s="173"/>
      <c r="LZX175" s="173"/>
      <c r="LZY175" s="173"/>
      <c r="LZZ175" s="173"/>
      <c r="MAA175" s="173"/>
      <c r="MAB175" s="173"/>
      <c r="MAC175" s="173"/>
      <c r="MAD175" s="173"/>
      <c r="MAE175" s="173"/>
      <c r="MAF175" s="173"/>
      <c r="MAG175" s="173"/>
      <c r="MAH175" s="173"/>
      <c r="MAI175" s="173"/>
      <c r="MAJ175" s="173"/>
      <c r="MAK175" s="173"/>
      <c r="MAL175" s="173"/>
      <c r="MAM175" s="173"/>
      <c r="MAN175" s="173"/>
      <c r="MAO175" s="173"/>
      <c r="MAP175" s="173"/>
      <c r="MAQ175" s="173"/>
      <c r="MAR175" s="173"/>
      <c r="MAS175" s="173"/>
      <c r="MAT175" s="173"/>
      <c r="MAU175" s="173"/>
      <c r="MAV175" s="173"/>
      <c r="MAW175" s="173"/>
      <c r="MAX175" s="173"/>
      <c r="MAY175" s="173"/>
      <c r="MAZ175" s="173"/>
      <c r="MBA175" s="173"/>
      <c r="MBB175" s="173"/>
      <c r="MBC175" s="173"/>
      <c r="MBD175" s="173"/>
      <c r="MBE175" s="173"/>
      <c r="MBF175" s="173"/>
      <c r="MBG175" s="173"/>
      <c r="MBH175" s="173"/>
      <c r="MBI175" s="173"/>
      <c r="MBJ175" s="173"/>
      <c r="MBK175" s="173"/>
      <c r="MBL175" s="173"/>
      <c r="MBM175" s="173"/>
      <c r="MBN175" s="173"/>
      <c r="MBO175" s="173"/>
      <c r="MBP175" s="173"/>
      <c r="MBQ175" s="173"/>
      <c r="MBR175" s="173"/>
      <c r="MBS175" s="173"/>
      <c r="MBT175" s="173"/>
      <c r="MBU175" s="173"/>
      <c r="MBV175" s="173"/>
      <c r="MBW175" s="173"/>
      <c r="MBX175" s="173"/>
      <c r="MBY175" s="173"/>
      <c r="MBZ175" s="173"/>
      <c r="MCA175" s="173"/>
      <c r="MCB175" s="173"/>
      <c r="MCC175" s="173"/>
      <c r="MCD175" s="173"/>
      <c r="MCE175" s="173"/>
      <c r="MCF175" s="173"/>
      <c r="MCG175" s="173"/>
      <c r="MCH175" s="173"/>
      <c r="MCI175" s="173"/>
      <c r="MCJ175" s="173"/>
      <c r="MCK175" s="173"/>
      <c r="MCL175" s="173"/>
      <c r="MCM175" s="173"/>
      <c r="MCN175" s="173"/>
      <c r="MCO175" s="173"/>
      <c r="MCP175" s="173"/>
      <c r="MCQ175" s="173"/>
      <c r="MCR175" s="173"/>
      <c r="MCS175" s="173"/>
      <c r="MCT175" s="173"/>
      <c r="MCU175" s="173"/>
      <c r="MCV175" s="173"/>
      <c r="MCW175" s="173"/>
      <c r="MCX175" s="173"/>
      <c r="MCY175" s="173"/>
      <c r="MCZ175" s="173"/>
      <c r="MDA175" s="173"/>
      <c r="MDB175" s="173"/>
      <c r="MDC175" s="173"/>
      <c r="MDD175" s="173"/>
      <c r="MDE175" s="173"/>
      <c r="MDF175" s="173"/>
      <c r="MDG175" s="173"/>
      <c r="MDH175" s="173"/>
      <c r="MDI175" s="173"/>
      <c r="MDJ175" s="173"/>
      <c r="MDK175" s="173"/>
      <c r="MDL175" s="173"/>
      <c r="MDM175" s="173"/>
      <c r="MDN175" s="173"/>
      <c r="MDO175" s="173"/>
      <c r="MDP175" s="173"/>
      <c r="MDQ175" s="173"/>
      <c r="MDR175" s="173"/>
      <c r="MDS175" s="173"/>
      <c r="MDT175" s="173"/>
      <c r="MDU175" s="173"/>
      <c r="MDV175" s="173"/>
      <c r="MDW175" s="173"/>
      <c r="MDX175" s="173"/>
      <c r="MDY175" s="173"/>
      <c r="MDZ175" s="173"/>
      <c r="MEA175" s="173"/>
      <c r="MEB175" s="173"/>
      <c r="MEC175" s="173"/>
      <c r="MED175" s="173"/>
      <c r="MEE175" s="173"/>
      <c r="MEF175" s="173"/>
      <c r="MEG175" s="173"/>
      <c r="MEH175" s="173"/>
      <c r="MEI175" s="173"/>
      <c r="MEJ175" s="173"/>
      <c r="MEK175" s="173"/>
      <c r="MEL175" s="173"/>
      <c r="MEM175" s="173"/>
      <c r="MEN175" s="173"/>
      <c r="MEO175" s="173"/>
      <c r="MEP175" s="173"/>
      <c r="MEQ175" s="173"/>
      <c r="MER175" s="173"/>
      <c r="MES175" s="173"/>
      <c r="MET175" s="173"/>
      <c r="MEU175" s="173"/>
      <c r="MEV175" s="173"/>
      <c r="MEW175" s="173"/>
      <c r="MEX175" s="173"/>
      <c r="MEY175" s="173"/>
      <c r="MEZ175" s="173"/>
      <c r="MFA175" s="173"/>
      <c r="MFB175" s="173"/>
      <c r="MFC175" s="173"/>
      <c r="MFD175" s="173"/>
      <c r="MFE175" s="173"/>
      <c r="MFF175" s="173"/>
      <c r="MFG175" s="173"/>
      <c r="MFH175" s="173"/>
      <c r="MFI175" s="173"/>
      <c r="MFJ175" s="173"/>
      <c r="MFK175" s="173"/>
      <c r="MFL175" s="173"/>
      <c r="MFM175" s="173"/>
      <c r="MFN175" s="173"/>
      <c r="MFO175" s="173"/>
      <c r="MFP175" s="173"/>
      <c r="MFQ175" s="173"/>
      <c r="MFR175" s="173"/>
      <c r="MFS175" s="173"/>
      <c r="MFT175" s="173"/>
      <c r="MFU175" s="173"/>
      <c r="MFV175" s="173"/>
      <c r="MFW175" s="173"/>
      <c r="MFX175" s="173"/>
      <c r="MFY175" s="173"/>
      <c r="MFZ175" s="173"/>
      <c r="MGA175" s="173"/>
      <c r="MGB175" s="173"/>
      <c r="MGC175" s="173"/>
      <c r="MGD175" s="173"/>
      <c r="MGE175" s="173"/>
      <c r="MGF175" s="173"/>
      <c r="MGG175" s="173"/>
      <c r="MGH175" s="173"/>
      <c r="MGI175" s="173"/>
      <c r="MGJ175" s="173"/>
      <c r="MGK175" s="173"/>
      <c r="MGL175" s="173"/>
      <c r="MGM175" s="173"/>
      <c r="MGN175" s="173"/>
      <c r="MGO175" s="173"/>
      <c r="MGP175" s="173"/>
      <c r="MGQ175" s="173"/>
      <c r="MGR175" s="173"/>
      <c r="MGS175" s="173"/>
      <c r="MGT175" s="173"/>
      <c r="MGU175" s="173"/>
      <c r="MGV175" s="173"/>
      <c r="MGW175" s="173"/>
      <c r="MGX175" s="173"/>
      <c r="MGY175" s="173"/>
      <c r="MGZ175" s="173"/>
      <c r="MHA175" s="173"/>
      <c r="MHB175" s="173"/>
      <c r="MHC175" s="173"/>
      <c r="MHD175" s="173"/>
      <c r="MHE175" s="173"/>
      <c r="MHF175" s="173"/>
      <c r="MHG175" s="173"/>
      <c r="MHH175" s="173"/>
      <c r="MHI175" s="173"/>
      <c r="MHJ175" s="173"/>
      <c r="MHK175" s="173"/>
      <c r="MHL175" s="173"/>
      <c r="MHM175" s="173"/>
      <c r="MHN175" s="173"/>
      <c r="MHO175" s="173"/>
      <c r="MHP175" s="173"/>
      <c r="MHQ175" s="173"/>
      <c r="MHR175" s="173"/>
      <c r="MHS175" s="173"/>
      <c r="MHT175" s="173"/>
      <c r="MHU175" s="173"/>
      <c r="MHV175" s="173"/>
      <c r="MHW175" s="173"/>
      <c r="MHX175" s="173"/>
      <c r="MHY175" s="173"/>
      <c r="MHZ175" s="173"/>
      <c r="MIA175" s="173"/>
      <c r="MIB175" s="173"/>
      <c r="MIC175" s="173"/>
      <c r="MID175" s="173"/>
      <c r="MIE175" s="173"/>
      <c r="MIF175" s="173"/>
      <c r="MIG175" s="173"/>
      <c r="MIH175" s="173"/>
      <c r="MII175" s="173"/>
      <c r="MIJ175" s="173"/>
      <c r="MIK175" s="173"/>
      <c r="MIL175" s="173"/>
      <c r="MIM175" s="173"/>
      <c r="MIN175" s="173"/>
      <c r="MIO175" s="173"/>
      <c r="MIP175" s="173"/>
      <c r="MIQ175" s="173"/>
      <c r="MIR175" s="173"/>
      <c r="MIS175" s="173"/>
      <c r="MIT175" s="173"/>
      <c r="MIU175" s="173"/>
      <c r="MIV175" s="173"/>
      <c r="MIW175" s="173"/>
      <c r="MIX175" s="173"/>
      <c r="MIY175" s="173"/>
      <c r="MIZ175" s="173"/>
      <c r="MJA175" s="173"/>
      <c r="MJB175" s="173"/>
      <c r="MJC175" s="173"/>
      <c r="MJD175" s="173"/>
      <c r="MJE175" s="173"/>
      <c r="MJF175" s="173"/>
      <c r="MJG175" s="173"/>
      <c r="MJH175" s="173"/>
      <c r="MJI175" s="173"/>
      <c r="MJJ175" s="173"/>
      <c r="MJK175" s="173"/>
      <c r="MJL175" s="173"/>
      <c r="MJM175" s="173"/>
      <c r="MJN175" s="173"/>
      <c r="MJO175" s="173"/>
      <c r="MJP175" s="173"/>
      <c r="MJQ175" s="173"/>
      <c r="MJR175" s="173"/>
      <c r="MJS175" s="173"/>
      <c r="MJT175" s="173"/>
      <c r="MJU175" s="173"/>
      <c r="MJV175" s="173"/>
      <c r="MJW175" s="173"/>
      <c r="MJX175" s="173"/>
      <c r="MJY175" s="173"/>
      <c r="MJZ175" s="173"/>
      <c r="MKA175" s="173"/>
      <c r="MKB175" s="173"/>
      <c r="MKC175" s="173"/>
      <c r="MKD175" s="173"/>
      <c r="MKE175" s="173"/>
      <c r="MKF175" s="173"/>
      <c r="MKG175" s="173"/>
      <c r="MKH175" s="173"/>
      <c r="MKI175" s="173"/>
      <c r="MKJ175" s="173"/>
      <c r="MKK175" s="173"/>
      <c r="MKL175" s="173"/>
      <c r="MKM175" s="173"/>
      <c r="MKN175" s="173"/>
      <c r="MKO175" s="173"/>
      <c r="MKP175" s="173"/>
      <c r="MKQ175" s="173"/>
      <c r="MKR175" s="173"/>
      <c r="MKS175" s="173"/>
      <c r="MKT175" s="173"/>
      <c r="MKU175" s="173"/>
      <c r="MKV175" s="173"/>
      <c r="MKW175" s="173"/>
      <c r="MKX175" s="173"/>
      <c r="MKY175" s="173"/>
      <c r="MKZ175" s="173"/>
      <c r="MLA175" s="173"/>
      <c r="MLB175" s="173"/>
      <c r="MLC175" s="173"/>
      <c r="MLD175" s="173"/>
      <c r="MLE175" s="173"/>
      <c r="MLF175" s="173"/>
      <c r="MLG175" s="173"/>
      <c r="MLH175" s="173"/>
      <c r="MLI175" s="173"/>
      <c r="MLJ175" s="173"/>
      <c r="MLK175" s="173"/>
      <c r="MLL175" s="173"/>
      <c r="MLM175" s="173"/>
      <c r="MLN175" s="173"/>
      <c r="MLO175" s="173"/>
      <c r="MLP175" s="173"/>
      <c r="MLQ175" s="173"/>
      <c r="MLR175" s="173"/>
      <c r="MLS175" s="173"/>
      <c r="MLT175" s="173"/>
      <c r="MLU175" s="173"/>
      <c r="MLV175" s="173"/>
      <c r="MLW175" s="173"/>
      <c r="MLX175" s="173"/>
      <c r="MLY175" s="173"/>
      <c r="MLZ175" s="173"/>
      <c r="MMA175" s="173"/>
      <c r="MMB175" s="173"/>
      <c r="MMC175" s="173"/>
      <c r="MMD175" s="173"/>
      <c r="MME175" s="173"/>
      <c r="MMF175" s="173"/>
      <c r="MMG175" s="173"/>
      <c r="MMH175" s="173"/>
      <c r="MMI175" s="173"/>
      <c r="MMJ175" s="173"/>
      <c r="MMK175" s="173"/>
      <c r="MML175" s="173"/>
      <c r="MMM175" s="173"/>
      <c r="MMN175" s="173"/>
      <c r="MMO175" s="173"/>
      <c r="MMP175" s="173"/>
      <c r="MMQ175" s="173"/>
      <c r="MMR175" s="173"/>
      <c r="MMS175" s="173"/>
      <c r="MMT175" s="173"/>
      <c r="MMU175" s="173"/>
      <c r="MMV175" s="173"/>
      <c r="MMW175" s="173"/>
      <c r="MMX175" s="173"/>
      <c r="MMY175" s="173"/>
      <c r="MMZ175" s="173"/>
      <c r="MNA175" s="173"/>
      <c r="MNB175" s="173"/>
      <c r="MNC175" s="173"/>
      <c r="MND175" s="173"/>
      <c r="MNE175" s="173"/>
      <c r="MNF175" s="173"/>
      <c r="MNG175" s="173"/>
      <c r="MNH175" s="173"/>
      <c r="MNI175" s="173"/>
      <c r="MNJ175" s="173"/>
      <c r="MNK175" s="173"/>
      <c r="MNL175" s="173"/>
      <c r="MNM175" s="173"/>
      <c r="MNN175" s="173"/>
      <c r="MNO175" s="173"/>
      <c r="MNP175" s="173"/>
      <c r="MNQ175" s="173"/>
      <c r="MNR175" s="173"/>
      <c r="MNS175" s="173"/>
      <c r="MNT175" s="173"/>
      <c r="MNU175" s="173"/>
      <c r="MNV175" s="173"/>
      <c r="MNW175" s="173"/>
      <c r="MNX175" s="173"/>
      <c r="MNY175" s="173"/>
      <c r="MNZ175" s="173"/>
      <c r="MOA175" s="173"/>
      <c r="MOB175" s="173"/>
      <c r="MOC175" s="173"/>
      <c r="MOD175" s="173"/>
      <c r="MOE175" s="173"/>
      <c r="MOF175" s="173"/>
      <c r="MOG175" s="173"/>
      <c r="MOH175" s="173"/>
      <c r="MOI175" s="173"/>
      <c r="MOJ175" s="173"/>
      <c r="MOK175" s="173"/>
      <c r="MOL175" s="173"/>
      <c r="MOM175" s="173"/>
      <c r="MON175" s="173"/>
      <c r="MOO175" s="173"/>
      <c r="MOP175" s="173"/>
      <c r="MOQ175" s="173"/>
      <c r="MOR175" s="173"/>
      <c r="MOS175" s="173"/>
      <c r="MOT175" s="173"/>
      <c r="MOU175" s="173"/>
      <c r="MOV175" s="173"/>
      <c r="MOW175" s="173"/>
      <c r="MOX175" s="173"/>
      <c r="MOY175" s="173"/>
      <c r="MOZ175" s="173"/>
      <c r="MPA175" s="173"/>
      <c r="MPB175" s="173"/>
      <c r="MPC175" s="173"/>
      <c r="MPD175" s="173"/>
      <c r="MPE175" s="173"/>
      <c r="MPF175" s="173"/>
      <c r="MPG175" s="173"/>
      <c r="MPH175" s="173"/>
      <c r="MPI175" s="173"/>
      <c r="MPJ175" s="173"/>
      <c r="MPK175" s="173"/>
      <c r="MPL175" s="173"/>
      <c r="MPM175" s="173"/>
      <c r="MPN175" s="173"/>
      <c r="MPO175" s="173"/>
      <c r="MPP175" s="173"/>
      <c r="MPQ175" s="173"/>
      <c r="MPR175" s="173"/>
      <c r="MPS175" s="173"/>
      <c r="MPT175" s="173"/>
      <c r="MPU175" s="173"/>
      <c r="MPV175" s="173"/>
      <c r="MPW175" s="173"/>
      <c r="MPX175" s="173"/>
      <c r="MPY175" s="173"/>
      <c r="MPZ175" s="173"/>
      <c r="MQA175" s="173"/>
      <c r="MQB175" s="173"/>
      <c r="MQC175" s="173"/>
      <c r="MQD175" s="173"/>
      <c r="MQE175" s="173"/>
      <c r="MQF175" s="173"/>
      <c r="MQG175" s="173"/>
      <c r="MQH175" s="173"/>
      <c r="MQI175" s="173"/>
      <c r="MQJ175" s="173"/>
      <c r="MQK175" s="173"/>
      <c r="MQL175" s="173"/>
      <c r="MQM175" s="173"/>
      <c r="MQN175" s="173"/>
      <c r="MQO175" s="173"/>
      <c r="MQP175" s="173"/>
      <c r="MQQ175" s="173"/>
      <c r="MQR175" s="173"/>
      <c r="MQS175" s="173"/>
      <c r="MQT175" s="173"/>
      <c r="MQU175" s="173"/>
      <c r="MQV175" s="173"/>
      <c r="MQW175" s="173"/>
      <c r="MQX175" s="173"/>
      <c r="MQY175" s="173"/>
      <c r="MQZ175" s="173"/>
      <c r="MRA175" s="173"/>
      <c r="MRB175" s="173"/>
      <c r="MRC175" s="173"/>
      <c r="MRD175" s="173"/>
      <c r="MRE175" s="173"/>
      <c r="MRF175" s="173"/>
      <c r="MRG175" s="173"/>
      <c r="MRH175" s="173"/>
      <c r="MRI175" s="173"/>
      <c r="MRJ175" s="173"/>
      <c r="MRK175" s="173"/>
      <c r="MRL175" s="173"/>
      <c r="MRM175" s="173"/>
      <c r="MRN175" s="173"/>
      <c r="MRO175" s="173"/>
      <c r="MRP175" s="173"/>
      <c r="MRQ175" s="173"/>
      <c r="MRR175" s="173"/>
      <c r="MRS175" s="173"/>
      <c r="MRT175" s="173"/>
      <c r="MRU175" s="173"/>
      <c r="MRV175" s="173"/>
      <c r="MRW175" s="173"/>
      <c r="MRX175" s="173"/>
      <c r="MRY175" s="173"/>
      <c r="MRZ175" s="173"/>
      <c r="MSA175" s="173"/>
      <c r="MSB175" s="173"/>
      <c r="MSC175" s="173"/>
      <c r="MSD175" s="173"/>
      <c r="MSE175" s="173"/>
      <c r="MSF175" s="173"/>
      <c r="MSG175" s="173"/>
      <c r="MSH175" s="173"/>
      <c r="MSI175" s="173"/>
      <c r="MSJ175" s="173"/>
      <c r="MSK175" s="173"/>
      <c r="MSL175" s="173"/>
      <c r="MSM175" s="173"/>
      <c r="MSN175" s="173"/>
      <c r="MSO175" s="173"/>
      <c r="MSP175" s="173"/>
      <c r="MSQ175" s="173"/>
      <c r="MSR175" s="173"/>
      <c r="MSS175" s="173"/>
      <c r="MST175" s="173"/>
      <c r="MSU175" s="173"/>
      <c r="MSV175" s="173"/>
      <c r="MSW175" s="173"/>
      <c r="MSX175" s="173"/>
      <c r="MSY175" s="173"/>
      <c r="MSZ175" s="173"/>
      <c r="MTA175" s="173"/>
      <c r="MTB175" s="173"/>
      <c r="MTC175" s="173"/>
      <c r="MTD175" s="173"/>
      <c r="MTE175" s="173"/>
      <c r="MTF175" s="173"/>
      <c r="MTG175" s="173"/>
      <c r="MTH175" s="173"/>
      <c r="MTI175" s="173"/>
      <c r="MTJ175" s="173"/>
      <c r="MTK175" s="173"/>
      <c r="MTL175" s="173"/>
      <c r="MTM175" s="173"/>
      <c r="MTN175" s="173"/>
      <c r="MTO175" s="173"/>
      <c r="MTP175" s="173"/>
      <c r="MTQ175" s="173"/>
      <c r="MTR175" s="173"/>
      <c r="MTS175" s="173"/>
      <c r="MTT175" s="173"/>
      <c r="MTU175" s="173"/>
      <c r="MTV175" s="173"/>
      <c r="MTW175" s="173"/>
      <c r="MTX175" s="173"/>
      <c r="MTY175" s="173"/>
      <c r="MTZ175" s="173"/>
      <c r="MUA175" s="173"/>
      <c r="MUB175" s="173"/>
      <c r="MUC175" s="173"/>
      <c r="MUD175" s="173"/>
      <c r="MUE175" s="173"/>
      <c r="MUF175" s="173"/>
      <c r="MUG175" s="173"/>
      <c r="MUH175" s="173"/>
      <c r="MUI175" s="173"/>
      <c r="MUJ175" s="173"/>
      <c r="MUK175" s="173"/>
      <c r="MUL175" s="173"/>
      <c r="MUM175" s="173"/>
      <c r="MUN175" s="173"/>
      <c r="MUO175" s="173"/>
      <c r="MUP175" s="173"/>
      <c r="MUQ175" s="173"/>
      <c r="MUR175" s="173"/>
      <c r="MUS175" s="173"/>
      <c r="MUT175" s="173"/>
      <c r="MUU175" s="173"/>
      <c r="MUV175" s="173"/>
      <c r="MUW175" s="173"/>
      <c r="MUX175" s="173"/>
      <c r="MUY175" s="173"/>
      <c r="MUZ175" s="173"/>
      <c r="MVA175" s="173"/>
      <c r="MVB175" s="173"/>
      <c r="MVC175" s="173"/>
      <c r="MVD175" s="173"/>
      <c r="MVE175" s="173"/>
      <c r="MVF175" s="173"/>
      <c r="MVG175" s="173"/>
      <c r="MVH175" s="173"/>
      <c r="MVI175" s="173"/>
      <c r="MVJ175" s="173"/>
      <c r="MVK175" s="173"/>
      <c r="MVL175" s="173"/>
      <c r="MVM175" s="173"/>
      <c r="MVN175" s="173"/>
      <c r="MVO175" s="173"/>
      <c r="MVP175" s="173"/>
      <c r="MVQ175" s="173"/>
      <c r="MVR175" s="173"/>
      <c r="MVS175" s="173"/>
      <c r="MVT175" s="173"/>
      <c r="MVU175" s="173"/>
      <c r="MVV175" s="173"/>
      <c r="MVW175" s="173"/>
      <c r="MVX175" s="173"/>
      <c r="MVY175" s="173"/>
      <c r="MVZ175" s="173"/>
      <c r="MWA175" s="173"/>
      <c r="MWB175" s="173"/>
      <c r="MWC175" s="173"/>
      <c r="MWD175" s="173"/>
      <c r="MWE175" s="173"/>
      <c r="MWF175" s="173"/>
      <c r="MWG175" s="173"/>
      <c r="MWH175" s="173"/>
      <c r="MWI175" s="173"/>
      <c r="MWJ175" s="173"/>
      <c r="MWK175" s="173"/>
      <c r="MWL175" s="173"/>
      <c r="MWM175" s="173"/>
      <c r="MWN175" s="173"/>
      <c r="MWO175" s="173"/>
      <c r="MWP175" s="173"/>
      <c r="MWQ175" s="173"/>
      <c r="MWR175" s="173"/>
      <c r="MWS175" s="173"/>
      <c r="MWT175" s="173"/>
      <c r="MWU175" s="173"/>
      <c r="MWV175" s="173"/>
      <c r="MWW175" s="173"/>
      <c r="MWX175" s="173"/>
      <c r="MWY175" s="173"/>
      <c r="MWZ175" s="173"/>
      <c r="MXA175" s="173"/>
      <c r="MXB175" s="173"/>
      <c r="MXC175" s="173"/>
      <c r="MXD175" s="173"/>
      <c r="MXE175" s="173"/>
      <c r="MXF175" s="173"/>
      <c r="MXG175" s="173"/>
      <c r="MXH175" s="173"/>
      <c r="MXI175" s="173"/>
      <c r="MXJ175" s="173"/>
      <c r="MXK175" s="173"/>
      <c r="MXL175" s="173"/>
      <c r="MXM175" s="173"/>
      <c r="MXN175" s="173"/>
      <c r="MXO175" s="173"/>
      <c r="MXP175" s="173"/>
      <c r="MXQ175" s="173"/>
      <c r="MXR175" s="173"/>
      <c r="MXS175" s="173"/>
      <c r="MXT175" s="173"/>
      <c r="MXU175" s="173"/>
      <c r="MXV175" s="173"/>
      <c r="MXW175" s="173"/>
      <c r="MXX175" s="173"/>
      <c r="MXY175" s="173"/>
      <c r="MXZ175" s="173"/>
      <c r="MYA175" s="173"/>
      <c r="MYB175" s="173"/>
      <c r="MYC175" s="173"/>
      <c r="MYD175" s="173"/>
      <c r="MYE175" s="173"/>
      <c r="MYF175" s="173"/>
      <c r="MYG175" s="173"/>
      <c r="MYH175" s="173"/>
      <c r="MYI175" s="173"/>
      <c r="MYJ175" s="173"/>
      <c r="MYK175" s="173"/>
      <c r="MYL175" s="173"/>
      <c r="MYM175" s="173"/>
      <c r="MYN175" s="173"/>
      <c r="MYO175" s="173"/>
      <c r="MYP175" s="173"/>
      <c r="MYQ175" s="173"/>
      <c r="MYR175" s="173"/>
      <c r="MYS175" s="173"/>
      <c r="MYT175" s="173"/>
      <c r="MYU175" s="173"/>
      <c r="MYV175" s="173"/>
      <c r="MYW175" s="173"/>
      <c r="MYX175" s="173"/>
      <c r="MYY175" s="173"/>
      <c r="MYZ175" s="173"/>
      <c r="MZA175" s="173"/>
      <c r="MZB175" s="173"/>
      <c r="MZC175" s="173"/>
      <c r="MZD175" s="173"/>
      <c r="MZE175" s="173"/>
      <c r="MZF175" s="173"/>
      <c r="MZG175" s="173"/>
      <c r="MZH175" s="173"/>
      <c r="MZI175" s="173"/>
      <c r="MZJ175" s="173"/>
      <c r="MZK175" s="173"/>
      <c r="MZL175" s="173"/>
      <c r="MZM175" s="173"/>
      <c r="MZN175" s="173"/>
      <c r="MZO175" s="173"/>
      <c r="MZP175" s="173"/>
      <c r="MZQ175" s="173"/>
      <c r="MZR175" s="173"/>
      <c r="MZS175" s="173"/>
      <c r="MZT175" s="173"/>
      <c r="MZU175" s="173"/>
      <c r="MZV175" s="173"/>
      <c r="MZW175" s="173"/>
      <c r="MZX175" s="173"/>
      <c r="MZY175" s="173"/>
      <c r="MZZ175" s="173"/>
      <c r="NAA175" s="173"/>
      <c r="NAB175" s="173"/>
      <c r="NAC175" s="173"/>
      <c r="NAD175" s="173"/>
      <c r="NAE175" s="173"/>
      <c r="NAF175" s="173"/>
      <c r="NAG175" s="173"/>
      <c r="NAH175" s="173"/>
      <c r="NAI175" s="173"/>
      <c r="NAJ175" s="173"/>
      <c r="NAK175" s="173"/>
      <c r="NAL175" s="173"/>
      <c r="NAM175" s="173"/>
      <c r="NAN175" s="173"/>
      <c r="NAO175" s="173"/>
      <c r="NAP175" s="173"/>
      <c r="NAQ175" s="173"/>
      <c r="NAR175" s="173"/>
      <c r="NAS175" s="173"/>
      <c r="NAT175" s="173"/>
      <c r="NAU175" s="173"/>
      <c r="NAV175" s="173"/>
      <c r="NAW175" s="173"/>
      <c r="NAX175" s="173"/>
      <c r="NAY175" s="173"/>
      <c r="NAZ175" s="173"/>
      <c r="NBA175" s="173"/>
      <c r="NBB175" s="173"/>
      <c r="NBC175" s="173"/>
      <c r="NBD175" s="173"/>
      <c r="NBE175" s="173"/>
      <c r="NBF175" s="173"/>
      <c r="NBG175" s="173"/>
      <c r="NBH175" s="173"/>
      <c r="NBI175" s="173"/>
      <c r="NBJ175" s="173"/>
      <c r="NBK175" s="173"/>
      <c r="NBL175" s="173"/>
      <c r="NBM175" s="173"/>
      <c r="NBN175" s="173"/>
      <c r="NBO175" s="173"/>
      <c r="NBP175" s="173"/>
      <c r="NBQ175" s="173"/>
      <c r="NBR175" s="173"/>
      <c r="NBS175" s="173"/>
      <c r="NBT175" s="173"/>
      <c r="NBU175" s="173"/>
      <c r="NBV175" s="173"/>
      <c r="NBW175" s="173"/>
      <c r="NBX175" s="173"/>
      <c r="NBY175" s="173"/>
      <c r="NBZ175" s="173"/>
      <c r="NCA175" s="173"/>
      <c r="NCB175" s="173"/>
      <c r="NCC175" s="173"/>
      <c r="NCD175" s="173"/>
      <c r="NCE175" s="173"/>
      <c r="NCF175" s="173"/>
      <c r="NCG175" s="173"/>
      <c r="NCH175" s="173"/>
      <c r="NCI175" s="173"/>
      <c r="NCJ175" s="173"/>
      <c r="NCK175" s="173"/>
      <c r="NCL175" s="173"/>
      <c r="NCM175" s="173"/>
      <c r="NCN175" s="173"/>
      <c r="NCO175" s="173"/>
      <c r="NCP175" s="173"/>
      <c r="NCQ175" s="173"/>
      <c r="NCR175" s="173"/>
      <c r="NCS175" s="173"/>
      <c r="NCT175" s="173"/>
      <c r="NCU175" s="173"/>
      <c r="NCV175" s="173"/>
      <c r="NCW175" s="173"/>
      <c r="NCX175" s="173"/>
      <c r="NCY175" s="173"/>
      <c r="NCZ175" s="173"/>
      <c r="NDA175" s="173"/>
      <c r="NDB175" s="173"/>
      <c r="NDC175" s="173"/>
      <c r="NDD175" s="173"/>
      <c r="NDE175" s="173"/>
      <c r="NDF175" s="173"/>
      <c r="NDG175" s="173"/>
      <c r="NDH175" s="173"/>
      <c r="NDI175" s="173"/>
      <c r="NDJ175" s="173"/>
      <c r="NDK175" s="173"/>
      <c r="NDL175" s="173"/>
      <c r="NDM175" s="173"/>
      <c r="NDN175" s="173"/>
      <c r="NDO175" s="173"/>
      <c r="NDP175" s="173"/>
      <c r="NDQ175" s="173"/>
      <c r="NDR175" s="173"/>
      <c r="NDS175" s="173"/>
      <c r="NDT175" s="173"/>
      <c r="NDU175" s="173"/>
      <c r="NDV175" s="173"/>
      <c r="NDW175" s="173"/>
      <c r="NDX175" s="173"/>
      <c r="NDY175" s="173"/>
      <c r="NDZ175" s="173"/>
      <c r="NEA175" s="173"/>
      <c r="NEB175" s="173"/>
      <c r="NEC175" s="173"/>
      <c r="NED175" s="173"/>
      <c r="NEE175" s="173"/>
      <c r="NEF175" s="173"/>
      <c r="NEG175" s="173"/>
      <c r="NEH175" s="173"/>
      <c r="NEI175" s="173"/>
      <c r="NEJ175" s="173"/>
      <c r="NEK175" s="173"/>
      <c r="NEL175" s="173"/>
      <c r="NEM175" s="173"/>
      <c r="NEN175" s="173"/>
      <c r="NEO175" s="173"/>
      <c r="NEP175" s="173"/>
      <c r="NEQ175" s="173"/>
      <c r="NER175" s="173"/>
      <c r="NES175" s="173"/>
      <c r="NET175" s="173"/>
      <c r="NEU175" s="173"/>
      <c r="NEV175" s="173"/>
      <c r="NEW175" s="173"/>
      <c r="NEX175" s="173"/>
      <c r="NEY175" s="173"/>
      <c r="NEZ175" s="173"/>
      <c r="NFA175" s="173"/>
      <c r="NFB175" s="173"/>
      <c r="NFC175" s="173"/>
      <c r="NFD175" s="173"/>
      <c r="NFE175" s="173"/>
      <c r="NFF175" s="173"/>
      <c r="NFG175" s="173"/>
      <c r="NFH175" s="173"/>
      <c r="NFI175" s="173"/>
      <c r="NFJ175" s="173"/>
      <c r="NFK175" s="173"/>
      <c r="NFL175" s="173"/>
      <c r="NFM175" s="173"/>
      <c r="NFN175" s="173"/>
      <c r="NFO175" s="173"/>
      <c r="NFP175" s="173"/>
      <c r="NFQ175" s="173"/>
      <c r="NFR175" s="173"/>
      <c r="NFS175" s="173"/>
      <c r="NFT175" s="173"/>
      <c r="NFU175" s="173"/>
      <c r="NFV175" s="173"/>
      <c r="NFW175" s="173"/>
      <c r="NFX175" s="173"/>
      <c r="NFY175" s="173"/>
      <c r="NFZ175" s="173"/>
      <c r="NGA175" s="173"/>
      <c r="NGB175" s="173"/>
      <c r="NGC175" s="173"/>
      <c r="NGD175" s="173"/>
      <c r="NGE175" s="173"/>
      <c r="NGF175" s="173"/>
      <c r="NGG175" s="173"/>
      <c r="NGH175" s="173"/>
      <c r="NGI175" s="173"/>
      <c r="NGJ175" s="173"/>
      <c r="NGK175" s="173"/>
      <c r="NGL175" s="173"/>
      <c r="NGM175" s="173"/>
      <c r="NGN175" s="173"/>
      <c r="NGO175" s="173"/>
      <c r="NGP175" s="173"/>
      <c r="NGQ175" s="173"/>
      <c r="NGR175" s="173"/>
      <c r="NGS175" s="173"/>
      <c r="NGT175" s="173"/>
      <c r="NGU175" s="173"/>
      <c r="NGV175" s="173"/>
      <c r="NGW175" s="173"/>
      <c r="NGX175" s="173"/>
      <c r="NGY175" s="173"/>
      <c r="NGZ175" s="173"/>
      <c r="NHA175" s="173"/>
      <c r="NHB175" s="173"/>
      <c r="NHC175" s="173"/>
      <c r="NHD175" s="173"/>
      <c r="NHE175" s="173"/>
      <c r="NHF175" s="173"/>
      <c r="NHG175" s="173"/>
      <c r="NHH175" s="173"/>
      <c r="NHI175" s="173"/>
      <c r="NHJ175" s="173"/>
      <c r="NHK175" s="173"/>
      <c r="NHL175" s="173"/>
      <c r="NHM175" s="173"/>
      <c r="NHN175" s="173"/>
      <c r="NHO175" s="173"/>
      <c r="NHP175" s="173"/>
      <c r="NHQ175" s="173"/>
      <c r="NHR175" s="173"/>
      <c r="NHS175" s="173"/>
      <c r="NHT175" s="173"/>
      <c r="NHU175" s="173"/>
      <c r="NHV175" s="173"/>
      <c r="NHW175" s="173"/>
      <c r="NHX175" s="173"/>
      <c r="NHY175" s="173"/>
      <c r="NHZ175" s="173"/>
      <c r="NIA175" s="173"/>
      <c r="NIB175" s="173"/>
      <c r="NIC175" s="173"/>
      <c r="NID175" s="173"/>
      <c r="NIE175" s="173"/>
      <c r="NIF175" s="173"/>
      <c r="NIG175" s="173"/>
      <c r="NIH175" s="173"/>
      <c r="NII175" s="173"/>
      <c r="NIJ175" s="173"/>
      <c r="NIK175" s="173"/>
      <c r="NIL175" s="173"/>
      <c r="NIM175" s="173"/>
      <c r="NIN175" s="173"/>
      <c r="NIO175" s="173"/>
      <c r="NIP175" s="173"/>
      <c r="NIQ175" s="173"/>
      <c r="NIR175" s="173"/>
      <c r="NIS175" s="173"/>
      <c r="NIT175" s="173"/>
      <c r="NIU175" s="173"/>
      <c r="NIV175" s="173"/>
      <c r="NIW175" s="173"/>
      <c r="NIX175" s="173"/>
      <c r="NIY175" s="173"/>
      <c r="NIZ175" s="173"/>
      <c r="NJA175" s="173"/>
      <c r="NJB175" s="173"/>
      <c r="NJC175" s="173"/>
      <c r="NJD175" s="173"/>
      <c r="NJE175" s="173"/>
      <c r="NJF175" s="173"/>
      <c r="NJG175" s="173"/>
      <c r="NJH175" s="173"/>
      <c r="NJI175" s="173"/>
      <c r="NJJ175" s="173"/>
      <c r="NJK175" s="173"/>
      <c r="NJL175" s="173"/>
      <c r="NJM175" s="173"/>
      <c r="NJN175" s="173"/>
      <c r="NJO175" s="173"/>
      <c r="NJP175" s="173"/>
      <c r="NJQ175" s="173"/>
      <c r="NJR175" s="173"/>
      <c r="NJS175" s="173"/>
      <c r="NJT175" s="173"/>
      <c r="NJU175" s="173"/>
      <c r="NJV175" s="173"/>
      <c r="NJW175" s="173"/>
      <c r="NJX175" s="173"/>
      <c r="NJY175" s="173"/>
      <c r="NJZ175" s="173"/>
      <c r="NKA175" s="173"/>
      <c r="NKB175" s="173"/>
      <c r="NKC175" s="173"/>
      <c r="NKD175" s="173"/>
      <c r="NKE175" s="173"/>
      <c r="NKF175" s="173"/>
      <c r="NKG175" s="173"/>
      <c r="NKH175" s="173"/>
      <c r="NKI175" s="173"/>
      <c r="NKJ175" s="173"/>
      <c r="NKK175" s="173"/>
      <c r="NKL175" s="173"/>
      <c r="NKM175" s="173"/>
      <c r="NKN175" s="173"/>
      <c r="NKO175" s="173"/>
      <c r="NKP175" s="173"/>
      <c r="NKQ175" s="173"/>
      <c r="NKR175" s="173"/>
      <c r="NKS175" s="173"/>
      <c r="NKT175" s="173"/>
      <c r="NKU175" s="173"/>
      <c r="NKV175" s="173"/>
      <c r="NKW175" s="173"/>
      <c r="NKX175" s="173"/>
      <c r="NKY175" s="173"/>
      <c r="NKZ175" s="173"/>
      <c r="NLA175" s="173"/>
      <c r="NLB175" s="173"/>
      <c r="NLC175" s="173"/>
      <c r="NLD175" s="173"/>
      <c r="NLE175" s="173"/>
      <c r="NLF175" s="173"/>
      <c r="NLG175" s="173"/>
      <c r="NLH175" s="173"/>
      <c r="NLI175" s="173"/>
      <c r="NLJ175" s="173"/>
      <c r="NLK175" s="173"/>
      <c r="NLL175" s="173"/>
      <c r="NLM175" s="173"/>
      <c r="NLN175" s="173"/>
      <c r="NLO175" s="173"/>
      <c r="NLP175" s="173"/>
      <c r="NLQ175" s="173"/>
      <c r="NLR175" s="173"/>
      <c r="NLS175" s="173"/>
      <c r="NLT175" s="173"/>
      <c r="NLU175" s="173"/>
      <c r="NLV175" s="173"/>
      <c r="NLW175" s="173"/>
      <c r="NLX175" s="173"/>
      <c r="NLY175" s="173"/>
      <c r="NLZ175" s="173"/>
      <c r="NMA175" s="173"/>
      <c r="NMB175" s="173"/>
      <c r="NMC175" s="173"/>
      <c r="NMD175" s="173"/>
      <c r="NME175" s="173"/>
      <c r="NMF175" s="173"/>
      <c r="NMG175" s="173"/>
      <c r="NMH175" s="173"/>
      <c r="NMI175" s="173"/>
      <c r="NMJ175" s="173"/>
      <c r="NMK175" s="173"/>
      <c r="NML175" s="173"/>
      <c r="NMM175" s="173"/>
      <c r="NMN175" s="173"/>
      <c r="NMO175" s="173"/>
      <c r="NMP175" s="173"/>
      <c r="NMQ175" s="173"/>
      <c r="NMR175" s="173"/>
      <c r="NMS175" s="173"/>
      <c r="NMT175" s="173"/>
      <c r="NMU175" s="173"/>
      <c r="NMV175" s="173"/>
      <c r="NMW175" s="173"/>
      <c r="NMX175" s="173"/>
      <c r="NMY175" s="173"/>
      <c r="NMZ175" s="173"/>
      <c r="NNA175" s="173"/>
      <c r="NNB175" s="173"/>
      <c r="NNC175" s="173"/>
      <c r="NND175" s="173"/>
      <c r="NNE175" s="173"/>
      <c r="NNF175" s="173"/>
      <c r="NNG175" s="173"/>
      <c r="NNH175" s="173"/>
      <c r="NNI175" s="173"/>
      <c r="NNJ175" s="173"/>
      <c r="NNK175" s="173"/>
      <c r="NNL175" s="173"/>
      <c r="NNM175" s="173"/>
      <c r="NNN175" s="173"/>
      <c r="NNO175" s="173"/>
      <c r="NNP175" s="173"/>
      <c r="NNQ175" s="173"/>
      <c r="NNR175" s="173"/>
      <c r="NNS175" s="173"/>
      <c r="NNT175" s="173"/>
      <c r="NNU175" s="173"/>
      <c r="NNV175" s="173"/>
      <c r="NNW175" s="173"/>
      <c r="NNX175" s="173"/>
      <c r="NNY175" s="173"/>
      <c r="NNZ175" s="173"/>
      <c r="NOA175" s="173"/>
      <c r="NOB175" s="173"/>
      <c r="NOC175" s="173"/>
      <c r="NOD175" s="173"/>
      <c r="NOE175" s="173"/>
      <c r="NOF175" s="173"/>
      <c r="NOG175" s="173"/>
      <c r="NOH175" s="173"/>
      <c r="NOI175" s="173"/>
      <c r="NOJ175" s="173"/>
      <c r="NOK175" s="173"/>
      <c r="NOL175" s="173"/>
      <c r="NOM175" s="173"/>
      <c r="NON175" s="173"/>
      <c r="NOO175" s="173"/>
      <c r="NOP175" s="173"/>
      <c r="NOQ175" s="173"/>
      <c r="NOR175" s="173"/>
      <c r="NOS175" s="173"/>
      <c r="NOT175" s="173"/>
      <c r="NOU175" s="173"/>
      <c r="NOV175" s="173"/>
      <c r="NOW175" s="173"/>
      <c r="NOX175" s="173"/>
      <c r="NOY175" s="173"/>
      <c r="NOZ175" s="173"/>
      <c r="NPA175" s="173"/>
      <c r="NPB175" s="173"/>
      <c r="NPC175" s="173"/>
      <c r="NPD175" s="173"/>
      <c r="NPE175" s="173"/>
      <c r="NPF175" s="173"/>
      <c r="NPG175" s="173"/>
      <c r="NPH175" s="173"/>
      <c r="NPI175" s="173"/>
      <c r="NPJ175" s="173"/>
      <c r="NPK175" s="173"/>
      <c r="NPL175" s="173"/>
      <c r="NPM175" s="173"/>
      <c r="NPN175" s="173"/>
      <c r="NPO175" s="173"/>
      <c r="NPP175" s="173"/>
      <c r="NPQ175" s="173"/>
      <c r="NPR175" s="173"/>
      <c r="NPS175" s="173"/>
      <c r="NPT175" s="173"/>
      <c r="NPU175" s="173"/>
      <c r="NPV175" s="173"/>
      <c r="NPW175" s="173"/>
      <c r="NPX175" s="173"/>
      <c r="NPY175" s="173"/>
      <c r="NPZ175" s="173"/>
      <c r="NQA175" s="173"/>
      <c r="NQB175" s="173"/>
      <c r="NQC175" s="173"/>
      <c r="NQD175" s="173"/>
      <c r="NQE175" s="173"/>
      <c r="NQF175" s="173"/>
      <c r="NQG175" s="173"/>
      <c r="NQH175" s="173"/>
      <c r="NQI175" s="173"/>
      <c r="NQJ175" s="173"/>
      <c r="NQK175" s="173"/>
      <c r="NQL175" s="173"/>
      <c r="NQM175" s="173"/>
      <c r="NQN175" s="173"/>
      <c r="NQO175" s="173"/>
      <c r="NQP175" s="173"/>
      <c r="NQQ175" s="173"/>
      <c r="NQR175" s="173"/>
      <c r="NQS175" s="173"/>
      <c r="NQT175" s="173"/>
      <c r="NQU175" s="173"/>
      <c r="NQV175" s="173"/>
      <c r="NQW175" s="173"/>
      <c r="NQX175" s="173"/>
      <c r="NQY175" s="173"/>
      <c r="NQZ175" s="173"/>
      <c r="NRA175" s="173"/>
      <c r="NRB175" s="173"/>
      <c r="NRC175" s="173"/>
      <c r="NRD175" s="173"/>
      <c r="NRE175" s="173"/>
      <c r="NRF175" s="173"/>
      <c r="NRG175" s="173"/>
      <c r="NRH175" s="173"/>
      <c r="NRI175" s="173"/>
      <c r="NRJ175" s="173"/>
      <c r="NRK175" s="173"/>
      <c r="NRL175" s="173"/>
      <c r="NRM175" s="173"/>
      <c r="NRN175" s="173"/>
      <c r="NRO175" s="173"/>
      <c r="NRP175" s="173"/>
      <c r="NRQ175" s="173"/>
      <c r="NRR175" s="173"/>
      <c r="NRS175" s="173"/>
      <c r="NRT175" s="173"/>
      <c r="NRU175" s="173"/>
      <c r="NRV175" s="173"/>
      <c r="NRW175" s="173"/>
      <c r="NRX175" s="173"/>
      <c r="NRY175" s="173"/>
      <c r="NRZ175" s="173"/>
      <c r="NSA175" s="173"/>
      <c r="NSB175" s="173"/>
      <c r="NSC175" s="173"/>
      <c r="NSD175" s="173"/>
      <c r="NSE175" s="173"/>
      <c r="NSF175" s="173"/>
      <c r="NSG175" s="173"/>
      <c r="NSH175" s="173"/>
      <c r="NSI175" s="173"/>
      <c r="NSJ175" s="173"/>
      <c r="NSK175" s="173"/>
      <c r="NSL175" s="173"/>
      <c r="NSM175" s="173"/>
      <c r="NSN175" s="173"/>
      <c r="NSO175" s="173"/>
      <c r="NSP175" s="173"/>
      <c r="NSQ175" s="173"/>
      <c r="NSR175" s="173"/>
      <c r="NSS175" s="173"/>
      <c r="NST175" s="173"/>
      <c r="NSU175" s="173"/>
      <c r="NSV175" s="173"/>
      <c r="NSW175" s="173"/>
      <c r="NSX175" s="173"/>
      <c r="NSY175" s="173"/>
      <c r="NSZ175" s="173"/>
      <c r="NTA175" s="173"/>
      <c r="NTB175" s="173"/>
      <c r="NTC175" s="173"/>
      <c r="NTD175" s="173"/>
      <c r="NTE175" s="173"/>
      <c r="NTF175" s="173"/>
      <c r="NTG175" s="173"/>
      <c r="NTH175" s="173"/>
      <c r="NTI175" s="173"/>
      <c r="NTJ175" s="173"/>
      <c r="NTK175" s="173"/>
      <c r="NTL175" s="173"/>
      <c r="NTM175" s="173"/>
      <c r="NTN175" s="173"/>
      <c r="NTO175" s="173"/>
      <c r="NTP175" s="173"/>
      <c r="NTQ175" s="173"/>
      <c r="NTR175" s="173"/>
      <c r="NTS175" s="173"/>
      <c r="NTT175" s="173"/>
      <c r="NTU175" s="173"/>
      <c r="NTV175" s="173"/>
      <c r="NTW175" s="173"/>
      <c r="NTX175" s="173"/>
      <c r="NTY175" s="173"/>
      <c r="NTZ175" s="173"/>
      <c r="NUA175" s="173"/>
      <c r="NUB175" s="173"/>
      <c r="NUC175" s="173"/>
      <c r="NUD175" s="173"/>
      <c r="NUE175" s="173"/>
      <c r="NUF175" s="173"/>
      <c r="NUG175" s="173"/>
      <c r="NUH175" s="173"/>
      <c r="NUI175" s="173"/>
      <c r="NUJ175" s="173"/>
      <c r="NUK175" s="173"/>
      <c r="NUL175" s="173"/>
      <c r="NUM175" s="173"/>
      <c r="NUN175" s="173"/>
      <c r="NUO175" s="173"/>
      <c r="NUP175" s="173"/>
      <c r="NUQ175" s="173"/>
      <c r="NUR175" s="173"/>
      <c r="NUS175" s="173"/>
      <c r="NUT175" s="173"/>
      <c r="NUU175" s="173"/>
      <c r="NUV175" s="173"/>
      <c r="NUW175" s="173"/>
      <c r="NUX175" s="173"/>
      <c r="NUY175" s="173"/>
      <c r="NUZ175" s="173"/>
      <c r="NVA175" s="173"/>
      <c r="NVB175" s="173"/>
      <c r="NVC175" s="173"/>
      <c r="NVD175" s="173"/>
      <c r="NVE175" s="173"/>
      <c r="NVF175" s="173"/>
      <c r="NVG175" s="173"/>
      <c r="NVH175" s="173"/>
      <c r="NVI175" s="173"/>
      <c r="NVJ175" s="173"/>
      <c r="NVK175" s="173"/>
      <c r="NVL175" s="173"/>
      <c r="NVM175" s="173"/>
      <c r="NVN175" s="173"/>
      <c r="NVO175" s="173"/>
      <c r="NVP175" s="173"/>
      <c r="NVQ175" s="173"/>
      <c r="NVR175" s="173"/>
      <c r="NVS175" s="173"/>
      <c r="NVT175" s="173"/>
      <c r="NVU175" s="173"/>
      <c r="NVV175" s="173"/>
      <c r="NVW175" s="173"/>
      <c r="NVX175" s="173"/>
      <c r="NVY175" s="173"/>
      <c r="NVZ175" s="173"/>
      <c r="NWA175" s="173"/>
      <c r="NWB175" s="173"/>
      <c r="NWC175" s="173"/>
      <c r="NWD175" s="173"/>
      <c r="NWE175" s="173"/>
      <c r="NWF175" s="173"/>
      <c r="NWG175" s="173"/>
      <c r="NWH175" s="173"/>
      <c r="NWI175" s="173"/>
      <c r="NWJ175" s="173"/>
      <c r="NWK175" s="173"/>
      <c r="NWL175" s="173"/>
      <c r="NWM175" s="173"/>
      <c r="NWN175" s="173"/>
      <c r="NWO175" s="173"/>
      <c r="NWP175" s="173"/>
      <c r="NWQ175" s="173"/>
      <c r="NWR175" s="173"/>
      <c r="NWS175" s="173"/>
      <c r="NWT175" s="173"/>
      <c r="NWU175" s="173"/>
      <c r="NWV175" s="173"/>
      <c r="NWW175" s="173"/>
      <c r="NWX175" s="173"/>
      <c r="NWY175" s="173"/>
      <c r="NWZ175" s="173"/>
      <c r="NXA175" s="173"/>
      <c r="NXB175" s="173"/>
      <c r="NXC175" s="173"/>
      <c r="NXD175" s="173"/>
      <c r="NXE175" s="173"/>
      <c r="NXF175" s="173"/>
      <c r="NXG175" s="173"/>
      <c r="NXH175" s="173"/>
      <c r="NXI175" s="173"/>
      <c r="NXJ175" s="173"/>
      <c r="NXK175" s="173"/>
      <c r="NXL175" s="173"/>
      <c r="NXM175" s="173"/>
      <c r="NXN175" s="173"/>
      <c r="NXO175" s="173"/>
      <c r="NXP175" s="173"/>
      <c r="NXQ175" s="173"/>
      <c r="NXR175" s="173"/>
      <c r="NXS175" s="173"/>
      <c r="NXT175" s="173"/>
      <c r="NXU175" s="173"/>
      <c r="NXV175" s="173"/>
      <c r="NXW175" s="173"/>
      <c r="NXX175" s="173"/>
      <c r="NXY175" s="173"/>
      <c r="NXZ175" s="173"/>
      <c r="NYA175" s="173"/>
      <c r="NYB175" s="173"/>
      <c r="NYC175" s="173"/>
      <c r="NYD175" s="173"/>
      <c r="NYE175" s="173"/>
      <c r="NYF175" s="173"/>
      <c r="NYG175" s="173"/>
      <c r="NYH175" s="173"/>
      <c r="NYI175" s="173"/>
      <c r="NYJ175" s="173"/>
      <c r="NYK175" s="173"/>
      <c r="NYL175" s="173"/>
      <c r="NYM175" s="173"/>
      <c r="NYN175" s="173"/>
      <c r="NYO175" s="173"/>
      <c r="NYP175" s="173"/>
      <c r="NYQ175" s="173"/>
      <c r="NYR175" s="173"/>
      <c r="NYS175" s="173"/>
      <c r="NYT175" s="173"/>
      <c r="NYU175" s="173"/>
      <c r="NYV175" s="173"/>
      <c r="NYW175" s="173"/>
      <c r="NYX175" s="173"/>
      <c r="NYY175" s="173"/>
      <c r="NYZ175" s="173"/>
      <c r="NZA175" s="173"/>
      <c r="NZB175" s="173"/>
      <c r="NZC175" s="173"/>
      <c r="NZD175" s="173"/>
      <c r="NZE175" s="173"/>
      <c r="NZF175" s="173"/>
      <c r="NZG175" s="173"/>
      <c r="NZH175" s="173"/>
      <c r="NZI175" s="173"/>
      <c r="NZJ175" s="173"/>
      <c r="NZK175" s="173"/>
      <c r="NZL175" s="173"/>
      <c r="NZM175" s="173"/>
      <c r="NZN175" s="173"/>
      <c r="NZO175" s="173"/>
      <c r="NZP175" s="173"/>
      <c r="NZQ175" s="173"/>
      <c r="NZR175" s="173"/>
      <c r="NZS175" s="173"/>
      <c r="NZT175" s="173"/>
      <c r="NZU175" s="173"/>
      <c r="NZV175" s="173"/>
      <c r="NZW175" s="173"/>
      <c r="NZX175" s="173"/>
      <c r="NZY175" s="173"/>
      <c r="NZZ175" s="173"/>
      <c r="OAA175" s="173"/>
      <c r="OAB175" s="173"/>
      <c r="OAC175" s="173"/>
      <c r="OAD175" s="173"/>
      <c r="OAE175" s="173"/>
      <c r="OAF175" s="173"/>
      <c r="OAG175" s="173"/>
      <c r="OAH175" s="173"/>
      <c r="OAI175" s="173"/>
      <c r="OAJ175" s="173"/>
      <c r="OAK175" s="173"/>
      <c r="OAL175" s="173"/>
      <c r="OAM175" s="173"/>
      <c r="OAN175" s="173"/>
      <c r="OAO175" s="173"/>
      <c r="OAP175" s="173"/>
      <c r="OAQ175" s="173"/>
      <c r="OAR175" s="173"/>
      <c r="OAS175" s="173"/>
      <c r="OAT175" s="173"/>
      <c r="OAU175" s="173"/>
      <c r="OAV175" s="173"/>
      <c r="OAW175" s="173"/>
      <c r="OAX175" s="173"/>
      <c r="OAY175" s="173"/>
      <c r="OAZ175" s="173"/>
      <c r="OBA175" s="173"/>
      <c r="OBB175" s="173"/>
      <c r="OBC175" s="173"/>
      <c r="OBD175" s="173"/>
      <c r="OBE175" s="173"/>
      <c r="OBF175" s="173"/>
      <c r="OBG175" s="173"/>
      <c r="OBH175" s="173"/>
      <c r="OBI175" s="173"/>
      <c r="OBJ175" s="173"/>
      <c r="OBK175" s="173"/>
      <c r="OBL175" s="173"/>
      <c r="OBM175" s="173"/>
      <c r="OBN175" s="173"/>
      <c r="OBO175" s="173"/>
      <c r="OBP175" s="173"/>
      <c r="OBQ175" s="173"/>
      <c r="OBR175" s="173"/>
      <c r="OBS175" s="173"/>
      <c r="OBT175" s="173"/>
      <c r="OBU175" s="173"/>
      <c r="OBV175" s="173"/>
      <c r="OBW175" s="173"/>
      <c r="OBX175" s="173"/>
      <c r="OBY175" s="173"/>
      <c r="OBZ175" s="173"/>
      <c r="OCA175" s="173"/>
      <c r="OCB175" s="173"/>
      <c r="OCC175" s="173"/>
      <c r="OCD175" s="173"/>
      <c r="OCE175" s="173"/>
      <c r="OCF175" s="173"/>
      <c r="OCG175" s="173"/>
      <c r="OCH175" s="173"/>
      <c r="OCI175" s="173"/>
      <c r="OCJ175" s="173"/>
      <c r="OCK175" s="173"/>
      <c r="OCL175" s="173"/>
      <c r="OCM175" s="173"/>
      <c r="OCN175" s="173"/>
      <c r="OCO175" s="173"/>
      <c r="OCP175" s="173"/>
      <c r="OCQ175" s="173"/>
      <c r="OCR175" s="173"/>
      <c r="OCS175" s="173"/>
      <c r="OCT175" s="173"/>
      <c r="OCU175" s="173"/>
      <c r="OCV175" s="173"/>
      <c r="OCW175" s="173"/>
      <c r="OCX175" s="173"/>
      <c r="OCY175" s="173"/>
      <c r="OCZ175" s="173"/>
      <c r="ODA175" s="173"/>
      <c r="ODB175" s="173"/>
      <c r="ODC175" s="173"/>
      <c r="ODD175" s="173"/>
      <c r="ODE175" s="173"/>
      <c r="ODF175" s="173"/>
      <c r="ODG175" s="173"/>
      <c r="ODH175" s="173"/>
      <c r="ODI175" s="173"/>
      <c r="ODJ175" s="173"/>
      <c r="ODK175" s="173"/>
      <c r="ODL175" s="173"/>
      <c r="ODM175" s="173"/>
      <c r="ODN175" s="173"/>
      <c r="ODO175" s="173"/>
      <c r="ODP175" s="173"/>
      <c r="ODQ175" s="173"/>
      <c r="ODR175" s="173"/>
      <c r="ODS175" s="173"/>
      <c r="ODT175" s="173"/>
      <c r="ODU175" s="173"/>
      <c r="ODV175" s="173"/>
      <c r="ODW175" s="173"/>
      <c r="ODX175" s="173"/>
      <c r="ODY175" s="173"/>
      <c r="ODZ175" s="173"/>
      <c r="OEA175" s="173"/>
      <c r="OEB175" s="173"/>
      <c r="OEC175" s="173"/>
      <c r="OED175" s="173"/>
      <c r="OEE175" s="173"/>
      <c r="OEF175" s="173"/>
      <c r="OEG175" s="173"/>
      <c r="OEH175" s="173"/>
      <c r="OEI175" s="173"/>
      <c r="OEJ175" s="173"/>
      <c r="OEK175" s="173"/>
      <c r="OEL175" s="173"/>
      <c r="OEM175" s="173"/>
      <c r="OEN175" s="173"/>
      <c r="OEO175" s="173"/>
      <c r="OEP175" s="173"/>
      <c r="OEQ175" s="173"/>
      <c r="OER175" s="173"/>
      <c r="OES175" s="173"/>
      <c r="OET175" s="173"/>
      <c r="OEU175" s="173"/>
      <c r="OEV175" s="173"/>
      <c r="OEW175" s="173"/>
      <c r="OEX175" s="173"/>
      <c r="OEY175" s="173"/>
      <c r="OEZ175" s="173"/>
      <c r="OFA175" s="173"/>
      <c r="OFB175" s="173"/>
      <c r="OFC175" s="173"/>
      <c r="OFD175" s="173"/>
      <c r="OFE175" s="173"/>
      <c r="OFF175" s="173"/>
      <c r="OFG175" s="173"/>
      <c r="OFH175" s="173"/>
      <c r="OFI175" s="173"/>
      <c r="OFJ175" s="173"/>
      <c r="OFK175" s="173"/>
      <c r="OFL175" s="173"/>
      <c r="OFM175" s="173"/>
      <c r="OFN175" s="173"/>
      <c r="OFO175" s="173"/>
      <c r="OFP175" s="173"/>
      <c r="OFQ175" s="173"/>
      <c r="OFR175" s="173"/>
      <c r="OFS175" s="173"/>
      <c r="OFT175" s="173"/>
      <c r="OFU175" s="173"/>
      <c r="OFV175" s="173"/>
      <c r="OFW175" s="173"/>
      <c r="OFX175" s="173"/>
      <c r="OFY175" s="173"/>
      <c r="OFZ175" s="173"/>
      <c r="OGA175" s="173"/>
      <c r="OGB175" s="173"/>
      <c r="OGC175" s="173"/>
      <c r="OGD175" s="173"/>
      <c r="OGE175" s="173"/>
      <c r="OGF175" s="173"/>
      <c r="OGG175" s="173"/>
      <c r="OGH175" s="173"/>
      <c r="OGI175" s="173"/>
      <c r="OGJ175" s="173"/>
      <c r="OGK175" s="173"/>
      <c r="OGL175" s="173"/>
      <c r="OGM175" s="173"/>
      <c r="OGN175" s="173"/>
      <c r="OGO175" s="173"/>
      <c r="OGP175" s="173"/>
      <c r="OGQ175" s="173"/>
      <c r="OGR175" s="173"/>
      <c r="OGS175" s="173"/>
      <c r="OGT175" s="173"/>
      <c r="OGU175" s="173"/>
      <c r="OGV175" s="173"/>
      <c r="OGW175" s="173"/>
      <c r="OGX175" s="173"/>
      <c r="OGY175" s="173"/>
      <c r="OGZ175" s="173"/>
      <c r="OHA175" s="173"/>
      <c r="OHB175" s="173"/>
      <c r="OHC175" s="173"/>
      <c r="OHD175" s="173"/>
      <c r="OHE175" s="173"/>
      <c r="OHF175" s="173"/>
      <c r="OHG175" s="173"/>
      <c r="OHH175" s="173"/>
      <c r="OHI175" s="173"/>
      <c r="OHJ175" s="173"/>
      <c r="OHK175" s="173"/>
      <c r="OHL175" s="173"/>
      <c r="OHM175" s="173"/>
      <c r="OHN175" s="173"/>
      <c r="OHO175" s="173"/>
      <c r="OHP175" s="173"/>
      <c r="OHQ175" s="173"/>
      <c r="OHR175" s="173"/>
      <c r="OHS175" s="173"/>
      <c r="OHT175" s="173"/>
      <c r="OHU175" s="173"/>
      <c r="OHV175" s="173"/>
      <c r="OHW175" s="173"/>
      <c r="OHX175" s="173"/>
      <c r="OHY175" s="173"/>
      <c r="OHZ175" s="173"/>
      <c r="OIA175" s="173"/>
      <c r="OIB175" s="173"/>
      <c r="OIC175" s="173"/>
      <c r="OID175" s="173"/>
      <c r="OIE175" s="173"/>
      <c r="OIF175" s="173"/>
      <c r="OIG175" s="173"/>
      <c r="OIH175" s="173"/>
      <c r="OII175" s="173"/>
      <c r="OIJ175" s="173"/>
      <c r="OIK175" s="173"/>
      <c r="OIL175" s="173"/>
      <c r="OIM175" s="173"/>
      <c r="OIN175" s="173"/>
      <c r="OIO175" s="173"/>
      <c r="OIP175" s="173"/>
      <c r="OIQ175" s="173"/>
      <c r="OIR175" s="173"/>
      <c r="OIS175" s="173"/>
      <c r="OIT175" s="173"/>
      <c r="OIU175" s="173"/>
      <c r="OIV175" s="173"/>
      <c r="OIW175" s="173"/>
      <c r="OIX175" s="173"/>
      <c r="OIY175" s="173"/>
      <c r="OIZ175" s="173"/>
      <c r="OJA175" s="173"/>
      <c r="OJB175" s="173"/>
      <c r="OJC175" s="173"/>
      <c r="OJD175" s="173"/>
      <c r="OJE175" s="173"/>
      <c r="OJF175" s="173"/>
      <c r="OJG175" s="173"/>
      <c r="OJH175" s="173"/>
      <c r="OJI175" s="173"/>
      <c r="OJJ175" s="173"/>
      <c r="OJK175" s="173"/>
      <c r="OJL175" s="173"/>
      <c r="OJM175" s="173"/>
      <c r="OJN175" s="173"/>
      <c r="OJO175" s="173"/>
      <c r="OJP175" s="173"/>
      <c r="OJQ175" s="173"/>
      <c r="OJR175" s="173"/>
      <c r="OJS175" s="173"/>
      <c r="OJT175" s="173"/>
      <c r="OJU175" s="173"/>
      <c r="OJV175" s="173"/>
      <c r="OJW175" s="173"/>
      <c r="OJX175" s="173"/>
      <c r="OJY175" s="173"/>
      <c r="OJZ175" s="173"/>
      <c r="OKA175" s="173"/>
      <c r="OKB175" s="173"/>
      <c r="OKC175" s="173"/>
      <c r="OKD175" s="173"/>
      <c r="OKE175" s="173"/>
      <c r="OKF175" s="173"/>
      <c r="OKG175" s="173"/>
      <c r="OKH175" s="173"/>
      <c r="OKI175" s="173"/>
      <c r="OKJ175" s="173"/>
      <c r="OKK175" s="173"/>
      <c r="OKL175" s="173"/>
      <c r="OKM175" s="173"/>
      <c r="OKN175" s="173"/>
      <c r="OKO175" s="173"/>
      <c r="OKP175" s="173"/>
      <c r="OKQ175" s="173"/>
      <c r="OKR175" s="173"/>
      <c r="OKS175" s="173"/>
      <c r="OKT175" s="173"/>
      <c r="OKU175" s="173"/>
      <c r="OKV175" s="173"/>
      <c r="OKW175" s="173"/>
      <c r="OKX175" s="173"/>
      <c r="OKY175" s="173"/>
      <c r="OKZ175" s="173"/>
      <c r="OLA175" s="173"/>
      <c r="OLB175" s="173"/>
      <c r="OLC175" s="173"/>
      <c r="OLD175" s="173"/>
      <c r="OLE175" s="173"/>
      <c r="OLF175" s="173"/>
      <c r="OLG175" s="173"/>
      <c r="OLH175" s="173"/>
      <c r="OLI175" s="173"/>
      <c r="OLJ175" s="173"/>
      <c r="OLK175" s="173"/>
      <c r="OLL175" s="173"/>
      <c r="OLM175" s="173"/>
      <c r="OLN175" s="173"/>
      <c r="OLO175" s="173"/>
      <c r="OLP175" s="173"/>
      <c r="OLQ175" s="173"/>
      <c r="OLR175" s="173"/>
      <c r="OLS175" s="173"/>
      <c r="OLT175" s="173"/>
      <c r="OLU175" s="173"/>
      <c r="OLV175" s="173"/>
      <c r="OLW175" s="173"/>
      <c r="OLX175" s="173"/>
      <c r="OLY175" s="173"/>
      <c r="OLZ175" s="173"/>
      <c r="OMA175" s="173"/>
      <c r="OMB175" s="173"/>
      <c r="OMC175" s="173"/>
      <c r="OMD175" s="173"/>
      <c r="OME175" s="173"/>
      <c r="OMF175" s="173"/>
      <c r="OMG175" s="173"/>
      <c r="OMH175" s="173"/>
      <c r="OMI175" s="173"/>
      <c r="OMJ175" s="173"/>
      <c r="OMK175" s="173"/>
      <c r="OML175" s="173"/>
      <c r="OMM175" s="173"/>
      <c r="OMN175" s="173"/>
      <c r="OMO175" s="173"/>
      <c r="OMP175" s="173"/>
      <c r="OMQ175" s="173"/>
      <c r="OMR175" s="173"/>
      <c r="OMS175" s="173"/>
      <c r="OMT175" s="173"/>
      <c r="OMU175" s="173"/>
      <c r="OMV175" s="173"/>
      <c r="OMW175" s="173"/>
      <c r="OMX175" s="173"/>
      <c r="OMY175" s="173"/>
      <c r="OMZ175" s="173"/>
      <c r="ONA175" s="173"/>
      <c r="ONB175" s="173"/>
      <c r="ONC175" s="173"/>
      <c r="OND175" s="173"/>
      <c r="ONE175" s="173"/>
      <c r="ONF175" s="173"/>
      <c r="ONG175" s="173"/>
      <c r="ONH175" s="173"/>
      <c r="ONI175" s="173"/>
      <c r="ONJ175" s="173"/>
      <c r="ONK175" s="173"/>
      <c r="ONL175" s="173"/>
      <c r="ONM175" s="173"/>
      <c r="ONN175" s="173"/>
      <c r="ONO175" s="173"/>
      <c r="ONP175" s="173"/>
      <c r="ONQ175" s="173"/>
      <c r="ONR175" s="173"/>
      <c r="ONS175" s="173"/>
      <c r="ONT175" s="173"/>
      <c r="ONU175" s="173"/>
      <c r="ONV175" s="173"/>
      <c r="ONW175" s="173"/>
      <c r="ONX175" s="173"/>
      <c r="ONY175" s="173"/>
      <c r="ONZ175" s="173"/>
      <c r="OOA175" s="173"/>
      <c r="OOB175" s="173"/>
      <c r="OOC175" s="173"/>
      <c r="OOD175" s="173"/>
      <c r="OOE175" s="173"/>
      <c r="OOF175" s="173"/>
      <c r="OOG175" s="173"/>
      <c r="OOH175" s="173"/>
      <c r="OOI175" s="173"/>
      <c r="OOJ175" s="173"/>
      <c r="OOK175" s="173"/>
      <c r="OOL175" s="173"/>
      <c r="OOM175" s="173"/>
      <c r="OON175" s="173"/>
      <c r="OOO175" s="173"/>
      <c r="OOP175" s="173"/>
      <c r="OOQ175" s="173"/>
      <c r="OOR175" s="173"/>
      <c r="OOS175" s="173"/>
      <c r="OOT175" s="173"/>
      <c r="OOU175" s="173"/>
      <c r="OOV175" s="173"/>
      <c r="OOW175" s="173"/>
      <c r="OOX175" s="173"/>
      <c r="OOY175" s="173"/>
      <c r="OOZ175" s="173"/>
      <c r="OPA175" s="173"/>
      <c r="OPB175" s="173"/>
      <c r="OPC175" s="173"/>
      <c r="OPD175" s="173"/>
      <c r="OPE175" s="173"/>
      <c r="OPF175" s="173"/>
      <c r="OPG175" s="173"/>
      <c r="OPH175" s="173"/>
      <c r="OPI175" s="173"/>
      <c r="OPJ175" s="173"/>
      <c r="OPK175" s="173"/>
      <c r="OPL175" s="173"/>
      <c r="OPM175" s="173"/>
      <c r="OPN175" s="173"/>
      <c r="OPO175" s="173"/>
      <c r="OPP175" s="173"/>
      <c r="OPQ175" s="173"/>
      <c r="OPR175" s="173"/>
      <c r="OPS175" s="173"/>
      <c r="OPT175" s="173"/>
      <c r="OPU175" s="173"/>
      <c r="OPV175" s="173"/>
      <c r="OPW175" s="173"/>
      <c r="OPX175" s="173"/>
      <c r="OPY175" s="173"/>
      <c r="OPZ175" s="173"/>
      <c r="OQA175" s="173"/>
      <c r="OQB175" s="173"/>
      <c r="OQC175" s="173"/>
      <c r="OQD175" s="173"/>
      <c r="OQE175" s="173"/>
      <c r="OQF175" s="173"/>
      <c r="OQG175" s="173"/>
      <c r="OQH175" s="173"/>
      <c r="OQI175" s="173"/>
      <c r="OQJ175" s="173"/>
      <c r="OQK175" s="173"/>
      <c r="OQL175" s="173"/>
      <c r="OQM175" s="173"/>
      <c r="OQN175" s="173"/>
      <c r="OQO175" s="173"/>
      <c r="OQP175" s="173"/>
      <c r="OQQ175" s="173"/>
      <c r="OQR175" s="173"/>
      <c r="OQS175" s="173"/>
      <c r="OQT175" s="173"/>
      <c r="OQU175" s="173"/>
      <c r="OQV175" s="173"/>
      <c r="OQW175" s="173"/>
      <c r="OQX175" s="173"/>
      <c r="OQY175" s="173"/>
      <c r="OQZ175" s="173"/>
      <c r="ORA175" s="173"/>
      <c r="ORB175" s="173"/>
      <c r="ORC175" s="173"/>
      <c r="ORD175" s="173"/>
      <c r="ORE175" s="173"/>
      <c r="ORF175" s="173"/>
      <c r="ORG175" s="173"/>
      <c r="ORH175" s="173"/>
      <c r="ORI175" s="173"/>
      <c r="ORJ175" s="173"/>
      <c r="ORK175" s="173"/>
      <c r="ORL175" s="173"/>
      <c r="ORM175" s="173"/>
      <c r="ORN175" s="173"/>
      <c r="ORO175" s="173"/>
      <c r="ORP175" s="173"/>
      <c r="ORQ175" s="173"/>
      <c r="ORR175" s="173"/>
      <c r="ORS175" s="173"/>
      <c r="ORT175" s="173"/>
      <c r="ORU175" s="173"/>
      <c r="ORV175" s="173"/>
      <c r="ORW175" s="173"/>
      <c r="ORX175" s="173"/>
      <c r="ORY175" s="173"/>
      <c r="ORZ175" s="173"/>
      <c r="OSA175" s="173"/>
      <c r="OSB175" s="173"/>
      <c r="OSC175" s="173"/>
      <c r="OSD175" s="173"/>
      <c r="OSE175" s="173"/>
      <c r="OSF175" s="173"/>
      <c r="OSG175" s="173"/>
      <c r="OSH175" s="173"/>
      <c r="OSI175" s="173"/>
      <c r="OSJ175" s="173"/>
      <c r="OSK175" s="173"/>
      <c r="OSL175" s="173"/>
      <c r="OSM175" s="173"/>
      <c r="OSN175" s="173"/>
      <c r="OSO175" s="173"/>
      <c r="OSP175" s="173"/>
      <c r="OSQ175" s="173"/>
      <c r="OSR175" s="173"/>
      <c r="OSS175" s="173"/>
      <c r="OST175" s="173"/>
      <c r="OSU175" s="173"/>
      <c r="OSV175" s="173"/>
      <c r="OSW175" s="173"/>
      <c r="OSX175" s="173"/>
      <c r="OSY175" s="173"/>
      <c r="OSZ175" s="173"/>
      <c r="OTA175" s="173"/>
      <c r="OTB175" s="173"/>
      <c r="OTC175" s="173"/>
      <c r="OTD175" s="173"/>
      <c r="OTE175" s="173"/>
      <c r="OTF175" s="173"/>
      <c r="OTG175" s="173"/>
      <c r="OTH175" s="173"/>
      <c r="OTI175" s="173"/>
      <c r="OTJ175" s="173"/>
      <c r="OTK175" s="173"/>
      <c r="OTL175" s="173"/>
      <c r="OTM175" s="173"/>
      <c r="OTN175" s="173"/>
      <c r="OTO175" s="173"/>
      <c r="OTP175" s="173"/>
      <c r="OTQ175" s="173"/>
      <c r="OTR175" s="173"/>
      <c r="OTS175" s="173"/>
      <c r="OTT175" s="173"/>
      <c r="OTU175" s="173"/>
      <c r="OTV175" s="173"/>
      <c r="OTW175" s="173"/>
      <c r="OTX175" s="173"/>
      <c r="OTY175" s="173"/>
      <c r="OTZ175" s="173"/>
      <c r="OUA175" s="173"/>
      <c r="OUB175" s="173"/>
      <c r="OUC175" s="173"/>
      <c r="OUD175" s="173"/>
      <c r="OUE175" s="173"/>
      <c r="OUF175" s="173"/>
      <c r="OUG175" s="173"/>
      <c r="OUH175" s="173"/>
      <c r="OUI175" s="173"/>
      <c r="OUJ175" s="173"/>
      <c r="OUK175" s="173"/>
      <c r="OUL175" s="173"/>
      <c r="OUM175" s="173"/>
      <c r="OUN175" s="173"/>
      <c r="OUO175" s="173"/>
      <c r="OUP175" s="173"/>
      <c r="OUQ175" s="173"/>
      <c r="OUR175" s="173"/>
      <c r="OUS175" s="173"/>
      <c r="OUT175" s="173"/>
      <c r="OUU175" s="173"/>
      <c r="OUV175" s="173"/>
      <c r="OUW175" s="173"/>
      <c r="OUX175" s="173"/>
      <c r="OUY175" s="173"/>
      <c r="OUZ175" s="173"/>
      <c r="OVA175" s="173"/>
      <c r="OVB175" s="173"/>
      <c r="OVC175" s="173"/>
      <c r="OVD175" s="173"/>
      <c r="OVE175" s="173"/>
      <c r="OVF175" s="173"/>
      <c r="OVG175" s="173"/>
      <c r="OVH175" s="173"/>
      <c r="OVI175" s="173"/>
      <c r="OVJ175" s="173"/>
      <c r="OVK175" s="173"/>
      <c r="OVL175" s="173"/>
      <c r="OVM175" s="173"/>
      <c r="OVN175" s="173"/>
      <c r="OVO175" s="173"/>
      <c r="OVP175" s="173"/>
      <c r="OVQ175" s="173"/>
      <c r="OVR175" s="173"/>
      <c r="OVS175" s="173"/>
      <c r="OVT175" s="173"/>
      <c r="OVU175" s="173"/>
      <c r="OVV175" s="173"/>
      <c r="OVW175" s="173"/>
      <c r="OVX175" s="173"/>
      <c r="OVY175" s="173"/>
      <c r="OVZ175" s="173"/>
      <c r="OWA175" s="173"/>
      <c r="OWB175" s="173"/>
      <c r="OWC175" s="173"/>
      <c r="OWD175" s="173"/>
      <c r="OWE175" s="173"/>
      <c r="OWF175" s="173"/>
      <c r="OWG175" s="173"/>
      <c r="OWH175" s="173"/>
      <c r="OWI175" s="173"/>
      <c r="OWJ175" s="173"/>
      <c r="OWK175" s="173"/>
      <c r="OWL175" s="173"/>
      <c r="OWM175" s="173"/>
      <c r="OWN175" s="173"/>
      <c r="OWO175" s="173"/>
      <c r="OWP175" s="173"/>
      <c r="OWQ175" s="173"/>
      <c r="OWR175" s="173"/>
      <c r="OWS175" s="173"/>
      <c r="OWT175" s="173"/>
      <c r="OWU175" s="173"/>
      <c r="OWV175" s="173"/>
      <c r="OWW175" s="173"/>
      <c r="OWX175" s="173"/>
      <c r="OWY175" s="173"/>
      <c r="OWZ175" s="173"/>
      <c r="OXA175" s="173"/>
      <c r="OXB175" s="173"/>
      <c r="OXC175" s="173"/>
      <c r="OXD175" s="173"/>
      <c r="OXE175" s="173"/>
      <c r="OXF175" s="173"/>
      <c r="OXG175" s="173"/>
      <c r="OXH175" s="173"/>
      <c r="OXI175" s="173"/>
      <c r="OXJ175" s="173"/>
      <c r="OXK175" s="173"/>
      <c r="OXL175" s="173"/>
      <c r="OXM175" s="173"/>
      <c r="OXN175" s="173"/>
      <c r="OXO175" s="173"/>
      <c r="OXP175" s="173"/>
      <c r="OXQ175" s="173"/>
      <c r="OXR175" s="173"/>
      <c r="OXS175" s="173"/>
      <c r="OXT175" s="173"/>
      <c r="OXU175" s="173"/>
      <c r="OXV175" s="173"/>
      <c r="OXW175" s="173"/>
      <c r="OXX175" s="173"/>
      <c r="OXY175" s="173"/>
      <c r="OXZ175" s="173"/>
      <c r="OYA175" s="173"/>
      <c r="OYB175" s="173"/>
      <c r="OYC175" s="173"/>
      <c r="OYD175" s="173"/>
      <c r="OYE175" s="173"/>
      <c r="OYF175" s="173"/>
      <c r="OYG175" s="173"/>
      <c r="OYH175" s="173"/>
      <c r="OYI175" s="173"/>
      <c r="OYJ175" s="173"/>
      <c r="OYK175" s="173"/>
      <c r="OYL175" s="173"/>
      <c r="OYM175" s="173"/>
      <c r="OYN175" s="173"/>
      <c r="OYO175" s="173"/>
      <c r="OYP175" s="173"/>
      <c r="OYQ175" s="173"/>
      <c r="OYR175" s="173"/>
      <c r="OYS175" s="173"/>
      <c r="OYT175" s="173"/>
      <c r="OYU175" s="173"/>
      <c r="OYV175" s="173"/>
      <c r="OYW175" s="173"/>
      <c r="OYX175" s="173"/>
      <c r="OYY175" s="173"/>
      <c r="OYZ175" s="173"/>
      <c r="OZA175" s="173"/>
      <c r="OZB175" s="173"/>
      <c r="OZC175" s="173"/>
      <c r="OZD175" s="173"/>
      <c r="OZE175" s="173"/>
      <c r="OZF175" s="173"/>
      <c r="OZG175" s="173"/>
      <c r="OZH175" s="173"/>
      <c r="OZI175" s="173"/>
      <c r="OZJ175" s="173"/>
      <c r="OZK175" s="173"/>
      <c r="OZL175" s="173"/>
      <c r="OZM175" s="173"/>
      <c r="OZN175" s="173"/>
      <c r="OZO175" s="173"/>
      <c r="OZP175" s="173"/>
      <c r="OZQ175" s="173"/>
      <c r="OZR175" s="173"/>
      <c r="OZS175" s="173"/>
      <c r="OZT175" s="173"/>
      <c r="OZU175" s="173"/>
      <c r="OZV175" s="173"/>
      <c r="OZW175" s="173"/>
      <c r="OZX175" s="173"/>
      <c r="OZY175" s="173"/>
      <c r="OZZ175" s="173"/>
      <c r="PAA175" s="173"/>
      <c r="PAB175" s="173"/>
      <c r="PAC175" s="173"/>
      <c r="PAD175" s="173"/>
      <c r="PAE175" s="173"/>
      <c r="PAF175" s="173"/>
      <c r="PAG175" s="173"/>
      <c r="PAH175" s="173"/>
      <c r="PAI175" s="173"/>
      <c r="PAJ175" s="173"/>
      <c r="PAK175" s="173"/>
      <c r="PAL175" s="173"/>
      <c r="PAM175" s="173"/>
      <c r="PAN175" s="173"/>
      <c r="PAO175" s="173"/>
      <c r="PAP175" s="173"/>
      <c r="PAQ175" s="173"/>
      <c r="PAR175" s="173"/>
      <c r="PAS175" s="173"/>
      <c r="PAT175" s="173"/>
      <c r="PAU175" s="173"/>
      <c r="PAV175" s="173"/>
      <c r="PAW175" s="173"/>
      <c r="PAX175" s="173"/>
      <c r="PAY175" s="173"/>
      <c r="PAZ175" s="173"/>
      <c r="PBA175" s="173"/>
      <c r="PBB175" s="173"/>
      <c r="PBC175" s="173"/>
      <c r="PBD175" s="173"/>
      <c r="PBE175" s="173"/>
      <c r="PBF175" s="173"/>
      <c r="PBG175" s="173"/>
      <c r="PBH175" s="173"/>
      <c r="PBI175" s="173"/>
      <c r="PBJ175" s="173"/>
      <c r="PBK175" s="173"/>
      <c r="PBL175" s="173"/>
      <c r="PBM175" s="173"/>
      <c r="PBN175" s="173"/>
      <c r="PBO175" s="173"/>
      <c r="PBP175" s="173"/>
      <c r="PBQ175" s="173"/>
      <c r="PBR175" s="173"/>
      <c r="PBS175" s="173"/>
      <c r="PBT175" s="173"/>
      <c r="PBU175" s="173"/>
      <c r="PBV175" s="173"/>
      <c r="PBW175" s="173"/>
      <c r="PBX175" s="173"/>
      <c r="PBY175" s="173"/>
      <c r="PBZ175" s="173"/>
      <c r="PCA175" s="173"/>
      <c r="PCB175" s="173"/>
      <c r="PCC175" s="173"/>
      <c r="PCD175" s="173"/>
      <c r="PCE175" s="173"/>
      <c r="PCF175" s="173"/>
      <c r="PCG175" s="173"/>
      <c r="PCH175" s="173"/>
      <c r="PCI175" s="173"/>
      <c r="PCJ175" s="173"/>
      <c r="PCK175" s="173"/>
      <c r="PCL175" s="173"/>
      <c r="PCM175" s="173"/>
      <c r="PCN175" s="173"/>
      <c r="PCO175" s="173"/>
      <c r="PCP175" s="173"/>
      <c r="PCQ175" s="173"/>
      <c r="PCR175" s="173"/>
      <c r="PCS175" s="173"/>
      <c r="PCT175" s="173"/>
      <c r="PCU175" s="173"/>
      <c r="PCV175" s="173"/>
      <c r="PCW175" s="173"/>
      <c r="PCX175" s="173"/>
      <c r="PCY175" s="173"/>
      <c r="PCZ175" s="173"/>
      <c r="PDA175" s="173"/>
      <c r="PDB175" s="173"/>
      <c r="PDC175" s="173"/>
      <c r="PDD175" s="173"/>
      <c r="PDE175" s="173"/>
      <c r="PDF175" s="173"/>
      <c r="PDG175" s="173"/>
      <c r="PDH175" s="173"/>
      <c r="PDI175" s="173"/>
      <c r="PDJ175" s="173"/>
      <c r="PDK175" s="173"/>
      <c r="PDL175" s="173"/>
      <c r="PDM175" s="173"/>
      <c r="PDN175" s="173"/>
      <c r="PDO175" s="173"/>
      <c r="PDP175" s="173"/>
      <c r="PDQ175" s="173"/>
      <c r="PDR175" s="173"/>
      <c r="PDS175" s="173"/>
      <c r="PDT175" s="173"/>
      <c r="PDU175" s="173"/>
      <c r="PDV175" s="173"/>
      <c r="PDW175" s="173"/>
      <c r="PDX175" s="173"/>
      <c r="PDY175" s="173"/>
      <c r="PDZ175" s="173"/>
      <c r="PEA175" s="173"/>
      <c r="PEB175" s="173"/>
      <c r="PEC175" s="173"/>
      <c r="PED175" s="173"/>
      <c r="PEE175" s="173"/>
      <c r="PEF175" s="173"/>
      <c r="PEG175" s="173"/>
      <c r="PEH175" s="173"/>
      <c r="PEI175" s="173"/>
      <c r="PEJ175" s="173"/>
      <c r="PEK175" s="173"/>
      <c r="PEL175" s="173"/>
      <c r="PEM175" s="173"/>
      <c r="PEN175" s="173"/>
      <c r="PEO175" s="173"/>
      <c r="PEP175" s="173"/>
      <c r="PEQ175" s="173"/>
      <c r="PER175" s="173"/>
      <c r="PES175" s="173"/>
      <c r="PET175" s="173"/>
      <c r="PEU175" s="173"/>
      <c r="PEV175" s="173"/>
      <c r="PEW175" s="173"/>
      <c r="PEX175" s="173"/>
      <c r="PEY175" s="173"/>
      <c r="PEZ175" s="173"/>
      <c r="PFA175" s="173"/>
      <c r="PFB175" s="173"/>
      <c r="PFC175" s="173"/>
      <c r="PFD175" s="173"/>
      <c r="PFE175" s="173"/>
      <c r="PFF175" s="173"/>
      <c r="PFG175" s="173"/>
      <c r="PFH175" s="173"/>
      <c r="PFI175" s="173"/>
      <c r="PFJ175" s="173"/>
      <c r="PFK175" s="173"/>
      <c r="PFL175" s="173"/>
      <c r="PFM175" s="173"/>
      <c r="PFN175" s="173"/>
      <c r="PFO175" s="173"/>
      <c r="PFP175" s="173"/>
      <c r="PFQ175" s="173"/>
      <c r="PFR175" s="173"/>
      <c r="PFS175" s="173"/>
      <c r="PFT175" s="173"/>
      <c r="PFU175" s="173"/>
      <c r="PFV175" s="173"/>
      <c r="PFW175" s="173"/>
      <c r="PFX175" s="173"/>
      <c r="PFY175" s="173"/>
      <c r="PFZ175" s="173"/>
      <c r="PGA175" s="173"/>
      <c r="PGB175" s="173"/>
      <c r="PGC175" s="173"/>
      <c r="PGD175" s="173"/>
      <c r="PGE175" s="173"/>
      <c r="PGF175" s="173"/>
      <c r="PGG175" s="173"/>
      <c r="PGH175" s="173"/>
      <c r="PGI175" s="173"/>
      <c r="PGJ175" s="173"/>
      <c r="PGK175" s="173"/>
      <c r="PGL175" s="173"/>
      <c r="PGM175" s="173"/>
      <c r="PGN175" s="173"/>
      <c r="PGO175" s="173"/>
      <c r="PGP175" s="173"/>
      <c r="PGQ175" s="173"/>
      <c r="PGR175" s="173"/>
      <c r="PGS175" s="173"/>
      <c r="PGT175" s="173"/>
      <c r="PGU175" s="173"/>
      <c r="PGV175" s="173"/>
      <c r="PGW175" s="173"/>
      <c r="PGX175" s="173"/>
      <c r="PGY175" s="173"/>
      <c r="PGZ175" s="173"/>
      <c r="PHA175" s="173"/>
      <c r="PHB175" s="173"/>
      <c r="PHC175" s="173"/>
      <c r="PHD175" s="173"/>
      <c r="PHE175" s="173"/>
      <c r="PHF175" s="173"/>
      <c r="PHG175" s="173"/>
      <c r="PHH175" s="173"/>
      <c r="PHI175" s="173"/>
      <c r="PHJ175" s="173"/>
      <c r="PHK175" s="173"/>
      <c r="PHL175" s="173"/>
      <c r="PHM175" s="173"/>
      <c r="PHN175" s="173"/>
      <c r="PHO175" s="173"/>
      <c r="PHP175" s="173"/>
      <c r="PHQ175" s="173"/>
      <c r="PHR175" s="173"/>
      <c r="PHS175" s="173"/>
      <c r="PHT175" s="173"/>
      <c r="PHU175" s="173"/>
      <c r="PHV175" s="173"/>
      <c r="PHW175" s="173"/>
      <c r="PHX175" s="173"/>
      <c r="PHY175" s="173"/>
      <c r="PHZ175" s="173"/>
      <c r="PIA175" s="173"/>
      <c r="PIB175" s="173"/>
      <c r="PIC175" s="173"/>
      <c r="PID175" s="173"/>
      <c r="PIE175" s="173"/>
      <c r="PIF175" s="173"/>
      <c r="PIG175" s="173"/>
      <c r="PIH175" s="173"/>
      <c r="PII175" s="173"/>
      <c r="PIJ175" s="173"/>
      <c r="PIK175" s="173"/>
      <c r="PIL175" s="173"/>
      <c r="PIM175" s="173"/>
      <c r="PIN175" s="173"/>
      <c r="PIO175" s="173"/>
      <c r="PIP175" s="173"/>
      <c r="PIQ175" s="173"/>
      <c r="PIR175" s="173"/>
      <c r="PIS175" s="173"/>
      <c r="PIT175" s="173"/>
      <c r="PIU175" s="173"/>
      <c r="PIV175" s="173"/>
      <c r="PIW175" s="173"/>
      <c r="PIX175" s="173"/>
      <c r="PIY175" s="173"/>
      <c r="PIZ175" s="173"/>
      <c r="PJA175" s="173"/>
      <c r="PJB175" s="173"/>
      <c r="PJC175" s="173"/>
      <c r="PJD175" s="173"/>
      <c r="PJE175" s="173"/>
      <c r="PJF175" s="173"/>
      <c r="PJG175" s="173"/>
      <c r="PJH175" s="173"/>
      <c r="PJI175" s="173"/>
      <c r="PJJ175" s="173"/>
      <c r="PJK175" s="173"/>
      <c r="PJL175" s="173"/>
      <c r="PJM175" s="173"/>
      <c r="PJN175" s="173"/>
      <c r="PJO175" s="173"/>
      <c r="PJP175" s="173"/>
      <c r="PJQ175" s="173"/>
      <c r="PJR175" s="173"/>
      <c r="PJS175" s="173"/>
      <c r="PJT175" s="173"/>
      <c r="PJU175" s="173"/>
      <c r="PJV175" s="173"/>
      <c r="PJW175" s="173"/>
      <c r="PJX175" s="173"/>
      <c r="PJY175" s="173"/>
      <c r="PJZ175" s="173"/>
      <c r="PKA175" s="173"/>
      <c r="PKB175" s="173"/>
      <c r="PKC175" s="173"/>
      <c r="PKD175" s="173"/>
      <c r="PKE175" s="173"/>
      <c r="PKF175" s="173"/>
      <c r="PKG175" s="173"/>
      <c r="PKH175" s="173"/>
      <c r="PKI175" s="173"/>
      <c r="PKJ175" s="173"/>
      <c r="PKK175" s="173"/>
      <c r="PKL175" s="173"/>
      <c r="PKM175" s="173"/>
      <c r="PKN175" s="173"/>
      <c r="PKO175" s="173"/>
      <c r="PKP175" s="173"/>
      <c r="PKQ175" s="173"/>
      <c r="PKR175" s="173"/>
      <c r="PKS175" s="173"/>
      <c r="PKT175" s="173"/>
      <c r="PKU175" s="173"/>
      <c r="PKV175" s="173"/>
      <c r="PKW175" s="173"/>
      <c r="PKX175" s="173"/>
      <c r="PKY175" s="173"/>
      <c r="PKZ175" s="173"/>
      <c r="PLA175" s="173"/>
      <c r="PLB175" s="173"/>
      <c r="PLC175" s="173"/>
      <c r="PLD175" s="173"/>
      <c r="PLE175" s="173"/>
      <c r="PLF175" s="173"/>
      <c r="PLG175" s="173"/>
      <c r="PLH175" s="173"/>
      <c r="PLI175" s="173"/>
      <c r="PLJ175" s="173"/>
      <c r="PLK175" s="173"/>
      <c r="PLL175" s="173"/>
      <c r="PLM175" s="173"/>
      <c r="PLN175" s="173"/>
      <c r="PLO175" s="173"/>
      <c r="PLP175" s="173"/>
      <c r="PLQ175" s="173"/>
      <c r="PLR175" s="173"/>
      <c r="PLS175" s="173"/>
      <c r="PLT175" s="173"/>
      <c r="PLU175" s="173"/>
      <c r="PLV175" s="173"/>
      <c r="PLW175" s="173"/>
      <c r="PLX175" s="173"/>
      <c r="PLY175" s="173"/>
      <c r="PLZ175" s="173"/>
      <c r="PMA175" s="173"/>
      <c r="PMB175" s="173"/>
      <c r="PMC175" s="173"/>
      <c r="PMD175" s="173"/>
      <c r="PME175" s="173"/>
      <c r="PMF175" s="173"/>
      <c r="PMG175" s="173"/>
      <c r="PMH175" s="173"/>
      <c r="PMI175" s="173"/>
      <c r="PMJ175" s="173"/>
      <c r="PMK175" s="173"/>
      <c r="PML175" s="173"/>
      <c r="PMM175" s="173"/>
      <c r="PMN175" s="173"/>
      <c r="PMO175" s="173"/>
      <c r="PMP175" s="173"/>
      <c r="PMQ175" s="173"/>
      <c r="PMR175" s="173"/>
      <c r="PMS175" s="173"/>
      <c r="PMT175" s="173"/>
      <c r="PMU175" s="173"/>
      <c r="PMV175" s="173"/>
      <c r="PMW175" s="173"/>
      <c r="PMX175" s="173"/>
      <c r="PMY175" s="173"/>
      <c r="PMZ175" s="173"/>
      <c r="PNA175" s="173"/>
      <c r="PNB175" s="173"/>
      <c r="PNC175" s="173"/>
      <c r="PND175" s="173"/>
      <c r="PNE175" s="173"/>
      <c r="PNF175" s="173"/>
      <c r="PNG175" s="173"/>
      <c r="PNH175" s="173"/>
      <c r="PNI175" s="173"/>
      <c r="PNJ175" s="173"/>
      <c r="PNK175" s="173"/>
      <c r="PNL175" s="173"/>
      <c r="PNM175" s="173"/>
      <c r="PNN175" s="173"/>
      <c r="PNO175" s="173"/>
      <c r="PNP175" s="173"/>
      <c r="PNQ175" s="173"/>
      <c r="PNR175" s="173"/>
      <c r="PNS175" s="173"/>
      <c r="PNT175" s="173"/>
      <c r="PNU175" s="173"/>
      <c r="PNV175" s="173"/>
      <c r="PNW175" s="173"/>
      <c r="PNX175" s="173"/>
      <c r="PNY175" s="173"/>
      <c r="PNZ175" s="173"/>
      <c r="POA175" s="173"/>
      <c r="POB175" s="173"/>
      <c r="POC175" s="173"/>
      <c r="POD175" s="173"/>
      <c r="POE175" s="173"/>
      <c r="POF175" s="173"/>
      <c r="POG175" s="173"/>
      <c r="POH175" s="173"/>
      <c r="POI175" s="173"/>
      <c r="POJ175" s="173"/>
      <c r="POK175" s="173"/>
      <c r="POL175" s="173"/>
      <c r="POM175" s="173"/>
      <c r="PON175" s="173"/>
      <c r="POO175" s="173"/>
      <c r="POP175" s="173"/>
      <c r="POQ175" s="173"/>
      <c r="POR175" s="173"/>
      <c r="POS175" s="173"/>
      <c r="POT175" s="173"/>
      <c r="POU175" s="173"/>
      <c r="POV175" s="173"/>
      <c r="POW175" s="173"/>
      <c r="POX175" s="173"/>
      <c r="POY175" s="173"/>
      <c r="POZ175" s="173"/>
      <c r="PPA175" s="173"/>
      <c r="PPB175" s="173"/>
      <c r="PPC175" s="173"/>
      <c r="PPD175" s="173"/>
      <c r="PPE175" s="173"/>
      <c r="PPF175" s="173"/>
      <c r="PPG175" s="173"/>
      <c r="PPH175" s="173"/>
      <c r="PPI175" s="173"/>
      <c r="PPJ175" s="173"/>
      <c r="PPK175" s="173"/>
      <c r="PPL175" s="173"/>
      <c r="PPM175" s="173"/>
      <c r="PPN175" s="173"/>
      <c r="PPO175" s="173"/>
      <c r="PPP175" s="173"/>
      <c r="PPQ175" s="173"/>
      <c r="PPR175" s="173"/>
      <c r="PPS175" s="173"/>
      <c r="PPT175" s="173"/>
      <c r="PPU175" s="173"/>
      <c r="PPV175" s="173"/>
      <c r="PPW175" s="173"/>
      <c r="PPX175" s="173"/>
      <c r="PPY175" s="173"/>
      <c r="PPZ175" s="173"/>
      <c r="PQA175" s="173"/>
      <c r="PQB175" s="173"/>
      <c r="PQC175" s="173"/>
      <c r="PQD175" s="173"/>
      <c r="PQE175" s="173"/>
      <c r="PQF175" s="173"/>
      <c r="PQG175" s="173"/>
      <c r="PQH175" s="173"/>
      <c r="PQI175" s="173"/>
      <c r="PQJ175" s="173"/>
      <c r="PQK175" s="173"/>
      <c r="PQL175" s="173"/>
      <c r="PQM175" s="173"/>
      <c r="PQN175" s="173"/>
      <c r="PQO175" s="173"/>
      <c r="PQP175" s="173"/>
      <c r="PQQ175" s="173"/>
      <c r="PQR175" s="173"/>
      <c r="PQS175" s="173"/>
      <c r="PQT175" s="173"/>
      <c r="PQU175" s="173"/>
      <c r="PQV175" s="173"/>
      <c r="PQW175" s="173"/>
      <c r="PQX175" s="173"/>
      <c r="PQY175" s="173"/>
      <c r="PQZ175" s="173"/>
      <c r="PRA175" s="173"/>
      <c r="PRB175" s="173"/>
      <c r="PRC175" s="173"/>
      <c r="PRD175" s="173"/>
      <c r="PRE175" s="173"/>
      <c r="PRF175" s="173"/>
      <c r="PRG175" s="173"/>
      <c r="PRH175" s="173"/>
      <c r="PRI175" s="173"/>
      <c r="PRJ175" s="173"/>
      <c r="PRK175" s="173"/>
      <c r="PRL175" s="173"/>
      <c r="PRM175" s="173"/>
      <c r="PRN175" s="173"/>
      <c r="PRO175" s="173"/>
      <c r="PRP175" s="173"/>
      <c r="PRQ175" s="173"/>
      <c r="PRR175" s="173"/>
      <c r="PRS175" s="173"/>
      <c r="PRT175" s="173"/>
      <c r="PRU175" s="173"/>
      <c r="PRV175" s="173"/>
      <c r="PRW175" s="173"/>
      <c r="PRX175" s="173"/>
      <c r="PRY175" s="173"/>
      <c r="PRZ175" s="173"/>
      <c r="PSA175" s="173"/>
      <c r="PSB175" s="173"/>
      <c r="PSC175" s="173"/>
      <c r="PSD175" s="173"/>
      <c r="PSE175" s="173"/>
      <c r="PSF175" s="173"/>
      <c r="PSG175" s="173"/>
      <c r="PSH175" s="173"/>
      <c r="PSI175" s="173"/>
      <c r="PSJ175" s="173"/>
      <c r="PSK175" s="173"/>
      <c r="PSL175" s="173"/>
      <c r="PSM175" s="173"/>
      <c r="PSN175" s="173"/>
      <c r="PSO175" s="173"/>
      <c r="PSP175" s="173"/>
      <c r="PSQ175" s="173"/>
      <c r="PSR175" s="173"/>
      <c r="PSS175" s="173"/>
      <c r="PST175" s="173"/>
      <c r="PSU175" s="173"/>
      <c r="PSV175" s="173"/>
      <c r="PSW175" s="173"/>
      <c r="PSX175" s="173"/>
      <c r="PSY175" s="173"/>
      <c r="PSZ175" s="173"/>
      <c r="PTA175" s="173"/>
      <c r="PTB175" s="173"/>
      <c r="PTC175" s="173"/>
      <c r="PTD175" s="173"/>
      <c r="PTE175" s="173"/>
      <c r="PTF175" s="173"/>
      <c r="PTG175" s="173"/>
      <c r="PTH175" s="173"/>
      <c r="PTI175" s="173"/>
      <c r="PTJ175" s="173"/>
      <c r="PTK175" s="173"/>
      <c r="PTL175" s="173"/>
      <c r="PTM175" s="173"/>
      <c r="PTN175" s="173"/>
      <c r="PTO175" s="173"/>
      <c r="PTP175" s="173"/>
      <c r="PTQ175" s="173"/>
      <c r="PTR175" s="173"/>
      <c r="PTS175" s="173"/>
      <c r="PTT175" s="173"/>
      <c r="PTU175" s="173"/>
      <c r="PTV175" s="173"/>
      <c r="PTW175" s="173"/>
      <c r="PTX175" s="173"/>
      <c r="PTY175" s="173"/>
      <c r="PTZ175" s="173"/>
      <c r="PUA175" s="173"/>
      <c r="PUB175" s="173"/>
      <c r="PUC175" s="173"/>
      <c r="PUD175" s="173"/>
      <c r="PUE175" s="173"/>
      <c r="PUF175" s="173"/>
      <c r="PUG175" s="173"/>
      <c r="PUH175" s="173"/>
      <c r="PUI175" s="173"/>
      <c r="PUJ175" s="173"/>
      <c r="PUK175" s="173"/>
      <c r="PUL175" s="173"/>
      <c r="PUM175" s="173"/>
      <c r="PUN175" s="173"/>
      <c r="PUO175" s="173"/>
      <c r="PUP175" s="173"/>
      <c r="PUQ175" s="173"/>
      <c r="PUR175" s="173"/>
      <c r="PUS175" s="173"/>
      <c r="PUT175" s="173"/>
      <c r="PUU175" s="173"/>
      <c r="PUV175" s="173"/>
      <c r="PUW175" s="173"/>
      <c r="PUX175" s="173"/>
      <c r="PUY175" s="173"/>
      <c r="PUZ175" s="173"/>
      <c r="PVA175" s="173"/>
      <c r="PVB175" s="173"/>
      <c r="PVC175" s="173"/>
      <c r="PVD175" s="173"/>
      <c r="PVE175" s="173"/>
      <c r="PVF175" s="173"/>
      <c r="PVG175" s="173"/>
      <c r="PVH175" s="173"/>
      <c r="PVI175" s="173"/>
      <c r="PVJ175" s="173"/>
      <c r="PVK175" s="173"/>
      <c r="PVL175" s="173"/>
      <c r="PVM175" s="173"/>
      <c r="PVN175" s="173"/>
      <c r="PVO175" s="173"/>
      <c r="PVP175" s="173"/>
      <c r="PVQ175" s="173"/>
      <c r="PVR175" s="173"/>
      <c r="PVS175" s="173"/>
      <c r="PVT175" s="173"/>
      <c r="PVU175" s="173"/>
      <c r="PVV175" s="173"/>
      <c r="PVW175" s="173"/>
      <c r="PVX175" s="173"/>
      <c r="PVY175" s="173"/>
      <c r="PVZ175" s="173"/>
      <c r="PWA175" s="173"/>
      <c r="PWB175" s="173"/>
      <c r="PWC175" s="173"/>
      <c r="PWD175" s="173"/>
      <c r="PWE175" s="173"/>
      <c r="PWF175" s="173"/>
      <c r="PWG175" s="173"/>
      <c r="PWH175" s="173"/>
      <c r="PWI175" s="173"/>
      <c r="PWJ175" s="173"/>
      <c r="PWK175" s="173"/>
      <c r="PWL175" s="173"/>
      <c r="PWM175" s="173"/>
      <c r="PWN175" s="173"/>
      <c r="PWO175" s="173"/>
      <c r="PWP175" s="173"/>
      <c r="PWQ175" s="173"/>
      <c r="PWR175" s="173"/>
      <c r="PWS175" s="173"/>
      <c r="PWT175" s="173"/>
      <c r="PWU175" s="173"/>
      <c r="PWV175" s="173"/>
      <c r="PWW175" s="173"/>
      <c r="PWX175" s="173"/>
      <c r="PWY175" s="173"/>
      <c r="PWZ175" s="173"/>
      <c r="PXA175" s="173"/>
      <c r="PXB175" s="173"/>
      <c r="PXC175" s="173"/>
      <c r="PXD175" s="173"/>
      <c r="PXE175" s="173"/>
      <c r="PXF175" s="173"/>
      <c r="PXG175" s="173"/>
      <c r="PXH175" s="173"/>
      <c r="PXI175" s="173"/>
      <c r="PXJ175" s="173"/>
      <c r="PXK175" s="173"/>
      <c r="PXL175" s="173"/>
      <c r="PXM175" s="173"/>
      <c r="PXN175" s="173"/>
      <c r="PXO175" s="173"/>
      <c r="PXP175" s="173"/>
      <c r="PXQ175" s="173"/>
      <c r="PXR175" s="173"/>
      <c r="PXS175" s="173"/>
      <c r="PXT175" s="173"/>
      <c r="PXU175" s="173"/>
      <c r="PXV175" s="173"/>
      <c r="PXW175" s="173"/>
      <c r="PXX175" s="173"/>
      <c r="PXY175" s="173"/>
      <c r="PXZ175" s="173"/>
      <c r="PYA175" s="173"/>
      <c r="PYB175" s="173"/>
      <c r="PYC175" s="173"/>
      <c r="PYD175" s="173"/>
      <c r="PYE175" s="173"/>
      <c r="PYF175" s="173"/>
      <c r="PYG175" s="173"/>
      <c r="PYH175" s="173"/>
      <c r="PYI175" s="173"/>
      <c r="PYJ175" s="173"/>
      <c r="PYK175" s="173"/>
      <c r="PYL175" s="173"/>
      <c r="PYM175" s="173"/>
      <c r="PYN175" s="173"/>
      <c r="PYO175" s="173"/>
      <c r="PYP175" s="173"/>
      <c r="PYQ175" s="173"/>
      <c r="PYR175" s="173"/>
      <c r="PYS175" s="173"/>
      <c r="PYT175" s="173"/>
      <c r="PYU175" s="173"/>
      <c r="PYV175" s="173"/>
      <c r="PYW175" s="173"/>
      <c r="PYX175" s="173"/>
      <c r="PYY175" s="173"/>
      <c r="PYZ175" s="173"/>
      <c r="PZA175" s="173"/>
      <c r="PZB175" s="173"/>
      <c r="PZC175" s="173"/>
      <c r="PZD175" s="173"/>
      <c r="PZE175" s="173"/>
      <c r="PZF175" s="173"/>
      <c r="PZG175" s="173"/>
      <c r="PZH175" s="173"/>
      <c r="PZI175" s="173"/>
      <c r="PZJ175" s="173"/>
      <c r="PZK175" s="173"/>
      <c r="PZL175" s="173"/>
      <c r="PZM175" s="173"/>
      <c r="PZN175" s="173"/>
      <c r="PZO175" s="173"/>
      <c r="PZP175" s="173"/>
      <c r="PZQ175" s="173"/>
      <c r="PZR175" s="173"/>
      <c r="PZS175" s="173"/>
      <c r="PZT175" s="173"/>
      <c r="PZU175" s="173"/>
      <c r="PZV175" s="173"/>
      <c r="PZW175" s="173"/>
      <c r="PZX175" s="173"/>
      <c r="PZY175" s="173"/>
      <c r="PZZ175" s="173"/>
      <c r="QAA175" s="173"/>
      <c r="QAB175" s="173"/>
      <c r="QAC175" s="173"/>
      <c r="QAD175" s="173"/>
      <c r="QAE175" s="173"/>
      <c r="QAF175" s="173"/>
      <c r="QAG175" s="173"/>
      <c r="QAH175" s="173"/>
      <c r="QAI175" s="173"/>
      <c r="QAJ175" s="173"/>
      <c r="QAK175" s="173"/>
      <c r="QAL175" s="173"/>
      <c r="QAM175" s="173"/>
      <c r="QAN175" s="173"/>
      <c r="QAO175" s="173"/>
      <c r="QAP175" s="173"/>
      <c r="QAQ175" s="173"/>
      <c r="QAR175" s="173"/>
      <c r="QAS175" s="173"/>
      <c r="QAT175" s="173"/>
      <c r="QAU175" s="173"/>
      <c r="QAV175" s="173"/>
      <c r="QAW175" s="173"/>
      <c r="QAX175" s="173"/>
      <c r="QAY175" s="173"/>
      <c r="QAZ175" s="173"/>
      <c r="QBA175" s="173"/>
      <c r="QBB175" s="173"/>
      <c r="QBC175" s="173"/>
      <c r="QBD175" s="173"/>
      <c r="QBE175" s="173"/>
      <c r="QBF175" s="173"/>
      <c r="QBG175" s="173"/>
      <c r="QBH175" s="173"/>
      <c r="QBI175" s="173"/>
      <c r="QBJ175" s="173"/>
      <c r="QBK175" s="173"/>
      <c r="QBL175" s="173"/>
      <c r="QBM175" s="173"/>
      <c r="QBN175" s="173"/>
      <c r="QBO175" s="173"/>
      <c r="QBP175" s="173"/>
      <c r="QBQ175" s="173"/>
      <c r="QBR175" s="173"/>
      <c r="QBS175" s="173"/>
      <c r="QBT175" s="173"/>
      <c r="QBU175" s="173"/>
      <c r="QBV175" s="173"/>
      <c r="QBW175" s="173"/>
      <c r="QBX175" s="173"/>
      <c r="QBY175" s="173"/>
      <c r="QBZ175" s="173"/>
      <c r="QCA175" s="173"/>
      <c r="QCB175" s="173"/>
      <c r="QCC175" s="173"/>
      <c r="QCD175" s="173"/>
      <c r="QCE175" s="173"/>
      <c r="QCF175" s="173"/>
      <c r="QCG175" s="173"/>
      <c r="QCH175" s="173"/>
      <c r="QCI175" s="173"/>
      <c r="QCJ175" s="173"/>
      <c r="QCK175" s="173"/>
      <c r="QCL175" s="173"/>
      <c r="QCM175" s="173"/>
      <c r="QCN175" s="173"/>
      <c r="QCO175" s="173"/>
      <c r="QCP175" s="173"/>
      <c r="QCQ175" s="173"/>
      <c r="QCR175" s="173"/>
      <c r="QCS175" s="173"/>
      <c r="QCT175" s="173"/>
      <c r="QCU175" s="173"/>
      <c r="QCV175" s="173"/>
      <c r="QCW175" s="173"/>
      <c r="QCX175" s="173"/>
      <c r="QCY175" s="173"/>
      <c r="QCZ175" s="173"/>
      <c r="QDA175" s="173"/>
      <c r="QDB175" s="173"/>
      <c r="QDC175" s="173"/>
      <c r="QDD175" s="173"/>
      <c r="QDE175" s="173"/>
      <c r="QDF175" s="173"/>
      <c r="QDG175" s="173"/>
      <c r="QDH175" s="173"/>
      <c r="QDI175" s="173"/>
      <c r="QDJ175" s="173"/>
      <c r="QDK175" s="173"/>
      <c r="QDL175" s="173"/>
      <c r="QDM175" s="173"/>
      <c r="QDN175" s="173"/>
      <c r="QDO175" s="173"/>
      <c r="QDP175" s="173"/>
      <c r="QDQ175" s="173"/>
      <c r="QDR175" s="173"/>
      <c r="QDS175" s="173"/>
      <c r="QDT175" s="173"/>
      <c r="QDU175" s="173"/>
      <c r="QDV175" s="173"/>
      <c r="QDW175" s="173"/>
      <c r="QDX175" s="173"/>
      <c r="QDY175" s="173"/>
      <c r="QDZ175" s="173"/>
      <c r="QEA175" s="173"/>
      <c r="QEB175" s="173"/>
      <c r="QEC175" s="173"/>
      <c r="QED175" s="173"/>
      <c r="QEE175" s="173"/>
      <c r="QEF175" s="173"/>
      <c r="QEG175" s="173"/>
      <c r="QEH175" s="173"/>
      <c r="QEI175" s="173"/>
      <c r="QEJ175" s="173"/>
      <c r="QEK175" s="173"/>
      <c r="QEL175" s="173"/>
      <c r="QEM175" s="173"/>
      <c r="QEN175" s="173"/>
      <c r="QEO175" s="173"/>
      <c r="QEP175" s="173"/>
      <c r="QEQ175" s="173"/>
      <c r="QER175" s="173"/>
      <c r="QES175" s="173"/>
      <c r="QET175" s="173"/>
      <c r="QEU175" s="173"/>
      <c r="QEV175" s="173"/>
      <c r="QEW175" s="173"/>
      <c r="QEX175" s="173"/>
      <c r="QEY175" s="173"/>
      <c r="QEZ175" s="173"/>
      <c r="QFA175" s="173"/>
      <c r="QFB175" s="173"/>
      <c r="QFC175" s="173"/>
      <c r="QFD175" s="173"/>
      <c r="QFE175" s="173"/>
      <c r="QFF175" s="173"/>
      <c r="QFG175" s="173"/>
      <c r="QFH175" s="173"/>
      <c r="QFI175" s="173"/>
      <c r="QFJ175" s="173"/>
      <c r="QFK175" s="173"/>
      <c r="QFL175" s="173"/>
      <c r="QFM175" s="173"/>
      <c r="QFN175" s="173"/>
      <c r="QFO175" s="173"/>
      <c r="QFP175" s="173"/>
      <c r="QFQ175" s="173"/>
      <c r="QFR175" s="173"/>
      <c r="QFS175" s="173"/>
      <c r="QFT175" s="173"/>
      <c r="QFU175" s="173"/>
      <c r="QFV175" s="173"/>
      <c r="QFW175" s="173"/>
      <c r="QFX175" s="173"/>
      <c r="QFY175" s="173"/>
      <c r="QFZ175" s="173"/>
      <c r="QGA175" s="173"/>
      <c r="QGB175" s="173"/>
      <c r="QGC175" s="173"/>
      <c r="QGD175" s="173"/>
      <c r="QGE175" s="173"/>
      <c r="QGF175" s="173"/>
      <c r="QGG175" s="173"/>
      <c r="QGH175" s="173"/>
      <c r="QGI175" s="173"/>
      <c r="QGJ175" s="173"/>
      <c r="QGK175" s="173"/>
      <c r="QGL175" s="173"/>
      <c r="QGM175" s="173"/>
      <c r="QGN175" s="173"/>
      <c r="QGO175" s="173"/>
      <c r="QGP175" s="173"/>
      <c r="QGQ175" s="173"/>
      <c r="QGR175" s="173"/>
      <c r="QGS175" s="173"/>
      <c r="QGT175" s="173"/>
      <c r="QGU175" s="173"/>
      <c r="QGV175" s="173"/>
      <c r="QGW175" s="173"/>
      <c r="QGX175" s="173"/>
      <c r="QGY175" s="173"/>
      <c r="QGZ175" s="173"/>
      <c r="QHA175" s="173"/>
      <c r="QHB175" s="173"/>
      <c r="QHC175" s="173"/>
      <c r="QHD175" s="173"/>
      <c r="QHE175" s="173"/>
      <c r="QHF175" s="173"/>
      <c r="QHG175" s="173"/>
      <c r="QHH175" s="173"/>
      <c r="QHI175" s="173"/>
      <c r="QHJ175" s="173"/>
      <c r="QHK175" s="173"/>
      <c r="QHL175" s="173"/>
      <c r="QHM175" s="173"/>
      <c r="QHN175" s="173"/>
      <c r="QHO175" s="173"/>
      <c r="QHP175" s="173"/>
      <c r="QHQ175" s="173"/>
      <c r="QHR175" s="173"/>
      <c r="QHS175" s="173"/>
      <c r="QHT175" s="173"/>
      <c r="QHU175" s="173"/>
      <c r="QHV175" s="173"/>
      <c r="QHW175" s="173"/>
      <c r="QHX175" s="173"/>
      <c r="QHY175" s="173"/>
      <c r="QHZ175" s="173"/>
      <c r="QIA175" s="173"/>
      <c r="QIB175" s="173"/>
      <c r="QIC175" s="173"/>
      <c r="QID175" s="173"/>
      <c r="QIE175" s="173"/>
      <c r="QIF175" s="173"/>
      <c r="QIG175" s="173"/>
      <c r="QIH175" s="173"/>
      <c r="QII175" s="173"/>
      <c r="QIJ175" s="173"/>
      <c r="QIK175" s="173"/>
      <c r="QIL175" s="173"/>
      <c r="QIM175" s="173"/>
      <c r="QIN175" s="173"/>
      <c r="QIO175" s="173"/>
      <c r="QIP175" s="173"/>
      <c r="QIQ175" s="173"/>
      <c r="QIR175" s="173"/>
      <c r="QIS175" s="173"/>
      <c r="QIT175" s="173"/>
      <c r="QIU175" s="173"/>
      <c r="QIV175" s="173"/>
      <c r="QIW175" s="173"/>
      <c r="QIX175" s="173"/>
      <c r="QIY175" s="173"/>
      <c r="QIZ175" s="173"/>
      <c r="QJA175" s="173"/>
      <c r="QJB175" s="173"/>
      <c r="QJC175" s="173"/>
      <c r="QJD175" s="173"/>
      <c r="QJE175" s="173"/>
      <c r="QJF175" s="173"/>
      <c r="QJG175" s="173"/>
      <c r="QJH175" s="173"/>
      <c r="QJI175" s="173"/>
      <c r="QJJ175" s="173"/>
      <c r="QJK175" s="173"/>
      <c r="QJL175" s="173"/>
      <c r="QJM175" s="173"/>
      <c r="QJN175" s="173"/>
      <c r="QJO175" s="173"/>
      <c r="QJP175" s="173"/>
      <c r="QJQ175" s="173"/>
      <c r="QJR175" s="173"/>
      <c r="QJS175" s="173"/>
      <c r="QJT175" s="173"/>
      <c r="QJU175" s="173"/>
      <c r="QJV175" s="173"/>
      <c r="QJW175" s="173"/>
      <c r="QJX175" s="173"/>
      <c r="QJY175" s="173"/>
      <c r="QJZ175" s="173"/>
      <c r="QKA175" s="173"/>
      <c r="QKB175" s="173"/>
      <c r="QKC175" s="173"/>
      <c r="QKD175" s="173"/>
      <c r="QKE175" s="173"/>
      <c r="QKF175" s="173"/>
      <c r="QKG175" s="173"/>
      <c r="QKH175" s="173"/>
      <c r="QKI175" s="173"/>
      <c r="QKJ175" s="173"/>
      <c r="QKK175" s="173"/>
      <c r="QKL175" s="173"/>
      <c r="QKM175" s="173"/>
      <c r="QKN175" s="173"/>
      <c r="QKO175" s="173"/>
      <c r="QKP175" s="173"/>
      <c r="QKQ175" s="173"/>
      <c r="QKR175" s="173"/>
      <c r="QKS175" s="173"/>
      <c r="QKT175" s="173"/>
      <c r="QKU175" s="173"/>
      <c r="QKV175" s="173"/>
      <c r="QKW175" s="173"/>
      <c r="QKX175" s="173"/>
      <c r="QKY175" s="173"/>
      <c r="QKZ175" s="173"/>
      <c r="QLA175" s="173"/>
      <c r="QLB175" s="173"/>
      <c r="QLC175" s="173"/>
      <c r="QLD175" s="173"/>
      <c r="QLE175" s="173"/>
      <c r="QLF175" s="173"/>
      <c r="QLG175" s="173"/>
      <c r="QLH175" s="173"/>
      <c r="QLI175" s="173"/>
      <c r="QLJ175" s="173"/>
      <c r="QLK175" s="173"/>
      <c r="QLL175" s="173"/>
      <c r="QLM175" s="173"/>
      <c r="QLN175" s="173"/>
      <c r="QLO175" s="173"/>
      <c r="QLP175" s="173"/>
      <c r="QLQ175" s="173"/>
      <c r="QLR175" s="173"/>
      <c r="QLS175" s="173"/>
      <c r="QLT175" s="173"/>
      <c r="QLU175" s="173"/>
      <c r="QLV175" s="173"/>
      <c r="QLW175" s="173"/>
      <c r="QLX175" s="173"/>
      <c r="QLY175" s="173"/>
      <c r="QLZ175" s="173"/>
      <c r="QMA175" s="173"/>
      <c r="QMB175" s="173"/>
      <c r="QMC175" s="173"/>
      <c r="QMD175" s="173"/>
      <c r="QME175" s="173"/>
      <c r="QMF175" s="173"/>
      <c r="QMG175" s="173"/>
      <c r="QMH175" s="173"/>
      <c r="QMI175" s="173"/>
      <c r="QMJ175" s="173"/>
      <c r="QMK175" s="173"/>
      <c r="QML175" s="173"/>
      <c r="QMM175" s="173"/>
      <c r="QMN175" s="173"/>
      <c r="QMO175" s="173"/>
      <c r="QMP175" s="173"/>
      <c r="QMQ175" s="173"/>
      <c r="QMR175" s="173"/>
      <c r="QMS175" s="173"/>
      <c r="QMT175" s="173"/>
      <c r="QMU175" s="173"/>
      <c r="QMV175" s="173"/>
      <c r="QMW175" s="173"/>
      <c r="QMX175" s="173"/>
      <c r="QMY175" s="173"/>
      <c r="QMZ175" s="173"/>
      <c r="QNA175" s="173"/>
      <c r="QNB175" s="173"/>
      <c r="QNC175" s="173"/>
      <c r="QND175" s="173"/>
      <c r="QNE175" s="173"/>
      <c r="QNF175" s="173"/>
      <c r="QNG175" s="173"/>
      <c r="QNH175" s="173"/>
      <c r="QNI175" s="173"/>
      <c r="QNJ175" s="173"/>
      <c r="QNK175" s="173"/>
      <c r="QNL175" s="173"/>
      <c r="QNM175" s="173"/>
      <c r="QNN175" s="173"/>
      <c r="QNO175" s="173"/>
      <c r="QNP175" s="173"/>
      <c r="QNQ175" s="173"/>
      <c r="QNR175" s="173"/>
      <c r="QNS175" s="173"/>
      <c r="QNT175" s="173"/>
      <c r="QNU175" s="173"/>
      <c r="QNV175" s="173"/>
      <c r="QNW175" s="173"/>
      <c r="QNX175" s="173"/>
      <c r="QNY175" s="173"/>
      <c r="QNZ175" s="173"/>
      <c r="QOA175" s="173"/>
      <c r="QOB175" s="173"/>
      <c r="QOC175" s="173"/>
      <c r="QOD175" s="173"/>
      <c r="QOE175" s="173"/>
      <c r="QOF175" s="173"/>
      <c r="QOG175" s="173"/>
      <c r="QOH175" s="173"/>
      <c r="QOI175" s="173"/>
      <c r="QOJ175" s="173"/>
      <c r="QOK175" s="173"/>
      <c r="QOL175" s="173"/>
      <c r="QOM175" s="173"/>
      <c r="QON175" s="173"/>
      <c r="QOO175" s="173"/>
      <c r="QOP175" s="173"/>
      <c r="QOQ175" s="173"/>
      <c r="QOR175" s="173"/>
      <c r="QOS175" s="173"/>
      <c r="QOT175" s="173"/>
      <c r="QOU175" s="173"/>
      <c r="QOV175" s="173"/>
      <c r="QOW175" s="173"/>
      <c r="QOX175" s="173"/>
      <c r="QOY175" s="173"/>
      <c r="QOZ175" s="173"/>
      <c r="QPA175" s="173"/>
      <c r="QPB175" s="173"/>
      <c r="QPC175" s="173"/>
      <c r="QPD175" s="173"/>
      <c r="QPE175" s="173"/>
      <c r="QPF175" s="173"/>
      <c r="QPG175" s="173"/>
      <c r="QPH175" s="173"/>
      <c r="QPI175" s="173"/>
      <c r="QPJ175" s="173"/>
      <c r="QPK175" s="173"/>
      <c r="QPL175" s="173"/>
      <c r="QPM175" s="173"/>
      <c r="QPN175" s="173"/>
      <c r="QPO175" s="173"/>
      <c r="QPP175" s="173"/>
      <c r="QPQ175" s="173"/>
      <c r="QPR175" s="173"/>
      <c r="QPS175" s="173"/>
      <c r="QPT175" s="173"/>
      <c r="QPU175" s="173"/>
      <c r="QPV175" s="173"/>
      <c r="QPW175" s="173"/>
      <c r="QPX175" s="173"/>
      <c r="QPY175" s="173"/>
      <c r="QPZ175" s="173"/>
      <c r="QQA175" s="173"/>
      <c r="QQB175" s="173"/>
      <c r="QQC175" s="173"/>
      <c r="QQD175" s="173"/>
      <c r="QQE175" s="173"/>
      <c r="QQF175" s="173"/>
      <c r="QQG175" s="173"/>
      <c r="QQH175" s="173"/>
      <c r="QQI175" s="173"/>
      <c r="QQJ175" s="173"/>
      <c r="QQK175" s="173"/>
      <c r="QQL175" s="173"/>
      <c r="QQM175" s="173"/>
      <c r="QQN175" s="173"/>
      <c r="QQO175" s="173"/>
      <c r="QQP175" s="173"/>
      <c r="QQQ175" s="173"/>
      <c r="QQR175" s="173"/>
      <c r="QQS175" s="173"/>
      <c r="QQT175" s="173"/>
      <c r="QQU175" s="173"/>
      <c r="QQV175" s="173"/>
      <c r="QQW175" s="173"/>
      <c r="QQX175" s="173"/>
      <c r="QQY175" s="173"/>
      <c r="QQZ175" s="173"/>
      <c r="QRA175" s="173"/>
      <c r="QRB175" s="173"/>
      <c r="QRC175" s="173"/>
      <c r="QRD175" s="173"/>
      <c r="QRE175" s="173"/>
      <c r="QRF175" s="173"/>
      <c r="QRG175" s="173"/>
      <c r="QRH175" s="173"/>
      <c r="QRI175" s="173"/>
      <c r="QRJ175" s="173"/>
      <c r="QRK175" s="173"/>
      <c r="QRL175" s="173"/>
      <c r="QRM175" s="173"/>
      <c r="QRN175" s="173"/>
      <c r="QRO175" s="173"/>
      <c r="QRP175" s="173"/>
      <c r="QRQ175" s="173"/>
      <c r="QRR175" s="173"/>
      <c r="QRS175" s="173"/>
      <c r="QRT175" s="173"/>
      <c r="QRU175" s="173"/>
      <c r="QRV175" s="173"/>
      <c r="QRW175" s="173"/>
      <c r="QRX175" s="173"/>
      <c r="QRY175" s="173"/>
      <c r="QRZ175" s="173"/>
      <c r="QSA175" s="173"/>
      <c r="QSB175" s="173"/>
      <c r="QSC175" s="173"/>
      <c r="QSD175" s="173"/>
      <c r="QSE175" s="173"/>
      <c r="QSF175" s="173"/>
      <c r="QSG175" s="173"/>
      <c r="QSH175" s="173"/>
      <c r="QSI175" s="173"/>
      <c r="QSJ175" s="173"/>
      <c r="QSK175" s="173"/>
      <c r="QSL175" s="173"/>
      <c r="QSM175" s="173"/>
      <c r="QSN175" s="173"/>
      <c r="QSO175" s="173"/>
      <c r="QSP175" s="173"/>
      <c r="QSQ175" s="173"/>
      <c r="QSR175" s="173"/>
      <c r="QSS175" s="173"/>
      <c r="QST175" s="173"/>
      <c r="QSU175" s="173"/>
      <c r="QSV175" s="173"/>
      <c r="QSW175" s="173"/>
      <c r="QSX175" s="173"/>
      <c r="QSY175" s="173"/>
      <c r="QSZ175" s="173"/>
      <c r="QTA175" s="173"/>
      <c r="QTB175" s="173"/>
      <c r="QTC175" s="173"/>
      <c r="QTD175" s="173"/>
      <c r="QTE175" s="173"/>
      <c r="QTF175" s="173"/>
      <c r="QTG175" s="173"/>
      <c r="QTH175" s="173"/>
      <c r="QTI175" s="173"/>
      <c r="QTJ175" s="173"/>
      <c r="QTK175" s="173"/>
      <c r="QTL175" s="173"/>
      <c r="QTM175" s="173"/>
      <c r="QTN175" s="173"/>
      <c r="QTO175" s="173"/>
      <c r="QTP175" s="173"/>
      <c r="QTQ175" s="173"/>
      <c r="QTR175" s="173"/>
      <c r="QTS175" s="173"/>
      <c r="QTT175" s="173"/>
      <c r="QTU175" s="173"/>
      <c r="QTV175" s="173"/>
      <c r="QTW175" s="173"/>
      <c r="QTX175" s="173"/>
      <c r="QTY175" s="173"/>
      <c r="QTZ175" s="173"/>
      <c r="QUA175" s="173"/>
      <c r="QUB175" s="173"/>
      <c r="QUC175" s="173"/>
      <c r="QUD175" s="173"/>
      <c r="QUE175" s="173"/>
      <c r="QUF175" s="173"/>
      <c r="QUG175" s="173"/>
      <c r="QUH175" s="173"/>
      <c r="QUI175" s="173"/>
      <c r="QUJ175" s="173"/>
      <c r="QUK175" s="173"/>
      <c r="QUL175" s="173"/>
      <c r="QUM175" s="173"/>
      <c r="QUN175" s="173"/>
      <c r="QUO175" s="173"/>
      <c r="QUP175" s="173"/>
      <c r="QUQ175" s="173"/>
      <c r="QUR175" s="173"/>
      <c r="QUS175" s="173"/>
      <c r="QUT175" s="173"/>
      <c r="QUU175" s="173"/>
      <c r="QUV175" s="173"/>
      <c r="QUW175" s="173"/>
      <c r="QUX175" s="173"/>
      <c r="QUY175" s="173"/>
      <c r="QUZ175" s="173"/>
      <c r="QVA175" s="173"/>
      <c r="QVB175" s="173"/>
      <c r="QVC175" s="173"/>
      <c r="QVD175" s="173"/>
      <c r="QVE175" s="173"/>
      <c r="QVF175" s="173"/>
      <c r="QVG175" s="173"/>
      <c r="QVH175" s="173"/>
      <c r="QVI175" s="173"/>
      <c r="QVJ175" s="173"/>
      <c r="QVK175" s="173"/>
      <c r="QVL175" s="173"/>
      <c r="QVM175" s="173"/>
      <c r="QVN175" s="173"/>
      <c r="QVO175" s="173"/>
      <c r="QVP175" s="173"/>
      <c r="QVQ175" s="173"/>
      <c r="QVR175" s="173"/>
      <c r="QVS175" s="173"/>
      <c r="QVT175" s="173"/>
      <c r="QVU175" s="173"/>
      <c r="QVV175" s="173"/>
      <c r="QVW175" s="173"/>
      <c r="QVX175" s="173"/>
      <c r="QVY175" s="173"/>
      <c r="QVZ175" s="173"/>
      <c r="QWA175" s="173"/>
      <c r="QWB175" s="173"/>
      <c r="QWC175" s="173"/>
      <c r="QWD175" s="173"/>
      <c r="QWE175" s="173"/>
      <c r="QWF175" s="173"/>
      <c r="QWG175" s="173"/>
      <c r="QWH175" s="173"/>
      <c r="QWI175" s="173"/>
      <c r="QWJ175" s="173"/>
      <c r="QWK175" s="173"/>
      <c r="QWL175" s="173"/>
      <c r="QWM175" s="173"/>
      <c r="QWN175" s="173"/>
      <c r="QWO175" s="173"/>
      <c r="QWP175" s="173"/>
      <c r="QWQ175" s="173"/>
      <c r="QWR175" s="173"/>
      <c r="QWS175" s="173"/>
      <c r="QWT175" s="173"/>
      <c r="QWU175" s="173"/>
      <c r="QWV175" s="173"/>
      <c r="QWW175" s="173"/>
      <c r="QWX175" s="173"/>
      <c r="QWY175" s="173"/>
      <c r="QWZ175" s="173"/>
      <c r="QXA175" s="173"/>
      <c r="QXB175" s="173"/>
      <c r="QXC175" s="173"/>
      <c r="QXD175" s="173"/>
      <c r="QXE175" s="173"/>
      <c r="QXF175" s="173"/>
      <c r="QXG175" s="173"/>
      <c r="QXH175" s="173"/>
      <c r="QXI175" s="173"/>
      <c r="QXJ175" s="173"/>
      <c r="QXK175" s="173"/>
      <c r="QXL175" s="173"/>
      <c r="QXM175" s="173"/>
      <c r="QXN175" s="173"/>
      <c r="QXO175" s="173"/>
      <c r="QXP175" s="173"/>
      <c r="QXQ175" s="173"/>
      <c r="QXR175" s="173"/>
      <c r="QXS175" s="173"/>
      <c r="QXT175" s="173"/>
      <c r="QXU175" s="173"/>
      <c r="QXV175" s="173"/>
      <c r="QXW175" s="173"/>
      <c r="QXX175" s="173"/>
      <c r="QXY175" s="173"/>
      <c r="QXZ175" s="173"/>
      <c r="QYA175" s="173"/>
      <c r="QYB175" s="173"/>
      <c r="QYC175" s="173"/>
      <c r="QYD175" s="173"/>
      <c r="QYE175" s="173"/>
      <c r="QYF175" s="173"/>
      <c r="QYG175" s="173"/>
      <c r="QYH175" s="173"/>
      <c r="QYI175" s="173"/>
      <c r="QYJ175" s="173"/>
      <c r="QYK175" s="173"/>
      <c r="QYL175" s="173"/>
      <c r="QYM175" s="173"/>
      <c r="QYN175" s="173"/>
      <c r="QYO175" s="173"/>
      <c r="QYP175" s="173"/>
      <c r="QYQ175" s="173"/>
      <c r="QYR175" s="173"/>
      <c r="QYS175" s="173"/>
      <c r="QYT175" s="173"/>
      <c r="QYU175" s="173"/>
      <c r="QYV175" s="173"/>
      <c r="QYW175" s="173"/>
      <c r="QYX175" s="173"/>
      <c r="QYY175" s="173"/>
      <c r="QYZ175" s="173"/>
      <c r="QZA175" s="173"/>
      <c r="QZB175" s="173"/>
      <c r="QZC175" s="173"/>
      <c r="QZD175" s="173"/>
      <c r="QZE175" s="173"/>
      <c r="QZF175" s="173"/>
      <c r="QZG175" s="173"/>
      <c r="QZH175" s="173"/>
      <c r="QZI175" s="173"/>
      <c r="QZJ175" s="173"/>
      <c r="QZK175" s="173"/>
      <c r="QZL175" s="173"/>
      <c r="QZM175" s="173"/>
      <c r="QZN175" s="173"/>
      <c r="QZO175" s="173"/>
      <c r="QZP175" s="173"/>
      <c r="QZQ175" s="173"/>
      <c r="QZR175" s="173"/>
      <c r="QZS175" s="173"/>
      <c r="QZT175" s="173"/>
      <c r="QZU175" s="173"/>
      <c r="QZV175" s="173"/>
      <c r="QZW175" s="173"/>
      <c r="QZX175" s="173"/>
      <c r="QZY175" s="173"/>
      <c r="QZZ175" s="173"/>
      <c r="RAA175" s="173"/>
      <c r="RAB175" s="173"/>
      <c r="RAC175" s="173"/>
      <c r="RAD175" s="173"/>
      <c r="RAE175" s="173"/>
      <c r="RAF175" s="173"/>
      <c r="RAG175" s="173"/>
      <c r="RAH175" s="173"/>
      <c r="RAI175" s="173"/>
      <c r="RAJ175" s="173"/>
      <c r="RAK175" s="173"/>
      <c r="RAL175" s="173"/>
      <c r="RAM175" s="173"/>
      <c r="RAN175" s="173"/>
      <c r="RAO175" s="173"/>
      <c r="RAP175" s="173"/>
      <c r="RAQ175" s="173"/>
      <c r="RAR175" s="173"/>
      <c r="RAS175" s="173"/>
      <c r="RAT175" s="173"/>
      <c r="RAU175" s="173"/>
      <c r="RAV175" s="173"/>
      <c r="RAW175" s="173"/>
      <c r="RAX175" s="173"/>
      <c r="RAY175" s="173"/>
      <c r="RAZ175" s="173"/>
      <c r="RBA175" s="173"/>
      <c r="RBB175" s="173"/>
      <c r="RBC175" s="173"/>
      <c r="RBD175" s="173"/>
      <c r="RBE175" s="173"/>
      <c r="RBF175" s="173"/>
      <c r="RBG175" s="173"/>
      <c r="RBH175" s="173"/>
      <c r="RBI175" s="173"/>
      <c r="RBJ175" s="173"/>
      <c r="RBK175" s="173"/>
      <c r="RBL175" s="173"/>
      <c r="RBM175" s="173"/>
      <c r="RBN175" s="173"/>
      <c r="RBO175" s="173"/>
      <c r="RBP175" s="173"/>
      <c r="RBQ175" s="173"/>
      <c r="RBR175" s="173"/>
      <c r="RBS175" s="173"/>
      <c r="RBT175" s="173"/>
      <c r="RBU175" s="173"/>
      <c r="RBV175" s="173"/>
      <c r="RBW175" s="173"/>
      <c r="RBX175" s="173"/>
      <c r="RBY175" s="173"/>
      <c r="RBZ175" s="173"/>
      <c r="RCA175" s="173"/>
      <c r="RCB175" s="173"/>
      <c r="RCC175" s="173"/>
      <c r="RCD175" s="173"/>
      <c r="RCE175" s="173"/>
      <c r="RCF175" s="173"/>
      <c r="RCG175" s="173"/>
      <c r="RCH175" s="173"/>
      <c r="RCI175" s="173"/>
      <c r="RCJ175" s="173"/>
      <c r="RCK175" s="173"/>
      <c r="RCL175" s="173"/>
      <c r="RCM175" s="173"/>
      <c r="RCN175" s="173"/>
      <c r="RCO175" s="173"/>
      <c r="RCP175" s="173"/>
      <c r="RCQ175" s="173"/>
      <c r="RCR175" s="173"/>
      <c r="RCS175" s="173"/>
      <c r="RCT175" s="173"/>
      <c r="RCU175" s="173"/>
      <c r="RCV175" s="173"/>
      <c r="RCW175" s="173"/>
      <c r="RCX175" s="173"/>
      <c r="RCY175" s="173"/>
      <c r="RCZ175" s="173"/>
      <c r="RDA175" s="173"/>
      <c r="RDB175" s="173"/>
      <c r="RDC175" s="173"/>
      <c r="RDD175" s="173"/>
      <c r="RDE175" s="173"/>
      <c r="RDF175" s="173"/>
      <c r="RDG175" s="173"/>
      <c r="RDH175" s="173"/>
      <c r="RDI175" s="173"/>
      <c r="RDJ175" s="173"/>
      <c r="RDK175" s="173"/>
      <c r="RDL175" s="173"/>
      <c r="RDM175" s="173"/>
      <c r="RDN175" s="173"/>
      <c r="RDO175" s="173"/>
      <c r="RDP175" s="173"/>
      <c r="RDQ175" s="173"/>
      <c r="RDR175" s="173"/>
      <c r="RDS175" s="173"/>
      <c r="RDT175" s="173"/>
      <c r="RDU175" s="173"/>
      <c r="RDV175" s="173"/>
      <c r="RDW175" s="173"/>
      <c r="RDX175" s="173"/>
      <c r="RDY175" s="173"/>
      <c r="RDZ175" s="173"/>
      <c r="REA175" s="173"/>
      <c r="REB175" s="173"/>
      <c r="REC175" s="173"/>
      <c r="RED175" s="173"/>
      <c r="REE175" s="173"/>
      <c r="REF175" s="173"/>
      <c r="REG175" s="173"/>
      <c r="REH175" s="173"/>
      <c r="REI175" s="173"/>
      <c r="REJ175" s="173"/>
      <c r="REK175" s="173"/>
      <c r="REL175" s="173"/>
      <c r="REM175" s="173"/>
      <c r="REN175" s="173"/>
      <c r="REO175" s="173"/>
      <c r="REP175" s="173"/>
      <c r="REQ175" s="173"/>
      <c r="RER175" s="173"/>
      <c r="RES175" s="173"/>
      <c r="RET175" s="173"/>
      <c r="REU175" s="173"/>
      <c r="REV175" s="173"/>
      <c r="REW175" s="173"/>
      <c r="REX175" s="173"/>
      <c r="REY175" s="173"/>
      <c r="REZ175" s="173"/>
      <c r="RFA175" s="173"/>
      <c r="RFB175" s="173"/>
      <c r="RFC175" s="173"/>
      <c r="RFD175" s="173"/>
      <c r="RFE175" s="173"/>
      <c r="RFF175" s="173"/>
      <c r="RFG175" s="173"/>
      <c r="RFH175" s="173"/>
      <c r="RFI175" s="173"/>
      <c r="RFJ175" s="173"/>
      <c r="RFK175" s="173"/>
      <c r="RFL175" s="173"/>
      <c r="RFM175" s="173"/>
      <c r="RFN175" s="173"/>
      <c r="RFO175" s="173"/>
      <c r="RFP175" s="173"/>
      <c r="RFQ175" s="173"/>
      <c r="RFR175" s="173"/>
      <c r="RFS175" s="173"/>
      <c r="RFT175" s="173"/>
      <c r="RFU175" s="173"/>
      <c r="RFV175" s="173"/>
      <c r="RFW175" s="173"/>
      <c r="RFX175" s="173"/>
      <c r="RFY175" s="173"/>
      <c r="RFZ175" s="173"/>
      <c r="RGA175" s="173"/>
      <c r="RGB175" s="173"/>
      <c r="RGC175" s="173"/>
      <c r="RGD175" s="173"/>
      <c r="RGE175" s="173"/>
      <c r="RGF175" s="173"/>
      <c r="RGG175" s="173"/>
      <c r="RGH175" s="173"/>
      <c r="RGI175" s="173"/>
      <c r="RGJ175" s="173"/>
      <c r="RGK175" s="173"/>
      <c r="RGL175" s="173"/>
      <c r="RGM175" s="173"/>
      <c r="RGN175" s="173"/>
      <c r="RGO175" s="173"/>
      <c r="RGP175" s="173"/>
      <c r="RGQ175" s="173"/>
      <c r="RGR175" s="173"/>
      <c r="RGS175" s="173"/>
      <c r="RGT175" s="173"/>
      <c r="RGU175" s="173"/>
      <c r="RGV175" s="173"/>
      <c r="RGW175" s="173"/>
      <c r="RGX175" s="173"/>
      <c r="RGY175" s="173"/>
      <c r="RGZ175" s="173"/>
      <c r="RHA175" s="173"/>
      <c r="RHB175" s="173"/>
      <c r="RHC175" s="173"/>
      <c r="RHD175" s="173"/>
      <c r="RHE175" s="173"/>
      <c r="RHF175" s="173"/>
      <c r="RHG175" s="173"/>
      <c r="RHH175" s="173"/>
      <c r="RHI175" s="173"/>
      <c r="RHJ175" s="173"/>
      <c r="RHK175" s="173"/>
      <c r="RHL175" s="173"/>
      <c r="RHM175" s="173"/>
      <c r="RHN175" s="173"/>
      <c r="RHO175" s="173"/>
      <c r="RHP175" s="173"/>
      <c r="RHQ175" s="173"/>
      <c r="RHR175" s="173"/>
      <c r="RHS175" s="173"/>
      <c r="RHT175" s="173"/>
      <c r="RHU175" s="173"/>
      <c r="RHV175" s="173"/>
      <c r="RHW175" s="173"/>
      <c r="RHX175" s="173"/>
      <c r="RHY175" s="173"/>
      <c r="RHZ175" s="173"/>
      <c r="RIA175" s="173"/>
      <c r="RIB175" s="173"/>
      <c r="RIC175" s="173"/>
      <c r="RID175" s="173"/>
      <c r="RIE175" s="173"/>
      <c r="RIF175" s="173"/>
      <c r="RIG175" s="173"/>
      <c r="RIH175" s="173"/>
      <c r="RII175" s="173"/>
      <c r="RIJ175" s="173"/>
      <c r="RIK175" s="173"/>
      <c r="RIL175" s="173"/>
      <c r="RIM175" s="173"/>
      <c r="RIN175" s="173"/>
      <c r="RIO175" s="173"/>
      <c r="RIP175" s="173"/>
      <c r="RIQ175" s="173"/>
      <c r="RIR175" s="173"/>
      <c r="RIS175" s="173"/>
      <c r="RIT175" s="173"/>
      <c r="RIU175" s="173"/>
      <c r="RIV175" s="173"/>
      <c r="RIW175" s="173"/>
      <c r="RIX175" s="173"/>
      <c r="RIY175" s="173"/>
      <c r="RIZ175" s="173"/>
      <c r="RJA175" s="173"/>
      <c r="RJB175" s="173"/>
      <c r="RJC175" s="173"/>
      <c r="RJD175" s="173"/>
      <c r="RJE175" s="173"/>
      <c r="RJF175" s="173"/>
      <c r="RJG175" s="173"/>
      <c r="RJH175" s="173"/>
      <c r="RJI175" s="173"/>
      <c r="RJJ175" s="173"/>
      <c r="RJK175" s="173"/>
      <c r="RJL175" s="173"/>
      <c r="RJM175" s="173"/>
      <c r="RJN175" s="173"/>
      <c r="RJO175" s="173"/>
      <c r="RJP175" s="173"/>
      <c r="RJQ175" s="173"/>
      <c r="RJR175" s="173"/>
      <c r="RJS175" s="173"/>
      <c r="RJT175" s="173"/>
      <c r="RJU175" s="173"/>
      <c r="RJV175" s="173"/>
      <c r="RJW175" s="173"/>
      <c r="RJX175" s="173"/>
      <c r="RJY175" s="173"/>
      <c r="RJZ175" s="173"/>
      <c r="RKA175" s="173"/>
      <c r="RKB175" s="173"/>
      <c r="RKC175" s="173"/>
      <c r="RKD175" s="173"/>
      <c r="RKE175" s="173"/>
      <c r="RKF175" s="173"/>
      <c r="RKG175" s="173"/>
      <c r="RKH175" s="173"/>
      <c r="RKI175" s="173"/>
      <c r="RKJ175" s="173"/>
      <c r="RKK175" s="173"/>
      <c r="RKL175" s="173"/>
      <c r="RKM175" s="173"/>
      <c r="RKN175" s="173"/>
      <c r="RKO175" s="173"/>
      <c r="RKP175" s="173"/>
      <c r="RKQ175" s="173"/>
      <c r="RKR175" s="173"/>
      <c r="RKS175" s="173"/>
      <c r="RKT175" s="173"/>
      <c r="RKU175" s="173"/>
      <c r="RKV175" s="173"/>
      <c r="RKW175" s="173"/>
      <c r="RKX175" s="173"/>
      <c r="RKY175" s="173"/>
      <c r="RKZ175" s="173"/>
      <c r="RLA175" s="173"/>
      <c r="RLB175" s="173"/>
      <c r="RLC175" s="173"/>
      <c r="RLD175" s="173"/>
      <c r="RLE175" s="173"/>
      <c r="RLF175" s="173"/>
      <c r="RLG175" s="173"/>
      <c r="RLH175" s="173"/>
      <c r="RLI175" s="173"/>
      <c r="RLJ175" s="173"/>
      <c r="RLK175" s="173"/>
      <c r="RLL175" s="173"/>
      <c r="RLM175" s="173"/>
      <c r="RLN175" s="173"/>
      <c r="RLO175" s="173"/>
      <c r="RLP175" s="173"/>
      <c r="RLQ175" s="173"/>
      <c r="RLR175" s="173"/>
      <c r="RLS175" s="173"/>
      <c r="RLT175" s="173"/>
      <c r="RLU175" s="173"/>
      <c r="RLV175" s="173"/>
      <c r="RLW175" s="173"/>
      <c r="RLX175" s="173"/>
      <c r="RLY175" s="173"/>
      <c r="RLZ175" s="173"/>
      <c r="RMA175" s="173"/>
      <c r="RMB175" s="173"/>
      <c r="RMC175" s="173"/>
      <c r="RMD175" s="173"/>
      <c r="RME175" s="173"/>
      <c r="RMF175" s="173"/>
      <c r="RMG175" s="173"/>
      <c r="RMH175" s="173"/>
      <c r="RMI175" s="173"/>
      <c r="RMJ175" s="173"/>
      <c r="RMK175" s="173"/>
      <c r="RML175" s="173"/>
      <c r="RMM175" s="173"/>
      <c r="RMN175" s="173"/>
      <c r="RMO175" s="173"/>
      <c r="RMP175" s="173"/>
      <c r="RMQ175" s="173"/>
      <c r="RMR175" s="173"/>
      <c r="RMS175" s="173"/>
      <c r="RMT175" s="173"/>
      <c r="RMU175" s="173"/>
      <c r="RMV175" s="173"/>
      <c r="RMW175" s="173"/>
      <c r="RMX175" s="173"/>
      <c r="RMY175" s="173"/>
      <c r="RMZ175" s="173"/>
      <c r="RNA175" s="173"/>
      <c r="RNB175" s="173"/>
      <c r="RNC175" s="173"/>
      <c r="RND175" s="173"/>
      <c r="RNE175" s="173"/>
      <c r="RNF175" s="173"/>
      <c r="RNG175" s="173"/>
      <c r="RNH175" s="173"/>
      <c r="RNI175" s="173"/>
      <c r="RNJ175" s="173"/>
      <c r="RNK175" s="173"/>
      <c r="RNL175" s="173"/>
      <c r="RNM175" s="173"/>
      <c r="RNN175" s="173"/>
      <c r="RNO175" s="173"/>
      <c r="RNP175" s="173"/>
      <c r="RNQ175" s="173"/>
      <c r="RNR175" s="173"/>
      <c r="RNS175" s="173"/>
      <c r="RNT175" s="173"/>
      <c r="RNU175" s="173"/>
      <c r="RNV175" s="173"/>
      <c r="RNW175" s="173"/>
      <c r="RNX175" s="173"/>
      <c r="RNY175" s="173"/>
      <c r="RNZ175" s="173"/>
      <c r="ROA175" s="173"/>
      <c r="ROB175" s="173"/>
      <c r="ROC175" s="173"/>
      <c r="ROD175" s="173"/>
      <c r="ROE175" s="173"/>
      <c r="ROF175" s="173"/>
      <c r="ROG175" s="173"/>
      <c r="ROH175" s="173"/>
      <c r="ROI175" s="173"/>
      <c r="ROJ175" s="173"/>
      <c r="ROK175" s="173"/>
      <c r="ROL175" s="173"/>
      <c r="ROM175" s="173"/>
      <c r="RON175" s="173"/>
      <c r="ROO175" s="173"/>
      <c r="ROP175" s="173"/>
      <c r="ROQ175" s="173"/>
      <c r="ROR175" s="173"/>
      <c r="ROS175" s="173"/>
      <c r="ROT175" s="173"/>
      <c r="ROU175" s="173"/>
      <c r="ROV175" s="173"/>
      <c r="ROW175" s="173"/>
      <c r="ROX175" s="173"/>
      <c r="ROY175" s="173"/>
      <c r="ROZ175" s="173"/>
      <c r="RPA175" s="173"/>
      <c r="RPB175" s="173"/>
      <c r="RPC175" s="173"/>
      <c r="RPD175" s="173"/>
      <c r="RPE175" s="173"/>
      <c r="RPF175" s="173"/>
      <c r="RPG175" s="173"/>
      <c r="RPH175" s="173"/>
      <c r="RPI175" s="173"/>
      <c r="RPJ175" s="173"/>
      <c r="RPK175" s="173"/>
      <c r="RPL175" s="173"/>
      <c r="RPM175" s="173"/>
      <c r="RPN175" s="173"/>
      <c r="RPO175" s="173"/>
      <c r="RPP175" s="173"/>
      <c r="RPQ175" s="173"/>
      <c r="RPR175" s="173"/>
      <c r="RPS175" s="173"/>
      <c r="RPT175" s="173"/>
      <c r="RPU175" s="173"/>
      <c r="RPV175" s="173"/>
      <c r="RPW175" s="173"/>
      <c r="RPX175" s="173"/>
      <c r="RPY175" s="173"/>
      <c r="RPZ175" s="173"/>
      <c r="RQA175" s="173"/>
      <c r="RQB175" s="173"/>
      <c r="RQC175" s="173"/>
      <c r="RQD175" s="173"/>
      <c r="RQE175" s="173"/>
      <c r="RQF175" s="173"/>
      <c r="RQG175" s="173"/>
      <c r="RQH175" s="173"/>
      <c r="RQI175" s="173"/>
      <c r="RQJ175" s="173"/>
      <c r="RQK175" s="173"/>
      <c r="RQL175" s="173"/>
      <c r="RQM175" s="173"/>
      <c r="RQN175" s="173"/>
      <c r="RQO175" s="173"/>
      <c r="RQP175" s="173"/>
      <c r="RQQ175" s="173"/>
      <c r="RQR175" s="173"/>
      <c r="RQS175" s="173"/>
      <c r="RQT175" s="173"/>
      <c r="RQU175" s="173"/>
      <c r="RQV175" s="173"/>
      <c r="RQW175" s="173"/>
      <c r="RQX175" s="173"/>
      <c r="RQY175" s="173"/>
      <c r="RQZ175" s="173"/>
      <c r="RRA175" s="173"/>
      <c r="RRB175" s="173"/>
      <c r="RRC175" s="173"/>
      <c r="RRD175" s="173"/>
      <c r="RRE175" s="173"/>
      <c r="RRF175" s="173"/>
      <c r="RRG175" s="173"/>
      <c r="RRH175" s="173"/>
      <c r="RRI175" s="173"/>
      <c r="RRJ175" s="173"/>
      <c r="RRK175" s="173"/>
      <c r="RRL175" s="173"/>
      <c r="RRM175" s="173"/>
      <c r="RRN175" s="173"/>
      <c r="RRO175" s="173"/>
      <c r="RRP175" s="173"/>
      <c r="RRQ175" s="173"/>
      <c r="RRR175" s="173"/>
      <c r="RRS175" s="173"/>
      <c r="RRT175" s="173"/>
      <c r="RRU175" s="173"/>
      <c r="RRV175" s="173"/>
      <c r="RRW175" s="173"/>
      <c r="RRX175" s="173"/>
      <c r="RRY175" s="173"/>
      <c r="RRZ175" s="173"/>
      <c r="RSA175" s="173"/>
      <c r="RSB175" s="173"/>
      <c r="RSC175" s="173"/>
      <c r="RSD175" s="173"/>
      <c r="RSE175" s="173"/>
      <c r="RSF175" s="173"/>
      <c r="RSG175" s="173"/>
      <c r="RSH175" s="173"/>
      <c r="RSI175" s="173"/>
      <c r="RSJ175" s="173"/>
      <c r="RSK175" s="173"/>
      <c r="RSL175" s="173"/>
      <c r="RSM175" s="173"/>
      <c r="RSN175" s="173"/>
      <c r="RSO175" s="173"/>
      <c r="RSP175" s="173"/>
      <c r="RSQ175" s="173"/>
      <c r="RSR175" s="173"/>
      <c r="RSS175" s="173"/>
      <c r="RST175" s="173"/>
      <c r="RSU175" s="173"/>
      <c r="RSV175" s="173"/>
      <c r="RSW175" s="173"/>
      <c r="RSX175" s="173"/>
      <c r="RSY175" s="173"/>
      <c r="RSZ175" s="173"/>
      <c r="RTA175" s="173"/>
      <c r="RTB175" s="173"/>
      <c r="RTC175" s="173"/>
      <c r="RTD175" s="173"/>
      <c r="RTE175" s="173"/>
      <c r="RTF175" s="173"/>
      <c r="RTG175" s="173"/>
      <c r="RTH175" s="173"/>
      <c r="RTI175" s="173"/>
      <c r="RTJ175" s="173"/>
      <c r="RTK175" s="173"/>
      <c r="RTL175" s="173"/>
      <c r="RTM175" s="173"/>
      <c r="RTN175" s="173"/>
      <c r="RTO175" s="173"/>
      <c r="RTP175" s="173"/>
      <c r="RTQ175" s="173"/>
      <c r="RTR175" s="173"/>
      <c r="RTS175" s="173"/>
      <c r="RTT175" s="173"/>
      <c r="RTU175" s="173"/>
      <c r="RTV175" s="173"/>
      <c r="RTW175" s="173"/>
      <c r="RTX175" s="173"/>
      <c r="RTY175" s="173"/>
      <c r="RTZ175" s="173"/>
      <c r="RUA175" s="173"/>
      <c r="RUB175" s="173"/>
      <c r="RUC175" s="173"/>
      <c r="RUD175" s="173"/>
      <c r="RUE175" s="173"/>
      <c r="RUF175" s="173"/>
      <c r="RUG175" s="173"/>
      <c r="RUH175" s="173"/>
      <c r="RUI175" s="173"/>
      <c r="RUJ175" s="173"/>
      <c r="RUK175" s="173"/>
      <c r="RUL175" s="173"/>
      <c r="RUM175" s="173"/>
      <c r="RUN175" s="173"/>
      <c r="RUO175" s="173"/>
      <c r="RUP175" s="173"/>
      <c r="RUQ175" s="173"/>
      <c r="RUR175" s="173"/>
      <c r="RUS175" s="173"/>
      <c r="RUT175" s="173"/>
      <c r="RUU175" s="173"/>
      <c r="RUV175" s="173"/>
      <c r="RUW175" s="173"/>
      <c r="RUX175" s="173"/>
      <c r="RUY175" s="173"/>
      <c r="RUZ175" s="173"/>
      <c r="RVA175" s="173"/>
      <c r="RVB175" s="173"/>
      <c r="RVC175" s="173"/>
      <c r="RVD175" s="173"/>
      <c r="RVE175" s="173"/>
      <c r="RVF175" s="173"/>
      <c r="RVG175" s="173"/>
      <c r="RVH175" s="173"/>
      <c r="RVI175" s="173"/>
      <c r="RVJ175" s="173"/>
      <c r="RVK175" s="173"/>
      <c r="RVL175" s="173"/>
      <c r="RVM175" s="173"/>
      <c r="RVN175" s="173"/>
      <c r="RVO175" s="173"/>
      <c r="RVP175" s="173"/>
      <c r="RVQ175" s="173"/>
      <c r="RVR175" s="173"/>
      <c r="RVS175" s="173"/>
      <c r="RVT175" s="173"/>
      <c r="RVU175" s="173"/>
      <c r="RVV175" s="173"/>
      <c r="RVW175" s="173"/>
      <c r="RVX175" s="173"/>
      <c r="RVY175" s="173"/>
      <c r="RVZ175" s="173"/>
      <c r="RWA175" s="173"/>
      <c r="RWB175" s="173"/>
      <c r="RWC175" s="173"/>
      <c r="RWD175" s="173"/>
      <c r="RWE175" s="173"/>
      <c r="RWF175" s="173"/>
      <c r="RWG175" s="173"/>
      <c r="RWH175" s="173"/>
      <c r="RWI175" s="173"/>
      <c r="RWJ175" s="173"/>
      <c r="RWK175" s="173"/>
      <c r="RWL175" s="173"/>
      <c r="RWM175" s="173"/>
      <c r="RWN175" s="173"/>
      <c r="RWO175" s="173"/>
      <c r="RWP175" s="173"/>
      <c r="RWQ175" s="173"/>
      <c r="RWR175" s="173"/>
      <c r="RWS175" s="173"/>
      <c r="RWT175" s="173"/>
      <c r="RWU175" s="173"/>
      <c r="RWV175" s="173"/>
      <c r="RWW175" s="173"/>
      <c r="RWX175" s="173"/>
      <c r="RWY175" s="173"/>
      <c r="RWZ175" s="173"/>
      <c r="RXA175" s="173"/>
      <c r="RXB175" s="173"/>
      <c r="RXC175" s="173"/>
      <c r="RXD175" s="173"/>
      <c r="RXE175" s="173"/>
      <c r="RXF175" s="173"/>
      <c r="RXG175" s="173"/>
      <c r="RXH175" s="173"/>
      <c r="RXI175" s="173"/>
      <c r="RXJ175" s="173"/>
      <c r="RXK175" s="173"/>
      <c r="RXL175" s="173"/>
      <c r="RXM175" s="173"/>
      <c r="RXN175" s="173"/>
      <c r="RXO175" s="173"/>
      <c r="RXP175" s="173"/>
      <c r="RXQ175" s="173"/>
      <c r="RXR175" s="173"/>
      <c r="RXS175" s="173"/>
      <c r="RXT175" s="173"/>
      <c r="RXU175" s="173"/>
      <c r="RXV175" s="173"/>
      <c r="RXW175" s="173"/>
      <c r="RXX175" s="173"/>
      <c r="RXY175" s="173"/>
      <c r="RXZ175" s="173"/>
      <c r="RYA175" s="173"/>
      <c r="RYB175" s="173"/>
      <c r="RYC175" s="173"/>
      <c r="RYD175" s="173"/>
      <c r="RYE175" s="173"/>
      <c r="RYF175" s="173"/>
      <c r="RYG175" s="173"/>
      <c r="RYH175" s="173"/>
      <c r="RYI175" s="173"/>
      <c r="RYJ175" s="173"/>
      <c r="RYK175" s="173"/>
      <c r="RYL175" s="173"/>
      <c r="RYM175" s="173"/>
      <c r="RYN175" s="173"/>
      <c r="RYO175" s="173"/>
      <c r="RYP175" s="173"/>
      <c r="RYQ175" s="173"/>
      <c r="RYR175" s="173"/>
      <c r="RYS175" s="173"/>
      <c r="RYT175" s="173"/>
      <c r="RYU175" s="173"/>
      <c r="RYV175" s="173"/>
      <c r="RYW175" s="173"/>
      <c r="RYX175" s="173"/>
      <c r="RYY175" s="173"/>
      <c r="RYZ175" s="173"/>
      <c r="RZA175" s="173"/>
      <c r="RZB175" s="173"/>
      <c r="RZC175" s="173"/>
      <c r="RZD175" s="173"/>
      <c r="RZE175" s="173"/>
      <c r="RZF175" s="173"/>
      <c r="RZG175" s="173"/>
      <c r="RZH175" s="173"/>
      <c r="RZI175" s="173"/>
      <c r="RZJ175" s="173"/>
      <c r="RZK175" s="173"/>
      <c r="RZL175" s="173"/>
      <c r="RZM175" s="173"/>
      <c r="RZN175" s="173"/>
      <c r="RZO175" s="173"/>
      <c r="RZP175" s="173"/>
      <c r="RZQ175" s="173"/>
      <c r="RZR175" s="173"/>
      <c r="RZS175" s="173"/>
      <c r="RZT175" s="173"/>
      <c r="RZU175" s="173"/>
      <c r="RZV175" s="173"/>
      <c r="RZW175" s="173"/>
      <c r="RZX175" s="173"/>
      <c r="RZY175" s="173"/>
      <c r="RZZ175" s="173"/>
      <c r="SAA175" s="173"/>
      <c r="SAB175" s="173"/>
      <c r="SAC175" s="173"/>
      <c r="SAD175" s="173"/>
      <c r="SAE175" s="173"/>
      <c r="SAF175" s="173"/>
      <c r="SAG175" s="173"/>
      <c r="SAH175" s="173"/>
      <c r="SAI175" s="173"/>
      <c r="SAJ175" s="173"/>
      <c r="SAK175" s="173"/>
      <c r="SAL175" s="173"/>
      <c r="SAM175" s="173"/>
      <c r="SAN175" s="173"/>
      <c r="SAO175" s="173"/>
      <c r="SAP175" s="173"/>
      <c r="SAQ175" s="173"/>
      <c r="SAR175" s="173"/>
      <c r="SAS175" s="173"/>
      <c r="SAT175" s="173"/>
      <c r="SAU175" s="173"/>
      <c r="SAV175" s="173"/>
      <c r="SAW175" s="173"/>
      <c r="SAX175" s="173"/>
      <c r="SAY175" s="173"/>
      <c r="SAZ175" s="173"/>
      <c r="SBA175" s="173"/>
      <c r="SBB175" s="173"/>
      <c r="SBC175" s="173"/>
      <c r="SBD175" s="173"/>
      <c r="SBE175" s="173"/>
      <c r="SBF175" s="173"/>
      <c r="SBG175" s="173"/>
      <c r="SBH175" s="173"/>
      <c r="SBI175" s="173"/>
      <c r="SBJ175" s="173"/>
      <c r="SBK175" s="173"/>
      <c r="SBL175" s="173"/>
      <c r="SBM175" s="173"/>
      <c r="SBN175" s="173"/>
      <c r="SBO175" s="173"/>
      <c r="SBP175" s="173"/>
      <c r="SBQ175" s="173"/>
      <c r="SBR175" s="173"/>
      <c r="SBS175" s="173"/>
      <c r="SBT175" s="173"/>
      <c r="SBU175" s="173"/>
      <c r="SBV175" s="173"/>
      <c r="SBW175" s="173"/>
      <c r="SBX175" s="173"/>
      <c r="SBY175" s="173"/>
      <c r="SBZ175" s="173"/>
      <c r="SCA175" s="173"/>
      <c r="SCB175" s="173"/>
      <c r="SCC175" s="173"/>
      <c r="SCD175" s="173"/>
      <c r="SCE175" s="173"/>
      <c r="SCF175" s="173"/>
      <c r="SCG175" s="173"/>
      <c r="SCH175" s="173"/>
      <c r="SCI175" s="173"/>
      <c r="SCJ175" s="173"/>
      <c r="SCK175" s="173"/>
      <c r="SCL175" s="173"/>
      <c r="SCM175" s="173"/>
      <c r="SCN175" s="173"/>
      <c r="SCO175" s="173"/>
      <c r="SCP175" s="173"/>
      <c r="SCQ175" s="173"/>
      <c r="SCR175" s="173"/>
      <c r="SCS175" s="173"/>
      <c r="SCT175" s="173"/>
      <c r="SCU175" s="173"/>
      <c r="SCV175" s="173"/>
      <c r="SCW175" s="173"/>
      <c r="SCX175" s="173"/>
      <c r="SCY175" s="173"/>
      <c r="SCZ175" s="173"/>
      <c r="SDA175" s="173"/>
      <c r="SDB175" s="173"/>
      <c r="SDC175" s="173"/>
      <c r="SDD175" s="173"/>
      <c r="SDE175" s="173"/>
      <c r="SDF175" s="173"/>
      <c r="SDG175" s="173"/>
      <c r="SDH175" s="173"/>
      <c r="SDI175" s="173"/>
      <c r="SDJ175" s="173"/>
      <c r="SDK175" s="173"/>
      <c r="SDL175" s="173"/>
      <c r="SDM175" s="173"/>
      <c r="SDN175" s="173"/>
      <c r="SDO175" s="173"/>
      <c r="SDP175" s="173"/>
      <c r="SDQ175" s="173"/>
      <c r="SDR175" s="173"/>
      <c r="SDS175" s="173"/>
      <c r="SDT175" s="173"/>
      <c r="SDU175" s="173"/>
      <c r="SDV175" s="173"/>
      <c r="SDW175" s="173"/>
      <c r="SDX175" s="173"/>
      <c r="SDY175" s="173"/>
      <c r="SDZ175" s="173"/>
      <c r="SEA175" s="173"/>
      <c r="SEB175" s="173"/>
      <c r="SEC175" s="173"/>
      <c r="SED175" s="173"/>
      <c r="SEE175" s="173"/>
      <c r="SEF175" s="173"/>
      <c r="SEG175" s="173"/>
      <c r="SEH175" s="173"/>
      <c r="SEI175" s="173"/>
      <c r="SEJ175" s="173"/>
      <c r="SEK175" s="173"/>
      <c r="SEL175" s="173"/>
      <c r="SEM175" s="173"/>
      <c r="SEN175" s="173"/>
      <c r="SEO175" s="173"/>
      <c r="SEP175" s="173"/>
      <c r="SEQ175" s="173"/>
      <c r="SER175" s="173"/>
      <c r="SES175" s="173"/>
      <c r="SET175" s="173"/>
      <c r="SEU175" s="173"/>
      <c r="SEV175" s="173"/>
      <c r="SEW175" s="173"/>
      <c r="SEX175" s="173"/>
      <c r="SEY175" s="173"/>
      <c r="SEZ175" s="173"/>
      <c r="SFA175" s="173"/>
      <c r="SFB175" s="173"/>
      <c r="SFC175" s="173"/>
      <c r="SFD175" s="173"/>
      <c r="SFE175" s="173"/>
      <c r="SFF175" s="173"/>
      <c r="SFG175" s="173"/>
      <c r="SFH175" s="173"/>
      <c r="SFI175" s="173"/>
      <c r="SFJ175" s="173"/>
      <c r="SFK175" s="173"/>
      <c r="SFL175" s="173"/>
      <c r="SFM175" s="173"/>
      <c r="SFN175" s="173"/>
      <c r="SFO175" s="173"/>
      <c r="SFP175" s="173"/>
      <c r="SFQ175" s="173"/>
      <c r="SFR175" s="173"/>
      <c r="SFS175" s="173"/>
      <c r="SFT175" s="173"/>
      <c r="SFU175" s="173"/>
      <c r="SFV175" s="173"/>
      <c r="SFW175" s="173"/>
      <c r="SFX175" s="173"/>
      <c r="SFY175" s="173"/>
      <c r="SFZ175" s="173"/>
      <c r="SGA175" s="173"/>
      <c r="SGB175" s="173"/>
      <c r="SGC175" s="173"/>
      <c r="SGD175" s="173"/>
      <c r="SGE175" s="173"/>
      <c r="SGF175" s="173"/>
      <c r="SGG175" s="173"/>
      <c r="SGH175" s="173"/>
      <c r="SGI175" s="173"/>
      <c r="SGJ175" s="173"/>
      <c r="SGK175" s="173"/>
      <c r="SGL175" s="173"/>
      <c r="SGM175" s="173"/>
      <c r="SGN175" s="173"/>
      <c r="SGO175" s="173"/>
      <c r="SGP175" s="173"/>
      <c r="SGQ175" s="173"/>
      <c r="SGR175" s="173"/>
      <c r="SGS175" s="173"/>
      <c r="SGT175" s="173"/>
      <c r="SGU175" s="173"/>
      <c r="SGV175" s="173"/>
      <c r="SGW175" s="173"/>
      <c r="SGX175" s="173"/>
      <c r="SGY175" s="173"/>
      <c r="SGZ175" s="173"/>
      <c r="SHA175" s="173"/>
      <c r="SHB175" s="173"/>
      <c r="SHC175" s="173"/>
      <c r="SHD175" s="173"/>
      <c r="SHE175" s="173"/>
      <c r="SHF175" s="173"/>
      <c r="SHG175" s="173"/>
      <c r="SHH175" s="173"/>
      <c r="SHI175" s="173"/>
      <c r="SHJ175" s="173"/>
      <c r="SHK175" s="173"/>
      <c r="SHL175" s="173"/>
      <c r="SHM175" s="173"/>
      <c r="SHN175" s="173"/>
      <c r="SHO175" s="173"/>
      <c r="SHP175" s="173"/>
      <c r="SHQ175" s="173"/>
      <c r="SHR175" s="173"/>
      <c r="SHS175" s="173"/>
      <c r="SHT175" s="173"/>
      <c r="SHU175" s="173"/>
      <c r="SHV175" s="173"/>
      <c r="SHW175" s="173"/>
      <c r="SHX175" s="173"/>
      <c r="SHY175" s="173"/>
      <c r="SHZ175" s="173"/>
      <c r="SIA175" s="173"/>
      <c r="SIB175" s="173"/>
      <c r="SIC175" s="173"/>
      <c r="SID175" s="173"/>
      <c r="SIE175" s="173"/>
      <c r="SIF175" s="173"/>
      <c r="SIG175" s="173"/>
      <c r="SIH175" s="173"/>
      <c r="SII175" s="173"/>
      <c r="SIJ175" s="173"/>
      <c r="SIK175" s="173"/>
      <c r="SIL175" s="173"/>
      <c r="SIM175" s="173"/>
      <c r="SIN175" s="173"/>
      <c r="SIO175" s="173"/>
      <c r="SIP175" s="173"/>
      <c r="SIQ175" s="173"/>
      <c r="SIR175" s="173"/>
      <c r="SIS175" s="173"/>
      <c r="SIT175" s="173"/>
      <c r="SIU175" s="173"/>
      <c r="SIV175" s="173"/>
      <c r="SIW175" s="173"/>
      <c r="SIX175" s="173"/>
      <c r="SIY175" s="173"/>
      <c r="SIZ175" s="173"/>
      <c r="SJA175" s="173"/>
      <c r="SJB175" s="173"/>
      <c r="SJC175" s="173"/>
      <c r="SJD175" s="173"/>
      <c r="SJE175" s="173"/>
      <c r="SJF175" s="173"/>
      <c r="SJG175" s="173"/>
      <c r="SJH175" s="173"/>
      <c r="SJI175" s="173"/>
      <c r="SJJ175" s="173"/>
      <c r="SJK175" s="173"/>
      <c r="SJL175" s="173"/>
      <c r="SJM175" s="173"/>
      <c r="SJN175" s="173"/>
      <c r="SJO175" s="173"/>
      <c r="SJP175" s="173"/>
      <c r="SJQ175" s="173"/>
      <c r="SJR175" s="173"/>
      <c r="SJS175" s="173"/>
      <c r="SJT175" s="173"/>
      <c r="SJU175" s="173"/>
      <c r="SJV175" s="173"/>
      <c r="SJW175" s="173"/>
      <c r="SJX175" s="173"/>
      <c r="SJY175" s="173"/>
      <c r="SJZ175" s="173"/>
      <c r="SKA175" s="173"/>
      <c r="SKB175" s="173"/>
      <c r="SKC175" s="173"/>
      <c r="SKD175" s="173"/>
      <c r="SKE175" s="173"/>
      <c r="SKF175" s="173"/>
      <c r="SKG175" s="173"/>
      <c r="SKH175" s="173"/>
      <c r="SKI175" s="173"/>
      <c r="SKJ175" s="173"/>
      <c r="SKK175" s="173"/>
      <c r="SKL175" s="173"/>
      <c r="SKM175" s="173"/>
      <c r="SKN175" s="173"/>
      <c r="SKO175" s="173"/>
      <c r="SKP175" s="173"/>
      <c r="SKQ175" s="173"/>
      <c r="SKR175" s="173"/>
      <c r="SKS175" s="173"/>
      <c r="SKT175" s="173"/>
      <c r="SKU175" s="173"/>
      <c r="SKV175" s="173"/>
      <c r="SKW175" s="173"/>
      <c r="SKX175" s="173"/>
      <c r="SKY175" s="173"/>
      <c r="SKZ175" s="173"/>
      <c r="SLA175" s="173"/>
      <c r="SLB175" s="173"/>
      <c r="SLC175" s="173"/>
      <c r="SLD175" s="173"/>
      <c r="SLE175" s="173"/>
      <c r="SLF175" s="173"/>
      <c r="SLG175" s="173"/>
      <c r="SLH175" s="173"/>
      <c r="SLI175" s="173"/>
      <c r="SLJ175" s="173"/>
      <c r="SLK175" s="173"/>
      <c r="SLL175" s="173"/>
      <c r="SLM175" s="173"/>
      <c r="SLN175" s="173"/>
      <c r="SLO175" s="173"/>
      <c r="SLP175" s="173"/>
      <c r="SLQ175" s="173"/>
      <c r="SLR175" s="173"/>
      <c r="SLS175" s="173"/>
      <c r="SLT175" s="173"/>
      <c r="SLU175" s="173"/>
      <c r="SLV175" s="173"/>
      <c r="SLW175" s="173"/>
      <c r="SLX175" s="173"/>
      <c r="SLY175" s="173"/>
      <c r="SLZ175" s="173"/>
      <c r="SMA175" s="173"/>
      <c r="SMB175" s="173"/>
      <c r="SMC175" s="173"/>
      <c r="SMD175" s="173"/>
      <c r="SME175" s="173"/>
      <c r="SMF175" s="173"/>
      <c r="SMG175" s="173"/>
      <c r="SMH175" s="173"/>
      <c r="SMI175" s="173"/>
      <c r="SMJ175" s="173"/>
      <c r="SMK175" s="173"/>
      <c r="SML175" s="173"/>
      <c r="SMM175" s="173"/>
      <c r="SMN175" s="173"/>
      <c r="SMO175" s="173"/>
      <c r="SMP175" s="173"/>
      <c r="SMQ175" s="173"/>
      <c r="SMR175" s="173"/>
      <c r="SMS175" s="173"/>
      <c r="SMT175" s="173"/>
      <c r="SMU175" s="173"/>
      <c r="SMV175" s="173"/>
      <c r="SMW175" s="173"/>
      <c r="SMX175" s="173"/>
      <c r="SMY175" s="173"/>
      <c r="SMZ175" s="173"/>
      <c r="SNA175" s="173"/>
      <c r="SNB175" s="173"/>
      <c r="SNC175" s="173"/>
      <c r="SND175" s="173"/>
      <c r="SNE175" s="173"/>
      <c r="SNF175" s="173"/>
      <c r="SNG175" s="173"/>
      <c r="SNH175" s="173"/>
      <c r="SNI175" s="173"/>
      <c r="SNJ175" s="173"/>
      <c r="SNK175" s="173"/>
      <c r="SNL175" s="173"/>
      <c r="SNM175" s="173"/>
      <c r="SNN175" s="173"/>
      <c r="SNO175" s="173"/>
      <c r="SNP175" s="173"/>
      <c r="SNQ175" s="173"/>
      <c r="SNR175" s="173"/>
      <c r="SNS175" s="173"/>
      <c r="SNT175" s="173"/>
      <c r="SNU175" s="173"/>
      <c r="SNV175" s="173"/>
      <c r="SNW175" s="173"/>
      <c r="SNX175" s="173"/>
      <c r="SNY175" s="173"/>
      <c r="SNZ175" s="173"/>
      <c r="SOA175" s="173"/>
      <c r="SOB175" s="173"/>
      <c r="SOC175" s="173"/>
      <c r="SOD175" s="173"/>
      <c r="SOE175" s="173"/>
      <c r="SOF175" s="173"/>
      <c r="SOG175" s="173"/>
      <c r="SOH175" s="173"/>
      <c r="SOI175" s="173"/>
      <c r="SOJ175" s="173"/>
      <c r="SOK175" s="173"/>
      <c r="SOL175" s="173"/>
      <c r="SOM175" s="173"/>
      <c r="SON175" s="173"/>
      <c r="SOO175" s="173"/>
      <c r="SOP175" s="173"/>
      <c r="SOQ175" s="173"/>
      <c r="SOR175" s="173"/>
      <c r="SOS175" s="173"/>
      <c r="SOT175" s="173"/>
      <c r="SOU175" s="173"/>
      <c r="SOV175" s="173"/>
      <c r="SOW175" s="173"/>
      <c r="SOX175" s="173"/>
      <c r="SOY175" s="173"/>
      <c r="SOZ175" s="173"/>
      <c r="SPA175" s="173"/>
      <c r="SPB175" s="173"/>
      <c r="SPC175" s="173"/>
      <c r="SPD175" s="173"/>
      <c r="SPE175" s="173"/>
      <c r="SPF175" s="173"/>
      <c r="SPG175" s="173"/>
      <c r="SPH175" s="173"/>
      <c r="SPI175" s="173"/>
      <c r="SPJ175" s="173"/>
      <c r="SPK175" s="173"/>
      <c r="SPL175" s="173"/>
      <c r="SPM175" s="173"/>
      <c r="SPN175" s="173"/>
      <c r="SPO175" s="173"/>
      <c r="SPP175" s="173"/>
      <c r="SPQ175" s="173"/>
      <c r="SPR175" s="173"/>
      <c r="SPS175" s="173"/>
      <c r="SPT175" s="173"/>
      <c r="SPU175" s="173"/>
      <c r="SPV175" s="173"/>
      <c r="SPW175" s="173"/>
      <c r="SPX175" s="173"/>
      <c r="SPY175" s="173"/>
      <c r="SPZ175" s="173"/>
      <c r="SQA175" s="173"/>
      <c r="SQB175" s="173"/>
      <c r="SQC175" s="173"/>
      <c r="SQD175" s="173"/>
      <c r="SQE175" s="173"/>
      <c r="SQF175" s="173"/>
      <c r="SQG175" s="173"/>
      <c r="SQH175" s="173"/>
      <c r="SQI175" s="173"/>
      <c r="SQJ175" s="173"/>
      <c r="SQK175" s="173"/>
      <c r="SQL175" s="173"/>
      <c r="SQM175" s="173"/>
      <c r="SQN175" s="173"/>
      <c r="SQO175" s="173"/>
      <c r="SQP175" s="173"/>
      <c r="SQQ175" s="173"/>
      <c r="SQR175" s="173"/>
      <c r="SQS175" s="173"/>
      <c r="SQT175" s="173"/>
      <c r="SQU175" s="173"/>
      <c r="SQV175" s="173"/>
      <c r="SQW175" s="173"/>
      <c r="SQX175" s="173"/>
      <c r="SQY175" s="173"/>
      <c r="SQZ175" s="173"/>
      <c r="SRA175" s="173"/>
      <c r="SRB175" s="173"/>
      <c r="SRC175" s="173"/>
      <c r="SRD175" s="173"/>
      <c r="SRE175" s="173"/>
      <c r="SRF175" s="173"/>
      <c r="SRG175" s="173"/>
      <c r="SRH175" s="173"/>
      <c r="SRI175" s="173"/>
      <c r="SRJ175" s="173"/>
      <c r="SRK175" s="173"/>
      <c r="SRL175" s="173"/>
      <c r="SRM175" s="173"/>
      <c r="SRN175" s="173"/>
      <c r="SRO175" s="173"/>
      <c r="SRP175" s="173"/>
      <c r="SRQ175" s="173"/>
      <c r="SRR175" s="173"/>
      <c r="SRS175" s="173"/>
      <c r="SRT175" s="173"/>
      <c r="SRU175" s="173"/>
      <c r="SRV175" s="173"/>
      <c r="SRW175" s="173"/>
      <c r="SRX175" s="173"/>
      <c r="SRY175" s="173"/>
      <c r="SRZ175" s="173"/>
      <c r="SSA175" s="173"/>
      <c r="SSB175" s="173"/>
      <c r="SSC175" s="173"/>
      <c r="SSD175" s="173"/>
      <c r="SSE175" s="173"/>
      <c r="SSF175" s="173"/>
      <c r="SSG175" s="173"/>
      <c r="SSH175" s="173"/>
      <c r="SSI175" s="173"/>
      <c r="SSJ175" s="173"/>
      <c r="SSK175" s="173"/>
      <c r="SSL175" s="173"/>
      <c r="SSM175" s="173"/>
      <c r="SSN175" s="173"/>
      <c r="SSO175" s="173"/>
      <c r="SSP175" s="173"/>
      <c r="SSQ175" s="173"/>
      <c r="SSR175" s="173"/>
      <c r="SSS175" s="173"/>
      <c r="SST175" s="173"/>
      <c r="SSU175" s="173"/>
      <c r="SSV175" s="173"/>
      <c r="SSW175" s="173"/>
      <c r="SSX175" s="173"/>
      <c r="SSY175" s="173"/>
      <c r="SSZ175" s="173"/>
      <c r="STA175" s="173"/>
      <c r="STB175" s="173"/>
      <c r="STC175" s="173"/>
      <c r="STD175" s="173"/>
      <c r="STE175" s="173"/>
      <c r="STF175" s="173"/>
      <c r="STG175" s="173"/>
      <c r="STH175" s="173"/>
      <c r="STI175" s="173"/>
      <c r="STJ175" s="173"/>
      <c r="STK175" s="173"/>
      <c r="STL175" s="173"/>
      <c r="STM175" s="173"/>
      <c r="STN175" s="173"/>
      <c r="STO175" s="173"/>
      <c r="STP175" s="173"/>
      <c r="STQ175" s="173"/>
      <c r="STR175" s="173"/>
      <c r="STS175" s="173"/>
      <c r="STT175" s="173"/>
      <c r="STU175" s="173"/>
      <c r="STV175" s="173"/>
      <c r="STW175" s="173"/>
      <c r="STX175" s="173"/>
      <c r="STY175" s="173"/>
      <c r="STZ175" s="173"/>
      <c r="SUA175" s="173"/>
      <c r="SUB175" s="173"/>
      <c r="SUC175" s="173"/>
      <c r="SUD175" s="173"/>
      <c r="SUE175" s="173"/>
      <c r="SUF175" s="173"/>
      <c r="SUG175" s="173"/>
      <c r="SUH175" s="173"/>
      <c r="SUI175" s="173"/>
      <c r="SUJ175" s="173"/>
      <c r="SUK175" s="173"/>
      <c r="SUL175" s="173"/>
      <c r="SUM175" s="173"/>
      <c r="SUN175" s="173"/>
      <c r="SUO175" s="173"/>
      <c r="SUP175" s="173"/>
      <c r="SUQ175" s="173"/>
      <c r="SUR175" s="173"/>
      <c r="SUS175" s="173"/>
      <c r="SUT175" s="173"/>
      <c r="SUU175" s="173"/>
      <c r="SUV175" s="173"/>
      <c r="SUW175" s="173"/>
      <c r="SUX175" s="173"/>
      <c r="SUY175" s="173"/>
      <c r="SUZ175" s="173"/>
      <c r="SVA175" s="173"/>
      <c r="SVB175" s="173"/>
      <c r="SVC175" s="173"/>
      <c r="SVD175" s="173"/>
      <c r="SVE175" s="173"/>
      <c r="SVF175" s="173"/>
      <c r="SVG175" s="173"/>
      <c r="SVH175" s="173"/>
      <c r="SVI175" s="173"/>
      <c r="SVJ175" s="173"/>
      <c r="SVK175" s="173"/>
      <c r="SVL175" s="173"/>
      <c r="SVM175" s="173"/>
      <c r="SVN175" s="173"/>
      <c r="SVO175" s="173"/>
      <c r="SVP175" s="173"/>
      <c r="SVQ175" s="173"/>
      <c r="SVR175" s="173"/>
      <c r="SVS175" s="173"/>
      <c r="SVT175" s="173"/>
      <c r="SVU175" s="173"/>
      <c r="SVV175" s="173"/>
      <c r="SVW175" s="173"/>
      <c r="SVX175" s="173"/>
      <c r="SVY175" s="173"/>
      <c r="SVZ175" s="173"/>
      <c r="SWA175" s="173"/>
      <c r="SWB175" s="173"/>
      <c r="SWC175" s="173"/>
      <c r="SWD175" s="173"/>
      <c r="SWE175" s="173"/>
      <c r="SWF175" s="173"/>
      <c r="SWG175" s="173"/>
      <c r="SWH175" s="173"/>
      <c r="SWI175" s="173"/>
      <c r="SWJ175" s="173"/>
      <c r="SWK175" s="173"/>
      <c r="SWL175" s="173"/>
      <c r="SWM175" s="173"/>
      <c r="SWN175" s="173"/>
      <c r="SWO175" s="173"/>
      <c r="SWP175" s="173"/>
      <c r="SWQ175" s="173"/>
      <c r="SWR175" s="173"/>
      <c r="SWS175" s="173"/>
      <c r="SWT175" s="173"/>
      <c r="SWU175" s="173"/>
      <c r="SWV175" s="173"/>
      <c r="SWW175" s="173"/>
      <c r="SWX175" s="173"/>
      <c r="SWY175" s="173"/>
      <c r="SWZ175" s="173"/>
      <c r="SXA175" s="173"/>
      <c r="SXB175" s="173"/>
      <c r="SXC175" s="173"/>
      <c r="SXD175" s="173"/>
      <c r="SXE175" s="173"/>
      <c r="SXF175" s="173"/>
      <c r="SXG175" s="173"/>
      <c r="SXH175" s="173"/>
      <c r="SXI175" s="173"/>
      <c r="SXJ175" s="173"/>
      <c r="SXK175" s="173"/>
      <c r="SXL175" s="173"/>
      <c r="SXM175" s="173"/>
      <c r="SXN175" s="173"/>
      <c r="SXO175" s="173"/>
      <c r="SXP175" s="173"/>
      <c r="SXQ175" s="173"/>
      <c r="SXR175" s="173"/>
      <c r="SXS175" s="173"/>
      <c r="SXT175" s="173"/>
      <c r="SXU175" s="173"/>
      <c r="SXV175" s="173"/>
      <c r="SXW175" s="173"/>
      <c r="SXX175" s="173"/>
      <c r="SXY175" s="173"/>
      <c r="SXZ175" s="173"/>
      <c r="SYA175" s="173"/>
      <c r="SYB175" s="173"/>
      <c r="SYC175" s="173"/>
      <c r="SYD175" s="173"/>
      <c r="SYE175" s="173"/>
      <c r="SYF175" s="173"/>
      <c r="SYG175" s="173"/>
      <c r="SYH175" s="173"/>
      <c r="SYI175" s="173"/>
      <c r="SYJ175" s="173"/>
      <c r="SYK175" s="173"/>
      <c r="SYL175" s="173"/>
      <c r="SYM175" s="173"/>
      <c r="SYN175" s="173"/>
      <c r="SYO175" s="173"/>
      <c r="SYP175" s="173"/>
      <c r="SYQ175" s="173"/>
      <c r="SYR175" s="173"/>
      <c r="SYS175" s="173"/>
      <c r="SYT175" s="173"/>
      <c r="SYU175" s="173"/>
      <c r="SYV175" s="173"/>
      <c r="SYW175" s="173"/>
      <c r="SYX175" s="173"/>
      <c r="SYY175" s="173"/>
      <c r="SYZ175" s="173"/>
      <c r="SZA175" s="173"/>
      <c r="SZB175" s="173"/>
      <c r="SZC175" s="173"/>
      <c r="SZD175" s="173"/>
      <c r="SZE175" s="173"/>
      <c r="SZF175" s="173"/>
      <c r="SZG175" s="173"/>
      <c r="SZH175" s="173"/>
      <c r="SZI175" s="173"/>
      <c r="SZJ175" s="173"/>
      <c r="SZK175" s="173"/>
      <c r="SZL175" s="173"/>
      <c r="SZM175" s="173"/>
      <c r="SZN175" s="173"/>
      <c r="SZO175" s="173"/>
      <c r="SZP175" s="173"/>
      <c r="SZQ175" s="173"/>
      <c r="SZR175" s="173"/>
      <c r="SZS175" s="173"/>
      <c r="SZT175" s="173"/>
      <c r="SZU175" s="173"/>
      <c r="SZV175" s="173"/>
      <c r="SZW175" s="173"/>
      <c r="SZX175" s="173"/>
      <c r="SZY175" s="173"/>
      <c r="SZZ175" s="173"/>
      <c r="TAA175" s="173"/>
      <c r="TAB175" s="173"/>
      <c r="TAC175" s="173"/>
      <c r="TAD175" s="173"/>
      <c r="TAE175" s="173"/>
      <c r="TAF175" s="173"/>
      <c r="TAG175" s="173"/>
      <c r="TAH175" s="173"/>
      <c r="TAI175" s="173"/>
      <c r="TAJ175" s="173"/>
      <c r="TAK175" s="173"/>
      <c r="TAL175" s="173"/>
      <c r="TAM175" s="173"/>
      <c r="TAN175" s="173"/>
      <c r="TAO175" s="173"/>
      <c r="TAP175" s="173"/>
      <c r="TAQ175" s="173"/>
      <c r="TAR175" s="173"/>
      <c r="TAS175" s="173"/>
      <c r="TAT175" s="173"/>
      <c r="TAU175" s="173"/>
      <c r="TAV175" s="173"/>
      <c r="TAW175" s="173"/>
      <c r="TAX175" s="173"/>
      <c r="TAY175" s="173"/>
      <c r="TAZ175" s="173"/>
      <c r="TBA175" s="173"/>
      <c r="TBB175" s="173"/>
      <c r="TBC175" s="173"/>
      <c r="TBD175" s="173"/>
      <c r="TBE175" s="173"/>
      <c r="TBF175" s="173"/>
      <c r="TBG175" s="173"/>
      <c r="TBH175" s="173"/>
      <c r="TBI175" s="173"/>
      <c r="TBJ175" s="173"/>
      <c r="TBK175" s="173"/>
      <c r="TBL175" s="173"/>
      <c r="TBM175" s="173"/>
      <c r="TBN175" s="173"/>
      <c r="TBO175" s="173"/>
      <c r="TBP175" s="173"/>
      <c r="TBQ175" s="173"/>
      <c r="TBR175" s="173"/>
      <c r="TBS175" s="173"/>
      <c r="TBT175" s="173"/>
      <c r="TBU175" s="173"/>
      <c r="TBV175" s="173"/>
      <c r="TBW175" s="173"/>
      <c r="TBX175" s="173"/>
      <c r="TBY175" s="173"/>
      <c r="TBZ175" s="173"/>
      <c r="TCA175" s="173"/>
      <c r="TCB175" s="173"/>
      <c r="TCC175" s="173"/>
      <c r="TCD175" s="173"/>
      <c r="TCE175" s="173"/>
      <c r="TCF175" s="173"/>
      <c r="TCG175" s="173"/>
      <c r="TCH175" s="173"/>
      <c r="TCI175" s="173"/>
      <c r="TCJ175" s="173"/>
      <c r="TCK175" s="173"/>
      <c r="TCL175" s="173"/>
      <c r="TCM175" s="173"/>
      <c r="TCN175" s="173"/>
      <c r="TCO175" s="173"/>
      <c r="TCP175" s="173"/>
      <c r="TCQ175" s="173"/>
      <c r="TCR175" s="173"/>
      <c r="TCS175" s="173"/>
      <c r="TCT175" s="173"/>
      <c r="TCU175" s="173"/>
      <c r="TCV175" s="173"/>
      <c r="TCW175" s="173"/>
      <c r="TCX175" s="173"/>
      <c r="TCY175" s="173"/>
      <c r="TCZ175" s="173"/>
      <c r="TDA175" s="173"/>
      <c r="TDB175" s="173"/>
      <c r="TDC175" s="173"/>
      <c r="TDD175" s="173"/>
      <c r="TDE175" s="173"/>
      <c r="TDF175" s="173"/>
      <c r="TDG175" s="173"/>
      <c r="TDH175" s="173"/>
      <c r="TDI175" s="173"/>
      <c r="TDJ175" s="173"/>
      <c r="TDK175" s="173"/>
      <c r="TDL175" s="173"/>
      <c r="TDM175" s="173"/>
      <c r="TDN175" s="173"/>
      <c r="TDO175" s="173"/>
      <c r="TDP175" s="173"/>
      <c r="TDQ175" s="173"/>
      <c r="TDR175" s="173"/>
      <c r="TDS175" s="173"/>
      <c r="TDT175" s="173"/>
      <c r="TDU175" s="173"/>
      <c r="TDV175" s="173"/>
      <c r="TDW175" s="173"/>
      <c r="TDX175" s="173"/>
      <c r="TDY175" s="173"/>
      <c r="TDZ175" s="173"/>
      <c r="TEA175" s="173"/>
      <c r="TEB175" s="173"/>
      <c r="TEC175" s="173"/>
      <c r="TED175" s="173"/>
      <c r="TEE175" s="173"/>
      <c r="TEF175" s="173"/>
      <c r="TEG175" s="173"/>
      <c r="TEH175" s="173"/>
      <c r="TEI175" s="173"/>
      <c r="TEJ175" s="173"/>
      <c r="TEK175" s="173"/>
      <c r="TEL175" s="173"/>
      <c r="TEM175" s="173"/>
      <c r="TEN175" s="173"/>
      <c r="TEO175" s="173"/>
      <c r="TEP175" s="173"/>
      <c r="TEQ175" s="173"/>
      <c r="TER175" s="173"/>
      <c r="TES175" s="173"/>
      <c r="TET175" s="173"/>
      <c r="TEU175" s="173"/>
      <c r="TEV175" s="173"/>
      <c r="TEW175" s="173"/>
      <c r="TEX175" s="173"/>
      <c r="TEY175" s="173"/>
      <c r="TEZ175" s="173"/>
      <c r="TFA175" s="173"/>
      <c r="TFB175" s="173"/>
      <c r="TFC175" s="173"/>
      <c r="TFD175" s="173"/>
      <c r="TFE175" s="173"/>
      <c r="TFF175" s="173"/>
      <c r="TFG175" s="173"/>
      <c r="TFH175" s="173"/>
      <c r="TFI175" s="173"/>
      <c r="TFJ175" s="173"/>
      <c r="TFK175" s="173"/>
      <c r="TFL175" s="173"/>
      <c r="TFM175" s="173"/>
      <c r="TFN175" s="173"/>
      <c r="TFO175" s="173"/>
      <c r="TFP175" s="173"/>
      <c r="TFQ175" s="173"/>
      <c r="TFR175" s="173"/>
      <c r="TFS175" s="173"/>
      <c r="TFT175" s="173"/>
      <c r="TFU175" s="173"/>
      <c r="TFV175" s="173"/>
      <c r="TFW175" s="173"/>
      <c r="TFX175" s="173"/>
      <c r="TFY175" s="173"/>
      <c r="TFZ175" s="173"/>
      <c r="TGA175" s="173"/>
      <c r="TGB175" s="173"/>
      <c r="TGC175" s="173"/>
      <c r="TGD175" s="173"/>
      <c r="TGE175" s="173"/>
      <c r="TGF175" s="173"/>
      <c r="TGG175" s="173"/>
      <c r="TGH175" s="173"/>
      <c r="TGI175" s="173"/>
      <c r="TGJ175" s="173"/>
      <c r="TGK175" s="173"/>
      <c r="TGL175" s="173"/>
      <c r="TGM175" s="173"/>
      <c r="TGN175" s="173"/>
      <c r="TGO175" s="173"/>
      <c r="TGP175" s="173"/>
      <c r="TGQ175" s="173"/>
      <c r="TGR175" s="173"/>
      <c r="TGS175" s="173"/>
      <c r="TGT175" s="173"/>
      <c r="TGU175" s="173"/>
      <c r="TGV175" s="173"/>
      <c r="TGW175" s="173"/>
      <c r="TGX175" s="173"/>
      <c r="TGY175" s="173"/>
      <c r="TGZ175" s="173"/>
      <c r="THA175" s="173"/>
      <c r="THB175" s="173"/>
      <c r="THC175" s="173"/>
      <c r="THD175" s="173"/>
      <c r="THE175" s="173"/>
      <c r="THF175" s="173"/>
      <c r="THG175" s="173"/>
      <c r="THH175" s="173"/>
      <c r="THI175" s="173"/>
      <c r="THJ175" s="173"/>
      <c r="THK175" s="173"/>
      <c r="THL175" s="173"/>
      <c r="THM175" s="173"/>
      <c r="THN175" s="173"/>
      <c r="THO175" s="173"/>
      <c r="THP175" s="173"/>
      <c r="THQ175" s="173"/>
      <c r="THR175" s="173"/>
      <c r="THS175" s="173"/>
      <c r="THT175" s="173"/>
      <c r="THU175" s="173"/>
      <c r="THV175" s="173"/>
      <c r="THW175" s="173"/>
      <c r="THX175" s="173"/>
      <c r="THY175" s="173"/>
      <c r="THZ175" s="173"/>
      <c r="TIA175" s="173"/>
      <c r="TIB175" s="173"/>
      <c r="TIC175" s="173"/>
      <c r="TID175" s="173"/>
      <c r="TIE175" s="173"/>
      <c r="TIF175" s="173"/>
      <c r="TIG175" s="173"/>
      <c r="TIH175" s="173"/>
      <c r="TII175" s="173"/>
      <c r="TIJ175" s="173"/>
      <c r="TIK175" s="173"/>
      <c r="TIL175" s="173"/>
      <c r="TIM175" s="173"/>
      <c r="TIN175" s="173"/>
      <c r="TIO175" s="173"/>
      <c r="TIP175" s="173"/>
      <c r="TIQ175" s="173"/>
      <c r="TIR175" s="173"/>
      <c r="TIS175" s="173"/>
      <c r="TIT175" s="173"/>
      <c r="TIU175" s="173"/>
      <c r="TIV175" s="173"/>
      <c r="TIW175" s="173"/>
      <c r="TIX175" s="173"/>
      <c r="TIY175" s="173"/>
      <c r="TIZ175" s="173"/>
      <c r="TJA175" s="173"/>
      <c r="TJB175" s="173"/>
      <c r="TJC175" s="173"/>
      <c r="TJD175" s="173"/>
      <c r="TJE175" s="173"/>
      <c r="TJF175" s="173"/>
      <c r="TJG175" s="173"/>
      <c r="TJH175" s="173"/>
      <c r="TJI175" s="173"/>
      <c r="TJJ175" s="173"/>
      <c r="TJK175" s="173"/>
      <c r="TJL175" s="173"/>
      <c r="TJM175" s="173"/>
      <c r="TJN175" s="173"/>
      <c r="TJO175" s="173"/>
      <c r="TJP175" s="173"/>
      <c r="TJQ175" s="173"/>
      <c r="TJR175" s="173"/>
      <c r="TJS175" s="173"/>
      <c r="TJT175" s="173"/>
      <c r="TJU175" s="173"/>
      <c r="TJV175" s="173"/>
      <c r="TJW175" s="173"/>
      <c r="TJX175" s="173"/>
      <c r="TJY175" s="173"/>
      <c r="TJZ175" s="173"/>
      <c r="TKA175" s="173"/>
      <c r="TKB175" s="173"/>
      <c r="TKC175" s="173"/>
      <c r="TKD175" s="173"/>
      <c r="TKE175" s="173"/>
      <c r="TKF175" s="173"/>
      <c r="TKG175" s="173"/>
      <c r="TKH175" s="173"/>
      <c r="TKI175" s="173"/>
      <c r="TKJ175" s="173"/>
      <c r="TKK175" s="173"/>
      <c r="TKL175" s="173"/>
      <c r="TKM175" s="173"/>
      <c r="TKN175" s="173"/>
      <c r="TKO175" s="173"/>
      <c r="TKP175" s="173"/>
      <c r="TKQ175" s="173"/>
      <c r="TKR175" s="173"/>
      <c r="TKS175" s="173"/>
      <c r="TKT175" s="173"/>
      <c r="TKU175" s="173"/>
      <c r="TKV175" s="173"/>
      <c r="TKW175" s="173"/>
      <c r="TKX175" s="173"/>
      <c r="TKY175" s="173"/>
      <c r="TKZ175" s="173"/>
      <c r="TLA175" s="173"/>
      <c r="TLB175" s="173"/>
      <c r="TLC175" s="173"/>
      <c r="TLD175" s="173"/>
      <c r="TLE175" s="173"/>
      <c r="TLF175" s="173"/>
      <c r="TLG175" s="173"/>
      <c r="TLH175" s="173"/>
      <c r="TLI175" s="173"/>
      <c r="TLJ175" s="173"/>
      <c r="TLK175" s="173"/>
      <c r="TLL175" s="173"/>
      <c r="TLM175" s="173"/>
      <c r="TLN175" s="173"/>
      <c r="TLO175" s="173"/>
      <c r="TLP175" s="173"/>
      <c r="TLQ175" s="173"/>
      <c r="TLR175" s="173"/>
      <c r="TLS175" s="173"/>
      <c r="TLT175" s="173"/>
      <c r="TLU175" s="173"/>
      <c r="TLV175" s="173"/>
      <c r="TLW175" s="173"/>
      <c r="TLX175" s="173"/>
      <c r="TLY175" s="173"/>
      <c r="TLZ175" s="173"/>
      <c r="TMA175" s="173"/>
      <c r="TMB175" s="173"/>
      <c r="TMC175" s="173"/>
      <c r="TMD175" s="173"/>
      <c r="TME175" s="173"/>
      <c r="TMF175" s="173"/>
      <c r="TMG175" s="173"/>
      <c r="TMH175" s="173"/>
      <c r="TMI175" s="173"/>
      <c r="TMJ175" s="173"/>
      <c r="TMK175" s="173"/>
      <c r="TML175" s="173"/>
      <c r="TMM175" s="173"/>
      <c r="TMN175" s="173"/>
      <c r="TMO175" s="173"/>
      <c r="TMP175" s="173"/>
      <c r="TMQ175" s="173"/>
      <c r="TMR175" s="173"/>
      <c r="TMS175" s="173"/>
      <c r="TMT175" s="173"/>
      <c r="TMU175" s="173"/>
      <c r="TMV175" s="173"/>
      <c r="TMW175" s="173"/>
      <c r="TMX175" s="173"/>
      <c r="TMY175" s="173"/>
      <c r="TMZ175" s="173"/>
      <c r="TNA175" s="173"/>
      <c r="TNB175" s="173"/>
      <c r="TNC175" s="173"/>
      <c r="TND175" s="173"/>
      <c r="TNE175" s="173"/>
      <c r="TNF175" s="173"/>
      <c r="TNG175" s="173"/>
      <c r="TNH175" s="173"/>
      <c r="TNI175" s="173"/>
      <c r="TNJ175" s="173"/>
      <c r="TNK175" s="173"/>
      <c r="TNL175" s="173"/>
      <c r="TNM175" s="173"/>
      <c r="TNN175" s="173"/>
      <c r="TNO175" s="173"/>
      <c r="TNP175" s="173"/>
      <c r="TNQ175" s="173"/>
      <c r="TNR175" s="173"/>
      <c r="TNS175" s="173"/>
      <c r="TNT175" s="173"/>
      <c r="TNU175" s="173"/>
      <c r="TNV175" s="173"/>
      <c r="TNW175" s="173"/>
      <c r="TNX175" s="173"/>
      <c r="TNY175" s="173"/>
      <c r="TNZ175" s="173"/>
      <c r="TOA175" s="173"/>
      <c r="TOB175" s="173"/>
      <c r="TOC175" s="173"/>
      <c r="TOD175" s="173"/>
      <c r="TOE175" s="173"/>
      <c r="TOF175" s="173"/>
      <c r="TOG175" s="173"/>
      <c r="TOH175" s="173"/>
      <c r="TOI175" s="173"/>
      <c r="TOJ175" s="173"/>
      <c r="TOK175" s="173"/>
      <c r="TOL175" s="173"/>
      <c r="TOM175" s="173"/>
      <c r="TON175" s="173"/>
      <c r="TOO175" s="173"/>
      <c r="TOP175" s="173"/>
      <c r="TOQ175" s="173"/>
      <c r="TOR175" s="173"/>
      <c r="TOS175" s="173"/>
      <c r="TOT175" s="173"/>
      <c r="TOU175" s="173"/>
      <c r="TOV175" s="173"/>
      <c r="TOW175" s="173"/>
      <c r="TOX175" s="173"/>
      <c r="TOY175" s="173"/>
      <c r="TOZ175" s="173"/>
      <c r="TPA175" s="173"/>
      <c r="TPB175" s="173"/>
      <c r="TPC175" s="173"/>
      <c r="TPD175" s="173"/>
      <c r="TPE175" s="173"/>
      <c r="TPF175" s="173"/>
      <c r="TPG175" s="173"/>
      <c r="TPH175" s="173"/>
      <c r="TPI175" s="173"/>
      <c r="TPJ175" s="173"/>
      <c r="TPK175" s="173"/>
      <c r="TPL175" s="173"/>
      <c r="TPM175" s="173"/>
      <c r="TPN175" s="173"/>
      <c r="TPO175" s="173"/>
      <c r="TPP175" s="173"/>
      <c r="TPQ175" s="173"/>
      <c r="TPR175" s="173"/>
      <c r="TPS175" s="173"/>
      <c r="TPT175" s="173"/>
      <c r="TPU175" s="173"/>
      <c r="TPV175" s="173"/>
      <c r="TPW175" s="173"/>
      <c r="TPX175" s="173"/>
      <c r="TPY175" s="173"/>
      <c r="TPZ175" s="173"/>
      <c r="TQA175" s="173"/>
      <c r="TQB175" s="173"/>
      <c r="TQC175" s="173"/>
      <c r="TQD175" s="173"/>
      <c r="TQE175" s="173"/>
      <c r="TQF175" s="173"/>
      <c r="TQG175" s="173"/>
      <c r="TQH175" s="173"/>
      <c r="TQI175" s="173"/>
      <c r="TQJ175" s="173"/>
      <c r="TQK175" s="173"/>
      <c r="TQL175" s="173"/>
      <c r="TQM175" s="173"/>
      <c r="TQN175" s="173"/>
      <c r="TQO175" s="173"/>
      <c r="TQP175" s="173"/>
      <c r="TQQ175" s="173"/>
      <c r="TQR175" s="173"/>
      <c r="TQS175" s="173"/>
      <c r="TQT175" s="173"/>
      <c r="TQU175" s="173"/>
      <c r="TQV175" s="173"/>
      <c r="TQW175" s="173"/>
      <c r="TQX175" s="173"/>
      <c r="TQY175" s="173"/>
      <c r="TQZ175" s="173"/>
      <c r="TRA175" s="173"/>
      <c r="TRB175" s="173"/>
      <c r="TRC175" s="173"/>
      <c r="TRD175" s="173"/>
      <c r="TRE175" s="173"/>
      <c r="TRF175" s="173"/>
      <c r="TRG175" s="173"/>
      <c r="TRH175" s="173"/>
      <c r="TRI175" s="173"/>
      <c r="TRJ175" s="173"/>
      <c r="TRK175" s="173"/>
      <c r="TRL175" s="173"/>
      <c r="TRM175" s="173"/>
      <c r="TRN175" s="173"/>
      <c r="TRO175" s="173"/>
      <c r="TRP175" s="173"/>
      <c r="TRQ175" s="173"/>
      <c r="TRR175" s="173"/>
      <c r="TRS175" s="173"/>
      <c r="TRT175" s="173"/>
      <c r="TRU175" s="173"/>
      <c r="TRV175" s="173"/>
      <c r="TRW175" s="173"/>
      <c r="TRX175" s="173"/>
      <c r="TRY175" s="173"/>
      <c r="TRZ175" s="173"/>
      <c r="TSA175" s="173"/>
      <c r="TSB175" s="173"/>
      <c r="TSC175" s="173"/>
      <c r="TSD175" s="173"/>
      <c r="TSE175" s="173"/>
      <c r="TSF175" s="173"/>
      <c r="TSG175" s="173"/>
      <c r="TSH175" s="173"/>
      <c r="TSI175" s="173"/>
      <c r="TSJ175" s="173"/>
      <c r="TSK175" s="173"/>
      <c r="TSL175" s="173"/>
      <c r="TSM175" s="173"/>
      <c r="TSN175" s="173"/>
      <c r="TSO175" s="173"/>
      <c r="TSP175" s="173"/>
      <c r="TSQ175" s="173"/>
      <c r="TSR175" s="173"/>
      <c r="TSS175" s="173"/>
      <c r="TST175" s="173"/>
      <c r="TSU175" s="173"/>
      <c r="TSV175" s="173"/>
      <c r="TSW175" s="173"/>
      <c r="TSX175" s="173"/>
      <c r="TSY175" s="173"/>
      <c r="TSZ175" s="173"/>
      <c r="TTA175" s="173"/>
      <c r="TTB175" s="173"/>
      <c r="TTC175" s="173"/>
      <c r="TTD175" s="173"/>
      <c r="TTE175" s="173"/>
      <c r="TTF175" s="173"/>
      <c r="TTG175" s="173"/>
      <c r="TTH175" s="173"/>
      <c r="TTI175" s="173"/>
      <c r="TTJ175" s="173"/>
      <c r="TTK175" s="173"/>
      <c r="TTL175" s="173"/>
      <c r="TTM175" s="173"/>
      <c r="TTN175" s="173"/>
      <c r="TTO175" s="173"/>
      <c r="TTP175" s="173"/>
      <c r="TTQ175" s="173"/>
      <c r="TTR175" s="173"/>
      <c r="TTS175" s="173"/>
      <c r="TTT175" s="173"/>
      <c r="TTU175" s="173"/>
      <c r="TTV175" s="173"/>
      <c r="TTW175" s="173"/>
      <c r="TTX175" s="173"/>
      <c r="TTY175" s="173"/>
      <c r="TTZ175" s="173"/>
      <c r="TUA175" s="173"/>
      <c r="TUB175" s="173"/>
      <c r="TUC175" s="173"/>
      <c r="TUD175" s="173"/>
      <c r="TUE175" s="173"/>
      <c r="TUF175" s="173"/>
      <c r="TUG175" s="173"/>
      <c r="TUH175" s="173"/>
      <c r="TUI175" s="173"/>
      <c r="TUJ175" s="173"/>
      <c r="TUK175" s="173"/>
      <c r="TUL175" s="173"/>
      <c r="TUM175" s="173"/>
      <c r="TUN175" s="173"/>
      <c r="TUO175" s="173"/>
      <c r="TUP175" s="173"/>
      <c r="TUQ175" s="173"/>
      <c r="TUR175" s="173"/>
      <c r="TUS175" s="173"/>
      <c r="TUT175" s="173"/>
      <c r="TUU175" s="173"/>
      <c r="TUV175" s="173"/>
      <c r="TUW175" s="173"/>
      <c r="TUX175" s="173"/>
      <c r="TUY175" s="173"/>
      <c r="TUZ175" s="173"/>
      <c r="TVA175" s="173"/>
      <c r="TVB175" s="173"/>
      <c r="TVC175" s="173"/>
      <c r="TVD175" s="173"/>
      <c r="TVE175" s="173"/>
      <c r="TVF175" s="173"/>
      <c r="TVG175" s="173"/>
      <c r="TVH175" s="173"/>
      <c r="TVI175" s="173"/>
      <c r="TVJ175" s="173"/>
      <c r="TVK175" s="173"/>
      <c r="TVL175" s="173"/>
      <c r="TVM175" s="173"/>
      <c r="TVN175" s="173"/>
      <c r="TVO175" s="173"/>
      <c r="TVP175" s="173"/>
      <c r="TVQ175" s="173"/>
      <c r="TVR175" s="173"/>
      <c r="TVS175" s="173"/>
      <c r="TVT175" s="173"/>
      <c r="TVU175" s="173"/>
      <c r="TVV175" s="173"/>
      <c r="TVW175" s="173"/>
      <c r="TVX175" s="173"/>
      <c r="TVY175" s="173"/>
      <c r="TVZ175" s="173"/>
      <c r="TWA175" s="173"/>
      <c r="TWB175" s="173"/>
      <c r="TWC175" s="173"/>
      <c r="TWD175" s="173"/>
      <c r="TWE175" s="173"/>
      <c r="TWF175" s="173"/>
      <c r="TWG175" s="173"/>
      <c r="TWH175" s="173"/>
      <c r="TWI175" s="173"/>
      <c r="TWJ175" s="173"/>
      <c r="TWK175" s="173"/>
      <c r="TWL175" s="173"/>
      <c r="TWM175" s="173"/>
      <c r="TWN175" s="173"/>
      <c r="TWO175" s="173"/>
      <c r="TWP175" s="173"/>
      <c r="TWQ175" s="173"/>
      <c r="TWR175" s="173"/>
      <c r="TWS175" s="173"/>
      <c r="TWT175" s="173"/>
      <c r="TWU175" s="173"/>
      <c r="TWV175" s="173"/>
      <c r="TWW175" s="173"/>
      <c r="TWX175" s="173"/>
      <c r="TWY175" s="173"/>
      <c r="TWZ175" s="173"/>
      <c r="TXA175" s="173"/>
      <c r="TXB175" s="173"/>
      <c r="TXC175" s="173"/>
      <c r="TXD175" s="173"/>
      <c r="TXE175" s="173"/>
      <c r="TXF175" s="173"/>
      <c r="TXG175" s="173"/>
      <c r="TXH175" s="173"/>
      <c r="TXI175" s="173"/>
      <c r="TXJ175" s="173"/>
      <c r="TXK175" s="173"/>
      <c r="TXL175" s="173"/>
      <c r="TXM175" s="173"/>
      <c r="TXN175" s="173"/>
      <c r="TXO175" s="173"/>
      <c r="TXP175" s="173"/>
      <c r="TXQ175" s="173"/>
      <c r="TXR175" s="173"/>
      <c r="TXS175" s="173"/>
      <c r="TXT175" s="173"/>
      <c r="TXU175" s="173"/>
      <c r="TXV175" s="173"/>
      <c r="TXW175" s="173"/>
      <c r="TXX175" s="173"/>
      <c r="TXY175" s="173"/>
      <c r="TXZ175" s="173"/>
      <c r="TYA175" s="173"/>
      <c r="TYB175" s="173"/>
      <c r="TYC175" s="173"/>
      <c r="TYD175" s="173"/>
      <c r="TYE175" s="173"/>
      <c r="TYF175" s="173"/>
      <c r="TYG175" s="173"/>
      <c r="TYH175" s="173"/>
      <c r="TYI175" s="173"/>
      <c r="TYJ175" s="173"/>
      <c r="TYK175" s="173"/>
      <c r="TYL175" s="173"/>
      <c r="TYM175" s="173"/>
      <c r="TYN175" s="173"/>
      <c r="TYO175" s="173"/>
      <c r="TYP175" s="173"/>
      <c r="TYQ175" s="173"/>
      <c r="TYR175" s="173"/>
      <c r="TYS175" s="173"/>
      <c r="TYT175" s="173"/>
      <c r="TYU175" s="173"/>
      <c r="TYV175" s="173"/>
      <c r="TYW175" s="173"/>
      <c r="TYX175" s="173"/>
      <c r="TYY175" s="173"/>
      <c r="TYZ175" s="173"/>
      <c r="TZA175" s="173"/>
      <c r="TZB175" s="173"/>
      <c r="TZC175" s="173"/>
      <c r="TZD175" s="173"/>
      <c r="TZE175" s="173"/>
      <c r="TZF175" s="173"/>
      <c r="TZG175" s="173"/>
      <c r="TZH175" s="173"/>
      <c r="TZI175" s="173"/>
      <c r="TZJ175" s="173"/>
      <c r="TZK175" s="173"/>
      <c r="TZL175" s="173"/>
      <c r="TZM175" s="173"/>
      <c r="TZN175" s="173"/>
      <c r="TZO175" s="173"/>
      <c r="TZP175" s="173"/>
      <c r="TZQ175" s="173"/>
      <c r="TZR175" s="173"/>
      <c r="TZS175" s="173"/>
      <c r="TZT175" s="173"/>
      <c r="TZU175" s="173"/>
      <c r="TZV175" s="173"/>
      <c r="TZW175" s="173"/>
      <c r="TZX175" s="173"/>
      <c r="TZY175" s="173"/>
      <c r="TZZ175" s="173"/>
      <c r="UAA175" s="173"/>
      <c r="UAB175" s="173"/>
      <c r="UAC175" s="173"/>
      <c r="UAD175" s="173"/>
      <c r="UAE175" s="173"/>
      <c r="UAF175" s="173"/>
      <c r="UAG175" s="173"/>
      <c r="UAH175" s="173"/>
      <c r="UAI175" s="173"/>
      <c r="UAJ175" s="173"/>
      <c r="UAK175" s="173"/>
      <c r="UAL175" s="173"/>
      <c r="UAM175" s="173"/>
      <c r="UAN175" s="173"/>
      <c r="UAO175" s="173"/>
      <c r="UAP175" s="173"/>
      <c r="UAQ175" s="173"/>
      <c r="UAR175" s="173"/>
      <c r="UAS175" s="173"/>
      <c r="UAT175" s="173"/>
      <c r="UAU175" s="173"/>
      <c r="UAV175" s="173"/>
      <c r="UAW175" s="173"/>
      <c r="UAX175" s="173"/>
      <c r="UAY175" s="173"/>
      <c r="UAZ175" s="173"/>
      <c r="UBA175" s="173"/>
      <c r="UBB175" s="173"/>
      <c r="UBC175" s="173"/>
      <c r="UBD175" s="173"/>
      <c r="UBE175" s="173"/>
      <c r="UBF175" s="173"/>
      <c r="UBG175" s="173"/>
      <c r="UBH175" s="173"/>
      <c r="UBI175" s="173"/>
      <c r="UBJ175" s="173"/>
      <c r="UBK175" s="173"/>
      <c r="UBL175" s="173"/>
      <c r="UBM175" s="173"/>
      <c r="UBN175" s="173"/>
      <c r="UBO175" s="173"/>
      <c r="UBP175" s="173"/>
      <c r="UBQ175" s="173"/>
      <c r="UBR175" s="173"/>
      <c r="UBS175" s="173"/>
      <c r="UBT175" s="173"/>
      <c r="UBU175" s="173"/>
      <c r="UBV175" s="173"/>
      <c r="UBW175" s="173"/>
      <c r="UBX175" s="173"/>
      <c r="UBY175" s="173"/>
      <c r="UBZ175" s="173"/>
      <c r="UCA175" s="173"/>
      <c r="UCB175" s="173"/>
      <c r="UCC175" s="173"/>
      <c r="UCD175" s="173"/>
      <c r="UCE175" s="173"/>
      <c r="UCF175" s="173"/>
      <c r="UCG175" s="173"/>
      <c r="UCH175" s="173"/>
      <c r="UCI175" s="173"/>
      <c r="UCJ175" s="173"/>
      <c r="UCK175" s="173"/>
      <c r="UCL175" s="173"/>
      <c r="UCM175" s="173"/>
      <c r="UCN175" s="173"/>
      <c r="UCO175" s="173"/>
      <c r="UCP175" s="173"/>
      <c r="UCQ175" s="173"/>
      <c r="UCR175" s="173"/>
      <c r="UCS175" s="173"/>
      <c r="UCT175" s="173"/>
      <c r="UCU175" s="173"/>
      <c r="UCV175" s="173"/>
      <c r="UCW175" s="173"/>
      <c r="UCX175" s="173"/>
      <c r="UCY175" s="173"/>
      <c r="UCZ175" s="173"/>
      <c r="UDA175" s="173"/>
      <c r="UDB175" s="173"/>
      <c r="UDC175" s="173"/>
      <c r="UDD175" s="173"/>
      <c r="UDE175" s="173"/>
      <c r="UDF175" s="173"/>
      <c r="UDG175" s="173"/>
      <c r="UDH175" s="173"/>
      <c r="UDI175" s="173"/>
      <c r="UDJ175" s="173"/>
      <c r="UDK175" s="173"/>
      <c r="UDL175" s="173"/>
      <c r="UDM175" s="173"/>
      <c r="UDN175" s="173"/>
      <c r="UDO175" s="173"/>
      <c r="UDP175" s="173"/>
      <c r="UDQ175" s="173"/>
      <c r="UDR175" s="173"/>
      <c r="UDS175" s="173"/>
      <c r="UDT175" s="173"/>
      <c r="UDU175" s="173"/>
      <c r="UDV175" s="173"/>
      <c r="UDW175" s="173"/>
      <c r="UDX175" s="173"/>
      <c r="UDY175" s="173"/>
      <c r="UDZ175" s="173"/>
      <c r="UEA175" s="173"/>
      <c r="UEB175" s="173"/>
      <c r="UEC175" s="173"/>
      <c r="UED175" s="173"/>
      <c r="UEE175" s="173"/>
      <c r="UEF175" s="173"/>
      <c r="UEG175" s="173"/>
      <c r="UEH175" s="173"/>
      <c r="UEI175" s="173"/>
      <c r="UEJ175" s="173"/>
      <c r="UEK175" s="173"/>
      <c r="UEL175" s="173"/>
      <c r="UEM175" s="173"/>
      <c r="UEN175" s="173"/>
      <c r="UEO175" s="173"/>
      <c r="UEP175" s="173"/>
      <c r="UEQ175" s="173"/>
      <c r="UER175" s="173"/>
      <c r="UES175" s="173"/>
      <c r="UET175" s="173"/>
      <c r="UEU175" s="173"/>
      <c r="UEV175" s="173"/>
      <c r="UEW175" s="173"/>
      <c r="UEX175" s="173"/>
      <c r="UEY175" s="173"/>
      <c r="UEZ175" s="173"/>
      <c r="UFA175" s="173"/>
      <c r="UFB175" s="173"/>
      <c r="UFC175" s="173"/>
      <c r="UFD175" s="173"/>
      <c r="UFE175" s="173"/>
      <c r="UFF175" s="173"/>
      <c r="UFG175" s="173"/>
      <c r="UFH175" s="173"/>
      <c r="UFI175" s="173"/>
      <c r="UFJ175" s="173"/>
      <c r="UFK175" s="173"/>
      <c r="UFL175" s="173"/>
      <c r="UFM175" s="173"/>
      <c r="UFN175" s="173"/>
      <c r="UFO175" s="173"/>
      <c r="UFP175" s="173"/>
      <c r="UFQ175" s="173"/>
      <c r="UFR175" s="173"/>
      <c r="UFS175" s="173"/>
      <c r="UFT175" s="173"/>
      <c r="UFU175" s="173"/>
      <c r="UFV175" s="173"/>
      <c r="UFW175" s="173"/>
      <c r="UFX175" s="173"/>
      <c r="UFY175" s="173"/>
      <c r="UFZ175" s="173"/>
      <c r="UGA175" s="173"/>
      <c r="UGB175" s="173"/>
      <c r="UGC175" s="173"/>
      <c r="UGD175" s="173"/>
      <c r="UGE175" s="173"/>
      <c r="UGF175" s="173"/>
      <c r="UGG175" s="173"/>
      <c r="UGH175" s="173"/>
      <c r="UGI175" s="173"/>
      <c r="UGJ175" s="173"/>
      <c r="UGK175" s="173"/>
      <c r="UGL175" s="173"/>
      <c r="UGM175" s="173"/>
      <c r="UGN175" s="173"/>
      <c r="UGO175" s="173"/>
      <c r="UGP175" s="173"/>
      <c r="UGQ175" s="173"/>
      <c r="UGR175" s="173"/>
      <c r="UGS175" s="173"/>
      <c r="UGT175" s="173"/>
      <c r="UGU175" s="173"/>
      <c r="UGV175" s="173"/>
      <c r="UGW175" s="173"/>
      <c r="UGX175" s="173"/>
      <c r="UGY175" s="173"/>
      <c r="UGZ175" s="173"/>
      <c r="UHA175" s="173"/>
      <c r="UHB175" s="173"/>
      <c r="UHC175" s="173"/>
      <c r="UHD175" s="173"/>
      <c r="UHE175" s="173"/>
      <c r="UHF175" s="173"/>
      <c r="UHG175" s="173"/>
      <c r="UHH175" s="173"/>
      <c r="UHI175" s="173"/>
      <c r="UHJ175" s="173"/>
      <c r="UHK175" s="173"/>
      <c r="UHL175" s="173"/>
      <c r="UHM175" s="173"/>
      <c r="UHN175" s="173"/>
      <c r="UHO175" s="173"/>
      <c r="UHP175" s="173"/>
      <c r="UHQ175" s="173"/>
      <c r="UHR175" s="173"/>
      <c r="UHS175" s="173"/>
      <c r="UHT175" s="173"/>
      <c r="UHU175" s="173"/>
      <c r="UHV175" s="173"/>
      <c r="UHW175" s="173"/>
      <c r="UHX175" s="173"/>
      <c r="UHY175" s="173"/>
      <c r="UHZ175" s="173"/>
      <c r="UIA175" s="173"/>
      <c r="UIB175" s="173"/>
      <c r="UIC175" s="173"/>
      <c r="UID175" s="173"/>
      <c r="UIE175" s="173"/>
      <c r="UIF175" s="173"/>
      <c r="UIG175" s="173"/>
      <c r="UIH175" s="173"/>
      <c r="UII175" s="173"/>
      <c r="UIJ175" s="173"/>
      <c r="UIK175" s="173"/>
      <c r="UIL175" s="173"/>
      <c r="UIM175" s="173"/>
      <c r="UIN175" s="173"/>
      <c r="UIO175" s="173"/>
      <c r="UIP175" s="173"/>
      <c r="UIQ175" s="173"/>
      <c r="UIR175" s="173"/>
      <c r="UIS175" s="173"/>
      <c r="UIT175" s="173"/>
      <c r="UIU175" s="173"/>
      <c r="UIV175" s="173"/>
      <c r="UIW175" s="173"/>
      <c r="UIX175" s="173"/>
      <c r="UIY175" s="173"/>
      <c r="UIZ175" s="173"/>
      <c r="UJA175" s="173"/>
      <c r="UJB175" s="173"/>
      <c r="UJC175" s="173"/>
      <c r="UJD175" s="173"/>
      <c r="UJE175" s="173"/>
      <c r="UJF175" s="173"/>
      <c r="UJG175" s="173"/>
      <c r="UJH175" s="173"/>
      <c r="UJI175" s="173"/>
      <c r="UJJ175" s="173"/>
      <c r="UJK175" s="173"/>
      <c r="UJL175" s="173"/>
      <c r="UJM175" s="173"/>
      <c r="UJN175" s="173"/>
      <c r="UJO175" s="173"/>
      <c r="UJP175" s="173"/>
      <c r="UJQ175" s="173"/>
      <c r="UJR175" s="173"/>
      <c r="UJS175" s="173"/>
      <c r="UJT175" s="173"/>
      <c r="UJU175" s="173"/>
      <c r="UJV175" s="173"/>
      <c r="UJW175" s="173"/>
      <c r="UJX175" s="173"/>
      <c r="UJY175" s="173"/>
      <c r="UJZ175" s="173"/>
      <c r="UKA175" s="173"/>
      <c r="UKB175" s="173"/>
      <c r="UKC175" s="173"/>
      <c r="UKD175" s="173"/>
      <c r="UKE175" s="173"/>
      <c r="UKF175" s="173"/>
      <c r="UKG175" s="173"/>
      <c r="UKH175" s="173"/>
      <c r="UKI175" s="173"/>
      <c r="UKJ175" s="173"/>
      <c r="UKK175" s="173"/>
      <c r="UKL175" s="173"/>
      <c r="UKM175" s="173"/>
      <c r="UKN175" s="173"/>
      <c r="UKO175" s="173"/>
      <c r="UKP175" s="173"/>
      <c r="UKQ175" s="173"/>
      <c r="UKR175" s="173"/>
      <c r="UKS175" s="173"/>
      <c r="UKT175" s="173"/>
      <c r="UKU175" s="173"/>
      <c r="UKV175" s="173"/>
      <c r="UKW175" s="173"/>
      <c r="UKX175" s="173"/>
      <c r="UKY175" s="173"/>
      <c r="UKZ175" s="173"/>
      <c r="ULA175" s="173"/>
      <c r="ULB175" s="173"/>
      <c r="ULC175" s="173"/>
      <c r="ULD175" s="173"/>
      <c r="ULE175" s="173"/>
      <c r="ULF175" s="173"/>
      <c r="ULG175" s="173"/>
      <c r="ULH175" s="173"/>
      <c r="ULI175" s="173"/>
      <c r="ULJ175" s="173"/>
      <c r="ULK175" s="173"/>
      <c r="ULL175" s="173"/>
      <c r="ULM175" s="173"/>
      <c r="ULN175" s="173"/>
      <c r="ULO175" s="173"/>
      <c r="ULP175" s="173"/>
      <c r="ULQ175" s="173"/>
      <c r="ULR175" s="173"/>
      <c r="ULS175" s="173"/>
      <c r="ULT175" s="173"/>
      <c r="ULU175" s="173"/>
      <c r="ULV175" s="173"/>
      <c r="ULW175" s="173"/>
      <c r="ULX175" s="173"/>
      <c r="ULY175" s="173"/>
      <c r="ULZ175" s="173"/>
      <c r="UMA175" s="173"/>
      <c r="UMB175" s="173"/>
      <c r="UMC175" s="173"/>
      <c r="UMD175" s="173"/>
      <c r="UME175" s="173"/>
      <c r="UMF175" s="173"/>
      <c r="UMG175" s="173"/>
      <c r="UMH175" s="173"/>
      <c r="UMI175" s="173"/>
      <c r="UMJ175" s="173"/>
      <c r="UMK175" s="173"/>
      <c r="UML175" s="173"/>
      <c r="UMM175" s="173"/>
      <c r="UMN175" s="173"/>
      <c r="UMO175" s="173"/>
      <c r="UMP175" s="173"/>
      <c r="UMQ175" s="173"/>
      <c r="UMR175" s="173"/>
      <c r="UMS175" s="173"/>
      <c r="UMT175" s="173"/>
      <c r="UMU175" s="173"/>
      <c r="UMV175" s="173"/>
      <c r="UMW175" s="173"/>
      <c r="UMX175" s="173"/>
      <c r="UMY175" s="173"/>
      <c r="UMZ175" s="173"/>
      <c r="UNA175" s="173"/>
      <c r="UNB175" s="173"/>
      <c r="UNC175" s="173"/>
      <c r="UND175" s="173"/>
      <c r="UNE175" s="173"/>
      <c r="UNF175" s="173"/>
      <c r="UNG175" s="173"/>
      <c r="UNH175" s="173"/>
      <c r="UNI175" s="173"/>
      <c r="UNJ175" s="173"/>
      <c r="UNK175" s="173"/>
      <c r="UNL175" s="173"/>
      <c r="UNM175" s="173"/>
      <c r="UNN175" s="173"/>
      <c r="UNO175" s="173"/>
      <c r="UNP175" s="173"/>
      <c r="UNQ175" s="173"/>
      <c r="UNR175" s="173"/>
      <c r="UNS175" s="173"/>
      <c r="UNT175" s="173"/>
      <c r="UNU175" s="173"/>
      <c r="UNV175" s="173"/>
      <c r="UNW175" s="173"/>
      <c r="UNX175" s="173"/>
      <c r="UNY175" s="173"/>
      <c r="UNZ175" s="173"/>
      <c r="UOA175" s="173"/>
      <c r="UOB175" s="173"/>
      <c r="UOC175" s="173"/>
      <c r="UOD175" s="173"/>
      <c r="UOE175" s="173"/>
      <c r="UOF175" s="173"/>
      <c r="UOG175" s="173"/>
      <c r="UOH175" s="173"/>
      <c r="UOI175" s="173"/>
      <c r="UOJ175" s="173"/>
      <c r="UOK175" s="173"/>
      <c r="UOL175" s="173"/>
      <c r="UOM175" s="173"/>
      <c r="UON175" s="173"/>
      <c r="UOO175" s="173"/>
      <c r="UOP175" s="173"/>
      <c r="UOQ175" s="173"/>
      <c r="UOR175" s="173"/>
      <c r="UOS175" s="173"/>
      <c r="UOT175" s="173"/>
      <c r="UOU175" s="173"/>
      <c r="UOV175" s="173"/>
      <c r="UOW175" s="173"/>
      <c r="UOX175" s="173"/>
      <c r="UOY175" s="173"/>
      <c r="UOZ175" s="173"/>
      <c r="UPA175" s="173"/>
      <c r="UPB175" s="173"/>
      <c r="UPC175" s="173"/>
      <c r="UPD175" s="173"/>
      <c r="UPE175" s="173"/>
      <c r="UPF175" s="173"/>
      <c r="UPG175" s="173"/>
      <c r="UPH175" s="173"/>
      <c r="UPI175" s="173"/>
      <c r="UPJ175" s="173"/>
      <c r="UPK175" s="173"/>
      <c r="UPL175" s="173"/>
      <c r="UPM175" s="173"/>
      <c r="UPN175" s="173"/>
      <c r="UPO175" s="173"/>
      <c r="UPP175" s="173"/>
      <c r="UPQ175" s="173"/>
      <c r="UPR175" s="173"/>
      <c r="UPS175" s="173"/>
      <c r="UPT175" s="173"/>
      <c r="UPU175" s="173"/>
      <c r="UPV175" s="173"/>
      <c r="UPW175" s="173"/>
      <c r="UPX175" s="173"/>
      <c r="UPY175" s="173"/>
      <c r="UPZ175" s="173"/>
      <c r="UQA175" s="173"/>
      <c r="UQB175" s="173"/>
      <c r="UQC175" s="173"/>
      <c r="UQD175" s="173"/>
      <c r="UQE175" s="173"/>
      <c r="UQF175" s="173"/>
      <c r="UQG175" s="173"/>
      <c r="UQH175" s="173"/>
      <c r="UQI175" s="173"/>
      <c r="UQJ175" s="173"/>
      <c r="UQK175" s="173"/>
      <c r="UQL175" s="173"/>
      <c r="UQM175" s="173"/>
      <c r="UQN175" s="173"/>
      <c r="UQO175" s="173"/>
      <c r="UQP175" s="173"/>
      <c r="UQQ175" s="173"/>
      <c r="UQR175" s="173"/>
      <c r="UQS175" s="173"/>
      <c r="UQT175" s="173"/>
      <c r="UQU175" s="173"/>
      <c r="UQV175" s="173"/>
      <c r="UQW175" s="173"/>
      <c r="UQX175" s="173"/>
      <c r="UQY175" s="173"/>
      <c r="UQZ175" s="173"/>
      <c r="URA175" s="173"/>
      <c r="URB175" s="173"/>
      <c r="URC175" s="173"/>
      <c r="URD175" s="173"/>
      <c r="URE175" s="173"/>
      <c r="URF175" s="173"/>
      <c r="URG175" s="173"/>
      <c r="URH175" s="173"/>
      <c r="URI175" s="173"/>
      <c r="URJ175" s="173"/>
      <c r="URK175" s="173"/>
      <c r="URL175" s="173"/>
      <c r="URM175" s="173"/>
      <c r="URN175" s="173"/>
      <c r="URO175" s="173"/>
      <c r="URP175" s="173"/>
      <c r="URQ175" s="173"/>
      <c r="URR175" s="173"/>
      <c r="URS175" s="173"/>
      <c r="URT175" s="173"/>
      <c r="URU175" s="173"/>
      <c r="URV175" s="173"/>
      <c r="URW175" s="173"/>
      <c r="URX175" s="173"/>
      <c r="URY175" s="173"/>
      <c r="URZ175" s="173"/>
      <c r="USA175" s="173"/>
      <c r="USB175" s="173"/>
      <c r="USC175" s="173"/>
      <c r="USD175" s="173"/>
      <c r="USE175" s="173"/>
      <c r="USF175" s="173"/>
      <c r="USG175" s="173"/>
      <c r="USH175" s="173"/>
      <c r="USI175" s="173"/>
      <c r="USJ175" s="173"/>
      <c r="USK175" s="173"/>
      <c r="USL175" s="173"/>
      <c r="USM175" s="173"/>
      <c r="USN175" s="173"/>
      <c r="USO175" s="173"/>
      <c r="USP175" s="173"/>
      <c r="USQ175" s="173"/>
      <c r="USR175" s="173"/>
      <c r="USS175" s="173"/>
      <c r="UST175" s="173"/>
      <c r="USU175" s="173"/>
      <c r="USV175" s="173"/>
      <c r="USW175" s="173"/>
      <c r="USX175" s="173"/>
      <c r="USY175" s="173"/>
      <c r="USZ175" s="173"/>
      <c r="UTA175" s="173"/>
      <c r="UTB175" s="173"/>
      <c r="UTC175" s="173"/>
      <c r="UTD175" s="173"/>
      <c r="UTE175" s="173"/>
      <c r="UTF175" s="173"/>
      <c r="UTG175" s="173"/>
      <c r="UTH175" s="173"/>
      <c r="UTI175" s="173"/>
      <c r="UTJ175" s="173"/>
      <c r="UTK175" s="173"/>
      <c r="UTL175" s="173"/>
      <c r="UTM175" s="173"/>
      <c r="UTN175" s="173"/>
      <c r="UTO175" s="173"/>
      <c r="UTP175" s="173"/>
      <c r="UTQ175" s="173"/>
      <c r="UTR175" s="173"/>
      <c r="UTS175" s="173"/>
      <c r="UTT175" s="173"/>
      <c r="UTU175" s="173"/>
      <c r="UTV175" s="173"/>
      <c r="UTW175" s="173"/>
      <c r="UTX175" s="173"/>
      <c r="UTY175" s="173"/>
      <c r="UTZ175" s="173"/>
      <c r="UUA175" s="173"/>
      <c r="UUB175" s="173"/>
      <c r="UUC175" s="173"/>
      <c r="UUD175" s="173"/>
      <c r="UUE175" s="173"/>
      <c r="UUF175" s="173"/>
      <c r="UUG175" s="173"/>
      <c r="UUH175" s="173"/>
      <c r="UUI175" s="173"/>
      <c r="UUJ175" s="173"/>
      <c r="UUK175" s="173"/>
      <c r="UUL175" s="173"/>
      <c r="UUM175" s="173"/>
      <c r="UUN175" s="173"/>
      <c r="UUO175" s="173"/>
      <c r="UUP175" s="173"/>
      <c r="UUQ175" s="173"/>
      <c r="UUR175" s="173"/>
      <c r="UUS175" s="173"/>
      <c r="UUT175" s="173"/>
      <c r="UUU175" s="173"/>
      <c r="UUV175" s="173"/>
      <c r="UUW175" s="173"/>
      <c r="UUX175" s="173"/>
      <c r="UUY175" s="173"/>
      <c r="UUZ175" s="173"/>
      <c r="UVA175" s="173"/>
      <c r="UVB175" s="173"/>
      <c r="UVC175" s="173"/>
      <c r="UVD175" s="173"/>
      <c r="UVE175" s="173"/>
      <c r="UVF175" s="173"/>
      <c r="UVG175" s="173"/>
      <c r="UVH175" s="173"/>
      <c r="UVI175" s="173"/>
      <c r="UVJ175" s="173"/>
      <c r="UVK175" s="173"/>
      <c r="UVL175" s="173"/>
      <c r="UVM175" s="173"/>
      <c r="UVN175" s="173"/>
      <c r="UVO175" s="173"/>
      <c r="UVP175" s="173"/>
      <c r="UVQ175" s="173"/>
      <c r="UVR175" s="173"/>
      <c r="UVS175" s="173"/>
      <c r="UVT175" s="173"/>
      <c r="UVU175" s="173"/>
      <c r="UVV175" s="173"/>
      <c r="UVW175" s="173"/>
      <c r="UVX175" s="173"/>
      <c r="UVY175" s="173"/>
      <c r="UVZ175" s="173"/>
      <c r="UWA175" s="173"/>
      <c r="UWB175" s="173"/>
      <c r="UWC175" s="173"/>
      <c r="UWD175" s="173"/>
      <c r="UWE175" s="173"/>
      <c r="UWF175" s="173"/>
      <c r="UWG175" s="173"/>
      <c r="UWH175" s="173"/>
      <c r="UWI175" s="173"/>
      <c r="UWJ175" s="173"/>
      <c r="UWK175" s="173"/>
      <c r="UWL175" s="173"/>
      <c r="UWM175" s="173"/>
      <c r="UWN175" s="173"/>
      <c r="UWO175" s="173"/>
      <c r="UWP175" s="173"/>
      <c r="UWQ175" s="173"/>
      <c r="UWR175" s="173"/>
      <c r="UWS175" s="173"/>
      <c r="UWT175" s="173"/>
      <c r="UWU175" s="173"/>
      <c r="UWV175" s="173"/>
      <c r="UWW175" s="173"/>
      <c r="UWX175" s="173"/>
      <c r="UWY175" s="173"/>
      <c r="UWZ175" s="173"/>
      <c r="UXA175" s="173"/>
      <c r="UXB175" s="173"/>
      <c r="UXC175" s="173"/>
      <c r="UXD175" s="173"/>
      <c r="UXE175" s="173"/>
      <c r="UXF175" s="173"/>
      <c r="UXG175" s="173"/>
      <c r="UXH175" s="173"/>
      <c r="UXI175" s="173"/>
      <c r="UXJ175" s="173"/>
      <c r="UXK175" s="173"/>
      <c r="UXL175" s="173"/>
      <c r="UXM175" s="173"/>
      <c r="UXN175" s="173"/>
      <c r="UXO175" s="173"/>
      <c r="UXP175" s="173"/>
      <c r="UXQ175" s="173"/>
      <c r="UXR175" s="173"/>
      <c r="UXS175" s="173"/>
      <c r="UXT175" s="173"/>
      <c r="UXU175" s="173"/>
      <c r="UXV175" s="173"/>
      <c r="UXW175" s="173"/>
      <c r="UXX175" s="173"/>
      <c r="UXY175" s="173"/>
      <c r="UXZ175" s="173"/>
      <c r="UYA175" s="173"/>
      <c r="UYB175" s="173"/>
      <c r="UYC175" s="173"/>
      <c r="UYD175" s="173"/>
      <c r="UYE175" s="173"/>
      <c r="UYF175" s="173"/>
      <c r="UYG175" s="173"/>
      <c r="UYH175" s="173"/>
      <c r="UYI175" s="173"/>
      <c r="UYJ175" s="173"/>
      <c r="UYK175" s="173"/>
      <c r="UYL175" s="173"/>
      <c r="UYM175" s="173"/>
      <c r="UYN175" s="173"/>
      <c r="UYO175" s="173"/>
      <c r="UYP175" s="173"/>
      <c r="UYQ175" s="173"/>
      <c r="UYR175" s="173"/>
      <c r="UYS175" s="173"/>
      <c r="UYT175" s="173"/>
      <c r="UYU175" s="173"/>
      <c r="UYV175" s="173"/>
      <c r="UYW175" s="173"/>
      <c r="UYX175" s="173"/>
      <c r="UYY175" s="173"/>
      <c r="UYZ175" s="173"/>
      <c r="UZA175" s="173"/>
      <c r="UZB175" s="173"/>
      <c r="UZC175" s="173"/>
      <c r="UZD175" s="173"/>
      <c r="UZE175" s="173"/>
      <c r="UZF175" s="173"/>
      <c r="UZG175" s="173"/>
      <c r="UZH175" s="173"/>
      <c r="UZI175" s="173"/>
      <c r="UZJ175" s="173"/>
      <c r="UZK175" s="173"/>
      <c r="UZL175" s="173"/>
      <c r="UZM175" s="173"/>
      <c r="UZN175" s="173"/>
      <c r="UZO175" s="173"/>
      <c r="UZP175" s="173"/>
      <c r="UZQ175" s="173"/>
      <c r="UZR175" s="173"/>
      <c r="UZS175" s="173"/>
      <c r="UZT175" s="173"/>
      <c r="UZU175" s="173"/>
      <c r="UZV175" s="173"/>
      <c r="UZW175" s="173"/>
      <c r="UZX175" s="173"/>
      <c r="UZY175" s="173"/>
      <c r="UZZ175" s="173"/>
      <c r="VAA175" s="173"/>
      <c r="VAB175" s="173"/>
      <c r="VAC175" s="173"/>
      <c r="VAD175" s="173"/>
      <c r="VAE175" s="173"/>
      <c r="VAF175" s="173"/>
      <c r="VAG175" s="173"/>
      <c r="VAH175" s="173"/>
      <c r="VAI175" s="173"/>
      <c r="VAJ175" s="173"/>
      <c r="VAK175" s="173"/>
      <c r="VAL175" s="173"/>
      <c r="VAM175" s="173"/>
      <c r="VAN175" s="173"/>
      <c r="VAO175" s="173"/>
      <c r="VAP175" s="173"/>
      <c r="VAQ175" s="173"/>
      <c r="VAR175" s="173"/>
      <c r="VAS175" s="173"/>
      <c r="VAT175" s="173"/>
      <c r="VAU175" s="173"/>
      <c r="VAV175" s="173"/>
      <c r="VAW175" s="173"/>
      <c r="VAX175" s="173"/>
      <c r="VAY175" s="173"/>
      <c r="VAZ175" s="173"/>
      <c r="VBA175" s="173"/>
      <c r="VBB175" s="173"/>
      <c r="VBC175" s="173"/>
      <c r="VBD175" s="173"/>
      <c r="VBE175" s="173"/>
      <c r="VBF175" s="173"/>
      <c r="VBG175" s="173"/>
      <c r="VBH175" s="173"/>
      <c r="VBI175" s="173"/>
      <c r="VBJ175" s="173"/>
      <c r="VBK175" s="173"/>
      <c r="VBL175" s="173"/>
      <c r="VBM175" s="173"/>
      <c r="VBN175" s="173"/>
      <c r="VBO175" s="173"/>
      <c r="VBP175" s="173"/>
      <c r="VBQ175" s="173"/>
      <c r="VBR175" s="173"/>
      <c r="VBS175" s="173"/>
      <c r="VBT175" s="173"/>
      <c r="VBU175" s="173"/>
      <c r="VBV175" s="173"/>
      <c r="VBW175" s="173"/>
      <c r="VBX175" s="173"/>
      <c r="VBY175" s="173"/>
      <c r="VBZ175" s="173"/>
      <c r="VCA175" s="173"/>
      <c r="VCB175" s="173"/>
      <c r="VCC175" s="173"/>
      <c r="VCD175" s="173"/>
      <c r="VCE175" s="173"/>
      <c r="VCF175" s="173"/>
      <c r="VCG175" s="173"/>
      <c r="VCH175" s="173"/>
      <c r="VCI175" s="173"/>
      <c r="VCJ175" s="173"/>
      <c r="VCK175" s="173"/>
      <c r="VCL175" s="173"/>
      <c r="VCM175" s="173"/>
      <c r="VCN175" s="173"/>
      <c r="VCO175" s="173"/>
      <c r="VCP175" s="173"/>
      <c r="VCQ175" s="173"/>
      <c r="VCR175" s="173"/>
      <c r="VCS175" s="173"/>
      <c r="VCT175" s="173"/>
      <c r="VCU175" s="173"/>
      <c r="VCV175" s="173"/>
      <c r="VCW175" s="173"/>
      <c r="VCX175" s="173"/>
      <c r="VCY175" s="173"/>
      <c r="VCZ175" s="173"/>
      <c r="VDA175" s="173"/>
      <c r="VDB175" s="173"/>
      <c r="VDC175" s="173"/>
      <c r="VDD175" s="173"/>
      <c r="VDE175" s="173"/>
      <c r="VDF175" s="173"/>
      <c r="VDG175" s="173"/>
      <c r="VDH175" s="173"/>
      <c r="VDI175" s="173"/>
      <c r="VDJ175" s="173"/>
      <c r="VDK175" s="173"/>
      <c r="VDL175" s="173"/>
      <c r="VDM175" s="173"/>
      <c r="VDN175" s="173"/>
      <c r="VDO175" s="173"/>
      <c r="VDP175" s="173"/>
      <c r="VDQ175" s="173"/>
      <c r="VDR175" s="173"/>
      <c r="VDS175" s="173"/>
      <c r="VDT175" s="173"/>
      <c r="VDU175" s="173"/>
      <c r="VDV175" s="173"/>
      <c r="VDW175" s="173"/>
      <c r="VDX175" s="173"/>
      <c r="VDY175" s="173"/>
      <c r="VDZ175" s="173"/>
      <c r="VEA175" s="173"/>
      <c r="VEB175" s="173"/>
      <c r="VEC175" s="173"/>
      <c r="VED175" s="173"/>
      <c r="VEE175" s="173"/>
      <c r="VEF175" s="173"/>
      <c r="VEG175" s="173"/>
      <c r="VEH175" s="173"/>
      <c r="VEI175" s="173"/>
      <c r="VEJ175" s="173"/>
      <c r="VEK175" s="173"/>
      <c r="VEL175" s="173"/>
      <c r="VEM175" s="173"/>
      <c r="VEN175" s="173"/>
      <c r="VEO175" s="173"/>
      <c r="VEP175" s="173"/>
      <c r="VEQ175" s="173"/>
      <c r="VER175" s="173"/>
      <c r="VES175" s="173"/>
      <c r="VET175" s="173"/>
      <c r="VEU175" s="173"/>
      <c r="VEV175" s="173"/>
      <c r="VEW175" s="173"/>
      <c r="VEX175" s="173"/>
      <c r="VEY175" s="173"/>
      <c r="VEZ175" s="173"/>
      <c r="VFA175" s="173"/>
      <c r="VFB175" s="173"/>
      <c r="VFC175" s="173"/>
      <c r="VFD175" s="173"/>
      <c r="VFE175" s="173"/>
      <c r="VFF175" s="173"/>
      <c r="VFG175" s="173"/>
      <c r="VFH175" s="173"/>
      <c r="VFI175" s="173"/>
      <c r="VFJ175" s="173"/>
      <c r="VFK175" s="173"/>
      <c r="VFL175" s="173"/>
      <c r="VFM175" s="173"/>
      <c r="VFN175" s="173"/>
      <c r="VFO175" s="173"/>
      <c r="VFP175" s="173"/>
      <c r="VFQ175" s="173"/>
      <c r="VFR175" s="173"/>
      <c r="VFS175" s="173"/>
      <c r="VFT175" s="173"/>
      <c r="VFU175" s="173"/>
      <c r="VFV175" s="173"/>
      <c r="VFW175" s="173"/>
      <c r="VFX175" s="173"/>
      <c r="VFY175" s="173"/>
      <c r="VFZ175" s="173"/>
      <c r="VGA175" s="173"/>
      <c r="VGB175" s="173"/>
      <c r="VGC175" s="173"/>
      <c r="VGD175" s="173"/>
      <c r="VGE175" s="173"/>
      <c r="VGF175" s="173"/>
      <c r="VGG175" s="173"/>
      <c r="VGH175" s="173"/>
      <c r="VGI175" s="173"/>
      <c r="VGJ175" s="173"/>
      <c r="VGK175" s="173"/>
      <c r="VGL175" s="173"/>
      <c r="VGM175" s="173"/>
      <c r="VGN175" s="173"/>
      <c r="VGO175" s="173"/>
      <c r="VGP175" s="173"/>
      <c r="VGQ175" s="173"/>
      <c r="VGR175" s="173"/>
      <c r="VGS175" s="173"/>
      <c r="VGT175" s="173"/>
      <c r="VGU175" s="173"/>
      <c r="VGV175" s="173"/>
      <c r="VGW175" s="173"/>
      <c r="VGX175" s="173"/>
      <c r="VGY175" s="173"/>
      <c r="VGZ175" s="173"/>
      <c r="VHA175" s="173"/>
      <c r="VHB175" s="173"/>
      <c r="VHC175" s="173"/>
      <c r="VHD175" s="173"/>
      <c r="VHE175" s="173"/>
      <c r="VHF175" s="173"/>
      <c r="VHG175" s="173"/>
      <c r="VHH175" s="173"/>
      <c r="VHI175" s="173"/>
      <c r="VHJ175" s="173"/>
      <c r="VHK175" s="173"/>
      <c r="VHL175" s="173"/>
      <c r="VHM175" s="173"/>
      <c r="VHN175" s="173"/>
      <c r="VHO175" s="173"/>
      <c r="VHP175" s="173"/>
      <c r="VHQ175" s="173"/>
      <c r="VHR175" s="173"/>
      <c r="VHS175" s="173"/>
      <c r="VHT175" s="173"/>
      <c r="VHU175" s="173"/>
      <c r="VHV175" s="173"/>
      <c r="VHW175" s="173"/>
      <c r="VHX175" s="173"/>
      <c r="VHY175" s="173"/>
      <c r="VHZ175" s="173"/>
      <c r="VIA175" s="173"/>
      <c r="VIB175" s="173"/>
      <c r="VIC175" s="173"/>
      <c r="VID175" s="173"/>
      <c r="VIE175" s="173"/>
      <c r="VIF175" s="173"/>
      <c r="VIG175" s="173"/>
      <c r="VIH175" s="173"/>
      <c r="VII175" s="173"/>
      <c r="VIJ175" s="173"/>
      <c r="VIK175" s="173"/>
      <c r="VIL175" s="173"/>
      <c r="VIM175" s="173"/>
      <c r="VIN175" s="173"/>
      <c r="VIO175" s="173"/>
      <c r="VIP175" s="173"/>
      <c r="VIQ175" s="173"/>
      <c r="VIR175" s="173"/>
      <c r="VIS175" s="173"/>
      <c r="VIT175" s="173"/>
      <c r="VIU175" s="173"/>
      <c r="VIV175" s="173"/>
      <c r="VIW175" s="173"/>
      <c r="VIX175" s="173"/>
      <c r="VIY175" s="173"/>
      <c r="VIZ175" s="173"/>
      <c r="VJA175" s="173"/>
      <c r="VJB175" s="173"/>
      <c r="VJC175" s="173"/>
      <c r="VJD175" s="173"/>
      <c r="VJE175" s="173"/>
      <c r="VJF175" s="173"/>
      <c r="VJG175" s="173"/>
      <c r="VJH175" s="173"/>
      <c r="VJI175" s="173"/>
      <c r="VJJ175" s="173"/>
      <c r="VJK175" s="173"/>
      <c r="VJL175" s="173"/>
      <c r="VJM175" s="173"/>
      <c r="VJN175" s="173"/>
      <c r="VJO175" s="173"/>
      <c r="VJP175" s="173"/>
      <c r="VJQ175" s="173"/>
      <c r="VJR175" s="173"/>
      <c r="VJS175" s="173"/>
      <c r="VJT175" s="173"/>
      <c r="VJU175" s="173"/>
      <c r="VJV175" s="173"/>
      <c r="VJW175" s="173"/>
      <c r="VJX175" s="173"/>
      <c r="VJY175" s="173"/>
      <c r="VJZ175" s="173"/>
      <c r="VKA175" s="173"/>
      <c r="VKB175" s="173"/>
      <c r="VKC175" s="173"/>
      <c r="VKD175" s="173"/>
      <c r="VKE175" s="173"/>
      <c r="VKF175" s="173"/>
      <c r="VKG175" s="173"/>
      <c r="VKH175" s="173"/>
      <c r="VKI175" s="173"/>
      <c r="VKJ175" s="173"/>
      <c r="VKK175" s="173"/>
      <c r="VKL175" s="173"/>
      <c r="VKM175" s="173"/>
      <c r="VKN175" s="173"/>
      <c r="VKO175" s="173"/>
      <c r="VKP175" s="173"/>
      <c r="VKQ175" s="173"/>
      <c r="VKR175" s="173"/>
      <c r="VKS175" s="173"/>
      <c r="VKT175" s="173"/>
      <c r="VKU175" s="173"/>
      <c r="VKV175" s="173"/>
      <c r="VKW175" s="173"/>
      <c r="VKX175" s="173"/>
      <c r="VKY175" s="173"/>
      <c r="VKZ175" s="173"/>
      <c r="VLA175" s="173"/>
      <c r="VLB175" s="173"/>
      <c r="VLC175" s="173"/>
      <c r="VLD175" s="173"/>
      <c r="VLE175" s="173"/>
      <c r="VLF175" s="173"/>
      <c r="VLG175" s="173"/>
      <c r="VLH175" s="173"/>
      <c r="VLI175" s="173"/>
      <c r="VLJ175" s="173"/>
      <c r="VLK175" s="173"/>
      <c r="VLL175" s="173"/>
      <c r="VLM175" s="173"/>
      <c r="VLN175" s="173"/>
      <c r="VLO175" s="173"/>
      <c r="VLP175" s="173"/>
      <c r="VLQ175" s="173"/>
      <c r="VLR175" s="173"/>
      <c r="VLS175" s="173"/>
      <c r="VLT175" s="173"/>
      <c r="VLU175" s="173"/>
      <c r="VLV175" s="173"/>
      <c r="VLW175" s="173"/>
      <c r="VLX175" s="173"/>
      <c r="VLY175" s="173"/>
      <c r="VLZ175" s="173"/>
      <c r="VMA175" s="173"/>
      <c r="VMB175" s="173"/>
      <c r="VMC175" s="173"/>
      <c r="VMD175" s="173"/>
      <c r="VME175" s="173"/>
      <c r="VMF175" s="173"/>
      <c r="VMG175" s="173"/>
      <c r="VMH175" s="173"/>
      <c r="VMI175" s="173"/>
      <c r="VMJ175" s="173"/>
      <c r="VMK175" s="173"/>
      <c r="VML175" s="173"/>
      <c r="VMM175" s="173"/>
      <c r="VMN175" s="173"/>
      <c r="VMO175" s="173"/>
      <c r="VMP175" s="173"/>
      <c r="VMQ175" s="173"/>
      <c r="VMR175" s="173"/>
      <c r="VMS175" s="173"/>
      <c r="VMT175" s="173"/>
      <c r="VMU175" s="173"/>
      <c r="VMV175" s="173"/>
      <c r="VMW175" s="173"/>
      <c r="VMX175" s="173"/>
      <c r="VMY175" s="173"/>
      <c r="VMZ175" s="173"/>
      <c r="VNA175" s="173"/>
      <c r="VNB175" s="173"/>
      <c r="VNC175" s="173"/>
      <c r="VND175" s="173"/>
      <c r="VNE175" s="173"/>
      <c r="VNF175" s="173"/>
      <c r="VNG175" s="173"/>
      <c r="VNH175" s="173"/>
      <c r="VNI175" s="173"/>
      <c r="VNJ175" s="173"/>
      <c r="VNK175" s="173"/>
      <c r="VNL175" s="173"/>
      <c r="VNM175" s="173"/>
      <c r="VNN175" s="173"/>
      <c r="VNO175" s="173"/>
      <c r="VNP175" s="173"/>
      <c r="VNQ175" s="173"/>
      <c r="VNR175" s="173"/>
      <c r="VNS175" s="173"/>
      <c r="VNT175" s="173"/>
      <c r="VNU175" s="173"/>
      <c r="VNV175" s="173"/>
      <c r="VNW175" s="173"/>
      <c r="VNX175" s="173"/>
      <c r="VNY175" s="173"/>
      <c r="VNZ175" s="173"/>
      <c r="VOA175" s="173"/>
      <c r="VOB175" s="173"/>
      <c r="VOC175" s="173"/>
      <c r="VOD175" s="173"/>
      <c r="VOE175" s="173"/>
      <c r="VOF175" s="173"/>
      <c r="VOG175" s="173"/>
      <c r="VOH175" s="173"/>
      <c r="VOI175" s="173"/>
      <c r="VOJ175" s="173"/>
      <c r="VOK175" s="173"/>
      <c r="VOL175" s="173"/>
      <c r="VOM175" s="173"/>
      <c r="VON175" s="173"/>
      <c r="VOO175" s="173"/>
      <c r="VOP175" s="173"/>
      <c r="VOQ175" s="173"/>
      <c r="VOR175" s="173"/>
      <c r="VOS175" s="173"/>
      <c r="VOT175" s="173"/>
      <c r="VOU175" s="173"/>
      <c r="VOV175" s="173"/>
      <c r="VOW175" s="173"/>
      <c r="VOX175" s="173"/>
      <c r="VOY175" s="173"/>
      <c r="VOZ175" s="173"/>
      <c r="VPA175" s="173"/>
      <c r="VPB175" s="173"/>
      <c r="VPC175" s="173"/>
      <c r="VPD175" s="173"/>
      <c r="VPE175" s="173"/>
      <c r="VPF175" s="173"/>
      <c r="VPG175" s="173"/>
      <c r="VPH175" s="173"/>
      <c r="VPI175" s="173"/>
      <c r="VPJ175" s="173"/>
      <c r="VPK175" s="173"/>
      <c r="VPL175" s="173"/>
      <c r="VPM175" s="173"/>
      <c r="VPN175" s="173"/>
      <c r="VPO175" s="173"/>
      <c r="VPP175" s="173"/>
      <c r="VPQ175" s="173"/>
      <c r="VPR175" s="173"/>
      <c r="VPS175" s="173"/>
      <c r="VPT175" s="173"/>
      <c r="VPU175" s="173"/>
      <c r="VPV175" s="173"/>
      <c r="VPW175" s="173"/>
      <c r="VPX175" s="173"/>
      <c r="VPY175" s="173"/>
      <c r="VPZ175" s="173"/>
      <c r="VQA175" s="173"/>
      <c r="VQB175" s="173"/>
      <c r="VQC175" s="173"/>
      <c r="VQD175" s="173"/>
      <c r="VQE175" s="173"/>
      <c r="VQF175" s="173"/>
      <c r="VQG175" s="173"/>
      <c r="VQH175" s="173"/>
      <c r="VQI175" s="173"/>
      <c r="VQJ175" s="173"/>
      <c r="VQK175" s="173"/>
      <c r="VQL175" s="173"/>
      <c r="VQM175" s="173"/>
      <c r="VQN175" s="173"/>
      <c r="VQO175" s="173"/>
      <c r="VQP175" s="173"/>
      <c r="VQQ175" s="173"/>
      <c r="VQR175" s="173"/>
      <c r="VQS175" s="173"/>
      <c r="VQT175" s="173"/>
      <c r="VQU175" s="173"/>
      <c r="VQV175" s="173"/>
      <c r="VQW175" s="173"/>
      <c r="VQX175" s="173"/>
      <c r="VQY175" s="173"/>
      <c r="VQZ175" s="173"/>
      <c r="VRA175" s="173"/>
      <c r="VRB175" s="173"/>
      <c r="VRC175" s="173"/>
      <c r="VRD175" s="173"/>
      <c r="VRE175" s="173"/>
      <c r="VRF175" s="173"/>
      <c r="VRG175" s="173"/>
      <c r="VRH175" s="173"/>
      <c r="VRI175" s="173"/>
      <c r="VRJ175" s="173"/>
      <c r="VRK175" s="173"/>
      <c r="VRL175" s="173"/>
      <c r="VRM175" s="173"/>
      <c r="VRN175" s="173"/>
      <c r="VRO175" s="173"/>
      <c r="VRP175" s="173"/>
      <c r="VRQ175" s="173"/>
      <c r="VRR175" s="173"/>
      <c r="VRS175" s="173"/>
      <c r="VRT175" s="173"/>
      <c r="VRU175" s="173"/>
      <c r="VRV175" s="173"/>
      <c r="VRW175" s="173"/>
      <c r="VRX175" s="173"/>
      <c r="VRY175" s="173"/>
      <c r="VRZ175" s="173"/>
      <c r="VSA175" s="173"/>
      <c r="VSB175" s="173"/>
      <c r="VSC175" s="173"/>
      <c r="VSD175" s="173"/>
      <c r="VSE175" s="173"/>
      <c r="VSF175" s="173"/>
      <c r="VSG175" s="173"/>
      <c r="VSH175" s="173"/>
      <c r="VSI175" s="173"/>
      <c r="VSJ175" s="173"/>
      <c r="VSK175" s="173"/>
      <c r="VSL175" s="173"/>
      <c r="VSM175" s="173"/>
      <c r="VSN175" s="173"/>
      <c r="VSO175" s="173"/>
      <c r="VSP175" s="173"/>
      <c r="VSQ175" s="173"/>
      <c r="VSR175" s="173"/>
      <c r="VSS175" s="173"/>
      <c r="VST175" s="173"/>
      <c r="VSU175" s="173"/>
      <c r="VSV175" s="173"/>
      <c r="VSW175" s="173"/>
      <c r="VSX175" s="173"/>
      <c r="VSY175" s="173"/>
      <c r="VSZ175" s="173"/>
      <c r="VTA175" s="173"/>
      <c r="VTB175" s="173"/>
      <c r="VTC175" s="173"/>
      <c r="VTD175" s="173"/>
      <c r="VTE175" s="173"/>
      <c r="VTF175" s="173"/>
      <c r="VTG175" s="173"/>
      <c r="VTH175" s="173"/>
      <c r="VTI175" s="173"/>
      <c r="VTJ175" s="173"/>
      <c r="VTK175" s="173"/>
      <c r="VTL175" s="173"/>
      <c r="VTM175" s="173"/>
      <c r="VTN175" s="173"/>
      <c r="VTO175" s="173"/>
      <c r="VTP175" s="173"/>
      <c r="VTQ175" s="173"/>
      <c r="VTR175" s="173"/>
      <c r="VTS175" s="173"/>
      <c r="VTT175" s="173"/>
      <c r="VTU175" s="173"/>
      <c r="VTV175" s="173"/>
      <c r="VTW175" s="173"/>
      <c r="VTX175" s="173"/>
      <c r="VTY175" s="173"/>
      <c r="VTZ175" s="173"/>
      <c r="VUA175" s="173"/>
      <c r="VUB175" s="173"/>
      <c r="VUC175" s="173"/>
      <c r="VUD175" s="173"/>
      <c r="VUE175" s="173"/>
      <c r="VUF175" s="173"/>
      <c r="VUG175" s="173"/>
      <c r="VUH175" s="173"/>
      <c r="VUI175" s="173"/>
      <c r="VUJ175" s="173"/>
      <c r="VUK175" s="173"/>
      <c r="VUL175" s="173"/>
      <c r="VUM175" s="173"/>
      <c r="VUN175" s="173"/>
      <c r="VUO175" s="173"/>
      <c r="VUP175" s="173"/>
      <c r="VUQ175" s="173"/>
      <c r="VUR175" s="173"/>
      <c r="VUS175" s="173"/>
      <c r="VUT175" s="173"/>
      <c r="VUU175" s="173"/>
      <c r="VUV175" s="173"/>
      <c r="VUW175" s="173"/>
      <c r="VUX175" s="173"/>
      <c r="VUY175" s="173"/>
      <c r="VUZ175" s="173"/>
      <c r="VVA175" s="173"/>
      <c r="VVB175" s="173"/>
      <c r="VVC175" s="173"/>
      <c r="VVD175" s="173"/>
      <c r="VVE175" s="173"/>
      <c r="VVF175" s="173"/>
      <c r="VVG175" s="173"/>
      <c r="VVH175" s="173"/>
      <c r="VVI175" s="173"/>
      <c r="VVJ175" s="173"/>
      <c r="VVK175" s="173"/>
      <c r="VVL175" s="173"/>
      <c r="VVM175" s="173"/>
      <c r="VVN175" s="173"/>
      <c r="VVO175" s="173"/>
      <c r="VVP175" s="173"/>
      <c r="VVQ175" s="173"/>
      <c r="VVR175" s="173"/>
      <c r="VVS175" s="173"/>
      <c r="VVT175" s="173"/>
      <c r="VVU175" s="173"/>
      <c r="VVV175" s="173"/>
      <c r="VVW175" s="173"/>
      <c r="VVX175" s="173"/>
      <c r="VVY175" s="173"/>
      <c r="VVZ175" s="173"/>
      <c r="VWA175" s="173"/>
      <c r="VWB175" s="173"/>
      <c r="VWC175" s="173"/>
      <c r="VWD175" s="173"/>
      <c r="VWE175" s="173"/>
      <c r="VWF175" s="173"/>
      <c r="VWG175" s="173"/>
      <c r="VWH175" s="173"/>
      <c r="VWI175" s="173"/>
      <c r="VWJ175" s="173"/>
      <c r="VWK175" s="173"/>
      <c r="VWL175" s="173"/>
      <c r="VWM175" s="173"/>
      <c r="VWN175" s="173"/>
      <c r="VWO175" s="173"/>
      <c r="VWP175" s="173"/>
      <c r="VWQ175" s="173"/>
      <c r="VWR175" s="173"/>
      <c r="VWS175" s="173"/>
      <c r="VWT175" s="173"/>
      <c r="VWU175" s="173"/>
      <c r="VWV175" s="173"/>
      <c r="VWW175" s="173"/>
      <c r="VWX175" s="173"/>
      <c r="VWY175" s="173"/>
      <c r="VWZ175" s="173"/>
      <c r="VXA175" s="173"/>
      <c r="VXB175" s="173"/>
      <c r="VXC175" s="173"/>
      <c r="VXD175" s="173"/>
      <c r="VXE175" s="173"/>
      <c r="VXF175" s="173"/>
      <c r="VXG175" s="173"/>
      <c r="VXH175" s="173"/>
      <c r="VXI175" s="173"/>
      <c r="VXJ175" s="173"/>
      <c r="VXK175" s="173"/>
      <c r="VXL175" s="173"/>
      <c r="VXM175" s="173"/>
      <c r="VXN175" s="173"/>
      <c r="VXO175" s="173"/>
      <c r="VXP175" s="173"/>
      <c r="VXQ175" s="173"/>
      <c r="VXR175" s="173"/>
      <c r="VXS175" s="173"/>
      <c r="VXT175" s="173"/>
      <c r="VXU175" s="173"/>
      <c r="VXV175" s="173"/>
      <c r="VXW175" s="173"/>
      <c r="VXX175" s="173"/>
      <c r="VXY175" s="173"/>
      <c r="VXZ175" s="173"/>
      <c r="VYA175" s="173"/>
      <c r="VYB175" s="173"/>
      <c r="VYC175" s="173"/>
      <c r="VYD175" s="173"/>
      <c r="VYE175" s="173"/>
      <c r="VYF175" s="173"/>
      <c r="VYG175" s="173"/>
      <c r="VYH175" s="173"/>
      <c r="VYI175" s="173"/>
      <c r="VYJ175" s="173"/>
      <c r="VYK175" s="173"/>
      <c r="VYL175" s="173"/>
      <c r="VYM175" s="173"/>
      <c r="VYN175" s="173"/>
      <c r="VYO175" s="173"/>
      <c r="VYP175" s="173"/>
      <c r="VYQ175" s="173"/>
      <c r="VYR175" s="173"/>
      <c r="VYS175" s="173"/>
      <c r="VYT175" s="173"/>
      <c r="VYU175" s="173"/>
      <c r="VYV175" s="173"/>
      <c r="VYW175" s="173"/>
      <c r="VYX175" s="173"/>
      <c r="VYY175" s="173"/>
      <c r="VYZ175" s="173"/>
      <c r="VZA175" s="173"/>
      <c r="VZB175" s="173"/>
      <c r="VZC175" s="173"/>
      <c r="VZD175" s="173"/>
      <c r="VZE175" s="173"/>
      <c r="VZF175" s="173"/>
      <c r="VZG175" s="173"/>
      <c r="VZH175" s="173"/>
      <c r="VZI175" s="173"/>
      <c r="VZJ175" s="173"/>
      <c r="VZK175" s="173"/>
      <c r="VZL175" s="173"/>
      <c r="VZM175" s="173"/>
      <c r="VZN175" s="173"/>
      <c r="VZO175" s="173"/>
      <c r="VZP175" s="173"/>
      <c r="VZQ175" s="173"/>
      <c r="VZR175" s="173"/>
      <c r="VZS175" s="173"/>
      <c r="VZT175" s="173"/>
      <c r="VZU175" s="173"/>
      <c r="VZV175" s="173"/>
      <c r="VZW175" s="173"/>
      <c r="VZX175" s="173"/>
      <c r="VZY175" s="173"/>
      <c r="VZZ175" s="173"/>
      <c r="WAA175" s="173"/>
      <c r="WAB175" s="173"/>
      <c r="WAC175" s="173"/>
      <c r="WAD175" s="173"/>
      <c r="WAE175" s="173"/>
      <c r="WAF175" s="173"/>
      <c r="WAG175" s="173"/>
      <c r="WAH175" s="173"/>
      <c r="WAI175" s="173"/>
      <c r="WAJ175" s="173"/>
      <c r="WAK175" s="173"/>
      <c r="WAL175" s="173"/>
      <c r="WAM175" s="173"/>
      <c r="WAN175" s="173"/>
      <c r="WAO175" s="173"/>
      <c r="WAP175" s="173"/>
      <c r="WAQ175" s="173"/>
      <c r="WAR175" s="173"/>
      <c r="WAS175" s="173"/>
      <c r="WAT175" s="173"/>
      <c r="WAU175" s="173"/>
      <c r="WAV175" s="173"/>
      <c r="WAW175" s="173"/>
      <c r="WAX175" s="173"/>
      <c r="WAY175" s="173"/>
      <c r="WAZ175" s="173"/>
      <c r="WBA175" s="173"/>
      <c r="WBB175" s="173"/>
      <c r="WBC175" s="173"/>
      <c r="WBD175" s="173"/>
      <c r="WBE175" s="173"/>
      <c r="WBF175" s="173"/>
      <c r="WBG175" s="173"/>
      <c r="WBH175" s="173"/>
      <c r="WBI175" s="173"/>
      <c r="WBJ175" s="173"/>
      <c r="WBK175" s="173"/>
      <c r="WBL175" s="173"/>
      <c r="WBM175" s="173"/>
      <c r="WBN175" s="173"/>
      <c r="WBO175" s="173"/>
      <c r="WBP175" s="173"/>
      <c r="WBQ175" s="173"/>
      <c r="WBR175" s="173"/>
      <c r="WBS175" s="173"/>
      <c r="WBT175" s="173"/>
      <c r="WBU175" s="173"/>
      <c r="WBV175" s="173"/>
      <c r="WBW175" s="173"/>
      <c r="WBX175" s="173"/>
      <c r="WBY175" s="173"/>
      <c r="WBZ175" s="173"/>
      <c r="WCA175" s="173"/>
      <c r="WCB175" s="173"/>
      <c r="WCC175" s="173"/>
      <c r="WCD175" s="173"/>
      <c r="WCE175" s="173"/>
      <c r="WCF175" s="173"/>
      <c r="WCG175" s="173"/>
      <c r="WCH175" s="173"/>
      <c r="WCI175" s="173"/>
      <c r="WCJ175" s="173"/>
      <c r="WCK175" s="173"/>
      <c r="WCL175" s="173"/>
      <c r="WCM175" s="173"/>
      <c r="WCN175" s="173"/>
      <c r="WCO175" s="173"/>
      <c r="WCP175" s="173"/>
      <c r="WCQ175" s="173"/>
      <c r="WCR175" s="173"/>
      <c r="WCS175" s="173"/>
      <c r="WCT175" s="173"/>
      <c r="WCU175" s="173"/>
      <c r="WCV175" s="173"/>
      <c r="WCW175" s="173"/>
      <c r="WCX175" s="173"/>
      <c r="WCY175" s="173"/>
      <c r="WCZ175" s="173"/>
      <c r="WDA175" s="173"/>
      <c r="WDB175" s="173"/>
      <c r="WDC175" s="173"/>
      <c r="WDD175" s="173"/>
      <c r="WDE175" s="173"/>
      <c r="WDF175" s="173"/>
      <c r="WDG175" s="173"/>
      <c r="WDH175" s="173"/>
      <c r="WDI175" s="173"/>
      <c r="WDJ175" s="173"/>
      <c r="WDK175" s="173"/>
      <c r="WDL175" s="173"/>
      <c r="WDM175" s="173"/>
      <c r="WDN175" s="173"/>
      <c r="WDO175" s="173"/>
      <c r="WDP175" s="173"/>
      <c r="WDQ175" s="173"/>
      <c r="WDR175" s="173"/>
      <c r="WDS175" s="173"/>
      <c r="WDT175" s="173"/>
      <c r="WDU175" s="173"/>
      <c r="WDV175" s="173"/>
      <c r="WDW175" s="173"/>
      <c r="WDX175" s="173"/>
      <c r="WDY175" s="173"/>
      <c r="WDZ175" s="173"/>
      <c r="WEA175" s="173"/>
      <c r="WEB175" s="173"/>
      <c r="WEC175" s="173"/>
      <c r="WED175" s="173"/>
      <c r="WEE175" s="173"/>
      <c r="WEF175" s="173"/>
      <c r="WEG175" s="173"/>
      <c r="WEH175" s="173"/>
      <c r="WEI175" s="173"/>
      <c r="WEJ175" s="173"/>
      <c r="WEK175" s="173"/>
      <c r="WEL175" s="173"/>
      <c r="WEM175" s="173"/>
      <c r="WEN175" s="173"/>
      <c r="WEO175" s="173"/>
      <c r="WEP175" s="173"/>
      <c r="WEQ175" s="173"/>
      <c r="WER175" s="173"/>
      <c r="WES175" s="173"/>
      <c r="WET175" s="173"/>
      <c r="WEU175" s="173"/>
      <c r="WEV175" s="173"/>
      <c r="WEW175" s="173"/>
      <c r="WEX175" s="173"/>
      <c r="WEY175" s="173"/>
      <c r="WEZ175" s="173"/>
      <c r="WFA175" s="173"/>
      <c r="WFB175" s="173"/>
      <c r="WFC175" s="173"/>
      <c r="WFD175" s="173"/>
      <c r="WFE175" s="173"/>
      <c r="WFF175" s="173"/>
      <c r="WFG175" s="173"/>
      <c r="WFH175" s="173"/>
      <c r="WFI175" s="173"/>
      <c r="WFJ175" s="173"/>
      <c r="WFK175" s="173"/>
      <c r="WFL175" s="173"/>
      <c r="WFM175" s="173"/>
      <c r="WFN175" s="173"/>
      <c r="WFO175" s="173"/>
      <c r="WFP175" s="173"/>
      <c r="WFQ175" s="173"/>
      <c r="WFR175" s="173"/>
      <c r="WFS175" s="173"/>
      <c r="WFT175" s="173"/>
      <c r="WFU175" s="173"/>
      <c r="WFV175" s="173"/>
      <c r="WFW175" s="173"/>
      <c r="WFX175" s="173"/>
      <c r="WFY175" s="173"/>
      <c r="WFZ175" s="173"/>
      <c r="WGA175" s="173"/>
      <c r="WGB175" s="173"/>
      <c r="WGC175" s="173"/>
      <c r="WGD175" s="173"/>
      <c r="WGE175" s="173"/>
      <c r="WGF175" s="173"/>
      <c r="WGG175" s="173"/>
      <c r="WGH175" s="173"/>
      <c r="WGI175" s="173"/>
      <c r="WGJ175" s="173"/>
      <c r="WGK175" s="173"/>
      <c r="WGL175" s="173"/>
      <c r="WGM175" s="173"/>
      <c r="WGN175" s="173"/>
      <c r="WGO175" s="173"/>
      <c r="WGP175" s="173"/>
      <c r="WGQ175" s="173"/>
      <c r="WGR175" s="173"/>
      <c r="WGS175" s="173"/>
      <c r="WGT175" s="173"/>
      <c r="WGU175" s="173"/>
      <c r="WGV175" s="173"/>
      <c r="WGW175" s="173"/>
      <c r="WGX175" s="173"/>
      <c r="WGY175" s="173"/>
      <c r="WGZ175" s="173"/>
      <c r="WHA175" s="173"/>
      <c r="WHB175" s="173"/>
      <c r="WHC175" s="173"/>
      <c r="WHD175" s="173"/>
      <c r="WHE175" s="173"/>
      <c r="WHF175" s="173"/>
      <c r="WHG175" s="173"/>
      <c r="WHH175" s="173"/>
      <c r="WHI175" s="173"/>
      <c r="WHJ175" s="173"/>
      <c r="WHK175" s="173"/>
      <c r="WHL175" s="173"/>
      <c r="WHM175" s="173"/>
      <c r="WHN175" s="173"/>
      <c r="WHO175" s="173"/>
      <c r="WHP175" s="173"/>
      <c r="WHQ175" s="173"/>
      <c r="WHR175" s="173"/>
      <c r="WHS175" s="173"/>
      <c r="WHT175" s="173"/>
      <c r="WHU175" s="173"/>
      <c r="WHV175" s="173"/>
      <c r="WHW175" s="173"/>
      <c r="WHX175" s="173"/>
      <c r="WHY175" s="173"/>
      <c r="WHZ175" s="173"/>
      <c r="WIA175" s="173"/>
      <c r="WIB175" s="173"/>
      <c r="WIC175" s="173"/>
      <c r="WID175" s="173"/>
      <c r="WIE175" s="173"/>
      <c r="WIF175" s="173"/>
      <c r="WIG175" s="173"/>
      <c r="WIH175" s="173"/>
      <c r="WII175" s="173"/>
      <c r="WIJ175" s="173"/>
      <c r="WIK175" s="173"/>
      <c r="WIL175" s="173"/>
      <c r="WIM175" s="173"/>
      <c r="WIN175" s="173"/>
      <c r="WIO175" s="173"/>
      <c r="WIP175" s="173"/>
      <c r="WIQ175" s="173"/>
      <c r="WIR175" s="173"/>
      <c r="WIS175" s="173"/>
      <c r="WIT175" s="173"/>
      <c r="WIU175" s="173"/>
      <c r="WIV175" s="173"/>
      <c r="WIW175" s="173"/>
      <c r="WIX175" s="173"/>
      <c r="WIY175" s="173"/>
      <c r="WIZ175" s="173"/>
      <c r="WJA175" s="173"/>
      <c r="WJB175" s="173"/>
      <c r="WJC175" s="173"/>
      <c r="WJD175" s="173"/>
      <c r="WJE175" s="173"/>
      <c r="WJF175" s="173"/>
      <c r="WJG175" s="173"/>
      <c r="WJH175" s="173"/>
      <c r="WJI175" s="173"/>
      <c r="WJJ175" s="173"/>
      <c r="WJK175" s="173"/>
      <c r="WJL175" s="173"/>
      <c r="WJM175" s="173"/>
      <c r="WJN175" s="173"/>
      <c r="WJO175" s="173"/>
      <c r="WJP175" s="173"/>
      <c r="WJQ175" s="173"/>
      <c r="WJR175" s="173"/>
      <c r="WJS175" s="173"/>
      <c r="WJT175" s="173"/>
      <c r="WJU175" s="173"/>
      <c r="WJV175" s="173"/>
      <c r="WJW175" s="173"/>
      <c r="WJX175" s="173"/>
      <c r="WJY175" s="173"/>
      <c r="WJZ175" s="173"/>
      <c r="WKA175" s="173"/>
      <c r="WKB175" s="173"/>
      <c r="WKC175" s="173"/>
      <c r="WKD175" s="173"/>
      <c r="WKE175" s="173"/>
      <c r="WKF175" s="173"/>
      <c r="WKG175" s="173"/>
      <c r="WKH175" s="173"/>
      <c r="WKI175" s="173"/>
      <c r="WKJ175" s="173"/>
      <c r="WKK175" s="173"/>
      <c r="WKL175" s="173"/>
      <c r="WKM175" s="173"/>
      <c r="WKN175" s="173"/>
      <c r="WKO175" s="173"/>
      <c r="WKP175" s="173"/>
      <c r="WKQ175" s="173"/>
      <c r="WKR175" s="173"/>
      <c r="WKS175" s="173"/>
      <c r="WKT175" s="173"/>
      <c r="WKU175" s="173"/>
      <c r="WKV175" s="173"/>
      <c r="WKW175" s="173"/>
      <c r="WKX175" s="173"/>
      <c r="WKY175" s="173"/>
      <c r="WKZ175" s="173"/>
      <c r="WLA175" s="173"/>
      <c r="WLB175" s="173"/>
      <c r="WLC175" s="173"/>
      <c r="WLD175" s="173"/>
      <c r="WLE175" s="173"/>
      <c r="WLF175" s="173"/>
      <c r="WLG175" s="173"/>
      <c r="WLH175" s="173"/>
      <c r="WLI175" s="173"/>
      <c r="WLJ175" s="173"/>
      <c r="WLK175" s="173"/>
      <c r="WLL175" s="173"/>
      <c r="WLM175" s="173"/>
      <c r="WLN175" s="173"/>
      <c r="WLO175" s="173"/>
      <c r="WLP175" s="173"/>
      <c r="WLQ175" s="173"/>
      <c r="WLR175" s="173"/>
      <c r="WLS175" s="173"/>
      <c r="WLT175" s="173"/>
      <c r="WLU175" s="173"/>
      <c r="WLV175" s="173"/>
      <c r="WLW175" s="173"/>
      <c r="WLX175" s="173"/>
      <c r="WLY175" s="173"/>
      <c r="WLZ175" s="173"/>
      <c r="WMA175" s="173"/>
      <c r="WMB175" s="173"/>
      <c r="WMC175" s="173"/>
      <c r="WMD175" s="173"/>
      <c r="WME175" s="173"/>
      <c r="WMF175" s="173"/>
      <c r="WMG175" s="173"/>
      <c r="WMH175" s="173"/>
      <c r="WMI175" s="173"/>
      <c r="WMJ175" s="173"/>
      <c r="WMK175" s="173"/>
      <c r="WML175" s="173"/>
      <c r="WMM175" s="173"/>
      <c r="WMN175" s="173"/>
      <c r="WMO175" s="173"/>
      <c r="WMP175" s="173"/>
      <c r="WMQ175" s="173"/>
      <c r="WMR175" s="173"/>
      <c r="WMS175" s="173"/>
      <c r="WMT175" s="173"/>
      <c r="WMU175" s="173"/>
      <c r="WMV175" s="173"/>
      <c r="WMW175" s="173"/>
      <c r="WMX175" s="173"/>
      <c r="WMY175" s="173"/>
      <c r="WMZ175" s="173"/>
      <c r="WNA175" s="173"/>
      <c r="WNB175" s="173"/>
      <c r="WNC175" s="173"/>
      <c r="WND175" s="173"/>
      <c r="WNE175" s="173"/>
      <c r="WNF175" s="173"/>
      <c r="WNG175" s="173"/>
      <c r="WNH175" s="173"/>
      <c r="WNI175" s="173"/>
      <c r="WNJ175" s="173"/>
      <c r="WNK175" s="173"/>
      <c r="WNL175" s="173"/>
      <c r="WNM175" s="173"/>
      <c r="WNN175" s="173"/>
      <c r="WNO175" s="173"/>
      <c r="WNP175" s="173"/>
      <c r="WNQ175" s="173"/>
      <c r="WNR175" s="173"/>
      <c r="WNS175" s="173"/>
      <c r="WNT175" s="173"/>
      <c r="WNU175" s="173"/>
      <c r="WNV175" s="173"/>
      <c r="WNW175" s="173"/>
      <c r="WNX175" s="173"/>
      <c r="WNY175" s="173"/>
      <c r="WNZ175" s="173"/>
      <c r="WOA175" s="173"/>
      <c r="WOB175" s="173"/>
      <c r="WOC175" s="173"/>
      <c r="WOD175" s="173"/>
      <c r="WOE175" s="173"/>
      <c r="WOF175" s="173"/>
      <c r="WOG175" s="173"/>
      <c r="WOH175" s="173"/>
      <c r="WOI175" s="173"/>
      <c r="WOJ175" s="173"/>
      <c r="WOK175" s="173"/>
      <c r="WOL175" s="173"/>
      <c r="WOM175" s="173"/>
      <c r="WON175" s="173"/>
      <c r="WOO175" s="173"/>
      <c r="WOP175" s="173"/>
      <c r="WOQ175" s="173"/>
      <c r="WOR175" s="173"/>
      <c r="WOS175" s="173"/>
      <c r="WOT175" s="173"/>
      <c r="WOU175" s="173"/>
      <c r="WOV175" s="173"/>
      <c r="WOW175" s="173"/>
      <c r="WOX175" s="173"/>
      <c r="WOY175" s="173"/>
      <c r="WOZ175" s="173"/>
      <c r="WPA175" s="173"/>
      <c r="WPB175" s="173"/>
      <c r="WPC175" s="173"/>
      <c r="WPD175" s="173"/>
      <c r="WPE175" s="173"/>
      <c r="WPF175" s="173"/>
      <c r="WPG175" s="173"/>
      <c r="WPH175" s="173"/>
      <c r="WPI175" s="173"/>
      <c r="WPJ175" s="173"/>
      <c r="WPK175" s="173"/>
      <c r="WPL175" s="173"/>
      <c r="WPM175" s="173"/>
      <c r="WPN175" s="173"/>
      <c r="WPO175" s="173"/>
      <c r="WPP175" s="173"/>
      <c r="WPQ175" s="173"/>
      <c r="WPR175" s="173"/>
      <c r="WPS175" s="173"/>
      <c r="WPT175" s="173"/>
      <c r="WPU175" s="173"/>
      <c r="WPV175" s="173"/>
      <c r="WPW175" s="173"/>
      <c r="WPX175" s="173"/>
      <c r="WPY175" s="173"/>
      <c r="WPZ175" s="173"/>
      <c r="WQA175" s="173"/>
      <c r="WQB175" s="173"/>
      <c r="WQC175" s="173"/>
      <c r="WQD175" s="173"/>
      <c r="WQE175" s="173"/>
      <c r="WQF175" s="173"/>
      <c r="WQG175" s="173"/>
      <c r="WQH175" s="173"/>
      <c r="WQI175" s="173"/>
      <c r="WQJ175" s="173"/>
      <c r="WQK175" s="173"/>
      <c r="WQL175" s="173"/>
      <c r="WQM175" s="173"/>
      <c r="WQN175" s="173"/>
      <c r="WQO175" s="173"/>
      <c r="WQP175" s="173"/>
      <c r="WQQ175" s="173"/>
      <c r="WQR175" s="173"/>
      <c r="WQS175" s="173"/>
      <c r="WQT175" s="173"/>
      <c r="WQU175" s="173"/>
      <c r="WQV175" s="173"/>
      <c r="WQW175" s="173"/>
      <c r="WQX175" s="173"/>
      <c r="WQY175" s="173"/>
      <c r="WQZ175" s="173"/>
      <c r="WRA175" s="173"/>
      <c r="WRB175" s="173"/>
      <c r="WRC175" s="173"/>
      <c r="WRD175" s="173"/>
      <c r="WRE175" s="173"/>
      <c r="WRF175" s="173"/>
      <c r="WRG175" s="173"/>
      <c r="WRH175" s="173"/>
      <c r="WRI175" s="173"/>
      <c r="WRJ175" s="173"/>
      <c r="WRK175" s="173"/>
      <c r="WRL175" s="173"/>
      <c r="WRM175" s="173"/>
      <c r="WRN175" s="173"/>
      <c r="WRO175" s="173"/>
      <c r="WRP175" s="173"/>
      <c r="WRQ175" s="173"/>
      <c r="WRR175" s="173"/>
      <c r="WRS175" s="173"/>
      <c r="WRT175" s="173"/>
      <c r="WRU175" s="173"/>
      <c r="WRV175" s="173"/>
      <c r="WRW175" s="173"/>
      <c r="WRX175" s="173"/>
      <c r="WRY175" s="173"/>
      <c r="WRZ175" s="173"/>
      <c r="WSA175" s="173"/>
      <c r="WSB175" s="173"/>
      <c r="WSC175" s="173"/>
      <c r="WSD175" s="173"/>
      <c r="WSE175" s="173"/>
      <c r="WSF175" s="173"/>
      <c r="WSG175" s="173"/>
      <c r="WSH175" s="173"/>
      <c r="WSI175" s="173"/>
      <c r="WSJ175" s="173"/>
      <c r="WSK175" s="173"/>
      <c r="WSL175" s="173"/>
      <c r="WSM175" s="173"/>
      <c r="WSN175" s="173"/>
      <c r="WSO175" s="173"/>
      <c r="WSP175" s="173"/>
      <c r="WSQ175" s="173"/>
      <c r="WSR175" s="173"/>
      <c r="WSS175" s="173"/>
      <c r="WST175" s="173"/>
      <c r="WSU175" s="173"/>
      <c r="WSV175" s="173"/>
      <c r="WSW175" s="173"/>
      <c r="WSX175" s="173"/>
      <c r="WSY175" s="173"/>
      <c r="WSZ175" s="173"/>
      <c r="WTA175" s="173"/>
      <c r="WTB175" s="173"/>
      <c r="WTC175" s="173"/>
      <c r="WTD175" s="173"/>
      <c r="WTE175" s="173"/>
      <c r="WTF175" s="173"/>
      <c r="WTG175" s="173"/>
      <c r="WTH175" s="173"/>
      <c r="WTI175" s="173"/>
      <c r="WTJ175" s="173"/>
      <c r="WTK175" s="173"/>
      <c r="WTL175" s="173"/>
      <c r="WTM175" s="173"/>
      <c r="WTN175" s="173"/>
      <c r="WTO175" s="173"/>
      <c r="WTP175" s="173"/>
      <c r="WTQ175" s="173"/>
      <c r="WTR175" s="173"/>
      <c r="WTS175" s="173"/>
      <c r="WTT175" s="173"/>
      <c r="WTU175" s="173"/>
      <c r="WTV175" s="173"/>
      <c r="WTW175" s="173"/>
      <c r="WTX175" s="173"/>
      <c r="WTY175" s="173"/>
      <c r="WTZ175" s="173"/>
      <c r="WUA175" s="173"/>
      <c r="WUB175" s="173"/>
      <c r="WUC175" s="173"/>
      <c r="WUD175" s="173"/>
      <c r="WUE175" s="173"/>
      <c r="WUF175" s="173"/>
      <c r="WUG175" s="173"/>
      <c r="WUH175" s="173"/>
      <c r="WUI175" s="173"/>
      <c r="WUJ175" s="173"/>
      <c r="WUK175" s="173"/>
      <c r="WUL175" s="173"/>
      <c r="WUM175" s="173"/>
      <c r="WUN175" s="173"/>
      <c r="WUO175" s="173"/>
      <c r="WUP175" s="173"/>
      <c r="WUQ175" s="173"/>
      <c r="WUR175" s="173"/>
      <c r="WUS175" s="173"/>
      <c r="WUT175" s="173"/>
      <c r="WUU175" s="173"/>
      <c r="WUV175" s="173"/>
      <c r="WUW175" s="173"/>
      <c r="WUX175" s="173"/>
      <c r="WUY175" s="173"/>
      <c r="WUZ175" s="173"/>
      <c r="WVA175" s="173"/>
      <c r="WVB175" s="173"/>
      <c r="WVC175" s="173"/>
      <c r="WVD175" s="173"/>
      <c r="WVE175" s="173"/>
      <c r="WVF175" s="173"/>
      <c r="WVG175" s="173"/>
      <c r="WVH175" s="173"/>
      <c r="WVI175" s="173"/>
      <c r="WVJ175" s="173"/>
      <c r="WVK175" s="173"/>
      <c r="WVL175" s="173"/>
      <c r="WVM175" s="173"/>
      <c r="WVN175" s="173"/>
      <c r="WVO175" s="173"/>
      <c r="WVP175" s="173"/>
      <c r="WVQ175" s="173"/>
      <c r="WVR175" s="173"/>
      <c r="WVS175" s="173"/>
      <c r="WVT175" s="173"/>
      <c r="WVU175" s="173"/>
      <c r="WVV175" s="173"/>
      <c r="WVW175" s="173"/>
      <c r="WVX175" s="173"/>
      <c r="WVY175" s="173"/>
      <c r="WVZ175" s="173"/>
      <c r="WWA175" s="173"/>
      <c r="WWB175" s="173"/>
      <c r="WWC175" s="173"/>
      <c r="WWD175" s="173"/>
      <c r="WWE175" s="173"/>
      <c r="WWF175" s="173"/>
      <c r="WWG175" s="173"/>
      <c r="WWH175" s="173"/>
      <c r="WWI175" s="173"/>
      <c r="WWJ175" s="173"/>
      <c r="WWK175" s="173"/>
      <c r="WWL175" s="173"/>
      <c r="WWM175" s="173"/>
      <c r="WWN175" s="173"/>
      <c r="WWO175" s="173"/>
      <c r="WWP175" s="173"/>
      <c r="WWQ175" s="173"/>
      <c r="WWR175" s="173"/>
      <c r="WWS175" s="173"/>
      <c r="WWT175" s="173"/>
      <c r="WWU175" s="173"/>
      <c r="WWV175" s="173"/>
      <c r="WWW175" s="173"/>
      <c r="WWX175" s="173"/>
      <c r="WWY175" s="173"/>
      <c r="WWZ175" s="173"/>
      <c r="WXA175" s="173"/>
      <c r="WXB175" s="173"/>
      <c r="WXC175" s="173"/>
      <c r="WXD175" s="173"/>
      <c r="WXE175" s="173"/>
      <c r="WXF175" s="173"/>
      <c r="WXG175" s="173"/>
      <c r="WXH175" s="173"/>
      <c r="WXI175" s="173"/>
      <c r="WXJ175" s="173"/>
      <c r="WXK175" s="173"/>
      <c r="WXL175" s="173"/>
      <c r="WXM175" s="173"/>
      <c r="WXN175" s="173"/>
      <c r="WXO175" s="173"/>
      <c r="WXP175" s="173"/>
      <c r="WXQ175" s="173"/>
      <c r="WXR175" s="173"/>
      <c r="WXS175" s="173"/>
      <c r="WXT175" s="173"/>
      <c r="WXU175" s="173"/>
      <c r="WXV175" s="173"/>
      <c r="WXW175" s="173"/>
      <c r="WXX175" s="173"/>
      <c r="WXY175" s="173"/>
      <c r="WXZ175" s="173"/>
      <c r="WYA175" s="173"/>
      <c r="WYB175" s="173"/>
      <c r="WYC175" s="173"/>
      <c r="WYD175" s="173"/>
      <c r="WYE175" s="173"/>
      <c r="WYF175" s="173"/>
      <c r="WYG175" s="173"/>
      <c r="WYH175" s="173"/>
      <c r="WYI175" s="173"/>
      <c r="WYJ175" s="173"/>
      <c r="WYK175" s="173"/>
      <c r="WYL175" s="173"/>
      <c r="WYM175" s="173"/>
      <c r="WYN175" s="173"/>
      <c r="WYO175" s="173"/>
      <c r="WYP175" s="173"/>
      <c r="WYQ175" s="173"/>
      <c r="WYR175" s="173"/>
      <c r="WYS175" s="173"/>
      <c r="WYT175" s="173"/>
      <c r="WYU175" s="173"/>
      <c r="WYV175" s="173"/>
      <c r="WYW175" s="173"/>
      <c r="WYX175" s="173"/>
      <c r="WYY175" s="173"/>
      <c r="WYZ175" s="173"/>
      <c r="WZA175" s="173"/>
      <c r="WZB175" s="173"/>
      <c r="WZC175" s="173"/>
      <c r="WZD175" s="173"/>
      <c r="WZE175" s="173"/>
      <c r="WZF175" s="173"/>
      <c r="WZG175" s="173"/>
      <c r="WZH175" s="173"/>
      <c r="WZI175" s="173"/>
      <c r="WZJ175" s="173"/>
      <c r="WZK175" s="173"/>
      <c r="WZL175" s="173"/>
      <c r="WZM175" s="173"/>
      <c r="WZN175" s="173"/>
      <c r="WZO175" s="173"/>
      <c r="WZP175" s="173"/>
      <c r="WZQ175" s="173"/>
      <c r="WZR175" s="173"/>
      <c r="WZS175" s="173"/>
      <c r="WZT175" s="173"/>
      <c r="WZU175" s="173"/>
      <c r="WZV175" s="173"/>
      <c r="WZW175" s="173"/>
      <c r="WZX175" s="173"/>
      <c r="WZY175" s="173"/>
      <c r="WZZ175" s="173"/>
      <c r="XAA175" s="173"/>
      <c r="XAB175" s="173"/>
      <c r="XAC175" s="173"/>
      <c r="XAD175" s="173"/>
      <c r="XAE175" s="173"/>
      <c r="XAF175" s="173"/>
      <c r="XAG175" s="173"/>
      <c r="XAH175" s="173"/>
      <c r="XAI175" s="173"/>
      <c r="XAJ175" s="173"/>
      <c r="XAK175" s="173"/>
      <c r="XAL175" s="173"/>
      <c r="XAM175" s="173"/>
      <c r="XAN175" s="173"/>
      <c r="XAO175" s="173"/>
      <c r="XAP175" s="173"/>
      <c r="XAQ175" s="173"/>
      <c r="XAR175" s="173"/>
      <c r="XAS175" s="173"/>
      <c r="XAT175" s="173"/>
      <c r="XAU175" s="173"/>
      <c r="XAV175" s="173"/>
      <c r="XAW175" s="173"/>
      <c r="XAX175" s="173"/>
      <c r="XAY175" s="173"/>
      <c r="XAZ175" s="173"/>
      <c r="XBA175" s="173"/>
      <c r="XBB175" s="173"/>
      <c r="XBC175" s="173"/>
      <c r="XBD175" s="173"/>
      <c r="XBE175" s="173"/>
      <c r="XBF175" s="173"/>
      <c r="XBG175" s="173"/>
      <c r="XBH175" s="173"/>
      <c r="XBI175" s="173"/>
      <c r="XBJ175" s="173"/>
      <c r="XBK175" s="173"/>
      <c r="XBL175" s="173"/>
      <c r="XBM175" s="173"/>
      <c r="XBN175" s="173"/>
      <c r="XBO175" s="173"/>
      <c r="XBP175" s="173"/>
      <c r="XBQ175" s="173"/>
      <c r="XBR175" s="173"/>
      <c r="XBS175" s="173"/>
      <c r="XBT175" s="173"/>
      <c r="XBU175" s="173"/>
      <c r="XBV175" s="173"/>
      <c r="XBW175" s="173"/>
      <c r="XBX175" s="173"/>
      <c r="XBY175" s="173"/>
      <c r="XBZ175" s="173"/>
      <c r="XCA175" s="173"/>
      <c r="XCB175" s="173"/>
      <c r="XCC175" s="173"/>
      <c r="XCD175" s="173"/>
      <c r="XCE175" s="173"/>
      <c r="XCF175" s="173"/>
      <c r="XCG175" s="173"/>
      <c r="XCH175" s="173"/>
      <c r="XCI175" s="173"/>
      <c r="XCJ175" s="173"/>
      <c r="XCK175" s="173"/>
      <c r="XCL175" s="173"/>
      <c r="XCM175" s="173"/>
      <c r="XCN175" s="173"/>
      <c r="XCO175" s="173"/>
      <c r="XCP175" s="173"/>
      <c r="XCQ175" s="173"/>
      <c r="XCR175" s="173"/>
      <c r="XCS175" s="173"/>
      <c r="XCT175" s="173"/>
      <c r="XCU175" s="173"/>
      <c r="XCV175" s="173"/>
      <c r="XCW175" s="173"/>
      <c r="XCX175" s="173"/>
      <c r="XCY175" s="173"/>
      <c r="XCZ175" s="173"/>
      <c r="XDA175" s="173"/>
      <c r="XDB175" s="173"/>
      <c r="XDC175" s="173"/>
      <c r="XDD175" s="173"/>
      <c r="XDE175" s="173"/>
      <c r="XDF175" s="173"/>
      <c r="XDG175" s="173"/>
      <c r="XDH175" s="173"/>
      <c r="XDI175" s="173"/>
      <c r="XDJ175" s="173"/>
      <c r="XDK175" s="173"/>
      <c r="XDL175" s="173"/>
      <c r="XDM175" s="173"/>
      <c r="XDN175" s="173"/>
      <c r="XDO175" s="173"/>
      <c r="XDP175" s="173"/>
      <c r="XDQ175" s="173"/>
      <c r="XDR175" s="173"/>
      <c r="XDS175" s="173"/>
      <c r="XDT175" s="173"/>
      <c r="XDU175" s="173"/>
      <c r="XDV175" s="173"/>
      <c r="XDW175" s="173"/>
      <c r="XDX175" s="173"/>
      <c r="XDY175" s="173"/>
      <c r="XDZ175" s="173"/>
      <c r="XEA175" s="173"/>
      <c r="XEB175" s="173"/>
      <c r="XEC175" s="173"/>
      <c r="XED175" s="173"/>
      <c r="XEE175" s="173"/>
      <c r="XEF175" s="173"/>
      <c r="XEG175" s="173"/>
      <c r="XEH175" s="173"/>
      <c r="XEI175" s="173"/>
      <c r="XEJ175" s="173"/>
      <c r="XEK175" s="173"/>
      <c r="XEL175" s="173"/>
      <c r="XEM175" s="173"/>
      <c r="XEN175" s="173"/>
      <c r="XEO175" s="173"/>
      <c r="XEP175" s="173"/>
      <c r="XEQ175" s="173"/>
      <c r="XER175" s="173"/>
      <c r="XES175" s="173"/>
      <c r="XET175" s="173"/>
      <c r="XEU175" s="173"/>
      <c r="XEV175" s="173"/>
    </row>
    <row r="176" spans="1:16376" s="231" customFormat="1" x14ac:dyDescent="0.25">
      <c r="A176" s="228"/>
      <c r="C176" s="232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173"/>
      <c r="AI176" s="173"/>
      <c r="AJ176" s="173"/>
      <c r="AK176" s="173"/>
      <c r="AL176" s="173"/>
      <c r="AM176" s="173"/>
      <c r="AN176" s="173"/>
      <c r="AO176" s="173"/>
      <c r="AP176" s="173"/>
      <c r="AQ176" s="173"/>
      <c r="AR176" s="173"/>
      <c r="AS176" s="173"/>
      <c r="AT176" s="173"/>
      <c r="AU176" s="173"/>
      <c r="AV176" s="173"/>
      <c r="AW176" s="173"/>
      <c r="AX176" s="173"/>
      <c r="AY176" s="173"/>
      <c r="AZ176" s="173"/>
      <c r="BA176" s="173"/>
      <c r="BB176" s="173"/>
      <c r="BC176" s="173"/>
      <c r="BD176" s="173"/>
      <c r="BE176" s="173"/>
      <c r="BF176" s="173"/>
      <c r="BG176" s="173"/>
      <c r="BH176" s="173"/>
      <c r="BI176" s="173"/>
      <c r="BJ176" s="173"/>
      <c r="BK176" s="173"/>
      <c r="BL176" s="173"/>
      <c r="BM176" s="173"/>
      <c r="BN176" s="173"/>
      <c r="BO176" s="173"/>
      <c r="BP176" s="173"/>
      <c r="BQ176" s="173"/>
      <c r="BR176" s="173"/>
      <c r="BS176" s="173"/>
      <c r="BT176" s="173"/>
      <c r="BU176" s="173"/>
      <c r="BV176" s="173"/>
      <c r="BW176" s="173"/>
      <c r="BX176" s="173"/>
      <c r="BY176" s="173"/>
      <c r="BZ176" s="173"/>
      <c r="CA176" s="173"/>
      <c r="CB176" s="173"/>
      <c r="CC176" s="173"/>
      <c r="CD176" s="173"/>
      <c r="CE176" s="173"/>
      <c r="CF176" s="173"/>
      <c r="CG176" s="173"/>
      <c r="CH176" s="173"/>
      <c r="CI176" s="173"/>
      <c r="CJ176" s="173"/>
      <c r="CK176" s="173"/>
      <c r="CL176" s="173"/>
      <c r="CM176" s="173"/>
      <c r="CN176" s="173"/>
      <c r="CO176" s="173"/>
      <c r="CP176" s="173"/>
      <c r="CQ176" s="173"/>
      <c r="CR176" s="173"/>
      <c r="CS176" s="173"/>
      <c r="CT176" s="173"/>
      <c r="CU176" s="173"/>
      <c r="CV176" s="173"/>
      <c r="CW176" s="173"/>
      <c r="CX176" s="173"/>
      <c r="CY176" s="173"/>
      <c r="CZ176" s="173"/>
      <c r="DA176" s="173"/>
      <c r="DB176" s="173"/>
      <c r="DC176" s="173"/>
      <c r="DD176" s="173"/>
      <c r="DE176" s="173"/>
      <c r="DF176" s="173"/>
      <c r="DG176" s="173"/>
      <c r="DH176" s="173"/>
      <c r="DI176" s="173"/>
      <c r="DJ176" s="173"/>
      <c r="DK176" s="173"/>
      <c r="DL176" s="173"/>
      <c r="DM176" s="173"/>
      <c r="DN176" s="173"/>
      <c r="DO176" s="173"/>
      <c r="DP176" s="173"/>
      <c r="DQ176" s="173"/>
      <c r="DR176" s="173"/>
      <c r="DS176" s="173"/>
      <c r="DT176" s="173"/>
      <c r="DU176" s="173"/>
      <c r="DV176" s="173"/>
      <c r="DW176" s="173"/>
      <c r="DX176" s="173"/>
      <c r="DY176" s="173"/>
      <c r="DZ176" s="173"/>
      <c r="EA176" s="173"/>
      <c r="EB176" s="173"/>
      <c r="EC176" s="173"/>
      <c r="ED176" s="173"/>
      <c r="EE176" s="173"/>
      <c r="EF176" s="173"/>
      <c r="EG176" s="173"/>
      <c r="EH176" s="173"/>
      <c r="EI176" s="173"/>
      <c r="EJ176" s="173"/>
      <c r="EK176" s="173"/>
      <c r="EL176" s="173"/>
      <c r="EM176" s="173"/>
      <c r="EN176" s="173"/>
      <c r="EO176" s="173"/>
      <c r="EP176" s="173"/>
      <c r="EQ176" s="173"/>
      <c r="ER176" s="173"/>
      <c r="ES176" s="173"/>
      <c r="ET176" s="173"/>
      <c r="EU176" s="173"/>
      <c r="EV176" s="173"/>
      <c r="EW176" s="173"/>
      <c r="EX176" s="173"/>
      <c r="EY176" s="173"/>
      <c r="EZ176" s="173"/>
      <c r="FA176" s="173"/>
      <c r="FB176" s="173"/>
      <c r="FC176" s="173"/>
      <c r="FD176" s="173"/>
      <c r="FE176" s="173"/>
      <c r="FF176" s="173"/>
      <c r="FG176" s="173"/>
      <c r="FH176" s="173"/>
      <c r="FI176" s="173"/>
      <c r="FJ176" s="173"/>
      <c r="FK176" s="173"/>
      <c r="FL176" s="173"/>
      <c r="FM176" s="173"/>
      <c r="FN176" s="173"/>
      <c r="FO176" s="173"/>
      <c r="FP176" s="173"/>
      <c r="FQ176" s="173"/>
      <c r="FR176" s="173"/>
      <c r="FS176" s="173"/>
      <c r="FT176" s="173"/>
      <c r="FU176" s="173"/>
      <c r="FV176" s="173"/>
      <c r="FW176" s="173"/>
      <c r="FX176" s="173"/>
      <c r="FY176" s="173"/>
      <c r="FZ176" s="173"/>
      <c r="GA176" s="173"/>
      <c r="GB176" s="173"/>
      <c r="GC176" s="173"/>
      <c r="GD176" s="173"/>
      <c r="GE176" s="173"/>
      <c r="GF176" s="173"/>
      <c r="GG176" s="173"/>
      <c r="GH176" s="173"/>
      <c r="GI176" s="173"/>
      <c r="GJ176" s="173"/>
      <c r="GK176" s="173"/>
      <c r="GL176" s="173"/>
      <c r="GM176" s="173"/>
      <c r="GN176" s="173"/>
      <c r="GO176" s="173"/>
      <c r="GP176" s="173"/>
      <c r="GQ176" s="173"/>
      <c r="GR176" s="173"/>
      <c r="GS176" s="173"/>
      <c r="GT176" s="173"/>
      <c r="GU176" s="173"/>
      <c r="GV176" s="173"/>
      <c r="GW176" s="173"/>
      <c r="GX176" s="173"/>
      <c r="GY176" s="173"/>
      <c r="GZ176" s="173"/>
      <c r="HA176" s="173"/>
      <c r="HB176" s="173"/>
      <c r="HC176" s="173"/>
      <c r="HD176" s="173"/>
      <c r="HE176" s="173"/>
      <c r="HF176" s="173"/>
      <c r="HG176" s="173"/>
      <c r="HH176" s="173"/>
      <c r="HI176" s="173"/>
      <c r="HJ176" s="173"/>
      <c r="HK176" s="173"/>
      <c r="HL176" s="173"/>
      <c r="HM176" s="173"/>
      <c r="HN176" s="173"/>
      <c r="HO176" s="173"/>
      <c r="HP176" s="173"/>
      <c r="HQ176" s="173"/>
      <c r="HR176" s="173"/>
      <c r="HS176" s="173"/>
      <c r="HT176" s="173"/>
      <c r="HU176" s="173"/>
      <c r="HV176" s="173"/>
      <c r="HW176" s="173"/>
      <c r="HX176" s="173"/>
      <c r="HY176" s="173"/>
      <c r="HZ176" s="173"/>
      <c r="IA176" s="173"/>
      <c r="IB176" s="173"/>
      <c r="IC176" s="173"/>
      <c r="ID176" s="173"/>
      <c r="IE176" s="173"/>
      <c r="IF176" s="173"/>
      <c r="IG176" s="173"/>
      <c r="IH176" s="173"/>
      <c r="II176" s="173"/>
      <c r="IJ176" s="173"/>
      <c r="IK176" s="173"/>
      <c r="IL176" s="173"/>
      <c r="IM176" s="173"/>
      <c r="IN176" s="173"/>
      <c r="IO176" s="173"/>
      <c r="IP176" s="173"/>
      <c r="IQ176" s="173"/>
      <c r="IR176" s="173"/>
      <c r="IS176" s="173"/>
      <c r="IT176" s="173"/>
      <c r="IU176" s="173"/>
      <c r="IV176" s="173"/>
      <c r="IW176" s="173"/>
      <c r="IX176" s="173"/>
      <c r="IY176" s="173"/>
      <c r="IZ176" s="173"/>
      <c r="JA176" s="173"/>
      <c r="JB176" s="173"/>
      <c r="JC176" s="173"/>
      <c r="JD176" s="173"/>
      <c r="JE176" s="173"/>
      <c r="JF176" s="173"/>
      <c r="JG176" s="173"/>
      <c r="JH176" s="173"/>
      <c r="JI176" s="173"/>
      <c r="JJ176" s="173"/>
      <c r="JK176" s="173"/>
      <c r="JL176" s="173"/>
      <c r="JM176" s="173"/>
      <c r="JN176" s="173"/>
      <c r="JO176" s="173"/>
      <c r="JP176" s="173"/>
      <c r="JQ176" s="173"/>
      <c r="JR176" s="173"/>
      <c r="JS176" s="173"/>
      <c r="JT176" s="173"/>
      <c r="JU176" s="173"/>
      <c r="JV176" s="173"/>
      <c r="JW176" s="173"/>
      <c r="JX176" s="173"/>
      <c r="JY176" s="173"/>
      <c r="JZ176" s="173"/>
      <c r="KA176" s="173"/>
      <c r="KB176" s="173"/>
      <c r="KC176" s="173"/>
      <c r="KD176" s="173"/>
      <c r="KE176" s="173"/>
      <c r="KF176" s="173"/>
      <c r="KG176" s="173"/>
      <c r="KH176" s="173"/>
      <c r="KI176" s="173"/>
      <c r="KJ176" s="173"/>
      <c r="KK176" s="173"/>
      <c r="KL176" s="173"/>
      <c r="KM176" s="173"/>
      <c r="KN176" s="173"/>
      <c r="KO176" s="173"/>
      <c r="KP176" s="173"/>
      <c r="KQ176" s="173"/>
      <c r="KR176" s="173"/>
      <c r="KS176" s="173"/>
      <c r="KT176" s="173"/>
      <c r="KU176" s="173"/>
      <c r="KV176" s="173"/>
      <c r="KW176" s="173"/>
      <c r="KX176" s="173"/>
      <c r="KY176" s="173"/>
      <c r="KZ176" s="173"/>
      <c r="LA176" s="173"/>
      <c r="LB176" s="173"/>
      <c r="LC176" s="173"/>
      <c r="LD176" s="173"/>
      <c r="LE176" s="173"/>
      <c r="LF176" s="173"/>
      <c r="LG176" s="173"/>
      <c r="LH176" s="173"/>
      <c r="LI176" s="173"/>
      <c r="LJ176" s="173"/>
      <c r="LK176" s="173"/>
      <c r="LL176" s="173"/>
      <c r="LM176" s="173"/>
      <c r="LN176" s="173"/>
      <c r="LO176" s="173"/>
      <c r="LP176" s="173"/>
      <c r="LQ176" s="173"/>
      <c r="LR176" s="173"/>
      <c r="LS176" s="173"/>
      <c r="LT176" s="173"/>
      <c r="LU176" s="173"/>
      <c r="LV176" s="173"/>
      <c r="LW176" s="173"/>
      <c r="LX176" s="173"/>
      <c r="LY176" s="173"/>
      <c r="LZ176" s="173"/>
      <c r="MA176" s="173"/>
      <c r="MB176" s="173"/>
      <c r="MC176" s="173"/>
      <c r="MD176" s="173"/>
      <c r="ME176" s="173"/>
      <c r="MF176" s="173"/>
      <c r="MG176" s="173"/>
      <c r="MH176" s="173"/>
      <c r="MI176" s="173"/>
      <c r="MJ176" s="173"/>
      <c r="MK176" s="173"/>
      <c r="ML176" s="173"/>
      <c r="MM176" s="173"/>
      <c r="MN176" s="173"/>
      <c r="MO176" s="173"/>
      <c r="MP176" s="173"/>
      <c r="MQ176" s="173"/>
      <c r="MR176" s="173"/>
      <c r="MS176" s="173"/>
      <c r="MT176" s="173"/>
      <c r="MU176" s="173"/>
      <c r="MV176" s="173"/>
      <c r="MW176" s="173"/>
      <c r="MX176" s="173"/>
      <c r="MY176" s="173"/>
      <c r="MZ176" s="173"/>
      <c r="NA176" s="173"/>
      <c r="NB176" s="173"/>
      <c r="NC176" s="173"/>
      <c r="ND176" s="173"/>
      <c r="NE176" s="173"/>
      <c r="NF176" s="173"/>
      <c r="NG176" s="173"/>
      <c r="NH176" s="173"/>
      <c r="NI176" s="173"/>
      <c r="NJ176" s="173"/>
      <c r="NK176" s="173"/>
      <c r="NL176" s="173"/>
      <c r="NM176" s="173"/>
      <c r="NN176" s="173"/>
      <c r="NO176" s="173"/>
      <c r="NP176" s="173"/>
      <c r="NQ176" s="173"/>
      <c r="NR176" s="173"/>
      <c r="NS176" s="173"/>
      <c r="NT176" s="173"/>
      <c r="NU176" s="173"/>
      <c r="NV176" s="173"/>
      <c r="NW176" s="173"/>
      <c r="NX176" s="173"/>
      <c r="NY176" s="173"/>
      <c r="NZ176" s="173"/>
      <c r="OA176" s="173"/>
      <c r="OB176" s="173"/>
      <c r="OC176" s="173"/>
      <c r="OD176" s="173"/>
      <c r="OE176" s="173"/>
      <c r="OF176" s="173"/>
      <c r="OG176" s="173"/>
      <c r="OH176" s="173"/>
      <c r="OI176" s="173"/>
      <c r="OJ176" s="173"/>
      <c r="OK176" s="173"/>
      <c r="OL176" s="173"/>
      <c r="OM176" s="173"/>
      <c r="ON176" s="173"/>
      <c r="OO176" s="173"/>
      <c r="OP176" s="173"/>
      <c r="OQ176" s="173"/>
      <c r="OR176" s="173"/>
      <c r="OS176" s="173"/>
      <c r="OT176" s="173"/>
      <c r="OU176" s="173"/>
      <c r="OV176" s="173"/>
      <c r="OW176" s="173"/>
      <c r="OX176" s="173"/>
      <c r="OY176" s="173"/>
      <c r="OZ176" s="173"/>
      <c r="PA176" s="173"/>
      <c r="PB176" s="173"/>
      <c r="PC176" s="173"/>
      <c r="PD176" s="173"/>
      <c r="PE176" s="173"/>
      <c r="PF176" s="173"/>
      <c r="PG176" s="173"/>
      <c r="PH176" s="173"/>
      <c r="PI176" s="173"/>
      <c r="PJ176" s="173"/>
      <c r="PK176" s="173"/>
      <c r="PL176" s="173"/>
      <c r="PM176" s="173"/>
      <c r="PN176" s="173"/>
      <c r="PO176" s="173"/>
      <c r="PP176" s="173"/>
      <c r="PQ176" s="173"/>
      <c r="PR176" s="173"/>
      <c r="PS176" s="173"/>
      <c r="PT176" s="173"/>
      <c r="PU176" s="173"/>
      <c r="PV176" s="173"/>
      <c r="PW176" s="173"/>
      <c r="PX176" s="173"/>
      <c r="PY176" s="173"/>
      <c r="PZ176" s="173"/>
      <c r="QA176" s="173"/>
      <c r="QB176" s="173"/>
      <c r="QC176" s="173"/>
      <c r="QD176" s="173"/>
      <c r="QE176" s="173"/>
      <c r="QF176" s="173"/>
      <c r="QG176" s="173"/>
      <c r="QH176" s="173"/>
      <c r="QI176" s="173"/>
      <c r="QJ176" s="173"/>
      <c r="QK176" s="173"/>
      <c r="QL176" s="173"/>
      <c r="QM176" s="173"/>
      <c r="QN176" s="173"/>
      <c r="QO176" s="173"/>
      <c r="QP176" s="173"/>
      <c r="QQ176" s="173"/>
      <c r="QR176" s="173"/>
      <c r="QS176" s="173"/>
      <c r="QT176" s="173"/>
      <c r="QU176" s="173"/>
      <c r="QV176" s="173"/>
      <c r="QW176" s="173"/>
      <c r="QX176" s="173"/>
      <c r="QY176" s="173"/>
      <c r="QZ176" s="173"/>
      <c r="RA176" s="173"/>
      <c r="RB176" s="173"/>
      <c r="RC176" s="173"/>
      <c r="RD176" s="173"/>
      <c r="RE176" s="173"/>
      <c r="RF176" s="173"/>
      <c r="RG176" s="173"/>
      <c r="RH176" s="173"/>
      <c r="RI176" s="173"/>
      <c r="RJ176" s="173"/>
      <c r="RK176" s="173"/>
      <c r="RL176" s="173"/>
      <c r="RM176" s="173"/>
      <c r="RN176" s="173"/>
      <c r="RO176" s="173"/>
      <c r="RP176" s="173"/>
      <c r="RQ176" s="173"/>
      <c r="RR176" s="173"/>
      <c r="RS176" s="173"/>
      <c r="RT176" s="173"/>
      <c r="RU176" s="173"/>
      <c r="RV176" s="173"/>
      <c r="RW176" s="173"/>
      <c r="RX176" s="173"/>
      <c r="RY176" s="173"/>
      <c r="RZ176" s="173"/>
      <c r="SA176" s="173"/>
      <c r="SB176" s="173"/>
      <c r="SC176" s="173"/>
      <c r="SD176" s="173"/>
      <c r="SE176" s="173"/>
      <c r="SF176" s="173"/>
      <c r="SG176" s="173"/>
      <c r="SH176" s="173"/>
      <c r="SI176" s="173"/>
      <c r="SJ176" s="173"/>
      <c r="SK176" s="173"/>
      <c r="SL176" s="173"/>
      <c r="SM176" s="173"/>
      <c r="SN176" s="173"/>
      <c r="SO176" s="173"/>
      <c r="SP176" s="173"/>
      <c r="SQ176" s="173"/>
      <c r="SR176" s="173"/>
      <c r="SS176" s="173"/>
      <c r="ST176" s="173"/>
      <c r="SU176" s="173"/>
      <c r="SV176" s="173"/>
      <c r="SW176" s="173"/>
      <c r="SX176" s="173"/>
      <c r="SY176" s="173"/>
      <c r="SZ176" s="173"/>
      <c r="TA176" s="173"/>
      <c r="TB176" s="173"/>
      <c r="TC176" s="173"/>
      <c r="TD176" s="173"/>
      <c r="TE176" s="173"/>
      <c r="TF176" s="173"/>
      <c r="TG176" s="173"/>
      <c r="TH176" s="173"/>
      <c r="TI176" s="173"/>
      <c r="TJ176" s="173"/>
      <c r="TK176" s="173"/>
      <c r="TL176" s="173"/>
      <c r="TM176" s="173"/>
      <c r="TN176" s="173"/>
      <c r="TO176" s="173"/>
      <c r="TP176" s="173"/>
      <c r="TQ176" s="173"/>
      <c r="TR176" s="173"/>
      <c r="TS176" s="173"/>
      <c r="TT176" s="173"/>
      <c r="TU176" s="173"/>
      <c r="TV176" s="173"/>
      <c r="TW176" s="173"/>
      <c r="TX176" s="173"/>
      <c r="TY176" s="173"/>
      <c r="TZ176" s="173"/>
      <c r="UA176" s="173"/>
      <c r="UB176" s="173"/>
      <c r="UC176" s="173"/>
      <c r="UD176" s="173"/>
      <c r="UE176" s="173"/>
      <c r="UF176" s="173"/>
      <c r="UG176" s="173"/>
      <c r="UH176" s="173"/>
      <c r="UI176" s="173"/>
      <c r="UJ176" s="173"/>
      <c r="UK176" s="173"/>
      <c r="UL176" s="173"/>
      <c r="UM176" s="173"/>
      <c r="UN176" s="173"/>
      <c r="UO176" s="173"/>
      <c r="UP176" s="173"/>
      <c r="UQ176" s="173"/>
      <c r="UR176" s="173"/>
      <c r="US176" s="173"/>
      <c r="UT176" s="173"/>
      <c r="UU176" s="173"/>
      <c r="UV176" s="173"/>
      <c r="UW176" s="173"/>
      <c r="UX176" s="173"/>
      <c r="UY176" s="173"/>
      <c r="UZ176" s="173"/>
      <c r="VA176" s="173"/>
      <c r="VB176" s="173"/>
      <c r="VC176" s="173"/>
      <c r="VD176" s="173"/>
      <c r="VE176" s="173"/>
      <c r="VF176" s="173"/>
      <c r="VG176" s="173"/>
      <c r="VH176" s="173"/>
      <c r="VI176" s="173"/>
      <c r="VJ176" s="173"/>
      <c r="VK176" s="173"/>
      <c r="VL176" s="173"/>
      <c r="VM176" s="173"/>
      <c r="VN176" s="173"/>
      <c r="VO176" s="173"/>
      <c r="VP176" s="173"/>
      <c r="VQ176" s="173"/>
      <c r="VR176" s="173"/>
      <c r="VS176" s="173"/>
      <c r="VT176" s="173"/>
      <c r="VU176" s="173"/>
      <c r="VV176" s="173"/>
      <c r="VW176" s="173"/>
      <c r="VX176" s="173"/>
      <c r="VY176" s="173"/>
      <c r="VZ176" s="173"/>
      <c r="WA176" s="173"/>
      <c r="WB176" s="173"/>
      <c r="WC176" s="173"/>
      <c r="WD176" s="173"/>
      <c r="WE176" s="173"/>
      <c r="WF176" s="173"/>
      <c r="WG176" s="173"/>
      <c r="WH176" s="173"/>
      <c r="WI176" s="173"/>
      <c r="WJ176" s="173"/>
      <c r="WK176" s="173"/>
      <c r="WL176" s="173"/>
      <c r="WM176" s="173"/>
      <c r="WN176" s="173"/>
      <c r="WO176" s="173"/>
      <c r="WP176" s="173"/>
      <c r="WQ176" s="173"/>
      <c r="WR176" s="173"/>
      <c r="WS176" s="173"/>
      <c r="WT176" s="173"/>
      <c r="WU176" s="173"/>
      <c r="WV176" s="173"/>
      <c r="WW176" s="173"/>
      <c r="WX176" s="173"/>
      <c r="WY176" s="173"/>
      <c r="WZ176" s="173"/>
      <c r="XA176" s="173"/>
      <c r="XB176" s="173"/>
      <c r="XC176" s="173"/>
      <c r="XD176" s="173"/>
      <c r="XE176" s="173"/>
      <c r="XF176" s="173"/>
      <c r="XG176" s="173"/>
      <c r="XH176" s="173"/>
      <c r="XI176" s="173"/>
      <c r="XJ176" s="173"/>
      <c r="XK176" s="173"/>
      <c r="XL176" s="173"/>
      <c r="XM176" s="173"/>
      <c r="XN176" s="173"/>
      <c r="XO176" s="173"/>
      <c r="XP176" s="173"/>
      <c r="XQ176" s="173"/>
      <c r="XR176" s="173"/>
      <c r="XS176" s="173"/>
      <c r="XT176" s="173"/>
      <c r="XU176" s="173"/>
      <c r="XV176" s="173"/>
      <c r="XW176" s="173"/>
      <c r="XX176" s="173"/>
      <c r="XY176" s="173"/>
      <c r="XZ176" s="173"/>
      <c r="YA176" s="173"/>
      <c r="YB176" s="173"/>
      <c r="YC176" s="173"/>
      <c r="YD176" s="173"/>
      <c r="YE176" s="173"/>
      <c r="YF176" s="173"/>
      <c r="YG176" s="173"/>
      <c r="YH176" s="173"/>
      <c r="YI176" s="173"/>
      <c r="YJ176" s="173"/>
      <c r="YK176" s="173"/>
      <c r="YL176" s="173"/>
      <c r="YM176" s="173"/>
      <c r="YN176" s="173"/>
      <c r="YO176" s="173"/>
      <c r="YP176" s="173"/>
      <c r="YQ176" s="173"/>
      <c r="YR176" s="173"/>
      <c r="YS176" s="173"/>
      <c r="YT176" s="173"/>
      <c r="YU176" s="173"/>
      <c r="YV176" s="173"/>
      <c r="YW176" s="173"/>
      <c r="YX176" s="173"/>
      <c r="YY176" s="173"/>
      <c r="YZ176" s="173"/>
      <c r="ZA176" s="173"/>
      <c r="ZB176" s="173"/>
      <c r="ZC176" s="173"/>
      <c r="ZD176" s="173"/>
      <c r="ZE176" s="173"/>
      <c r="ZF176" s="173"/>
      <c r="ZG176" s="173"/>
      <c r="ZH176" s="173"/>
      <c r="ZI176" s="173"/>
      <c r="ZJ176" s="173"/>
      <c r="ZK176" s="173"/>
      <c r="ZL176" s="173"/>
      <c r="ZM176" s="173"/>
      <c r="ZN176" s="173"/>
      <c r="ZO176" s="173"/>
      <c r="ZP176" s="173"/>
      <c r="ZQ176" s="173"/>
      <c r="ZR176" s="173"/>
      <c r="ZS176" s="173"/>
      <c r="ZT176" s="173"/>
      <c r="ZU176" s="173"/>
      <c r="ZV176" s="173"/>
      <c r="ZW176" s="173"/>
      <c r="ZX176" s="173"/>
      <c r="ZY176" s="173"/>
      <c r="ZZ176" s="173"/>
      <c r="AAA176" s="173"/>
      <c r="AAB176" s="173"/>
      <c r="AAC176" s="173"/>
      <c r="AAD176" s="173"/>
      <c r="AAE176" s="173"/>
      <c r="AAF176" s="173"/>
      <c r="AAG176" s="173"/>
      <c r="AAH176" s="173"/>
      <c r="AAI176" s="173"/>
      <c r="AAJ176" s="173"/>
      <c r="AAK176" s="173"/>
      <c r="AAL176" s="173"/>
      <c r="AAM176" s="173"/>
      <c r="AAN176" s="173"/>
      <c r="AAO176" s="173"/>
      <c r="AAP176" s="173"/>
      <c r="AAQ176" s="173"/>
      <c r="AAR176" s="173"/>
      <c r="AAS176" s="173"/>
      <c r="AAT176" s="173"/>
      <c r="AAU176" s="173"/>
      <c r="AAV176" s="173"/>
      <c r="AAW176" s="173"/>
      <c r="AAX176" s="173"/>
      <c r="AAY176" s="173"/>
      <c r="AAZ176" s="173"/>
      <c r="ABA176" s="173"/>
      <c r="ABB176" s="173"/>
      <c r="ABC176" s="173"/>
      <c r="ABD176" s="173"/>
      <c r="ABE176" s="173"/>
      <c r="ABF176" s="173"/>
      <c r="ABG176" s="173"/>
      <c r="ABH176" s="173"/>
      <c r="ABI176" s="173"/>
      <c r="ABJ176" s="173"/>
      <c r="ABK176" s="173"/>
      <c r="ABL176" s="173"/>
      <c r="ABM176" s="173"/>
      <c r="ABN176" s="173"/>
      <c r="ABO176" s="173"/>
      <c r="ABP176" s="173"/>
      <c r="ABQ176" s="173"/>
      <c r="ABR176" s="173"/>
      <c r="ABS176" s="173"/>
      <c r="ABT176" s="173"/>
      <c r="ABU176" s="173"/>
      <c r="ABV176" s="173"/>
      <c r="ABW176" s="173"/>
      <c r="ABX176" s="173"/>
      <c r="ABY176" s="173"/>
      <c r="ABZ176" s="173"/>
      <c r="ACA176" s="173"/>
      <c r="ACB176" s="173"/>
      <c r="ACC176" s="173"/>
      <c r="ACD176" s="173"/>
      <c r="ACE176" s="173"/>
      <c r="ACF176" s="173"/>
      <c r="ACG176" s="173"/>
      <c r="ACH176" s="173"/>
      <c r="ACI176" s="173"/>
      <c r="ACJ176" s="173"/>
      <c r="ACK176" s="173"/>
      <c r="ACL176" s="173"/>
      <c r="ACM176" s="173"/>
      <c r="ACN176" s="173"/>
      <c r="ACO176" s="173"/>
      <c r="ACP176" s="173"/>
      <c r="ACQ176" s="173"/>
      <c r="ACR176" s="173"/>
      <c r="ACS176" s="173"/>
      <c r="ACT176" s="173"/>
      <c r="ACU176" s="173"/>
      <c r="ACV176" s="173"/>
      <c r="ACW176" s="173"/>
      <c r="ACX176" s="173"/>
      <c r="ACY176" s="173"/>
      <c r="ACZ176" s="173"/>
      <c r="ADA176" s="173"/>
      <c r="ADB176" s="173"/>
      <c r="ADC176" s="173"/>
      <c r="ADD176" s="173"/>
      <c r="ADE176" s="173"/>
      <c r="ADF176" s="173"/>
      <c r="ADG176" s="173"/>
      <c r="ADH176" s="173"/>
      <c r="ADI176" s="173"/>
      <c r="ADJ176" s="173"/>
      <c r="ADK176" s="173"/>
      <c r="ADL176" s="173"/>
      <c r="ADM176" s="173"/>
      <c r="ADN176" s="173"/>
      <c r="ADO176" s="173"/>
      <c r="ADP176" s="173"/>
      <c r="ADQ176" s="173"/>
      <c r="ADR176" s="173"/>
      <c r="ADS176" s="173"/>
      <c r="ADT176" s="173"/>
      <c r="ADU176" s="173"/>
      <c r="ADV176" s="173"/>
      <c r="ADW176" s="173"/>
      <c r="ADX176" s="173"/>
      <c r="ADY176" s="173"/>
      <c r="ADZ176" s="173"/>
      <c r="AEA176" s="173"/>
      <c r="AEB176" s="173"/>
      <c r="AEC176" s="173"/>
      <c r="AED176" s="173"/>
      <c r="AEE176" s="173"/>
      <c r="AEF176" s="173"/>
      <c r="AEG176" s="173"/>
      <c r="AEH176" s="173"/>
      <c r="AEI176" s="173"/>
      <c r="AEJ176" s="173"/>
      <c r="AEK176" s="173"/>
      <c r="AEL176" s="173"/>
      <c r="AEM176" s="173"/>
      <c r="AEN176" s="173"/>
      <c r="AEO176" s="173"/>
      <c r="AEP176" s="173"/>
      <c r="AEQ176" s="173"/>
      <c r="AER176" s="173"/>
      <c r="AES176" s="173"/>
      <c r="AET176" s="173"/>
      <c r="AEU176" s="173"/>
      <c r="AEV176" s="173"/>
      <c r="AEW176" s="173"/>
      <c r="AEX176" s="173"/>
      <c r="AEY176" s="173"/>
      <c r="AEZ176" s="173"/>
      <c r="AFA176" s="173"/>
      <c r="AFB176" s="173"/>
      <c r="AFC176" s="173"/>
      <c r="AFD176" s="173"/>
      <c r="AFE176" s="173"/>
      <c r="AFF176" s="173"/>
      <c r="AFG176" s="173"/>
      <c r="AFH176" s="173"/>
      <c r="AFI176" s="173"/>
      <c r="AFJ176" s="173"/>
      <c r="AFK176" s="173"/>
      <c r="AFL176" s="173"/>
      <c r="AFM176" s="173"/>
      <c r="AFN176" s="173"/>
      <c r="AFO176" s="173"/>
      <c r="AFP176" s="173"/>
      <c r="AFQ176" s="173"/>
      <c r="AFR176" s="173"/>
      <c r="AFS176" s="173"/>
      <c r="AFT176" s="173"/>
      <c r="AFU176" s="173"/>
      <c r="AFV176" s="173"/>
      <c r="AFW176" s="173"/>
      <c r="AFX176" s="173"/>
      <c r="AFY176" s="173"/>
      <c r="AFZ176" s="173"/>
      <c r="AGA176" s="173"/>
      <c r="AGB176" s="173"/>
      <c r="AGC176" s="173"/>
      <c r="AGD176" s="173"/>
      <c r="AGE176" s="173"/>
      <c r="AGF176" s="173"/>
      <c r="AGG176" s="173"/>
      <c r="AGH176" s="173"/>
      <c r="AGI176" s="173"/>
      <c r="AGJ176" s="173"/>
      <c r="AGK176" s="173"/>
      <c r="AGL176" s="173"/>
      <c r="AGM176" s="173"/>
      <c r="AGN176" s="173"/>
      <c r="AGO176" s="173"/>
      <c r="AGP176" s="173"/>
      <c r="AGQ176" s="173"/>
      <c r="AGR176" s="173"/>
      <c r="AGS176" s="173"/>
      <c r="AGT176" s="173"/>
      <c r="AGU176" s="173"/>
      <c r="AGV176" s="173"/>
      <c r="AGW176" s="173"/>
      <c r="AGX176" s="173"/>
      <c r="AGY176" s="173"/>
      <c r="AGZ176" s="173"/>
      <c r="AHA176" s="173"/>
      <c r="AHB176" s="173"/>
      <c r="AHC176" s="173"/>
      <c r="AHD176" s="173"/>
      <c r="AHE176" s="173"/>
      <c r="AHF176" s="173"/>
      <c r="AHG176" s="173"/>
      <c r="AHH176" s="173"/>
      <c r="AHI176" s="173"/>
      <c r="AHJ176" s="173"/>
      <c r="AHK176" s="173"/>
      <c r="AHL176" s="173"/>
      <c r="AHM176" s="173"/>
      <c r="AHN176" s="173"/>
      <c r="AHO176" s="173"/>
      <c r="AHP176" s="173"/>
      <c r="AHQ176" s="173"/>
      <c r="AHR176" s="173"/>
      <c r="AHS176" s="173"/>
      <c r="AHT176" s="173"/>
      <c r="AHU176" s="173"/>
      <c r="AHV176" s="173"/>
      <c r="AHW176" s="173"/>
      <c r="AHX176" s="173"/>
      <c r="AHY176" s="173"/>
      <c r="AHZ176" s="173"/>
      <c r="AIA176" s="173"/>
      <c r="AIB176" s="173"/>
      <c r="AIC176" s="173"/>
      <c r="AID176" s="173"/>
      <c r="AIE176" s="173"/>
      <c r="AIF176" s="173"/>
      <c r="AIG176" s="173"/>
      <c r="AIH176" s="173"/>
      <c r="AII176" s="173"/>
      <c r="AIJ176" s="173"/>
      <c r="AIK176" s="173"/>
      <c r="AIL176" s="173"/>
      <c r="AIM176" s="173"/>
      <c r="AIN176" s="173"/>
      <c r="AIO176" s="173"/>
      <c r="AIP176" s="173"/>
      <c r="AIQ176" s="173"/>
      <c r="AIR176" s="173"/>
      <c r="AIS176" s="173"/>
      <c r="AIT176" s="173"/>
      <c r="AIU176" s="173"/>
      <c r="AIV176" s="173"/>
      <c r="AIW176" s="173"/>
      <c r="AIX176" s="173"/>
      <c r="AIY176" s="173"/>
      <c r="AIZ176" s="173"/>
      <c r="AJA176" s="173"/>
      <c r="AJB176" s="173"/>
      <c r="AJC176" s="173"/>
      <c r="AJD176" s="173"/>
      <c r="AJE176" s="173"/>
      <c r="AJF176" s="173"/>
      <c r="AJG176" s="173"/>
      <c r="AJH176" s="173"/>
      <c r="AJI176" s="173"/>
      <c r="AJJ176" s="173"/>
      <c r="AJK176" s="173"/>
      <c r="AJL176" s="173"/>
      <c r="AJM176" s="173"/>
      <c r="AJN176" s="173"/>
      <c r="AJO176" s="173"/>
      <c r="AJP176" s="173"/>
      <c r="AJQ176" s="173"/>
      <c r="AJR176" s="173"/>
      <c r="AJS176" s="173"/>
      <c r="AJT176" s="173"/>
      <c r="AJU176" s="173"/>
      <c r="AJV176" s="173"/>
      <c r="AJW176" s="173"/>
      <c r="AJX176" s="173"/>
      <c r="AJY176" s="173"/>
      <c r="AJZ176" s="173"/>
      <c r="AKA176" s="173"/>
      <c r="AKB176" s="173"/>
      <c r="AKC176" s="173"/>
      <c r="AKD176" s="173"/>
      <c r="AKE176" s="173"/>
      <c r="AKF176" s="173"/>
      <c r="AKG176" s="173"/>
      <c r="AKH176" s="173"/>
      <c r="AKI176" s="173"/>
      <c r="AKJ176" s="173"/>
      <c r="AKK176" s="173"/>
      <c r="AKL176" s="173"/>
      <c r="AKM176" s="173"/>
      <c r="AKN176" s="173"/>
      <c r="AKO176" s="173"/>
      <c r="AKP176" s="173"/>
      <c r="AKQ176" s="173"/>
      <c r="AKR176" s="173"/>
      <c r="AKS176" s="173"/>
      <c r="AKT176" s="173"/>
      <c r="AKU176" s="173"/>
      <c r="AKV176" s="173"/>
      <c r="AKW176" s="173"/>
      <c r="AKX176" s="173"/>
      <c r="AKY176" s="173"/>
      <c r="AKZ176" s="173"/>
      <c r="ALA176" s="173"/>
      <c r="ALB176" s="173"/>
      <c r="ALC176" s="173"/>
      <c r="ALD176" s="173"/>
      <c r="ALE176" s="173"/>
      <c r="ALF176" s="173"/>
      <c r="ALG176" s="173"/>
      <c r="ALH176" s="173"/>
      <c r="ALI176" s="173"/>
      <c r="ALJ176" s="173"/>
      <c r="ALK176" s="173"/>
      <c r="ALL176" s="173"/>
      <c r="ALM176" s="173"/>
      <c r="ALN176" s="173"/>
      <c r="ALO176" s="173"/>
      <c r="ALP176" s="173"/>
      <c r="ALQ176" s="173"/>
      <c r="ALR176" s="173"/>
      <c r="ALS176" s="173"/>
      <c r="ALT176" s="173"/>
      <c r="ALU176" s="173"/>
      <c r="ALV176" s="173"/>
      <c r="ALW176" s="173"/>
      <c r="ALX176" s="173"/>
      <c r="ALY176" s="173"/>
      <c r="ALZ176" s="173"/>
      <c r="AMA176" s="173"/>
      <c r="AMB176" s="173"/>
      <c r="AMC176" s="173"/>
      <c r="AMD176" s="173"/>
      <c r="AME176" s="173"/>
      <c r="AMF176" s="173"/>
      <c r="AMG176" s="173"/>
      <c r="AMH176" s="173"/>
      <c r="AMI176" s="173"/>
      <c r="AMJ176" s="173"/>
      <c r="AMK176" s="173"/>
      <c r="AML176" s="173"/>
      <c r="AMM176" s="173"/>
      <c r="AMN176" s="173"/>
      <c r="AMO176" s="173"/>
      <c r="AMP176" s="173"/>
      <c r="AMQ176" s="173"/>
      <c r="AMR176" s="173"/>
      <c r="AMS176" s="173"/>
      <c r="AMT176" s="173"/>
      <c r="AMU176" s="173"/>
      <c r="AMV176" s="173"/>
      <c r="AMW176" s="173"/>
      <c r="AMX176" s="173"/>
      <c r="AMY176" s="173"/>
      <c r="AMZ176" s="173"/>
      <c r="ANA176" s="173"/>
      <c r="ANB176" s="173"/>
      <c r="ANC176" s="173"/>
      <c r="AND176" s="173"/>
      <c r="ANE176" s="173"/>
      <c r="ANF176" s="173"/>
      <c r="ANG176" s="173"/>
      <c r="ANH176" s="173"/>
      <c r="ANI176" s="173"/>
      <c r="ANJ176" s="173"/>
      <c r="ANK176" s="173"/>
      <c r="ANL176" s="173"/>
      <c r="ANM176" s="173"/>
      <c r="ANN176" s="173"/>
      <c r="ANO176" s="173"/>
      <c r="ANP176" s="173"/>
      <c r="ANQ176" s="173"/>
      <c r="ANR176" s="173"/>
      <c r="ANS176" s="173"/>
      <c r="ANT176" s="173"/>
      <c r="ANU176" s="173"/>
      <c r="ANV176" s="173"/>
      <c r="ANW176" s="173"/>
      <c r="ANX176" s="173"/>
      <c r="ANY176" s="173"/>
      <c r="ANZ176" s="173"/>
      <c r="AOA176" s="173"/>
      <c r="AOB176" s="173"/>
      <c r="AOC176" s="173"/>
      <c r="AOD176" s="173"/>
      <c r="AOE176" s="173"/>
      <c r="AOF176" s="173"/>
      <c r="AOG176" s="173"/>
      <c r="AOH176" s="173"/>
      <c r="AOI176" s="173"/>
      <c r="AOJ176" s="173"/>
      <c r="AOK176" s="173"/>
      <c r="AOL176" s="173"/>
      <c r="AOM176" s="173"/>
      <c r="AON176" s="173"/>
      <c r="AOO176" s="173"/>
      <c r="AOP176" s="173"/>
      <c r="AOQ176" s="173"/>
      <c r="AOR176" s="173"/>
      <c r="AOS176" s="173"/>
      <c r="AOT176" s="173"/>
      <c r="AOU176" s="173"/>
      <c r="AOV176" s="173"/>
      <c r="AOW176" s="173"/>
      <c r="AOX176" s="173"/>
      <c r="AOY176" s="173"/>
      <c r="AOZ176" s="173"/>
      <c r="APA176" s="173"/>
      <c r="APB176" s="173"/>
      <c r="APC176" s="173"/>
      <c r="APD176" s="173"/>
      <c r="APE176" s="173"/>
      <c r="APF176" s="173"/>
      <c r="APG176" s="173"/>
      <c r="APH176" s="173"/>
      <c r="API176" s="173"/>
      <c r="APJ176" s="173"/>
      <c r="APK176" s="173"/>
      <c r="APL176" s="173"/>
      <c r="APM176" s="173"/>
      <c r="APN176" s="173"/>
      <c r="APO176" s="173"/>
      <c r="APP176" s="173"/>
      <c r="APQ176" s="173"/>
      <c r="APR176" s="173"/>
      <c r="APS176" s="173"/>
      <c r="APT176" s="173"/>
      <c r="APU176" s="173"/>
      <c r="APV176" s="173"/>
      <c r="APW176" s="173"/>
      <c r="APX176" s="173"/>
      <c r="APY176" s="173"/>
      <c r="APZ176" s="173"/>
      <c r="AQA176" s="173"/>
      <c r="AQB176" s="173"/>
      <c r="AQC176" s="173"/>
      <c r="AQD176" s="173"/>
      <c r="AQE176" s="173"/>
      <c r="AQF176" s="173"/>
      <c r="AQG176" s="173"/>
      <c r="AQH176" s="173"/>
      <c r="AQI176" s="173"/>
      <c r="AQJ176" s="173"/>
      <c r="AQK176" s="173"/>
      <c r="AQL176" s="173"/>
      <c r="AQM176" s="173"/>
      <c r="AQN176" s="173"/>
      <c r="AQO176" s="173"/>
      <c r="AQP176" s="173"/>
      <c r="AQQ176" s="173"/>
      <c r="AQR176" s="173"/>
      <c r="AQS176" s="173"/>
      <c r="AQT176" s="173"/>
      <c r="AQU176" s="173"/>
      <c r="AQV176" s="173"/>
      <c r="AQW176" s="173"/>
      <c r="AQX176" s="173"/>
      <c r="AQY176" s="173"/>
      <c r="AQZ176" s="173"/>
      <c r="ARA176" s="173"/>
      <c r="ARB176" s="173"/>
      <c r="ARC176" s="173"/>
      <c r="ARD176" s="173"/>
      <c r="ARE176" s="173"/>
      <c r="ARF176" s="173"/>
      <c r="ARG176" s="173"/>
      <c r="ARH176" s="173"/>
      <c r="ARI176" s="173"/>
      <c r="ARJ176" s="173"/>
      <c r="ARK176" s="173"/>
      <c r="ARL176" s="173"/>
      <c r="ARM176" s="173"/>
      <c r="ARN176" s="173"/>
      <c r="ARO176" s="173"/>
      <c r="ARP176" s="173"/>
      <c r="ARQ176" s="173"/>
      <c r="ARR176" s="173"/>
      <c r="ARS176" s="173"/>
      <c r="ART176" s="173"/>
      <c r="ARU176" s="173"/>
      <c r="ARV176" s="173"/>
      <c r="ARW176" s="173"/>
      <c r="ARX176" s="173"/>
      <c r="ARY176" s="173"/>
      <c r="ARZ176" s="173"/>
      <c r="ASA176" s="173"/>
      <c r="ASB176" s="173"/>
      <c r="ASC176" s="173"/>
      <c r="ASD176" s="173"/>
      <c r="ASE176" s="173"/>
      <c r="ASF176" s="173"/>
      <c r="ASG176" s="173"/>
      <c r="ASH176" s="173"/>
      <c r="ASI176" s="173"/>
      <c r="ASJ176" s="173"/>
      <c r="ASK176" s="173"/>
      <c r="ASL176" s="173"/>
      <c r="ASM176" s="173"/>
      <c r="ASN176" s="173"/>
      <c r="ASO176" s="173"/>
      <c r="ASP176" s="173"/>
      <c r="ASQ176" s="173"/>
      <c r="ASR176" s="173"/>
      <c r="ASS176" s="173"/>
      <c r="AST176" s="173"/>
      <c r="ASU176" s="173"/>
      <c r="ASV176" s="173"/>
      <c r="ASW176" s="173"/>
      <c r="ASX176" s="173"/>
      <c r="ASY176" s="173"/>
      <c r="ASZ176" s="173"/>
      <c r="ATA176" s="173"/>
      <c r="ATB176" s="173"/>
      <c r="ATC176" s="173"/>
      <c r="ATD176" s="173"/>
      <c r="ATE176" s="173"/>
      <c r="ATF176" s="173"/>
      <c r="ATG176" s="173"/>
      <c r="ATH176" s="173"/>
      <c r="ATI176" s="173"/>
      <c r="ATJ176" s="173"/>
      <c r="ATK176" s="173"/>
      <c r="ATL176" s="173"/>
      <c r="ATM176" s="173"/>
      <c r="ATN176" s="173"/>
      <c r="ATO176" s="173"/>
      <c r="ATP176" s="173"/>
      <c r="ATQ176" s="173"/>
      <c r="ATR176" s="173"/>
      <c r="ATS176" s="173"/>
      <c r="ATT176" s="173"/>
      <c r="ATU176" s="173"/>
      <c r="ATV176" s="173"/>
      <c r="ATW176" s="173"/>
      <c r="ATX176" s="173"/>
      <c r="ATY176" s="173"/>
      <c r="ATZ176" s="173"/>
      <c r="AUA176" s="173"/>
      <c r="AUB176" s="173"/>
      <c r="AUC176" s="173"/>
      <c r="AUD176" s="173"/>
      <c r="AUE176" s="173"/>
      <c r="AUF176" s="173"/>
      <c r="AUG176" s="173"/>
      <c r="AUH176" s="173"/>
      <c r="AUI176" s="173"/>
      <c r="AUJ176" s="173"/>
      <c r="AUK176" s="173"/>
      <c r="AUL176" s="173"/>
      <c r="AUM176" s="173"/>
      <c r="AUN176" s="173"/>
      <c r="AUO176" s="173"/>
      <c r="AUP176" s="173"/>
      <c r="AUQ176" s="173"/>
      <c r="AUR176" s="173"/>
      <c r="AUS176" s="173"/>
      <c r="AUT176" s="173"/>
      <c r="AUU176" s="173"/>
      <c r="AUV176" s="173"/>
      <c r="AUW176" s="173"/>
      <c r="AUX176" s="173"/>
      <c r="AUY176" s="173"/>
      <c r="AUZ176" s="173"/>
      <c r="AVA176" s="173"/>
      <c r="AVB176" s="173"/>
      <c r="AVC176" s="173"/>
      <c r="AVD176" s="173"/>
      <c r="AVE176" s="173"/>
      <c r="AVF176" s="173"/>
      <c r="AVG176" s="173"/>
      <c r="AVH176" s="173"/>
      <c r="AVI176" s="173"/>
      <c r="AVJ176" s="173"/>
      <c r="AVK176" s="173"/>
      <c r="AVL176" s="173"/>
      <c r="AVM176" s="173"/>
      <c r="AVN176" s="173"/>
      <c r="AVO176" s="173"/>
      <c r="AVP176" s="173"/>
      <c r="AVQ176" s="173"/>
      <c r="AVR176" s="173"/>
      <c r="AVS176" s="173"/>
      <c r="AVT176" s="173"/>
      <c r="AVU176" s="173"/>
      <c r="AVV176" s="173"/>
      <c r="AVW176" s="173"/>
      <c r="AVX176" s="173"/>
      <c r="AVY176" s="173"/>
      <c r="AVZ176" s="173"/>
      <c r="AWA176" s="173"/>
      <c r="AWB176" s="173"/>
      <c r="AWC176" s="173"/>
      <c r="AWD176" s="173"/>
      <c r="AWE176" s="173"/>
      <c r="AWF176" s="173"/>
      <c r="AWG176" s="173"/>
      <c r="AWH176" s="173"/>
      <c r="AWI176" s="173"/>
      <c r="AWJ176" s="173"/>
      <c r="AWK176" s="173"/>
      <c r="AWL176" s="173"/>
      <c r="AWM176" s="173"/>
      <c r="AWN176" s="173"/>
      <c r="AWO176" s="173"/>
      <c r="AWP176" s="173"/>
      <c r="AWQ176" s="173"/>
      <c r="AWR176" s="173"/>
      <c r="AWS176" s="173"/>
      <c r="AWT176" s="173"/>
      <c r="AWU176" s="173"/>
      <c r="AWV176" s="173"/>
      <c r="AWW176" s="173"/>
      <c r="AWX176" s="173"/>
      <c r="AWY176" s="173"/>
      <c r="AWZ176" s="173"/>
      <c r="AXA176" s="173"/>
      <c r="AXB176" s="173"/>
      <c r="AXC176" s="173"/>
      <c r="AXD176" s="173"/>
      <c r="AXE176" s="173"/>
      <c r="AXF176" s="173"/>
      <c r="AXG176" s="173"/>
      <c r="AXH176" s="173"/>
      <c r="AXI176" s="173"/>
      <c r="AXJ176" s="173"/>
      <c r="AXK176" s="173"/>
      <c r="AXL176" s="173"/>
      <c r="AXM176" s="173"/>
      <c r="AXN176" s="173"/>
      <c r="AXO176" s="173"/>
      <c r="AXP176" s="173"/>
      <c r="AXQ176" s="173"/>
      <c r="AXR176" s="173"/>
      <c r="AXS176" s="173"/>
      <c r="AXT176" s="173"/>
      <c r="AXU176" s="173"/>
      <c r="AXV176" s="173"/>
      <c r="AXW176" s="173"/>
      <c r="AXX176" s="173"/>
      <c r="AXY176" s="173"/>
      <c r="AXZ176" s="173"/>
      <c r="AYA176" s="173"/>
      <c r="AYB176" s="173"/>
      <c r="AYC176" s="173"/>
      <c r="AYD176" s="173"/>
      <c r="AYE176" s="173"/>
      <c r="AYF176" s="173"/>
      <c r="AYG176" s="173"/>
      <c r="AYH176" s="173"/>
      <c r="AYI176" s="173"/>
      <c r="AYJ176" s="173"/>
      <c r="AYK176" s="173"/>
      <c r="AYL176" s="173"/>
      <c r="AYM176" s="173"/>
      <c r="AYN176" s="173"/>
      <c r="AYO176" s="173"/>
      <c r="AYP176" s="173"/>
      <c r="AYQ176" s="173"/>
      <c r="AYR176" s="173"/>
      <c r="AYS176" s="173"/>
      <c r="AYT176" s="173"/>
      <c r="AYU176" s="173"/>
      <c r="AYV176" s="173"/>
      <c r="AYW176" s="173"/>
      <c r="AYX176" s="173"/>
      <c r="AYY176" s="173"/>
      <c r="AYZ176" s="173"/>
      <c r="AZA176" s="173"/>
      <c r="AZB176" s="173"/>
      <c r="AZC176" s="173"/>
      <c r="AZD176" s="173"/>
      <c r="AZE176" s="173"/>
      <c r="AZF176" s="173"/>
      <c r="AZG176" s="173"/>
      <c r="AZH176" s="173"/>
      <c r="AZI176" s="173"/>
      <c r="AZJ176" s="173"/>
      <c r="AZK176" s="173"/>
      <c r="AZL176" s="173"/>
      <c r="AZM176" s="173"/>
      <c r="AZN176" s="173"/>
      <c r="AZO176" s="173"/>
      <c r="AZP176" s="173"/>
      <c r="AZQ176" s="173"/>
      <c r="AZR176" s="173"/>
      <c r="AZS176" s="173"/>
      <c r="AZT176" s="173"/>
      <c r="AZU176" s="173"/>
      <c r="AZV176" s="173"/>
      <c r="AZW176" s="173"/>
      <c r="AZX176" s="173"/>
      <c r="AZY176" s="173"/>
      <c r="AZZ176" s="173"/>
      <c r="BAA176" s="173"/>
      <c r="BAB176" s="173"/>
      <c r="BAC176" s="173"/>
      <c r="BAD176" s="173"/>
      <c r="BAE176" s="173"/>
      <c r="BAF176" s="173"/>
      <c r="BAG176" s="173"/>
      <c r="BAH176" s="173"/>
      <c r="BAI176" s="173"/>
      <c r="BAJ176" s="173"/>
      <c r="BAK176" s="173"/>
      <c r="BAL176" s="173"/>
      <c r="BAM176" s="173"/>
      <c r="BAN176" s="173"/>
      <c r="BAO176" s="173"/>
      <c r="BAP176" s="173"/>
      <c r="BAQ176" s="173"/>
      <c r="BAR176" s="173"/>
      <c r="BAS176" s="173"/>
      <c r="BAT176" s="173"/>
      <c r="BAU176" s="173"/>
      <c r="BAV176" s="173"/>
      <c r="BAW176" s="173"/>
      <c r="BAX176" s="173"/>
      <c r="BAY176" s="173"/>
      <c r="BAZ176" s="173"/>
      <c r="BBA176" s="173"/>
      <c r="BBB176" s="173"/>
      <c r="BBC176" s="173"/>
      <c r="BBD176" s="173"/>
      <c r="BBE176" s="173"/>
      <c r="BBF176" s="173"/>
      <c r="BBG176" s="173"/>
      <c r="BBH176" s="173"/>
      <c r="BBI176" s="173"/>
      <c r="BBJ176" s="173"/>
      <c r="BBK176" s="173"/>
      <c r="BBL176" s="173"/>
      <c r="BBM176" s="173"/>
      <c r="BBN176" s="173"/>
      <c r="BBO176" s="173"/>
      <c r="BBP176" s="173"/>
      <c r="BBQ176" s="173"/>
      <c r="BBR176" s="173"/>
      <c r="BBS176" s="173"/>
      <c r="BBT176" s="173"/>
      <c r="BBU176" s="173"/>
      <c r="BBV176" s="173"/>
      <c r="BBW176" s="173"/>
      <c r="BBX176" s="173"/>
      <c r="BBY176" s="173"/>
      <c r="BBZ176" s="173"/>
      <c r="BCA176" s="173"/>
      <c r="BCB176" s="173"/>
      <c r="BCC176" s="173"/>
      <c r="BCD176" s="173"/>
      <c r="BCE176" s="173"/>
      <c r="BCF176" s="173"/>
      <c r="BCG176" s="173"/>
      <c r="BCH176" s="173"/>
      <c r="BCI176" s="173"/>
      <c r="BCJ176" s="173"/>
      <c r="BCK176" s="173"/>
      <c r="BCL176" s="173"/>
      <c r="BCM176" s="173"/>
      <c r="BCN176" s="173"/>
      <c r="BCO176" s="173"/>
      <c r="BCP176" s="173"/>
      <c r="BCQ176" s="173"/>
      <c r="BCR176" s="173"/>
      <c r="BCS176" s="173"/>
      <c r="BCT176" s="173"/>
      <c r="BCU176" s="173"/>
      <c r="BCV176" s="173"/>
      <c r="BCW176" s="173"/>
      <c r="BCX176" s="173"/>
      <c r="BCY176" s="173"/>
      <c r="BCZ176" s="173"/>
      <c r="BDA176" s="173"/>
      <c r="BDB176" s="173"/>
      <c r="BDC176" s="173"/>
      <c r="BDD176" s="173"/>
      <c r="BDE176" s="173"/>
      <c r="BDF176" s="173"/>
      <c r="BDG176" s="173"/>
      <c r="BDH176" s="173"/>
      <c r="BDI176" s="173"/>
      <c r="BDJ176" s="173"/>
      <c r="BDK176" s="173"/>
      <c r="BDL176" s="173"/>
      <c r="BDM176" s="173"/>
      <c r="BDN176" s="173"/>
      <c r="BDO176" s="173"/>
      <c r="BDP176" s="173"/>
      <c r="BDQ176" s="173"/>
      <c r="BDR176" s="173"/>
      <c r="BDS176" s="173"/>
      <c r="BDT176" s="173"/>
      <c r="BDU176" s="173"/>
      <c r="BDV176" s="173"/>
      <c r="BDW176" s="173"/>
      <c r="BDX176" s="173"/>
      <c r="BDY176" s="173"/>
      <c r="BDZ176" s="173"/>
      <c r="BEA176" s="173"/>
      <c r="BEB176" s="173"/>
      <c r="BEC176" s="173"/>
      <c r="BED176" s="173"/>
      <c r="BEE176" s="173"/>
      <c r="BEF176" s="173"/>
      <c r="BEG176" s="173"/>
      <c r="BEH176" s="173"/>
      <c r="BEI176" s="173"/>
      <c r="BEJ176" s="173"/>
      <c r="BEK176" s="173"/>
      <c r="BEL176" s="173"/>
      <c r="BEM176" s="173"/>
      <c r="BEN176" s="173"/>
      <c r="BEO176" s="173"/>
      <c r="BEP176" s="173"/>
      <c r="BEQ176" s="173"/>
      <c r="BER176" s="173"/>
      <c r="BES176" s="173"/>
      <c r="BET176" s="173"/>
      <c r="BEU176" s="173"/>
      <c r="BEV176" s="173"/>
      <c r="BEW176" s="173"/>
      <c r="BEX176" s="173"/>
      <c r="BEY176" s="173"/>
      <c r="BEZ176" s="173"/>
      <c r="BFA176" s="173"/>
      <c r="BFB176" s="173"/>
      <c r="BFC176" s="173"/>
      <c r="BFD176" s="173"/>
      <c r="BFE176" s="173"/>
      <c r="BFF176" s="173"/>
      <c r="BFG176" s="173"/>
      <c r="BFH176" s="173"/>
      <c r="BFI176" s="173"/>
      <c r="BFJ176" s="173"/>
      <c r="BFK176" s="173"/>
      <c r="BFL176" s="173"/>
      <c r="BFM176" s="173"/>
      <c r="BFN176" s="173"/>
      <c r="BFO176" s="173"/>
      <c r="BFP176" s="173"/>
      <c r="BFQ176" s="173"/>
      <c r="BFR176" s="173"/>
      <c r="BFS176" s="173"/>
      <c r="BFT176" s="173"/>
      <c r="BFU176" s="173"/>
      <c r="BFV176" s="173"/>
      <c r="BFW176" s="173"/>
      <c r="BFX176" s="173"/>
      <c r="BFY176" s="173"/>
      <c r="BFZ176" s="173"/>
      <c r="BGA176" s="173"/>
      <c r="BGB176" s="173"/>
      <c r="BGC176" s="173"/>
      <c r="BGD176" s="173"/>
      <c r="BGE176" s="173"/>
      <c r="BGF176" s="173"/>
      <c r="BGG176" s="173"/>
      <c r="BGH176" s="173"/>
      <c r="BGI176" s="173"/>
      <c r="BGJ176" s="173"/>
      <c r="BGK176" s="173"/>
      <c r="BGL176" s="173"/>
      <c r="BGM176" s="173"/>
      <c r="BGN176" s="173"/>
      <c r="BGO176" s="173"/>
      <c r="BGP176" s="173"/>
      <c r="BGQ176" s="173"/>
      <c r="BGR176" s="173"/>
      <c r="BGS176" s="173"/>
      <c r="BGT176" s="173"/>
      <c r="BGU176" s="173"/>
      <c r="BGV176" s="173"/>
      <c r="BGW176" s="173"/>
      <c r="BGX176" s="173"/>
      <c r="BGY176" s="173"/>
      <c r="BGZ176" s="173"/>
      <c r="BHA176" s="173"/>
      <c r="BHB176" s="173"/>
      <c r="BHC176" s="173"/>
      <c r="BHD176" s="173"/>
      <c r="BHE176" s="173"/>
      <c r="BHF176" s="173"/>
      <c r="BHG176" s="173"/>
      <c r="BHH176" s="173"/>
      <c r="BHI176" s="173"/>
      <c r="BHJ176" s="173"/>
      <c r="BHK176" s="173"/>
      <c r="BHL176" s="173"/>
      <c r="BHM176" s="173"/>
      <c r="BHN176" s="173"/>
      <c r="BHO176" s="173"/>
      <c r="BHP176" s="173"/>
      <c r="BHQ176" s="173"/>
      <c r="BHR176" s="173"/>
      <c r="BHS176" s="173"/>
      <c r="BHT176" s="173"/>
      <c r="BHU176" s="173"/>
      <c r="BHV176" s="173"/>
      <c r="BHW176" s="173"/>
      <c r="BHX176" s="173"/>
      <c r="BHY176" s="173"/>
      <c r="BHZ176" s="173"/>
      <c r="BIA176" s="173"/>
      <c r="BIB176" s="173"/>
      <c r="BIC176" s="173"/>
      <c r="BID176" s="173"/>
      <c r="BIE176" s="173"/>
      <c r="BIF176" s="173"/>
      <c r="BIG176" s="173"/>
      <c r="BIH176" s="173"/>
      <c r="BII176" s="173"/>
      <c r="BIJ176" s="173"/>
      <c r="BIK176" s="173"/>
      <c r="BIL176" s="173"/>
      <c r="BIM176" s="173"/>
      <c r="BIN176" s="173"/>
      <c r="BIO176" s="173"/>
      <c r="BIP176" s="173"/>
      <c r="BIQ176" s="173"/>
      <c r="BIR176" s="173"/>
      <c r="BIS176" s="173"/>
      <c r="BIT176" s="173"/>
      <c r="BIU176" s="173"/>
      <c r="BIV176" s="173"/>
      <c r="BIW176" s="173"/>
      <c r="BIX176" s="173"/>
      <c r="BIY176" s="173"/>
      <c r="BIZ176" s="173"/>
      <c r="BJA176" s="173"/>
      <c r="BJB176" s="173"/>
      <c r="BJC176" s="173"/>
      <c r="BJD176" s="173"/>
      <c r="BJE176" s="173"/>
      <c r="BJF176" s="173"/>
      <c r="BJG176" s="173"/>
      <c r="BJH176" s="173"/>
      <c r="BJI176" s="173"/>
      <c r="BJJ176" s="173"/>
      <c r="BJK176" s="173"/>
      <c r="BJL176" s="173"/>
      <c r="BJM176" s="173"/>
      <c r="BJN176" s="173"/>
      <c r="BJO176" s="173"/>
      <c r="BJP176" s="173"/>
      <c r="BJQ176" s="173"/>
      <c r="BJR176" s="173"/>
      <c r="BJS176" s="173"/>
      <c r="BJT176" s="173"/>
      <c r="BJU176" s="173"/>
      <c r="BJV176" s="173"/>
      <c r="BJW176" s="173"/>
      <c r="BJX176" s="173"/>
      <c r="BJY176" s="173"/>
      <c r="BJZ176" s="173"/>
      <c r="BKA176" s="173"/>
      <c r="BKB176" s="173"/>
      <c r="BKC176" s="173"/>
      <c r="BKD176" s="173"/>
      <c r="BKE176" s="173"/>
      <c r="BKF176" s="173"/>
      <c r="BKG176" s="173"/>
      <c r="BKH176" s="173"/>
      <c r="BKI176" s="173"/>
      <c r="BKJ176" s="173"/>
      <c r="BKK176" s="173"/>
      <c r="BKL176" s="173"/>
      <c r="BKM176" s="173"/>
      <c r="BKN176" s="173"/>
      <c r="BKO176" s="173"/>
      <c r="BKP176" s="173"/>
      <c r="BKQ176" s="173"/>
      <c r="BKR176" s="173"/>
      <c r="BKS176" s="173"/>
      <c r="BKT176" s="173"/>
      <c r="BKU176" s="173"/>
      <c r="BKV176" s="173"/>
      <c r="BKW176" s="173"/>
      <c r="BKX176" s="173"/>
      <c r="BKY176" s="173"/>
      <c r="BKZ176" s="173"/>
      <c r="BLA176" s="173"/>
      <c r="BLB176" s="173"/>
      <c r="BLC176" s="173"/>
      <c r="BLD176" s="173"/>
      <c r="BLE176" s="173"/>
      <c r="BLF176" s="173"/>
      <c r="BLG176" s="173"/>
      <c r="BLH176" s="173"/>
      <c r="BLI176" s="173"/>
      <c r="BLJ176" s="173"/>
      <c r="BLK176" s="173"/>
      <c r="BLL176" s="173"/>
      <c r="BLM176" s="173"/>
      <c r="BLN176" s="173"/>
      <c r="BLO176" s="173"/>
      <c r="BLP176" s="173"/>
      <c r="BLQ176" s="173"/>
      <c r="BLR176" s="173"/>
      <c r="BLS176" s="173"/>
      <c r="BLT176" s="173"/>
      <c r="BLU176" s="173"/>
      <c r="BLV176" s="173"/>
      <c r="BLW176" s="173"/>
      <c r="BLX176" s="173"/>
      <c r="BLY176" s="173"/>
      <c r="BLZ176" s="173"/>
      <c r="BMA176" s="173"/>
      <c r="BMB176" s="173"/>
      <c r="BMC176" s="173"/>
      <c r="BMD176" s="173"/>
      <c r="BME176" s="173"/>
      <c r="BMF176" s="173"/>
      <c r="BMG176" s="173"/>
      <c r="BMH176" s="173"/>
      <c r="BMI176" s="173"/>
      <c r="BMJ176" s="173"/>
      <c r="BMK176" s="173"/>
      <c r="BML176" s="173"/>
      <c r="BMM176" s="173"/>
      <c r="BMN176" s="173"/>
      <c r="BMO176" s="173"/>
      <c r="BMP176" s="173"/>
      <c r="BMQ176" s="173"/>
      <c r="BMR176" s="173"/>
      <c r="BMS176" s="173"/>
      <c r="BMT176" s="173"/>
      <c r="BMU176" s="173"/>
      <c r="BMV176" s="173"/>
      <c r="BMW176" s="173"/>
      <c r="BMX176" s="173"/>
      <c r="BMY176" s="173"/>
      <c r="BMZ176" s="173"/>
      <c r="BNA176" s="173"/>
      <c r="BNB176" s="173"/>
      <c r="BNC176" s="173"/>
      <c r="BND176" s="173"/>
      <c r="BNE176" s="173"/>
      <c r="BNF176" s="173"/>
      <c r="BNG176" s="173"/>
      <c r="BNH176" s="173"/>
      <c r="BNI176" s="173"/>
      <c r="BNJ176" s="173"/>
      <c r="BNK176" s="173"/>
      <c r="BNL176" s="173"/>
      <c r="BNM176" s="173"/>
      <c r="BNN176" s="173"/>
      <c r="BNO176" s="173"/>
      <c r="BNP176" s="173"/>
      <c r="BNQ176" s="173"/>
      <c r="BNR176" s="173"/>
      <c r="BNS176" s="173"/>
      <c r="BNT176" s="173"/>
      <c r="BNU176" s="173"/>
      <c r="BNV176" s="173"/>
      <c r="BNW176" s="173"/>
      <c r="BNX176" s="173"/>
      <c r="BNY176" s="173"/>
      <c r="BNZ176" s="173"/>
      <c r="BOA176" s="173"/>
      <c r="BOB176" s="173"/>
      <c r="BOC176" s="173"/>
      <c r="BOD176" s="173"/>
      <c r="BOE176" s="173"/>
      <c r="BOF176" s="173"/>
      <c r="BOG176" s="173"/>
      <c r="BOH176" s="173"/>
      <c r="BOI176" s="173"/>
      <c r="BOJ176" s="173"/>
      <c r="BOK176" s="173"/>
      <c r="BOL176" s="173"/>
      <c r="BOM176" s="173"/>
      <c r="BON176" s="173"/>
      <c r="BOO176" s="173"/>
      <c r="BOP176" s="173"/>
      <c r="BOQ176" s="173"/>
      <c r="BOR176" s="173"/>
      <c r="BOS176" s="173"/>
      <c r="BOT176" s="173"/>
      <c r="BOU176" s="173"/>
      <c r="BOV176" s="173"/>
      <c r="BOW176" s="173"/>
      <c r="BOX176" s="173"/>
      <c r="BOY176" s="173"/>
      <c r="BOZ176" s="173"/>
      <c r="BPA176" s="173"/>
      <c r="BPB176" s="173"/>
      <c r="BPC176" s="173"/>
      <c r="BPD176" s="173"/>
      <c r="BPE176" s="173"/>
      <c r="BPF176" s="173"/>
      <c r="BPG176" s="173"/>
      <c r="BPH176" s="173"/>
      <c r="BPI176" s="173"/>
      <c r="BPJ176" s="173"/>
      <c r="BPK176" s="173"/>
      <c r="BPL176" s="173"/>
      <c r="BPM176" s="173"/>
      <c r="BPN176" s="173"/>
      <c r="BPO176" s="173"/>
      <c r="BPP176" s="173"/>
      <c r="BPQ176" s="173"/>
      <c r="BPR176" s="173"/>
      <c r="BPS176" s="173"/>
      <c r="BPT176" s="173"/>
      <c r="BPU176" s="173"/>
      <c r="BPV176" s="173"/>
      <c r="BPW176" s="173"/>
      <c r="BPX176" s="173"/>
      <c r="BPY176" s="173"/>
      <c r="BPZ176" s="173"/>
      <c r="BQA176" s="173"/>
      <c r="BQB176" s="173"/>
      <c r="BQC176" s="173"/>
      <c r="BQD176" s="173"/>
      <c r="BQE176" s="173"/>
      <c r="BQF176" s="173"/>
      <c r="BQG176" s="173"/>
      <c r="BQH176" s="173"/>
      <c r="BQI176" s="173"/>
      <c r="BQJ176" s="173"/>
      <c r="BQK176" s="173"/>
      <c r="BQL176" s="173"/>
      <c r="BQM176" s="173"/>
      <c r="BQN176" s="173"/>
      <c r="BQO176" s="173"/>
      <c r="BQP176" s="173"/>
      <c r="BQQ176" s="173"/>
      <c r="BQR176" s="173"/>
      <c r="BQS176" s="173"/>
      <c r="BQT176" s="173"/>
      <c r="BQU176" s="173"/>
      <c r="BQV176" s="173"/>
      <c r="BQW176" s="173"/>
      <c r="BQX176" s="173"/>
      <c r="BQY176" s="173"/>
      <c r="BQZ176" s="173"/>
      <c r="BRA176" s="173"/>
      <c r="BRB176" s="173"/>
      <c r="BRC176" s="173"/>
      <c r="BRD176" s="173"/>
      <c r="BRE176" s="173"/>
      <c r="BRF176" s="173"/>
      <c r="BRG176" s="173"/>
      <c r="BRH176" s="173"/>
      <c r="BRI176" s="173"/>
      <c r="BRJ176" s="173"/>
      <c r="BRK176" s="173"/>
      <c r="BRL176" s="173"/>
      <c r="BRM176" s="173"/>
      <c r="BRN176" s="173"/>
      <c r="BRO176" s="173"/>
      <c r="BRP176" s="173"/>
      <c r="BRQ176" s="173"/>
      <c r="BRR176" s="173"/>
      <c r="BRS176" s="173"/>
      <c r="BRT176" s="173"/>
      <c r="BRU176" s="173"/>
      <c r="BRV176" s="173"/>
      <c r="BRW176" s="173"/>
      <c r="BRX176" s="173"/>
      <c r="BRY176" s="173"/>
      <c r="BRZ176" s="173"/>
      <c r="BSA176" s="173"/>
      <c r="BSB176" s="173"/>
      <c r="BSC176" s="173"/>
      <c r="BSD176" s="173"/>
      <c r="BSE176" s="173"/>
      <c r="BSF176" s="173"/>
      <c r="BSG176" s="173"/>
      <c r="BSH176" s="173"/>
      <c r="BSI176" s="173"/>
      <c r="BSJ176" s="173"/>
      <c r="BSK176" s="173"/>
      <c r="BSL176" s="173"/>
      <c r="BSM176" s="173"/>
      <c r="BSN176" s="173"/>
      <c r="BSO176" s="173"/>
      <c r="BSP176" s="173"/>
      <c r="BSQ176" s="173"/>
      <c r="BSR176" s="173"/>
      <c r="BSS176" s="173"/>
      <c r="BST176" s="173"/>
      <c r="BSU176" s="173"/>
      <c r="BSV176" s="173"/>
      <c r="BSW176" s="173"/>
      <c r="BSX176" s="173"/>
      <c r="BSY176" s="173"/>
      <c r="BSZ176" s="173"/>
      <c r="BTA176" s="173"/>
      <c r="BTB176" s="173"/>
      <c r="BTC176" s="173"/>
      <c r="BTD176" s="173"/>
      <c r="BTE176" s="173"/>
      <c r="BTF176" s="173"/>
      <c r="BTG176" s="173"/>
      <c r="BTH176" s="173"/>
      <c r="BTI176" s="173"/>
      <c r="BTJ176" s="173"/>
      <c r="BTK176" s="173"/>
      <c r="BTL176" s="173"/>
      <c r="BTM176" s="173"/>
      <c r="BTN176" s="173"/>
      <c r="BTO176" s="173"/>
      <c r="BTP176" s="173"/>
      <c r="BTQ176" s="173"/>
      <c r="BTR176" s="173"/>
      <c r="BTS176" s="173"/>
      <c r="BTT176" s="173"/>
      <c r="BTU176" s="173"/>
      <c r="BTV176" s="173"/>
      <c r="BTW176" s="173"/>
      <c r="BTX176" s="173"/>
      <c r="BTY176" s="173"/>
      <c r="BTZ176" s="173"/>
      <c r="BUA176" s="173"/>
      <c r="BUB176" s="173"/>
      <c r="BUC176" s="173"/>
      <c r="BUD176" s="173"/>
      <c r="BUE176" s="173"/>
      <c r="BUF176" s="173"/>
      <c r="BUG176" s="173"/>
      <c r="BUH176" s="173"/>
      <c r="BUI176" s="173"/>
      <c r="BUJ176" s="173"/>
      <c r="BUK176" s="173"/>
      <c r="BUL176" s="173"/>
      <c r="BUM176" s="173"/>
      <c r="BUN176" s="173"/>
      <c r="BUO176" s="173"/>
      <c r="BUP176" s="173"/>
      <c r="BUQ176" s="173"/>
      <c r="BUR176" s="173"/>
      <c r="BUS176" s="173"/>
      <c r="BUT176" s="173"/>
      <c r="BUU176" s="173"/>
      <c r="BUV176" s="173"/>
      <c r="BUW176" s="173"/>
      <c r="BUX176" s="173"/>
      <c r="BUY176" s="173"/>
      <c r="BUZ176" s="173"/>
      <c r="BVA176" s="173"/>
      <c r="BVB176" s="173"/>
      <c r="BVC176" s="173"/>
      <c r="BVD176" s="173"/>
      <c r="BVE176" s="173"/>
      <c r="BVF176" s="173"/>
      <c r="BVG176" s="173"/>
      <c r="BVH176" s="173"/>
      <c r="BVI176" s="173"/>
      <c r="BVJ176" s="173"/>
      <c r="BVK176" s="173"/>
      <c r="BVL176" s="173"/>
      <c r="BVM176" s="173"/>
      <c r="BVN176" s="173"/>
      <c r="BVO176" s="173"/>
      <c r="BVP176" s="173"/>
      <c r="BVQ176" s="173"/>
      <c r="BVR176" s="173"/>
      <c r="BVS176" s="173"/>
      <c r="BVT176" s="173"/>
      <c r="BVU176" s="173"/>
      <c r="BVV176" s="173"/>
      <c r="BVW176" s="173"/>
      <c r="BVX176" s="173"/>
      <c r="BVY176" s="173"/>
      <c r="BVZ176" s="173"/>
      <c r="BWA176" s="173"/>
      <c r="BWB176" s="173"/>
      <c r="BWC176" s="173"/>
      <c r="BWD176" s="173"/>
      <c r="BWE176" s="173"/>
      <c r="BWF176" s="173"/>
      <c r="BWG176" s="173"/>
      <c r="BWH176" s="173"/>
      <c r="BWI176" s="173"/>
      <c r="BWJ176" s="173"/>
      <c r="BWK176" s="173"/>
      <c r="BWL176" s="173"/>
      <c r="BWM176" s="173"/>
      <c r="BWN176" s="173"/>
      <c r="BWO176" s="173"/>
      <c r="BWP176" s="173"/>
      <c r="BWQ176" s="173"/>
      <c r="BWR176" s="173"/>
      <c r="BWS176" s="173"/>
      <c r="BWT176" s="173"/>
      <c r="BWU176" s="173"/>
      <c r="BWV176" s="173"/>
      <c r="BWW176" s="173"/>
      <c r="BWX176" s="173"/>
      <c r="BWY176" s="173"/>
      <c r="BWZ176" s="173"/>
      <c r="BXA176" s="173"/>
      <c r="BXB176" s="173"/>
      <c r="BXC176" s="173"/>
      <c r="BXD176" s="173"/>
      <c r="BXE176" s="173"/>
      <c r="BXF176" s="173"/>
      <c r="BXG176" s="173"/>
      <c r="BXH176" s="173"/>
      <c r="BXI176" s="173"/>
      <c r="BXJ176" s="173"/>
      <c r="BXK176" s="173"/>
      <c r="BXL176" s="173"/>
      <c r="BXM176" s="173"/>
      <c r="BXN176" s="173"/>
      <c r="BXO176" s="173"/>
      <c r="BXP176" s="173"/>
      <c r="BXQ176" s="173"/>
      <c r="BXR176" s="173"/>
      <c r="BXS176" s="173"/>
      <c r="BXT176" s="173"/>
      <c r="BXU176" s="173"/>
      <c r="BXV176" s="173"/>
      <c r="BXW176" s="173"/>
      <c r="BXX176" s="173"/>
      <c r="BXY176" s="173"/>
      <c r="BXZ176" s="173"/>
      <c r="BYA176" s="173"/>
      <c r="BYB176" s="173"/>
      <c r="BYC176" s="173"/>
      <c r="BYD176" s="173"/>
      <c r="BYE176" s="173"/>
      <c r="BYF176" s="173"/>
      <c r="BYG176" s="173"/>
      <c r="BYH176" s="173"/>
      <c r="BYI176" s="173"/>
      <c r="BYJ176" s="173"/>
      <c r="BYK176" s="173"/>
      <c r="BYL176" s="173"/>
      <c r="BYM176" s="173"/>
      <c r="BYN176" s="173"/>
      <c r="BYO176" s="173"/>
      <c r="BYP176" s="173"/>
      <c r="BYQ176" s="173"/>
      <c r="BYR176" s="173"/>
      <c r="BYS176" s="173"/>
      <c r="BYT176" s="173"/>
      <c r="BYU176" s="173"/>
      <c r="BYV176" s="173"/>
      <c r="BYW176" s="173"/>
      <c r="BYX176" s="173"/>
      <c r="BYY176" s="173"/>
      <c r="BYZ176" s="173"/>
      <c r="BZA176" s="173"/>
      <c r="BZB176" s="173"/>
      <c r="BZC176" s="173"/>
      <c r="BZD176" s="173"/>
      <c r="BZE176" s="173"/>
      <c r="BZF176" s="173"/>
      <c r="BZG176" s="173"/>
      <c r="BZH176" s="173"/>
      <c r="BZI176" s="173"/>
      <c r="BZJ176" s="173"/>
      <c r="BZK176" s="173"/>
      <c r="BZL176" s="173"/>
      <c r="BZM176" s="173"/>
      <c r="BZN176" s="173"/>
      <c r="BZO176" s="173"/>
      <c r="BZP176" s="173"/>
      <c r="BZQ176" s="173"/>
      <c r="BZR176" s="173"/>
      <c r="BZS176" s="173"/>
      <c r="BZT176" s="173"/>
      <c r="BZU176" s="173"/>
      <c r="BZV176" s="173"/>
      <c r="BZW176" s="173"/>
      <c r="BZX176" s="173"/>
      <c r="BZY176" s="173"/>
      <c r="BZZ176" s="173"/>
      <c r="CAA176" s="173"/>
      <c r="CAB176" s="173"/>
      <c r="CAC176" s="173"/>
      <c r="CAD176" s="173"/>
      <c r="CAE176" s="173"/>
      <c r="CAF176" s="173"/>
      <c r="CAG176" s="173"/>
      <c r="CAH176" s="173"/>
      <c r="CAI176" s="173"/>
      <c r="CAJ176" s="173"/>
      <c r="CAK176" s="173"/>
      <c r="CAL176" s="173"/>
      <c r="CAM176" s="173"/>
      <c r="CAN176" s="173"/>
      <c r="CAO176" s="173"/>
      <c r="CAP176" s="173"/>
      <c r="CAQ176" s="173"/>
      <c r="CAR176" s="173"/>
      <c r="CAS176" s="173"/>
      <c r="CAT176" s="173"/>
      <c r="CAU176" s="173"/>
      <c r="CAV176" s="173"/>
      <c r="CAW176" s="173"/>
      <c r="CAX176" s="173"/>
      <c r="CAY176" s="173"/>
      <c r="CAZ176" s="173"/>
      <c r="CBA176" s="173"/>
      <c r="CBB176" s="173"/>
      <c r="CBC176" s="173"/>
      <c r="CBD176" s="173"/>
      <c r="CBE176" s="173"/>
      <c r="CBF176" s="173"/>
      <c r="CBG176" s="173"/>
      <c r="CBH176" s="173"/>
      <c r="CBI176" s="173"/>
      <c r="CBJ176" s="173"/>
      <c r="CBK176" s="173"/>
      <c r="CBL176" s="173"/>
      <c r="CBM176" s="173"/>
      <c r="CBN176" s="173"/>
      <c r="CBO176" s="173"/>
      <c r="CBP176" s="173"/>
      <c r="CBQ176" s="173"/>
      <c r="CBR176" s="173"/>
      <c r="CBS176" s="173"/>
      <c r="CBT176" s="173"/>
      <c r="CBU176" s="173"/>
      <c r="CBV176" s="173"/>
      <c r="CBW176" s="173"/>
      <c r="CBX176" s="173"/>
      <c r="CBY176" s="173"/>
      <c r="CBZ176" s="173"/>
      <c r="CCA176" s="173"/>
      <c r="CCB176" s="173"/>
      <c r="CCC176" s="173"/>
      <c r="CCD176" s="173"/>
      <c r="CCE176" s="173"/>
      <c r="CCF176" s="173"/>
      <c r="CCG176" s="173"/>
      <c r="CCH176" s="173"/>
      <c r="CCI176" s="173"/>
      <c r="CCJ176" s="173"/>
      <c r="CCK176" s="173"/>
      <c r="CCL176" s="173"/>
      <c r="CCM176" s="173"/>
      <c r="CCN176" s="173"/>
      <c r="CCO176" s="173"/>
      <c r="CCP176" s="173"/>
      <c r="CCQ176" s="173"/>
      <c r="CCR176" s="173"/>
      <c r="CCS176" s="173"/>
      <c r="CCT176" s="173"/>
      <c r="CCU176" s="173"/>
      <c r="CCV176" s="173"/>
      <c r="CCW176" s="173"/>
      <c r="CCX176" s="173"/>
      <c r="CCY176" s="173"/>
      <c r="CCZ176" s="173"/>
      <c r="CDA176" s="173"/>
      <c r="CDB176" s="173"/>
      <c r="CDC176" s="173"/>
      <c r="CDD176" s="173"/>
      <c r="CDE176" s="173"/>
      <c r="CDF176" s="173"/>
      <c r="CDG176" s="173"/>
      <c r="CDH176" s="173"/>
      <c r="CDI176" s="173"/>
      <c r="CDJ176" s="173"/>
      <c r="CDK176" s="173"/>
      <c r="CDL176" s="173"/>
      <c r="CDM176" s="173"/>
      <c r="CDN176" s="173"/>
      <c r="CDO176" s="173"/>
      <c r="CDP176" s="173"/>
      <c r="CDQ176" s="173"/>
      <c r="CDR176" s="173"/>
      <c r="CDS176" s="173"/>
      <c r="CDT176" s="173"/>
      <c r="CDU176" s="173"/>
      <c r="CDV176" s="173"/>
      <c r="CDW176" s="173"/>
      <c r="CDX176" s="173"/>
      <c r="CDY176" s="173"/>
      <c r="CDZ176" s="173"/>
      <c r="CEA176" s="173"/>
      <c r="CEB176" s="173"/>
      <c r="CEC176" s="173"/>
      <c r="CED176" s="173"/>
      <c r="CEE176" s="173"/>
      <c r="CEF176" s="173"/>
      <c r="CEG176" s="173"/>
      <c r="CEH176" s="173"/>
      <c r="CEI176" s="173"/>
      <c r="CEJ176" s="173"/>
      <c r="CEK176" s="173"/>
      <c r="CEL176" s="173"/>
      <c r="CEM176" s="173"/>
      <c r="CEN176" s="173"/>
      <c r="CEO176" s="173"/>
      <c r="CEP176" s="173"/>
      <c r="CEQ176" s="173"/>
      <c r="CER176" s="173"/>
      <c r="CES176" s="173"/>
      <c r="CET176" s="173"/>
      <c r="CEU176" s="173"/>
      <c r="CEV176" s="173"/>
      <c r="CEW176" s="173"/>
      <c r="CEX176" s="173"/>
      <c r="CEY176" s="173"/>
      <c r="CEZ176" s="173"/>
      <c r="CFA176" s="173"/>
      <c r="CFB176" s="173"/>
      <c r="CFC176" s="173"/>
      <c r="CFD176" s="173"/>
      <c r="CFE176" s="173"/>
      <c r="CFF176" s="173"/>
      <c r="CFG176" s="173"/>
      <c r="CFH176" s="173"/>
      <c r="CFI176" s="173"/>
      <c r="CFJ176" s="173"/>
      <c r="CFK176" s="173"/>
      <c r="CFL176" s="173"/>
      <c r="CFM176" s="173"/>
      <c r="CFN176" s="173"/>
      <c r="CFO176" s="173"/>
      <c r="CFP176" s="173"/>
      <c r="CFQ176" s="173"/>
      <c r="CFR176" s="173"/>
      <c r="CFS176" s="173"/>
      <c r="CFT176" s="173"/>
      <c r="CFU176" s="173"/>
      <c r="CFV176" s="173"/>
      <c r="CFW176" s="173"/>
      <c r="CFX176" s="173"/>
      <c r="CFY176" s="173"/>
      <c r="CFZ176" s="173"/>
      <c r="CGA176" s="173"/>
      <c r="CGB176" s="173"/>
      <c r="CGC176" s="173"/>
      <c r="CGD176" s="173"/>
      <c r="CGE176" s="173"/>
      <c r="CGF176" s="173"/>
      <c r="CGG176" s="173"/>
      <c r="CGH176" s="173"/>
      <c r="CGI176" s="173"/>
      <c r="CGJ176" s="173"/>
      <c r="CGK176" s="173"/>
      <c r="CGL176" s="173"/>
      <c r="CGM176" s="173"/>
      <c r="CGN176" s="173"/>
      <c r="CGO176" s="173"/>
      <c r="CGP176" s="173"/>
      <c r="CGQ176" s="173"/>
      <c r="CGR176" s="173"/>
      <c r="CGS176" s="173"/>
      <c r="CGT176" s="173"/>
      <c r="CGU176" s="173"/>
      <c r="CGV176" s="173"/>
      <c r="CGW176" s="173"/>
      <c r="CGX176" s="173"/>
      <c r="CGY176" s="173"/>
      <c r="CGZ176" s="173"/>
      <c r="CHA176" s="173"/>
      <c r="CHB176" s="173"/>
      <c r="CHC176" s="173"/>
      <c r="CHD176" s="173"/>
      <c r="CHE176" s="173"/>
      <c r="CHF176" s="173"/>
      <c r="CHG176" s="173"/>
      <c r="CHH176" s="173"/>
      <c r="CHI176" s="173"/>
      <c r="CHJ176" s="173"/>
      <c r="CHK176" s="173"/>
      <c r="CHL176" s="173"/>
      <c r="CHM176" s="173"/>
      <c r="CHN176" s="173"/>
      <c r="CHO176" s="173"/>
      <c r="CHP176" s="173"/>
      <c r="CHQ176" s="173"/>
      <c r="CHR176" s="173"/>
      <c r="CHS176" s="173"/>
      <c r="CHT176" s="173"/>
      <c r="CHU176" s="173"/>
      <c r="CHV176" s="173"/>
      <c r="CHW176" s="173"/>
      <c r="CHX176" s="173"/>
      <c r="CHY176" s="173"/>
      <c r="CHZ176" s="173"/>
      <c r="CIA176" s="173"/>
      <c r="CIB176" s="173"/>
      <c r="CIC176" s="173"/>
      <c r="CID176" s="173"/>
      <c r="CIE176" s="173"/>
      <c r="CIF176" s="173"/>
      <c r="CIG176" s="173"/>
      <c r="CIH176" s="173"/>
      <c r="CII176" s="173"/>
      <c r="CIJ176" s="173"/>
      <c r="CIK176" s="173"/>
      <c r="CIL176" s="173"/>
      <c r="CIM176" s="173"/>
      <c r="CIN176" s="173"/>
      <c r="CIO176" s="173"/>
      <c r="CIP176" s="173"/>
      <c r="CIQ176" s="173"/>
      <c r="CIR176" s="173"/>
      <c r="CIS176" s="173"/>
      <c r="CIT176" s="173"/>
      <c r="CIU176" s="173"/>
      <c r="CIV176" s="173"/>
      <c r="CIW176" s="173"/>
      <c r="CIX176" s="173"/>
      <c r="CIY176" s="173"/>
      <c r="CIZ176" s="173"/>
      <c r="CJA176" s="173"/>
      <c r="CJB176" s="173"/>
      <c r="CJC176" s="173"/>
      <c r="CJD176" s="173"/>
      <c r="CJE176" s="173"/>
      <c r="CJF176" s="173"/>
      <c r="CJG176" s="173"/>
      <c r="CJH176" s="173"/>
      <c r="CJI176" s="173"/>
      <c r="CJJ176" s="173"/>
      <c r="CJK176" s="173"/>
      <c r="CJL176" s="173"/>
      <c r="CJM176" s="173"/>
      <c r="CJN176" s="173"/>
      <c r="CJO176" s="173"/>
      <c r="CJP176" s="173"/>
      <c r="CJQ176" s="173"/>
      <c r="CJR176" s="173"/>
      <c r="CJS176" s="173"/>
      <c r="CJT176" s="173"/>
      <c r="CJU176" s="173"/>
      <c r="CJV176" s="173"/>
      <c r="CJW176" s="173"/>
      <c r="CJX176" s="173"/>
      <c r="CJY176" s="173"/>
      <c r="CJZ176" s="173"/>
      <c r="CKA176" s="173"/>
      <c r="CKB176" s="173"/>
      <c r="CKC176" s="173"/>
      <c r="CKD176" s="173"/>
      <c r="CKE176" s="173"/>
      <c r="CKF176" s="173"/>
      <c r="CKG176" s="173"/>
      <c r="CKH176" s="173"/>
      <c r="CKI176" s="173"/>
      <c r="CKJ176" s="173"/>
      <c r="CKK176" s="173"/>
      <c r="CKL176" s="173"/>
      <c r="CKM176" s="173"/>
      <c r="CKN176" s="173"/>
      <c r="CKO176" s="173"/>
      <c r="CKP176" s="173"/>
      <c r="CKQ176" s="173"/>
      <c r="CKR176" s="173"/>
      <c r="CKS176" s="173"/>
      <c r="CKT176" s="173"/>
      <c r="CKU176" s="173"/>
      <c r="CKV176" s="173"/>
      <c r="CKW176" s="173"/>
      <c r="CKX176" s="173"/>
      <c r="CKY176" s="173"/>
      <c r="CKZ176" s="173"/>
      <c r="CLA176" s="173"/>
      <c r="CLB176" s="173"/>
      <c r="CLC176" s="173"/>
      <c r="CLD176" s="173"/>
      <c r="CLE176" s="173"/>
      <c r="CLF176" s="173"/>
      <c r="CLG176" s="173"/>
      <c r="CLH176" s="173"/>
      <c r="CLI176" s="173"/>
      <c r="CLJ176" s="173"/>
      <c r="CLK176" s="173"/>
      <c r="CLL176" s="173"/>
      <c r="CLM176" s="173"/>
      <c r="CLN176" s="173"/>
      <c r="CLO176" s="173"/>
      <c r="CLP176" s="173"/>
      <c r="CLQ176" s="173"/>
      <c r="CLR176" s="173"/>
      <c r="CLS176" s="173"/>
      <c r="CLT176" s="173"/>
      <c r="CLU176" s="173"/>
      <c r="CLV176" s="173"/>
      <c r="CLW176" s="173"/>
      <c r="CLX176" s="173"/>
      <c r="CLY176" s="173"/>
      <c r="CLZ176" s="173"/>
      <c r="CMA176" s="173"/>
      <c r="CMB176" s="173"/>
      <c r="CMC176" s="173"/>
      <c r="CMD176" s="173"/>
      <c r="CME176" s="173"/>
      <c r="CMF176" s="173"/>
      <c r="CMG176" s="173"/>
      <c r="CMH176" s="173"/>
      <c r="CMI176" s="173"/>
      <c r="CMJ176" s="173"/>
      <c r="CMK176" s="173"/>
      <c r="CML176" s="173"/>
      <c r="CMM176" s="173"/>
      <c r="CMN176" s="173"/>
      <c r="CMO176" s="173"/>
      <c r="CMP176" s="173"/>
      <c r="CMQ176" s="173"/>
      <c r="CMR176" s="173"/>
      <c r="CMS176" s="173"/>
      <c r="CMT176" s="173"/>
      <c r="CMU176" s="173"/>
      <c r="CMV176" s="173"/>
      <c r="CMW176" s="173"/>
      <c r="CMX176" s="173"/>
      <c r="CMY176" s="173"/>
      <c r="CMZ176" s="173"/>
      <c r="CNA176" s="173"/>
      <c r="CNB176" s="173"/>
      <c r="CNC176" s="173"/>
      <c r="CND176" s="173"/>
      <c r="CNE176" s="173"/>
      <c r="CNF176" s="173"/>
      <c r="CNG176" s="173"/>
      <c r="CNH176" s="173"/>
      <c r="CNI176" s="173"/>
      <c r="CNJ176" s="173"/>
      <c r="CNK176" s="173"/>
      <c r="CNL176" s="173"/>
      <c r="CNM176" s="173"/>
      <c r="CNN176" s="173"/>
      <c r="CNO176" s="173"/>
      <c r="CNP176" s="173"/>
      <c r="CNQ176" s="173"/>
      <c r="CNR176" s="173"/>
      <c r="CNS176" s="173"/>
      <c r="CNT176" s="173"/>
      <c r="CNU176" s="173"/>
      <c r="CNV176" s="173"/>
      <c r="CNW176" s="173"/>
      <c r="CNX176" s="173"/>
      <c r="CNY176" s="173"/>
      <c r="CNZ176" s="173"/>
      <c r="COA176" s="173"/>
      <c r="COB176" s="173"/>
      <c r="COC176" s="173"/>
      <c r="COD176" s="173"/>
      <c r="COE176" s="173"/>
      <c r="COF176" s="173"/>
      <c r="COG176" s="173"/>
      <c r="COH176" s="173"/>
      <c r="COI176" s="173"/>
      <c r="COJ176" s="173"/>
      <c r="COK176" s="173"/>
      <c r="COL176" s="173"/>
      <c r="COM176" s="173"/>
      <c r="CON176" s="173"/>
      <c r="COO176" s="173"/>
      <c r="COP176" s="173"/>
      <c r="COQ176" s="173"/>
      <c r="COR176" s="173"/>
      <c r="COS176" s="173"/>
      <c r="COT176" s="173"/>
      <c r="COU176" s="173"/>
      <c r="COV176" s="173"/>
      <c r="COW176" s="173"/>
      <c r="COX176" s="173"/>
      <c r="COY176" s="173"/>
      <c r="COZ176" s="173"/>
      <c r="CPA176" s="173"/>
      <c r="CPB176" s="173"/>
      <c r="CPC176" s="173"/>
      <c r="CPD176" s="173"/>
      <c r="CPE176" s="173"/>
      <c r="CPF176" s="173"/>
      <c r="CPG176" s="173"/>
      <c r="CPH176" s="173"/>
      <c r="CPI176" s="173"/>
      <c r="CPJ176" s="173"/>
      <c r="CPK176" s="173"/>
      <c r="CPL176" s="173"/>
      <c r="CPM176" s="173"/>
      <c r="CPN176" s="173"/>
      <c r="CPO176" s="173"/>
      <c r="CPP176" s="173"/>
      <c r="CPQ176" s="173"/>
      <c r="CPR176" s="173"/>
      <c r="CPS176" s="173"/>
      <c r="CPT176" s="173"/>
      <c r="CPU176" s="173"/>
      <c r="CPV176" s="173"/>
      <c r="CPW176" s="173"/>
      <c r="CPX176" s="173"/>
      <c r="CPY176" s="173"/>
      <c r="CPZ176" s="173"/>
      <c r="CQA176" s="173"/>
      <c r="CQB176" s="173"/>
      <c r="CQC176" s="173"/>
      <c r="CQD176" s="173"/>
      <c r="CQE176" s="173"/>
      <c r="CQF176" s="173"/>
      <c r="CQG176" s="173"/>
      <c r="CQH176" s="173"/>
      <c r="CQI176" s="173"/>
      <c r="CQJ176" s="173"/>
      <c r="CQK176" s="173"/>
      <c r="CQL176" s="173"/>
      <c r="CQM176" s="173"/>
      <c r="CQN176" s="173"/>
      <c r="CQO176" s="173"/>
      <c r="CQP176" s="173"/>
      <c r="CQQ176" s="173"/>
      <c r="CQR176" s="173"/>
      <c r="CQS176" s="173"/>
      <c r="CQT176" s="173"/>
      <c r="CQU176" s="173"/>
      <c r="CQV176" s="173"/>
      <c r="CQW176" s="173"/>
      <c r="CQX176" s="173"/>
      <c r="CQY176" s="173"/>
      <c r="CQZ176" s="173"/>
      <c r="CRA176" s="173"/>
      <c r="CRB176" s="173"/>
      <c r="CRC176" s="173"/>
      <c r="CRD176" s="173"/>
      <c r="CRE176" s="173"/>
      <c r="CRF176" s="173"/>
      <c r="CRG176" s="173"/>
      <c r="CRH176" s="173"/>
      <c r="CRI176" s="173"/>
      <c r="CRJ176" s="173"/>
      <c r="CRK176" s="173"/>
      <c r="CRL176" s="173"/>
      <c r="CRM176" s="173"/>
      <c r="CRN176" s="173"/>
      <c r="CRO176" s="173"/>
      <c r="CRP176" s="173"/>
      <c r="CRQ176" s="173"/>
      <c r="CRR176" s="173"/>
      <c r="CRS176" s="173"/>
      <c r="CRT176" s="173"/>
      <c r="CRU176" s="173"/>
      <c r="CRV176" s="173"/>
      <c r="CRW176" s="173"/>
      <c r="CRX176" s="173"/>
      <c r="CRY176" s="173"/>
      <c r="CRZ176" s="173"/>
      <c r="CSA176" s="173"/>
      <c r="CSB176" s="173"/>
      <c r="CSC176" s="173"/>
      <c r="CSD176" s="173"/>
      <c r="CSE176" s="173"/>
      <c r="CSF176" s="173"/>
      <c r="CSG176" s="173"/>
      <c r="CSH176" s="173"/>
      <c r="CSI176" s="173"/>
      <c r="CSJ176" s="173"/>
      <c r="CSK176" s="173"/>
      <c r="CSL176" s="173"/>
      <c r="CSM176" s="173"/>
      <c r="CSN176" s="173"/>
      <c r="CSO176" s="173"/>
      <c r="CSP176" s="173"/>
      <c r="CSQ176" s="173"/>
      <c r="CSR176" s="173"/>
      <c r="CSS176" s="173"/>
      <c r="CST176" s="173"/>
      <c r="CSU176" s="173"/>
      <c r="CSV176" s="173"/>
      <c r="CSW176" s="173"/>
      <c r="CSX176" s="173"/>
      <c r="CSY176" s="173"/>
      <c r="CSZ176" s="173"/>
      <c r="CTA176" s="173"/>
      <c r="CTB176" s="173"/>
      <c r="CTC176" s="173"/>
      <c r="CTD176" s="173"/>
      <c r="CTE176" s="173"/>
      <c r="CTF176" s="173"/>
      <c r="CTG176" s="173"/>
      <c r="CTH176" s="173"/>
      <c r="CTI176" s="173"/>
      <c r="CTJ176" s="173"/>
      <c r="CTK176" s="173"/>
      <c r="CTL176" s="173"/>
      <c r="CTM176" s="173"/>
      <c r="CTN176" s="173"/>
      <c r="CTO176" s="173"/>
      <c r="CTP176" s="173"/>
      <c r="CTQ176" s="173"/>
      <c r="CTR176" s="173"/>
      <c r="CTS176" s="173"/>
      <c r="CTT176" s="173"/>
      <c r="CTU176" s="173"/>
      <c r="CTV176" s="173"/>
      <c r="CTW176" s="173"/>
      <c r="CTX176" s="173"/>
      <c r="CTY176" s="173"/>
      <c r="CTZ176" s="173"/>
      <c r="CUA176" s="173"/>
      <c r="CUB176" s="173"/>
      <c r="CUC176" s="173"/>
      <c r="CUD176" s="173"/>
      <c r="CUE176" s="173"/>
      <c r="CUF176" s="173"/>
      <c r="CUG176" s="173"/>
      <c r="CUH176" s="173"/>
      <c r="CUI176" s="173"/>
      <c r="CUJ176" s="173"/>
      <c r="CUK176" s="173"/>
      <c r="CUL176" s="173"/>
      <c r="CUM176" s="173"/>
      <c r="CUN176" s="173"/>
      <c r="CUO176" s="173"/>
      <c r="CUP176" s="173"/>
      <c r="CUQ176" s="173"/>
      <c r="CUR176" s="173"/>
      <c r="CUS176" s="173"/>
      <c r="CUT176" s="173"/>
      <c r="CUU176" s="173"/>
      <c r="CUV176" s="173"/>
      <c r="CUW176" s="173"/>
      <c r="CUX176" s="173"/>
      <c r="CUY176" s="173"/>
      <c r="CUZ176" s="173"/>
      <c r="CVA176" s="173"/>
      <c r="CVB176" s="173"/>
      <c r="CVC176" s="173"/>
      <c r="CVD176" s="173"/>
      <c r="CVE176" s="173"/>
      <c r="CVF176" s="173"/>
      <c r="CVG176" s="173"/>
      <c r="CVH176" s="173"/>
      <c r="CVI176" s="173"/>
      <c r="CVJ176" s="173"/>
      <c r="CVK176" s="173"/>
      <c r="CVL176" s="173"/>
      <c r="CVM176" s="173"/>
      <c r="CVN176" s="173"/>
      <c r="CVO176" s="173"/>
      <c r="CVP176" s="173"/>
      <c r="CVQ176" s="173"/>
      <c r="CVR176" s="173"/>
      <c r="CVS176" s="173"/>
      <c r="CVT176" s="173"/>
      <c r="CVU176" s="173"/>
      <c r="CVV176" s="173"/>
      <c r="CVW176" s="173"/>
      <c r="CVX176" s="173"/>
      <c r="CVY176" s="173"/>
      <c r="CVZ176" s="173"/>
      <c r="CWA176" s="173"/>
      <c r="CWB176" s="173"/>
      <c r="CWC176" s="173"/>
      <c r="CWD176" s="173"/>
      <c r="CWE176" s="173"/>
      <c r="CWF176" s="173"/>
      <c r="CWG176" s="173"/>
      <c r="CWH176" s="173"/>
      <c r="CWI176" s="173"/>
      <c r="CWJ176" s="173"/>
      <c r="CWK176" s="173"/>
      <c r="CWL176" s="173"/>
      <c r="CWM176" s="173"/>
      <c r="CWN176" s="173"/>
      <c r="CWO176" s="173"/>
      <c r="CWP176" s="173"/>
      <c r="CWQ176" s="173"/>
      <c r="CWR176" s="173"/>
      <c r="CWS176" s="173"/>
      <c r="CWT176" s="173"/>
      <c r="CWU176" s="173"/>
      <c r="CWV176" s="173"/>
      <c r="CWW176" s="173"/>
      <c r="CWX176" s="173"/>
      <c r="CWY176" s="173"/>
      <c r="CWZ176" s="173"/>
      <c r="CXA176" s="173"/>
      <c r="CXB176" s="173"/>
      <c r="CXC176" s="173"/>
      <c r="CXD176" s="173"/>
      <c r="CXE176" s="173"/>
      <c r="CXF176" s="173"/>
      <c r="CXG176" s="173"/>
      <c r="CXH176" s="173"/>
      <c r="CXI176" s="173"/>
      <c r="CXJ176" s="173"/>
      <c r="CXK176" s="173"/>
      <c r="CXL176" s="173"/>
      <c r="CXM176" s="173"/>
      <c r="CXN176" s="173"/>
      <c r="CXO176" s="173"/>
      <c r="CXP176" s="173"/>
      <c r="CXQ176" s="173"/>
      <c r="CXR176" s="173"/>
      <c r="CXS176" s="173"/>
      <c r="CXT176" s="173"/>
      <c r="CXU176" s="173"/>
      <c r="CXV176" s="173"/>
      <c r="CXW176" s="173"/>
      <c r="CXX176" s="173"/>
      <c r="CXY176" s="173"/>
      <c r="CXZ176" s="173"/>
      <c r="CYA176" s="173"/>
      <c r="CYB176" s="173"/>
      <c r="CYC176" s="173"/>
      <c r="CYD176" s="173"/>
      <c r="CYE176" s="173"/>
      <c r="CYF176" s="173"/>
      <c r="CYG176" s="173"/>
      <c r="CYH176" s="173"/>
      <c r="CYI176" s="173"/>
      <c r="CYJ176" s="173"/>
      <c r="CYK176" s="173"/>
      <c r="CYL176" s="173"/>
      <c r="CYM176" s="173"/>
      <c r="CYN176" s="173"/>
      <c r="CYO176" s="173"/>
      <c r="CYP176" s="173"/>
      <c r="CYQ176" s="173"/>
      <c r="CYR176" s="173"/>
      <c r="CYS176" s="173"/>
      <c r="CYT176" s="173"/>
      <c r="CYU176" s="173"/>
      <c r="CYV176" s="173"/>
      <c r="CYW176" s="173"/>
      <c r="CYX176" s="173"/>
      <c r="CYY176" s="173"/>
      <c r="CYZ176" s="173"/>
      <c r="CZA176" s="173"/>
      <c r="CZB176" s="173"/>
      <c r="CZC176" s="173"/>
      <c r="CZD176" s="173"/>
      <c r="CZE176" s="173"/>
      <c r="CZF176" s="173"/>
      <c r="CZG176" s="173"/>
      <c r="CZH176" s="173"/>
      <c r="CZI176" s="173"/>
      <c r="CZJ176" s="173"/>
      <c r="CZK176" s="173"/>
      <c r="CZL176" s="173"/>
      <c r="CZM176" s="173"/>
      <c r="CZN176" s="173"/>
      <c r="CZO176" s="173"/>
      <c r="CZP176" s="173"/>
      <c r="CZQ176" s="173"/>
      <c r="CZR176" s="173"/>
      <c r="CZS176" s="173"/>
      <c r="CZT176" s="173"/>
      <c r="CZU176" s="173"/>
      <c r="CZV176" s="173"/>
      <c r="CZW176" s="173"/>
      <c r="CZX176" s="173"/>
      <c r="CZY176" s="173"/>
      <c r="CZZ176" s="173"/>
      <c r="DAA176" s="173"/>
      <c r="DAB176" s="173"/>
      <c r="DAC176" s="173"/>
      <c r="DAD176" s="173"/>
      <c r="DAE176" s="173"/>
      <c r="DAF176" s="173"/>
      <c r="DAG176" s="173"/>
      <c r="DAH176" s="173"/>
      <c r="DAI176" s="173"/>
      <c r="DAJ176" s="173"/>
      <c r="DAK176" s="173"/>
      <c r="DAL176" s="173"/>
      <c r="DAM176" s="173"/>
      <c r="DAN176" s="173"/>
      <c r="DAO176" s="173"/>
      <c r="DAP176" s="173"/>
      <c r="DAQ176" s="173"/>
      <c r="DAR176" s="173"/>
      <c r="DAS176" s="173"/>
      <c r="DAT176" s="173"/>
      <c r="DAU176" s="173"/>
      <c r="DAV176" s="173"/>
      <c r="DAW176" s="173"/>
      <c r="DAX176" s="173"/>
      <c r="DAY176" s="173"/>
      <c r="DAZ176" s="173"/>
      <c r="DBA176" s="173"/>
      <c r="DBB176" s="173"/>
      <c r="DBC176" s="173"/>
      <c r="DBD176" s="173"/>
      <c r="DBE176" s="173"/>
      <c r="DBF176" s="173"/>
      <c r="DBG176" s="173"/>
      <c r="DBH176" s="173"/>
      <c r="DBI176" s="173"/>
      <c r="DBJ176" s="173"/>
      <c r="DBK176" s="173"/>
      <c r="DBL176" s="173"/>
      <c r="DBM176" s="173"/>
      <c r="DBN176" s="173"/>
      <c r="DBO176" s="173"/>
      <c r="DBP176" s="173"/>
      <c r="DBQ176" s="173"/>
      <c r="DBR176" s="173"/>
      <c r="DBS176" s="173"/>
      <c r="DBT176" s="173"/>
      <c r="DBU176" s="173"/>
      <c r="DBV176" s="173"/>
      <c r="DBW176" s="173"/>
      <c r="DBX176" s="173"/>
      <c r="DBY176" s="173"/>
      <c r="DBZ176" s="173"/>
      <c r="DCA176" s="173"/>
      <c r="DCB176" s="173"/>
      <c r="DCC176" s="173"/>
      <c r="DCD176" s="173"/>
      <c r="DCE176" s="173"/>
      <c r="DCF176" s="173"/>
      <c r="DCG176" s="173"/>
      <c r="DCH176" s="173"/>
      <c r="DCI176" s="173"/>
      <c r="DCJ176" s="173"/>
      <c r="DCK176" s="173"/>
      <c r="DCL176" s="173"/>
      <c r="DCM176" s="173"/>
      <c r="DCN176" s="173"/>
      <c r="DCO176" s="173"/>
      <c r="DCP176" s="173"/>
      <c r="DCQ176" s="173"/>
      <c r="DCR176" s="173"/>
      <c r="DCS176" s="173"/>
      <c r="DCT176" s="173"/>
      <c r="DCU176" s="173"/>
      <c r="DCV176" s="173"/>
      <c r="DCW176" s="173"/>
      <c r="DCX176" s="173"/>
      <c r="DCY176" s="173"/>
      <c r="DCZ176" s="173"/>
      <c r="DDA176" s="173"/>
      <c r="DDB176" s="173"/>
      <c r="DDC176" s="173"/>
      <c r="DDD176" s="173"/>
      <c r="DDE176" s="173"/>
      <c r="DDF176" s="173"/>
      <c r="DDG176" s="173"/>
      <c r="DDH176" s="173"/>
      <c r="DDI176" s="173"/>
      <c r="DDJ176" s="173"/>
      <c r="DDK176" s="173"/>
      <c r="DDL176" s="173"/>
      <c r="DDM176" s="173"/>
      <c r="DDN176" s="173"/>
      <c r="DDO176" s="173"/>
      <c r="DDP176" s="173"/>
      <c r="DDQ176" s="173"/>
      <c r="DDR176" s="173"/>
      <c r="DDS176" s="173"/>
      <c r="DDT176" s="173"/>
      <c r="DDU176" s="173"/>
      <c r="DDV176" s="173"/>
      <c r="DDW176" s="173"/>
      <c r="DDX176" s="173"/>
      <c r="DDY176" s="173"/>
      <c r="DDZ176" s="173"/>
      <c r="DEA176" s="173"/>
      <c r="DEB176" s="173"/>
      <c r="DEC176" s="173"/>
      <c r="DED176" s="173"/>
      <c r="DEE176" s="173"/>
      <c r="DEF176" s="173"/>
      <c r="DEG176" s="173"/>
      <c r="DEH176" s="173"/>
      <c r="DEI176" s="173"/>
      <c r="DEJ176" s="173"/>
      <c r="DEK176" s="173"/>
      <c r="DEL176" s="173"/>
      <c r="DEM176" s="173"/>
      <c r="DEN176" s="173"/>
      <c r="DEO176" s="173"/>
      <c r="DEP176" s="173"/>
      <c r="DEQ176" s="173"/>
      <c r="DER176" s="173"/>
      <c r="DES176" s="173"/>
      <c r="DET176" s="173"/>
      <c r="DEU176" s="173"/>
      <c r="DEV176" s="173"/>
      <c r="DEW176" s="173"/>
      <c r="DEX176" s="173"/>
      <c r="DEY176" s="173"/>
      <c r="DEZ176" s="173"/>
      <c r="DFA176" s="173"/>
      <c r="DFB176" s="173"/>
      <c r="DFC176" s="173"/>
      <c r="DFD176" s="173"/>
      <c r="DFE176" s="173"/>
      <c r="DFF176" s="173"/>
      <c r="DFG176" s="173"/>
      <c r="DFH176" s="173"/>
      <c r="DFI176" s="173"/>
      <c r="DFJ176" s="173"/>
      <c r="DFK176" s="173"/>
      <c r="DFL176" s="173"/>
      <c r="DFM176" s="173"/>
      <c r="DFN176" s="173"/>
      <c r="DFO176" s="173"/>
      <c r="DFP176" s="173"/>
      <c r="DFQ176" s="173"/>
      <c r="DFR176" s="173"/>
      <c r="DFS176" s="173"/>
      <c r="DFT176" s="173"/>
      <c r="DFU176" s="173"/>
      <c r="DFV176" s="173"/>
      <c r="DFW176" s="173"/>
      <c r="DFX176" s="173"/>
      <c r="DFY176" s="173"/>
      <c r="DFZ176" s="173"/>
      <c r="DGA176" s="173"/>
      <c r="DGB176" s="173"/>
      <c r="DGC176" s="173"/>
      <c r="DGD176" s="173"/>
      <c r="DGE176" s="173"/>
      <c r="DGF176" s="173"/>
      <c r="DGG176" s="173"/>
      <c r="DGH176" s="173"/>
      <c r="DGI176" s="173"/>
      <c r="DGJ176" s="173"/>
      <c r="DGK176" s="173"/>
      <c r="DGL176" s="173"/>
      <c r="DGM176" s="173"/>
      <c r="DGN176" s="173"/>
      <c r="DGO176" s="173"/>
      <c r="DGP176" s="173"/>
      <c r="DGQ176" s="173"/>
      <c r="DGR176" s="173"/>
      <c r="DGS176" s="173"/>
      <c r="DGT176" s="173"/>
      <c r="DGU176" s="173"/>
      <c r="DGV176" s="173"/>
      <c r="DGW176" s="173"/>
      <c r="DGX176" s="173"/>
      <c r="DGY176" s="173"/>
      <c r="DGZ176" s="173"/>
      <c r="DHA176" s="173"/>
      <c r="DHB176" s="173"/>
      <c r="DHC176" s="173"/>
      <c r="DHD176" s="173"/>
      <c r="DHE176" s="173"/>
      <c r="DHF176" s="173"/>
      <c r="DHG176" s="173"/>
      <c r="DHH176" s="173"/>
      <c r="DHI176" s="173"/>
      <c r="DHJ176" s="173"/>
      <c r="DHK176" s="173"/>
      <c r="DHL176" s="173"/>
      <c r="DHM176" s="173"/>
      <c r="DHN176" s="173"/>
      <c r="DHO176" s="173"/>
      <c r="DHP176" s="173"/>
      <c r="DHQ176" s="173"/>
      <c r="DHR176" s="173"/>
      <c r="DHS176" s="173"/>
      <c r="DHT176" s="173"/>
      <c r="DHU176" s="173"/>
      <c r="DHV176" s="173"/>
      <c r="DHW176" s="173"/>
      <c r="DHX176" s="173"/>
      <c r="DHY176" s="173"/>
      <c r="DHZ176" s="173"/>
      <c r="DIA176" s="173"/>
      <c r="DIB176" s="173"/>
      <c r="DIC176" s="173"/>
      <c r="DID176" s="173"/>
      <c r="DIE176" s="173"/>
      <c r="DIF176" s="173"/>
      <c r="DIG176" s="173"/>
      <c r="DIH176" s="173"/>
      <c r="DII176" s="173"/>
      <c r="DIJ176" s="173"/>
      <c r="DIK176" s="173"/>
      <c r="DIL176" s="173"/>
      <c r="DIM176" s="173"/>
      <c r="DIN176" s="173"/>
      <c r="DIO176" s="173"/>
      <c r="DIP176" s="173"/>
      <c r="DIQ176" s="173"/>
      <c r="DIR176" s="173"/>
      <c r="DIS176" s="173"/>
      <c r="DIT176" s="173"/>
      <c r="DIU176" s="173"/>
      <c r="DIV176" s="173"/>
      <c r="DIW176" s="173"/>
      <c r="DIX176" s="173"/>
      <c r="DIY176" s="173"/>
      <c r="DIZ176" s="173"/>
      <c r="DJA176" s="173"/>
      <c r="DJB176" s="173"/>
      <c r="DJC176" s="173"/>
      <c r="DJD176" s="173"/>
      <c r="DJE176" s="173"/>
      <c r="DJF176" s="173"/>
      <c r="DJG176" s="173"/>
      <c r="DJH176" s="173"/>
      <c r="DJI176" s="173"/>
      <c r="DJJ176" s="173"/>
      <c r="DJK176" s="173"/>
      <c r="DJL176" s="173"/>
      <c r="DJM176" s="173"/>
      <c r="DJN176" s="173"/>
      <c r="DJO176" s="173"/>
      <c r="DJP176" s="173"/>
      <c r="DJQ176" s="173"/>
      <c r="DJR176" s="173"/>
      <c r="DJS176" s="173"/>
      <c r="DJT176" s="173"/>
      <c r="DJU176" s="173"/>
      <c r="DJV176" s="173"/>
      <c r="DJW176" s="173"/>
      <c r="DJX176" s="173"/>
      <c r="DJY176" s="173"/>
      <c r="DJZ176" s="173"/>
      <c r="DKA176" s="173"/>
      <c r="DKB176" s="173"/>
      <c r="DKC176" s="173"/>
      <c r="DKD176" s="173"/>
      <c r="DKE176" s="173"/>
      <c r="DKF176" s="173"/>
      <c r="DKG176" s="173"/>
      <c r="DKH176" s="173"/>
      <c r="DKI176" s="173"/>
      <c r="DKJ176" s="173"/>
      <c r="DKK176" s="173"/>
      <c r="DKL176" s="173"/>
      <c r="DKM176" s="173"/>
      <c r="DKN176" s="173"/>
      <c r="DKO176" s="173"/>
      <c r="DKP176" s="173"/>
      <c r="DKQ176" s="173"/>
      <c r="DKR176" s="173"/>
      <c r="DKS176" s="173"/>
      <c r="DKT176" s="173"/>
      <c r="DKU176" s="173"/>
      <c r="DKV176" s="173"/>
      <c r="DKW176" s="173"/>
      <c r="DKX176" s="173"/>
      <c r="DKY176" s="173"/>
      <c r="DKZ176" s="173"/>
      <c r="DLA176" s="173"/>
      <c r="DLB176" s="173"/>
      <c r="DLC176" s="173"/>
      <c r="DLD176" s="173"/>
      <c r="DLE176" s="173"/>
      <c r="DLF176" s="173"/>
      <c r="DLG176" s="173"/>
      <c r="DLH176" s="173"/>
      <c r="DLI176" s="173"/>
      <c r="DLJ176" s="173"/>
      <c r="DLK176" s="173"/>
      <c r="DLL176" s="173"/>
      <c r="DLM176" s="173"/>
      <c r="DLN176" s="173"/>
      <c r="DLO176" s="173"/>
      <c r="DLP176" s="173"/>
      <c r="DLQ176" s="173"/>
      <c r="DLR176" s="173"/>
      <c r="DLS176" s="173"/>
      <c r="DLT176" s="173"/>
      <c r="DLU176" s="173"/>
      <c r="DLV176" s="173"/>
      <c r="DLW176" s="173"/>
      <c r="DLX176" s="173"/>
      <c r="DLY176" s="173"/>
      <c r="DLZ176" s="173"/>
      <c r="DMA176" s="173"/>
      <c r="DMB176" s="173"/>
      <c r="DMC176" s="173"/>
      <c r="DMD176" s="173"/>
      <c r="DME176" s="173"/>
      <c r="DMF176" s="173"/>
      <c r="DMG176" s="173"/>
      <c r="DMH176" s="173"/>
      <c r="DMI176" s="173"/>
      <c r="DMJ176" s="173"/>
      <c r="DMK176" s="173"/>
      <c r="DML176" s="173"/>
      <c r="DMM176" s="173"/>
      <c r="DMN176" s="173"/>
      <c r="DMO176" s="173"/>
      <c r="DMP176" s="173"/>
      <c r="DMQ176" s="173"/>
      <c r="DMR176" s="173"/>
      <c r="DMS176" s="173"/>
      <c r="DMT176" s="173"/>
      <c r="DMU176" s="173"/>
      <c r="DMV176" s="173"/>
      <c r="DMW176" s="173"/>
      <c r="DMX176" s="173"/>
      <c r="DMY176" s="173"/>
      <c r="DMZ176" s="173"/>
      <c r="DNA176" s="173"/>
      <c r="DNB176" s="173"/>
      <c r="DNC176" s="173"/>
      <c r="DND176" s="173"/>
      <c r="DNE176" s="173"/>
      <c r="DNF176" s="173"/>
      <c r="DNG176" s="173"/>
      <c r="DNH176" s="173"/>
      <c r="DNI176" s="173"/>
      <c r="DNJ176" s="173"/>
      <c r="DNK176" s="173"/>
      <c r="DNL176" s="173"/>
      <c r="DNM176" s="173"/>
      <c r="DNN176" s="173"/>
      <c r="DNO176" s="173"/>
      <c r="DNP176" s="173"/>
      <c r="DNQ176" s="173"/>
      <c r="DNR176" s="173"/>
      <c r="DNS176" s="173"/>
      <c r="DNT176" s="173"/>
      <c r="DNU176" s="173"/>
      <c r="DNV176" s="173"/>
      <c r="DNW176" s="173"/>
      <c r="DNX176" s="173"/>
      <c r="DNY176" s="173"/>
      <c r="DNZ176" s="173"/>
      <c r="DOA176" s="173"/>
      <c r="DOB176" s="173"/>
      <c r="DOC176" s="173"/>
      <c r="DOD176" s="173"/>
      <c r="DOE176" s="173"/>
      <c r="DOF176" s="173"/>
      <c r="DOG176" s="173"/>
      <c r="DOH176" s="173"/>
      <c r="DOI176" s="173"/>
      <c r="DOJ176" s="173"/>
      <c r="DOK176" s="173"/>
      <c r="DOL176" s="173"/>
      <c r="DOM176" s="173"/>
      <c r="DON176" s="173"/>
      <c r="DOO176" s="173"/>
      <c r="DOP176" s="173"/>
      <c r="DOQ176" s="173"/>
      <c r="DOR176" s="173"/>
      <c r="DOS176" s="173"/>
      <c r="DOT176" s="173"/>
      <c r="DOU176" s="173"/>
      <c r="DOV176" s="173"/>
      <c r="DOW176" s="173"/>
      <c r="DOX176" s="173"/>
      <c r="DOY176" s="173"/>
      <c r="DOZ176" s="173"/>
      <c r="DPA176" s="173"/>
      <c r="DPB176" s="173"/>
      <c r="DPC176" s="173"/>
      <c r="DPD176" s="173"/>
      <c r="DPE176" s="173"/>
      <c r="DPF176" s="173"/>
      <c r="DPG176" s="173"/>
      <c r="DPH176" s="173"/>
      <c r="DPI176" s="173"/>
      <c r="DPJ176" s="173"/>
      <c r="DPK176" s="173"/>
      <c r="DPL176" s="173"/>
      <c r="DPM176" s="173"/>
      <c r="DPN176" s="173"/>
      <c r="DPO176" s="173"/>
      <c r="DPP176" s="173"/>
      <c r="DPQ176" s="173"/>
      <c r="DPR176" s="173"/>
      <c r="DPS176" s="173"/>
      <c r="DPT176" s="173"/>
      <c r="DPU176" s="173"/>
      <c r="DPV176" s="173"/>
      <c r="DPW176" s="173"/>
      <c r="DPX176" s="173"/>
      <c r="DPY176" s="173"/>
      <c r="DPZ176" s="173"/>
      <c r="DQA176" s="173"/>
      <c r="DQB176" s="173"/>
      <c r="DQC176" s="173"/>
      <c r="DQD176" s="173"/>
      <c r="DQE176" s="173"/>
      <c r="DQF176" s="173"/>
      <c r="DQG176" s="173"/>
      <c r="DQH176" s="173"/>
      <c r="DQI176" s="173"/>
      <c r="DQJ176" s="173"/>
      <c r="DQK176" s="173"/>
      <c r="DQL176" s="173"/>
      <c r="DQM176" s="173"/>
      <c r="DQN176" s="173"/>
      <c r="DQO176" s="173"/>
      <c r="DQP176" s="173"/>
      <c r="DQQ176" s="173"/>
      <c r="DQR176" s="173"/>
      <c r="DQS176" s="173"/>
      <c r="DQT176" s="173"/>
      <c r="DQU176" s="173"/>
      <c r="DQV176" s="173"/>
      <c r="DQW176" s="173"/>
      <c r="DQX176" s="173"/>
      <c r="DQY176" s="173"/>
      <c r="DQZ176" s="173"/>
      <c r="DRA176" s="173"/>
      <c r="DRB176" s="173"/>
      <c r="DRC176" s="173"/>
      <c r="DRD176" s="173"/>
      <c r="DRE176" s="173"/>
      <c r="DRF176" s="173"/>
      <c r="DRG176" s="173"/>
      <c r="DRH176" s="173"/>
      <c r="DRI176" s="173"/>
      <c r="DRJ176" s="173"/>
      <c r="DRK176" s="173"/>
      <c r="DRL176" s="173"/>
      <c r="DRM176" s="173"/>
      <c r="DRN176" s="173"/>
      <c r="DRO176" s="173"/>
      <c r="DRP176" s="173"/>
      <c r="DRQ176" s="173"/>
      <c r="DRR176" s="173"/>
      <c r="DRS176" s="173"/>
      <c r="DRT176" s="173"/>
      <c r="DRU176" s="173"/>
      <c r="DRV176" s="173"/>
      <c r="DRW176" s="173"/>
      <c r="DRX176" s="173"/>
      <c r="DRY176" s="173"/>
      <c r="DRZ176" s="173"/>
      <c r="DSA176" s="173"/>
      <c r="DSB176" s="173"/>
      <c r="DSC176" s="173"/>
      <c r="DSD176" s="173"/>
      <c r="DSE176" s="173"/>
      <c r="DSF176" s="173"/>
      <c r="DSG176" s="173"/>
      <c r="DSH176" s="173"/>
      <c r="DSI176" s="173"/>
      <c r="DSJ176" s="173"/>
      <c r="DSK176" s="173"/>
      <c r="DSL176" s="173"/>
      <c r="DSM176" s="173"/>
      <c r="DSN176" s="173"/>
      <c r="DSO176" s="173"/>
      <c r="DSP176" s="173"/>
      <c r="DSQ176" s="173"/>
      <c r="DSR176" s="173"/>
      <c r="DSS176" s="173"/>
      <c r="DST176" s="173"/>
      <c r="DSU176" s="173"/>
      <c r="DSV176" s="173"/>
      <c r="DSW176" s="173"/>
      <c r="DSX176" s="173"/>
      <c r="DSY176" s="173"/>
      <c r="DSZ176" s="173"/>
      <c r="DTA176" s="173"/>
      <c r="DTB176" s="173"/>
      <c r="DTC176" s="173"/>
      <c r="DTD176" s="173"/>
      <c r="DTE176" s="173"/>
      <c r="DTF176" s="173"/>
      <c r="DTG176" s="173"/>
      <c r="DTH176" s="173"/>
      <c r="DTI176" s="173"/>
      <c r="DTJ176" s="173"/>
      <c r="DTK176" s="173"/>
      <c r="DTL176" s="173"/>
      <c r="DTM176" s="173"/>
      <c r="DTN176" s="173"/>
      <c r="DTO176" s="173"/>
      <c r="DTP176" s="173"/>
      <c r="DTQ176" s="173"/>
      <c r="DTR176" s="173"/>
      <c r="DTS176" s="173"/>
      <c r="DTT176" s="173"/>
      <c r="DTU176" s="173"/>
      <c r="DTV176" s="173"/>
      <c r="DTW176" s="173"/>
      <c r="DTX176" s="173"/>
      <c r="DTY176" s="173"/>
      <c r="DTZ176" s="173"/>
      <c r="DUA176" s="173"/>
      <c r="DUB176" s="173"/>
      <c r="DUC176" s="173"/>
      <c r="DUD176" s="173"/>
      <c r="DUE176" s="173"/>
      <c r="DUF176" s="173"/>
      <c r="DUG176" s="173"/>
      <c r="DUH176" s="173"/>
      <c r="DUI176" s="173"/>
      <c r="DUJ176" s="173"/>
      <c r="DUK176" s="173"/>
      <c r="DUL176" s="173"/>
      <c r="DUM176" s="173"/>
      <c r="DUN176" s="173"/>
      <c r="DUO176" s="173"/>
      <c r="DUP176" s="173"/>
      <c r="DUQ176" s="173"/>
      <c r="DUR176" s="173"/>
      <c r="DUS176" s="173"/>
      <c r="DUT176" s="173"/>
      <c r="DUU176" s="173"/>
      <c r="DUV176" s="173"/>
      <c r="DUW176" s="173"/>
      <c r="DUX176" s="173"/>
      <c r="DUY176" s="173"/>
      <c r="DUZ176" s="173"/>
      <c r="DVA176" s="173"/>
      <c r="DVB176" s="173"/>
      <c r="DVC176" s="173"/>
      <c r="DVD176" s="173"/>
      <c r="DVE176" s="173"/>
      <c r="DVF176" s="173"/>
      <c r="DVG176" s="173"/>
      <c r="DVH176" s="173"/>
      <c r="DVI176" s="173"/>
      <c r="DVJ176" s="173"/>
      <c r="DVK176" s="173"/>
      <c r="DVL176" s="173"/>
      <c r="DVM176" s="173"/>
      <c r="DVN176" s="173"/>
      <c r="DVO176" s="173"/>
      <c r="DVP176" s="173"/>
      <c r="DVQ176" s="173"/>
      <c r="DVR176" s="173"/>
      <c r="DVS176" s="173"/>
      <c r="DVT176" s="173"/>
      <c r="DVU176" s="173"/>
      <c r="DVV176" s="173"/>
      <c r="DVW176" s="173"/>
      <c r="DVX176" s="173"/>
      <c r="DVY176" s="173"/>
      <c r="DVZ176" s="173"/>
      <c r="DWA176" s="173"/>
      <c r="DWB176" s="173"/>
      <c r="DWC176" s="173"/>
      <c r="DWD176" s="173"/>
      <c r="DWE176" s="173"/>
      <c r="DWF176" s="173"/>
      <c r="DWG176" s="173"/>
      <c r="DWH176" s="173"/>
      <c r="DWI176" s="173"/>
      <c r="DWJ176" s="173"/>
      <c r="DWK176" s="173"/>
      <c r="DWL176" s="173"/>
      <c r="DWM176" s="173"/>
      <c r="DWN176" s="173"/>
      <c r="DWO176" s="173"/>
      <c r="DWP176" s="173"/>
      <c r="DWQ176" s="173"/>
      <c r="DWR176" s="173"/>
      <c r="DWS176" s="173"/>
      <c r="DWT176" s="173"/>
      <c r="DWU176" s="173"/>
      <c r="DWV176" s="173"/>
      <c r="DWW176" s="173"/>
      <c r="DWX176" s="173"/>
      <c r="DWY176" s="173"/>
      <c r="DWZ176" s="173"/>
      <c r="DXA176" s="173"/>
      <c r="DXB176" s="173"/>
      <c r="DXC176" s="173"/>
      <c r="DXD176" s="173"/>
      <c r="DXE176" s="173"/>
      <c r="DXF176" s="173"/>
      <c r="DXG176" s="173"/>
      <c r="DXH176" s="173"/>
      <c r="DXI176" s="173"/>
      <c r="DXJ176" s="173"/>
      <c r="DXK176" s="173"/>
      <c r="DXL176" s="173"/>
      <c r="DXM176" s="173"/>
      <c r="DXN176" s="173"/>
      <c r="DXO176" s="173"/>
      <c r="DXP176" s="173"/>
      <c r="DXQ176" s="173"/>
      <c r="DXR176" s="173"/>
      <c r="DXS176" s="173"/>
      <c r="DXT176" s="173"/>
      <c r="DXU176" s="173"/>
      <c r="DXV176" s="173"/>
      <c r="DXW176" s="173"/>
      <c r="DXX176" s="173"/>
      <c r="DXY176" s="173"/>
      <c r="DXZ176" s="173"/>
      <c r="DYA176" s="173"/>
      <c r="DYB176" s="173"/>
      <c r="DYC176" s="173"/>
      <c r="DYD176" s="173"/>
      <c r="DYE176" s="173"/>
      <c r="DYF176" s="173"/>
      <c r="DYG176" s="173"/>
      <c r="DYH176" s="173"/>
      <c r="DYI176" s="173"/>
      <c r="DYJ176" s="173"/>
      <c r="DYK176" s="173"/>
      <c r="DYL176" s="173"/>
      <c r="DYM176" s="173"/>
      <c r="DYN176" s="173"/>
      <c r="DYO176" s="173"/>
      <c r="DYP176" s="173"/>
      <c r="DYQ176" s="173"/>
      <c r="DYR176" s="173"/>
      <c r="DYS176" s="173"/>
      <c r="DYT176" s="173"/>
      <c r="DYU176" s="173"/>
      <c r="DYV176" s="173"/>
      <c r="DYW176" s="173"/>
      <c r="DYX176" s="173"/>
      <c r="DYY176" s="173"/>
      <c r="DYZ176" s="173"/>
      <c r="DZA176" s="173"/>
      <c r="DZB176" s="173"/>
      <c r="DZC176" s="173"/>
      <c r="DZD176" s="173"/>
      <c r="DZE176" s="173"/>
      <c r="DZF176" s="173"/>
      <c r="DZG176" s="173"/>
      <c r="DZH176" s="173"/>
      <c r="DZI176" s="173"/>
      <c r="DZJ176" s="173"/>
      <c r="DZK176" s="173"/>
      <c r="DZL176" s="173"/>
      <c r="DZM176" s="173"/>
      <c r="DZN176" s="173"/>
      <c r="DZO176" s="173"/>
      <c r="DZP176" s="173"/>
      <c r="DZQ176" s="173"/>
      <c r="DZR176" s="173"/>
      <c r="DZS176" s="173"/>
      <c r="DZT176" s="173"/>
      <c r="DZU176" s="173"/>
      <c r="DZV176" s="173"/>
      <c r="DZW176" s="173"/>
      <c r="DZX176" s="173"/>
      <c r="DZY176" s="173"/>
      <c r="DZZ176" s="173"/>
      <c r="EAA176" s="173"/>
      <c r="EAB176" s="173"/>
      <c r="EAC176" s="173"/>
      <c r="EAD176" s="173"/>
      <c r="EAE176" s="173"/>
      <c r="EAF176" s="173"/>
      <c r="EAG176" s="173"/>
      <c r="EAH176" s="173"/>
      <c r="EAI176" s="173"/>
      <c r="EAJ176" s="173"/>
      <c r="EAK176" s="173"/>
      <c r="EAL176" s="173"/>
      <c r="EAM176" s="173"/>
      <c r="EAN176" s="173"/>
      <c r="EAO176" s="173"/>
      <c r="EAP176" s="173"/>
      <c r="EAQ176" s="173"/>
      <c r="EAR176" s="173"/>
      <c r="EAS176" s="173"/>
      <c r="EAT176" s="173"/>
      <c r="EAU176" s="173"/>
      <c r="EAV176" s="173"/>
      <c r="EAW176" s="173"/>
      <c r="EAX176" s="173"/>
      <c r="EAY176" s="173"/>
      <c r="EAZ176" s="173"/>
      <c r="EBA176" s="173"/>
      <c r="EBB176" s="173"/>
      <c r="EBC176" s="173"/>
      <c r="EBD176" s="173"/>
      <c r="EBE176" s="173"/>
      <c r="EBF176" s="173"/>
      <c r="EBG176" s="173"/>
      <c r="EBH176" s="173"/>
      <c r="EBI176" s="173"/>
      <c r="EBJ176" s="173"/>
      <c r="EBK176" s="173"/>
      <c r="EBL176" s="173"/>
      <c r="EBM176" s="173"/>
      <c r="EBN176" s="173"/>
      <c r="EBO176" s="173"/>
      <c r="EBP176" s="173"/>
      <c r="EBQ176" s="173"/>
      <c r="EBR176" s="173"/>
      <c r="EBS176" s="173"/>
      <c r="EBT176" s="173"/>
      <c r="EBU176" s="173"/>
      <c r="EBV176" s="173"/>
      <c r="EBW176" s="173"/>
      <c r="EBX176" s="173"/>
      <c r="EBY176" s="173"/>
      <c r="EBZ176" s="173"/>
      <c r="ECA176" s="173"/>
      <c r="ECB176" s="173"/>
      <c r="ECC176" s="173"/>
      <c r="ECD176" s="173"/>
      <c r="ECE176" s="173"/>
      <c r="ECF176" s="173"/>
      <c r="ECG176" s="173"/>
      <c r="ECH176" s="173"/>
      <c r="ECI176" s="173"/>
      <c r="ECJ176" s="173"/>
      <c r="ECK176" s="173"/>
      <c r="ECL176" s="173"/>
      <c r="ECM176" s="173"/>
      <c r="ECN176" s="173"/>
      <c r="ECO176" s="173"/>
      <c r="ECP176" s="173"/>
      <c r="ECQ176" s="173"/>
      <c r="ECR176" s="173"/>
      <c r="ECS176" s="173"/>
      <c r="ECT176" s="173"/>
      <c r="ECU176" s="173"/>
      <c r="ECV176" s="173"/>
      <c r="ECW176" s="173"/>
      <c r="ECX176" s="173"/>
      <c r="ECY176" s="173"/>
      <c r="ECZ176" s="173"/>
      <c r="EDA176" s="173"/>
      <c r="EDB176" s="173"/>
      <c r="EDC176" s="173"/>
      <c r="EDD176" s="173"/>
      <c r="EDE176" s="173"/>
      <c r="EDF176" s="173"/>
      <c r="EDG176" s="173"/>
      <c r="EDH176" s="173"/>
      <c r="EDI176" s="173"/>
      <c r="EDJ176" s="173"/>
      <c r="EDK176" s="173"/>
      <c r="EDL176" s="173"/>
      <c r="EDM176" s="173"/>
      <c r="EDN176" s="173"/>
      <c r="EDO176" s="173"/>
      <c r="EDP176" s="173"/>
      <c r="EDQ176" s="173"/>
      <c r="EDR176" s="173"/>
      <c r="EDS176" s="173"/>
      <c r="EDT176" s="173"/>
      <c r="EDU176" s="173"/>
      <c r="EDV176" s="173"/>
      <c r="EDW176" s="173"/>
      <c r="EDX176" s="173"/>
      <c r="EDY176" s="173"/>
      <c r="EDZ176" s="173"/>
      <c r="EEA176" s="173"/>
      <c r="EEB176" s="173"/>
      <c r="EEC176" s="173"/>
      <c r="EED176" s="173"/>
      <c r="EEE176" s="173"/>
      <c r="EEF176" s="173"/>
      <c r="EEG176" s="173"/>
      <c r="EEH176" s="173"/>
      <c r="EEI176" s="173"/>
      <c r="EEJ176" s="173"/>
      <c r="EEK176" s="173"/>
      <c r="EEL176" s="173"/>
      <c r="EEM176" s="173"/>
      <c r="EEN176" s="173"/>
      <c r="EEO176" s="173"/>
      <c r="EEP176" s="173"/>
      <c r="EEQ176" s="173"/>
      <c r="EER176" s="173"/>
      <c r="EES176" s="173"/>
      <c r="EET176" s="173"/>
      <c r="EEU176" s="173"/>
      <c r="EEV176" s="173"/>
      <c r="EEW176" s="173"/>
      <c r="EEX176" s="173"/>
      <c r="EEY176" s="173"/>
      <c r="EEZ176" s="173"/>
      <c r="EFA176" s="173"/>
      <c r="EFB176" s="173"/>
      <c r="EFC176" s="173"/>
      <c r="EFD176" s="173"/>
      <c r="EFE176" s="173"/>
      <c r="EFF176" s="173"/>
      <c r="EFG176" s="173"/>
      <c r="EFH176" s="173"/>
      <c r="EFI176" s="173"/>
      <c r="EFJ176" s="173"/>
      <c r="EFK176" s="173"/>
      <c r="EFL176" s="173"/>
      <c r="EFM176" s="173"/>
      <c r="EFN176" s="173"/>
      <c r="EFO176" s="173"/>
      <c r="EFP176" s="173"/>
      <c r="EFQ176" s="173"/>
      <c r="EFR176" s="173"/>
      <c r="EFS176" s="173"/>
      <c r="EFT176" s="173"/>
      <c r="EFU176" s="173"/>
      <c r="EFV176" s="173"/>
      <c r="EFW176" s="173"/>
      <c r="EFX176" s="173"/>
      <c r="EFY176" s="173"/>
      <c r="EFZ176" s="173"/>
      <c r="EGA176" s="173"/>
      <c r="EGB176" s="173"/>
      <c r="EGC176" s="173"/>
      <c r="EGD176" s="173"/>
      <c r="EGE176" s="173"/>
      <c r="EGF176" s="173"/>
      <c r="EGG176" s="173"/>
      <c r="EGH176" s="173"/>
      <c r="EGI176" s="173"/>
      <c r="EGJ176" s="173"/>
      <c r="EGK176" s="173"/>
      <c r="EGL176" s="173"/>
      <c r="EGM176" s="173"/>
      <c r="EGN176" s="173"/>
      <c r="EGO176" s="173"/>
      <c r="EGP176" s="173"/>
      <c r="EGQ176" s="173"/>
      <c r="EGR176" s="173"/>
      <c r="EGS176" s="173"/>
      <c r="EGT176" s="173"/>
      <c r="EGU176" s="173"/>
      <c r="EGV176" s="173"/>
      <c r="EGW176" s="173"/>
      <c r="EGX176" s="173"/>
      <c r="EGY176" s="173"/>
      <c r="EGZ176" s="173"/>
      <c r="EHA176" s="173"/>
      <c r="EHB176" s="173"/>
      <c r="EHC176" s="173"/>
      <c r="EHD176" s="173"/>
      <c r="EHE176" s="173"/>
      <c r="EHF176" s="173"/>
      <c r="EHG176" s="173"/>
      <c r="EHH176" s="173"/>
      <c r="EHI176" s="173"/>
      <c r="EHJ176" s="173"/>
      <c r="EHK176" s="173"/>
      <c r="EHL176" s="173"/>
      <c r="EHM176" s="173"/>
      <c r="EHN176" s="173"/>
      <c r="EHO176" s="173"/>
      <c r="EHP176" s="173"/>
      <c r="EHQ176" s="173"/>
      <c r="EHR176" s="173"/>
      <c r="EHS176" s="173"/>
      <c r="EHT176" s="173"/>
      <c r="EHU176" s="173"/>
      <c r="EHV176" s="173"/>
      <c r="EHW176" s="173"/>
      <c r="EHX176" s="173"/>
      <c r="EHY176" s="173"/>
      <c r="EHZ176" s="173"/>
      <c r="EIA176" s="173"/>
      <c r="EIB176" s="173"/>
      <c r="EIC176" s="173"/>
      <c r="EID176" s="173"/>
      <c r="EIE176" s="173"/>
      <c r="EIF176" s="173"/>
      <c r="EIG176" s="173"/>
      <c r="EIH176" s="173"/>
      <c r="EII176" s="173"/>
      <c r="EIJ176" s="173"/>
      <c r="EIK176" s="173"/>
      <c r="EIL176" s="173"/>
      <c r="EIM176" s="173"/>
      <c r="EIN176" s="173"/>
      <c r="EIO176" s="173"/>
      <c r="EIP176" s="173"/>
      <c r="EIQ176" s="173"/>
      <c r="EIR176" s="173"/>
      <c r="EIS176" s="173"/>
      <c r="EIT176" s="173"/>
      <c r="EIU176" s="173"/>
      <c r="EIV176" s="173"/>
      <c r="EIW176" s="173"/>
      <c r="EIX176" s="173"/>
      <c r="EIY176" s="173"/>
      <c r="EIZ176" s="173"/>
      <c r="EJA176" s="173"/>
      <c r="EJB176" s="173"/>
      <c r="EJC176" s="173"/>
      <c r="EJD176" s="173"/>
      <c r="EJE176" s="173"/>
      <c r="EJF176" s="173"/>
      <c r="EJG176" s="173"/>
      <c r="EJH176" s="173"/>
      <c r="EJI176" s="173"/>
      <c r="EJJ176" s="173"/>
      <c r="EJK176" s="173"/>
      <c r="EJL176" s="173"/>
      <c r="EJM176" s="173"/>
      <c r="EJN176" s="173"/>
      <c r="EJO176" s="173"/>
      <c r="EJP176" s="173"/>
      <c r="EJQ176" s="173"/>
      <c r="EJR176" s="173"/>
      <c r="EJS176" s="173"/>
      <c r="EJT176" s="173"/>
      <c r="EJU176" s="173"/>
      <c r="EJV176" s="173"/>
      <c r="EJW176" s="173"/>
      <c r="EJX176" s="173"/>
      <c r="EJY176" s="173"/>
      <c r="EJZ176" s="173"/>
      <c r="EKA176" s="173"/>
      <c r="EKB176" s="173"/>
      <c r="EKC176" s="173"/>
      <c r="EKD176" s="173"/>
      <c r="EKE176" s="173"/>
      <c r="EKF176" s="173"/>
      <c r="EKG176" s="173"/>
      <c r="EKH176" s="173"/>
      <c r="EKI176" s="173"/>
      <c r="EKJ176" s="173"/>
      <c r="EKK176" s="173"/>
      <c r="EKL176" s="173"/>
      <c r="EKM176" s="173"/>
      <c r="EKN176" s="173"/>
      <c r="EKO176" s="173"/>
      <c r="EKP176" s="173"/>
      <c r="EKQ176" s="173"/>
      <c r="EKR176" s="173"/>
      <c r="EKS176" s="173"/>
      <c r="EKT176" s="173"/>
      <c r="EKU176" s="173"/>
      <c r="EKV176" s="173"/>
      <c r="EKW176" s="173"/>
      <c r="EKX176" s="173"/>
      <c r="EKY176" s="173"/>
      <c r="EKZ176" s="173"/>
      <c r="ELA176" s="173"/>
      <c r="ELB176" s="173"/>
      <c r="ELC176" s="173"/>
      <c r="ELD176" s="173"/>
      <c r="ELE176" s="173"/>
      <c r="ELF176" s="173"/>
      <c r="ELG176" s="173"/>
      <c r="ELH176" s="173"/>
      <c r="ELI176" s="173"/>
      <c r="ELJ176" s="173"/>
      <c r="ELK176" s="173"/>
      <c r="ELL176" s="173"/>
      <c r="ELM176" s="173"/>
      <c r="ELN176" s="173"/>
      <c r="ELO176" s="173"/>
      <c r="ELP176" s="173"/>
      <c r="ELQ176" s="173"/>
      <c r="ELR176" s="173"/>
      <c r="ELS176" s="173"/>
      <c r="ELT176" s="173"/>
      <c r="ELU176" s="173"/>
      <c r="ELV176" s="173"/>
      <c r="ELW176" s="173"/>
      <c r="ELX176" s="173"/>
      <c r="ELY176" s="173"/>
      <c r="ELZ176" s="173"/>
      <c r="EMA176" s="173"/>
      <c r="EMB176" s="173"/>
      <c r="EMC176" s="173"/>
      <c r="EMD176" s="173"/>
      <c r="EME176" s="173"/>
      <c r="EMF176" s="173"/>
      <c r="EMG176" s="173"/>
      <c r="EMH176" s="173"/>
      <c r="EMI176" s="173"/>
      <c r="EMJ176" s="173"/>
      <c r="EMK176" s="173"/>
      <c r="EML176" s="173"/>
      <c r="EMM176" s="173"/>
      <c r="EMN176" s="173"/>
      <c r="EMO176" s="173"/>
      <c r="EMP176" s="173"/>
      <c r="EMQ176" s="173"/>
      <c r="EMR176" s="173"/>
      <c r="EMS176" s="173"/>
      <c r="EMT176" s="173"/>
      <c r="EMU176" s="173"/>
      <c r="EMV176" s="173"/>
      <c r="EMW176" s="173"/>
      <c r="EMX176" s="173"/>
      <c r="EMY176" s="173"/>
      <c r="EMZ176" s="173"/>
      <c r="ENA176" s="173"/>
      <c r="ENB176" s="173"/>
      <c r="ENC176" s="173"/>
      <c r="END176" s="173"/>
      <c r="ENE176" s="173"/>
      <c r="ENF176" s="173"/>
      <c r="ENG176" s="173"/>
      <c r="ENH176" s="173"/>
      <c r="ENI176" s="173"/>
      <c r="ENJ176" s="173"/>
      <c r="ENK176" s="173"/>
      <c r="ENL176" s="173"/>
      <c r="ENM176" s="173"/>
      <c r="ENN176" s="173"/>
      <c r="ENO176" s="173"/>
      <c r="ENP176" s="173"/>
      <c r="ENQ176" s="173"/>
      <c r="ENR176" s="173"/>
      <c r="ENS176" s="173"/>
      <c r="ENT176" s="173"/>
      <c r="ENU176" s="173"/>
      <c r="ENV176" s="173"/>
      <c r="ENW176" s="173"/>
      <c r="ENX176" s="173"/>
      <c r="ENY176" s="173"/>
      <c r="ENZ176" s="173"/>
      <c r="EOA176" s="173"/>
      <c r="EOB176" s="173"/>
      <c r="EOC176" s="173"/>
      <c r="EOD176" s="173"/>
      <c r="EOE176" s="173"/>
      <c r="EOF176" s="173"/>
      <c r="EOG176" s="173"/>
      <c r="EOH176" s="173"/>
      <c r="EOI176" s="173"/>
      <c r="EOJ176" s="173"/>
      <c r="EOK176" s="173"/>
      <c r="EOL176" s="173"/>
      <c r="EOM176" s="173"/>
      <c r="EON176" s="173"/>
      <c r="EOO176" s="173"/>
      <c r="EOP176" s="173"/>
      <c r="EOQ176" s="173"/>
      <c r="EOR176" s="173"/>
      <c r="EOS176" s="173"/>
      <c r="EOT176" s="173"/>
      <c r="EOU176" s="173"/>
      <c r="EOV176" s="173"/>
      <c r="EOW176" s="173"/>
      <c r="EOX176" s="173"/>
      <c r="EOY176" s="173"/>
      <c r="EOZ176" s="173"/>
      <c r="EPA176" s="173"/>
      <c r="EPB176" s="173"/>
      <c r="EPC176" s="173"/>
      <c r="EPD176" s="173"/>
      <c r="EPE176" s="173"/>
      <c r="EPF176" s="173"/>
      <c r="EPG176" s="173"/>
      <c r="EPH176" s="173"/>
      <c r="EPI176" s="173"/>
      <c r="EPJ176" s="173"/>
      <c r="EPK176" s="173"/>
      <c r="EPL176" s="173"/>
      <c r="EPM176" s="173"/>
      <c r="EPN176" s="173"/>
      <c r="EPO176" s="173"/>
      <c r="EPP176" s="173"/>
      <c r="EPQ176" s="173"/>
      <c r="EPR176" s="173"/>
      <c r="EPS176" s="173"/>
      <c r="EPT176" s="173"/>
      <c r="EPU176" s="173"/>
      <c r="EPV176" s="173"/>
      <c r="EPW176" s="173"/>
      <c r="EPX176" s="173"/>
      <c r="EPY176" s="173"/>
      <c r="EPZ176" s="173"/>
      <c r="EQA176" s="173"/>
      <c r="EQB176" s="173"/>
      <c r="EQC176" s="173"/>
      <c r="EQD176" s="173"/>
      <c r="EQE176" s="173"/>
      <c r="EQF176" s="173"/>
      <c r="EQG176" s="173"/>
      <c r="EQH176" s="173"/>
      <c r="EQI176" s="173"/>
      <c r="EQJ176" s="173"/>
      <c r="EQK176" s="173"/>
      <c r="EQL176" s="173"/>
      <c r="EQM176" s="173"/>
      <c r="EQN176" s="173"/>
      <c r="EQO176" s="173"/>
      <c r="EQP176" s="173"/>
      <c r="EQQ176" s="173"/>
      <c r="EQR176" s="173"/>
      <c r="EQS176" s="173"/>
      <c r="EQT176" s="173"/>
      <c r="EQU176" s="173"/>
      <c r="EQV176" s="173"/>
      <c r="EQW176" s="173"/>
      <c r="EQX176" s="173"/>
      <c r="EQY176" s="173"/>
      <c r="EQZ176" s="173"/>
      <c r="ERA176" s="173"/>
      <c r="ERB176" s="173"/>
      <c r="ERC176" s="173"/>
      <c r="ERD176" s="173"/>
      <c r="ERE176" s="173"/>
      <c r="ERF176" s="173"/>
      <c r="ERG176" s="173"/>
      <c r="ERH176" s="173"/>
      <c r="ERI176" s="173"/>
      <c r="ERJ176" s="173"/>
      <c r="ERK176" s="173"/>
      <c r="ERL176" s="173"/>
      <c r="ERM176" s="173"/>
      <c r="ERN176" s="173"/>
      <c r="ERO176" s="173"/>
      <c r="ERP176" s="173"/>
      <c r="ERQ176" s="173"/>
      <c r="ERR176" s="173"/>
      <c r="ERS176" s="173"/>
      <c r="ERT176" s="173"/>
      <c r="ERU176" s="173"/>
      <c r="ERV176" s="173"/>
      <c r="ERW176" s="173"/>
      <c r="ERX176" s="173"/>
      <c r="ERY176" s="173"/>
      <c r="ERZ176" s="173"/>
      <c r="ESA176" s="173"/>
      <c r="ESB176" s="173"/>
      <c r="ESC176" s="173"/>
      <c r="ESD176" s="173"/>
      <c r="ESE176" s="173"/>
      <c r="ESF176" s="173"/>
      <c r="ESG176" s="173"/>
      <c r="ESH176" s="173"/>
      <c r="ESI176" s="173"/>
      <c r="ESJ176" s="173"/>
      <c r="ESK176" s="173"/>
      <c r="ESL176" s="173"/>
      <c r="ESM176" s="173"/>
      <c r="ESN176" s="173"/>
      <c r="ESO176" s="173"/>
      <c r="ESP176" s="173"/>
      <c r="ESQ176" s="173"/>
      <c r="ESR176" s="173"/>
      <c r="ESS176" s="173"/>
      <c r="EST176" s="173"/>
      <c r="ESU176" s="173"/>
      <c r="ESV176" s="173"/>
      <c r="ESW176" s="173"/>
      <c r="ESX176" s="173"/>
      <c r="ESY176" s="173"/>
      <c r="ESZ176" s="173"/>
      <c r="ETA176" s="173"/>
      <c r="ETB176" s="173"/>
      <c r="ETC176" s="173"/>
      <c r="ETD176" s="173"/>
      <c r="ETE176" s="173"/>
      <c r="ETF176" s="173"/>
      <c r="ETG176" s="173"/>
      <c r="ETH176" s="173"/>
      <c r="ETI176" s="173"/>
      <c r="ETJ176" s="173"/>
      <c r="ETK176" s="173"/>
      <c r="ETL176" s="173"/>
      <c r="ETM176" s="173"/>
      <c r="ETN176" s="173"/>
      <c r="ETO176" s="173"/>
      <c r="ETP176" s="173"/>
      <c r="ETQ176" s="173"/>
      <c r="ETR176" s="173"/>
      <c r="ETS176" s="173"/>
      <c r="ETT176" s="173"/>
      <c r="ETU176" s="173"/>
      <c r="ETV176" s="173"/>
      <c r="ETW176" s="173"/>
      <c r="ETX176" s="173"/>
      <c r="ETY176" s="173"/>
      <c r="ETZ176" s="173"/>
      <c r="EUA176" s="173"/>
      <c r="EUB176" s="173"/>
      <c r="EUC176" s="173"/>
      <c r="EUD176" s="173"/>
      <c r="EUE176" s="173"/>
      <c r="EUF176" s="173"/>
      <c r="EUG176" s="173"/>
      <c r="EUH176" s="173"/>
      <c r="EUI176" s="173"/>
      <c r="EUJ176" s="173"/>
      <c r="EUK176" s="173"/>
      <c r="EUL176" s="173"/>
      <c r="EUM176" s="173"/>
      <c r="EUN176" s="173"/>
      <c r="EUO176" s="173"/>
      <c r="EUP176" s="173"/>
      <c r="EUQ176" s="173"/>
      <c r="EUR176" s="173"/>
      <c r="EUS176" s="173"/>
      <c r="EUT176" s="173"/>
      <c r="EUU176" s="173"/>
      <c r="EUV176" s="173"/>
      <c r="EUW176" s="173"/>
      <c r="EUX176" s="173"/>
      <c r="EUY176" s="173"/>
      <c r="EUZ176" s="173"/>
      <c r="EVA176" s="173"/>
      <c r="EVB176" s="173"/>
      <c r="EVC176" s="173"/>
      <c r="EVD176" s="173"/>
      <c r="EVE176" s="173"/>
      <c r="EVF176" s="173"/>
      <c r="EVG176" s="173"/>
      <c r="EVH176" s="173"/>
      <c r="EVI176" s="173"/>
      <c r="EVJ176" s="173"/>
      <c r="EVK176" s="173"/>
      <c r="EVL176" s="173"/>
      <c r="EVM176" s="173"/>
      <c r="EVN176" s="173"/>
      <c r="EVO176" s="173"/>
      <c r="EVP176" s="173"/>
      <c r="EVQ176" s="173"/>
      <c r="EVR176" s="173"/>
      <c r="EVS176" s="173"/>
      <c r="EVT176" s="173"/>
      <c r="EVU176" s="173"/>
      <c r="EVV176" s="173"/>
      <c r="EVW176" s="173"/>
      <c r="EVX176" s="173"/>
      <c r="EVY176" s="173"/>
      <c r="EVZ176" s="173"/>
      <c r="EWA176" s="173"/>
      <c r="EWB176" s="173"/>
      <c r="EWC176" s="173"/>
      <c r="EWD176" s="173"/>
      <c r="EWE176" s="173"/>
      <c r="EWF176" s="173"/>
      <c r="EWG176" s="173"/>
      <c r="EWH176" s="173"/>
      <c r="EWI176" s="173"/>
      <c r="EWJ176" s="173"/>
      <c r="EWK176" s="173"/>
      <c r="EWL176" s="173"/>
      <c r="EWM176" s="173"/>
      <c r="EWN176" s="173"/>
      <c r="EWO176" s="173"/>
      <c r="EWP176" s="173"/>
      <c r="EWQ176" s="173"/>
      <c r="EWR176" s="173"/>
      <c r="EWS176" s="173"/>
      <c r="EWT176" s="173"/>
      <c r="EWU176" s="173"/>
      <c r="EWV176" s="173"/>
      <c r="EWW176" s="173"/>
      <c r="EWX176" s="173"/>
      <c r="EWY176" s="173"/>
      <c r="EWZ176" s="173"/>
      <c r="EXA176" s="173"/>
      <c r="EXB176" s="173"/>
      <c r="EXC176" s="173"/>
      <c r="EXD176" s="173"/>
      <c r="EXE176" s="173"/>
      <c r="EXF176" s="173"/>
      <c r="EXG176" s="173"/>
      <c r="EXH176" s="173"/>
      <c r="EXI176" s="173"/>
      <c r="EXJ176" s="173"/>
      <c r="EXK176" s="173"/>
      <c r="EXL176" s="173"/>
      <c r="EXM176" s="173"/>
      <c r="EXN176" s="173"/>
      <c r="EXO176" s="173"/>
      <c r="EXP176" s="173"/>
      <c r="EXQ176" s="173"/>
      <c r="EXR176" s="173"/>
      <c r="EXS176" s="173"/>
      <c r="EXT176" s="173"/>
      <c r="EXU176" s="173"/>
      <c r="EXV176" s="173"/>
      <c r="EXW176" s="173"/>
      <c r="EXX176" s="173"/>
      <c r="EXY176" s="173"/>
      <c r="EXZ176" s="173"/>
      <c r="EYA176" s="173"/>
      <c r="EYB176" s="173"/>
      <c r="EYC176" s="173"/>
      <c r="EYD176" s="173"/>
      <c r="EYE176" s="173"/>
      <c r="EYF176" s="173"/>
      <c r="EYG176" s="173"/>
      <c r="EYH176" s="173"/>
      <c r="EYI176" s="173"/>
      <c r="EYJ176" s="173"/>
      <c r="EYK176" s="173"/>
      <c r="EYL176" s="173"/>
      <c r="EYM176" s="173"/>
      <c r="EYN176" s="173"/>
      <c r="EYO176" s="173"/>
      <c r="EYP176" s="173"/>
      <c r="EYQ176" s="173"/>
      <c r="EYR176" s="173"/>
      <c r="EYS176" s="173"/>
      <c r="EYT176" s="173"/>
      <c r="EYU176" s="173"/>
      <c r="EYV176" s="173"/>
      <c r="EYW176" s="173"/>
      <c r="EYX176" s="173"/>
      <c r="EYY176" s="173"/>
      <c r="EYZ176" s="173"/>
      <c r="EZA176" s="173"/>
      <c r="EZB176" s="173"/>
      <c r="EZC176" s="173"/>
      <c r="EZD176" s="173"/>
      <c r="EZE176" s="173"/>
      <c r="EZF176" s="173"/>
      <c r="EZG176" s="173"/>
      <c r="EZH176" s="173"/>
      <c r="EZI176" s="173"/>
      <c r="EZJ176" s="173"/>
      <c r="EZK176" s="173"/>
      <c r="EZL176" s="173"/>
      <c r="EZM176" s="173"/>
      <c r="EZN176" s="173"/>
      <c r="EZO176" s="173"/>
      <c r="EZP176" s="173"/>
      <c r="EZQ176" s="173"/>
      <c r="EZR176" s="173"/>
      <c r="EZS176" s="173"/>
      <c r="EZT176" s="173"/>
      <c r="EZU176" s="173"/>
      <c r="EZV176" s="173"/>
      <c r="EZW176" s="173"/>
      <c r="EZX176" s="173"/>
      <c r="EZY176" s="173"/>
      <c r="EZZ176" s="173"/>
      <c r="FAA176" s="173"/>
      <c r="FAB176" s="173"/>
      <c r="FAC176" s="173"/>
      <c r="FAD176" s="173"/>
      <c r="FAE176" s="173"/>
      <c r="FAF176" s="173"/>
      <c r="FAG176" s="173"/>
      <c r="FAH176" s="173"/>
      <c r="FAI176" s="173"/>
      <c r="FAJ176" s="173"/>
      <c r="FAK176" s="173"/>
      <c r="FAL176" s="173"/>
      <c r="FAM176" s="173"/>
      <c r="FAN176" s="173"/>
      <c r="FAO176" s="173"/>
      <c r="FAP176" s="173"/>
      <c r="FAQ176" s="173"/>
      <c r="FAR176" s="173"/>
      <c r="FAS176" s="173"/>
      <c r="FAT176" s="173"/>
      <c r="FAU176" s="173"/>
      <c r="FAV176" s="173"/>
      <c r="FAW176" s="173"/>
      <c r="FAX176" s="173"/>
      <c r="FAY176" s="173"/>
      <c r="FAZ176" s="173"/>
      <c r="FBA176" s="173"/>
      <c r="FBB176" s="173"/>
      <c r="FBC176" s="173"/>
      <c r="FBD176" s="173"/>
      <c r="FBE176" s="173"/>
      <c r="FBF176" s="173"/>
      <c r="FBG176" s="173"/>
      <c r="FBH176" s="173"/>
      <c r="FBI176" s="173"/>
      <c r="FBJ176" s="173"/>
      <c r="FBK176" s="173"/>
      <c r="FBL176" s="173"/>
      <c r="FBM176" s="173"/>
      <c r="FBN176" s="173"/>
      <c r="FBO176" s="173"/>
      <c r="FBP176" s="173"/>
      <c r="FBQ176" s="173"/>
      <c r="FBR176" s="173"/>
      <c r="FBS176" s="173"/>
      <c r="FBT176" s="173"/>
      <c r="FBU176" s="173"/>
      <c r="FBV176" s="173"/>
      <c r="FBW176" s="173"/>
      <c r="FBX176" s="173"/>
      <c r="FBY176" s="173"/>
      <c r="FBZ176" s="173"/>
      <c r="FCA176" s="173"/>
      <c r="FCB176" s="173"/>
      <c r="FCC176" s="173"/>
      <c r="FCD176" s="173"/>
      <c r="FCE176" s="173"/>
      <c r="FCF176" s="173"/>
      <c r="FCG176" s="173"/>
      <c r="FCH176" s="173"/>
      <c r="FCI176" s="173"/>
      <c r="FCJ176" s="173"/>
      <c r="FCK176" s="173"/>
      <c r="FCL176" s="173"/>
      <c r="FCM176" s="173"/>
      <c r="FCN176" s="173"/>
      <c r="FCO176" s="173"/>
      <c r="FCP176" s="173"/>
      <c r="FCQ176" s="173"/>
      <c r="FCR176" s="173"/>
      <c r="FCS176" s="173"/>
      <c r="FCT176" s="173"/>
      <c r="FCU176" s="173"/>
      <c r="FCV176" s="173"/>
      <c r="FCW176" s="173"/>
      <c r="FCX176" s="173"/>
      <c r="FCY176" s="173"/>
      <c r="FCZ176" s="173"/>
      <c r="FDA176" s="173"/>
      <c r="FDB176" s="173"/>
      <c r="FDC176" s="173"/>
      <c r="FDD176" s="173"/>
      <c r="FDE176" s="173"/>
      <c r="FDF176" s="173"/>
      <c r="FDG176" s="173"/>
      <c r="FDH176" s="173"/>
      <c r="FDI176" s="173"/>
      <c r="FDJ176" s="173"/>
      <c r="FDK176" s="173"/>
      <c r="FDL176" s="173"/>
      <c r="FDM176" s="173"/>
      <c r="FDN176" s="173"/>
      <c r="FDO176" s="173"/>
      <c r="FDP176" s="173"/>
      <c r="FDQ176" s="173"/>
      <c r="FDR176" s="173"/>
      <c r="FDS176" s="173"/>
      <c r="FDT176" s="173"/>
      <c r="FDU176" s="173"/>
      <c r="FDV176" s="173"/>
      <c r="FDW176" s="173"/>
      <c r="FDX176" s="173"/>
      <c r="FDY176" s="173"/>
      <c r="FDZ176" s="173"/>
      <c r="FEA176" s="173"/>
      <c r="FEB176" s="173"/>
      <c r="FEC176" s="173"/>
      <c r="FED176" s="173"/>
      <c r="FEE176" s="173"/>
      <c r="FEF176" s="173"/>
      <c r="FEG176" s="173"/>
      <c r="FEH176" s="173"/>
      <c r="FEI176" s="173"/>
      <c r="FEJ176" s="173"/>
      <c r="FEK176" s="173"/>
      <c r="FEL176" s="173"/>
      <c r="FEM176" s="173"/>
      <c r="FEN176" s="173"/>
      <c r="FEO176" s="173"/>
      <c r="FEP176" s="173"/>
      <c r="FEQ176" s="173"/>
      <c r="FER176" s="173"/>
      <c r="FES176" s="173"/>
      <c r="FET176" s="173"/>
      <c r="FEU176" s="173"/>
      <c r="FEV176" s="173"/>
      <c r="FEW176" s="173"/>
      <c r="FEX176" s="173"/>
      <c r="FEY176" s="173"/>
      <c r="FEZ176" s="173"/>
      <c r="FFA176" s="173"/>
      <c r="FFB176" s="173"/>
      <c r="FFC176" s="173"/>
      <c r="FFD176" s="173"/>
      <c r="FFE176" s="173"/>
      <c r="FFF176" s="173"/>
      <c r="FFG176" s="173"/>
      <c r="FFH176" s="173"/>
      <c r="FFI176" s="173"/>
      <c r="FFJ176" s="173"/>
      <c r="FFK176" s="173"/>
      <c r="FFL176" s="173"/>
      <c r="FFM176" s="173"/>
      <c r="FFN176" s="173"/>
      <c r="FFO176" s="173"/>
      <c r="FFP176" s="173"/>
      <c r="FFQ176" s="173"/>
      <c r="FFR176" s="173"/>
      <c r="FFS176" s="173"/>
      <c r="FFT176" s="173"/>
      <c r="FFU176" s="173"/>
      <c r="FFV176" s="173"/>
      <c r="FFW176" s="173"/>
      <c r="FFX176" s="173"/>
      <c r="FFY176" s="173"/>
      <c r="FFZ176" s="173"/>
      <c r="FGA176" s="173"/>
      <c r="FGB176" s="173"/>
      <c r="FGC176" s="173"/>
      <c r="FGD176" s="173"/>
      <c r="FGE176" s="173"/>
      <c r="FGF176" s="173"/>
      <c r="FGG176" s="173"/>
      <c r="FGH176" s="173"/>
      <c r="FGI176" s="173"/>
      <c r="FGJ176" s="173"/>
      <c r="FGK176" s="173"/>
      <c r="FGL176" s="173"/>
      <c r="FGM176" s="173"/>
      <c r="FGN176" s="173"/>
      <c r="FGO176" s="173"/>
      <c r="FGP176" s="173"/>
      <c r="FGQ176" s="173"/>
      <c r="FGR176" s="173"/>
      <c r="FGS176" s="173"/>
      <c r="FGT176" s="173"/>
      <c r="FGU176" s="173"/>
      <c r="FGV176" s="173"/>
      <c r="FGW176" s="173"/>
      <c r="FGX176" s="173"/>
      <c r="FGY176" s="173"/>
      <c r="FGZ176" s="173"/>
      <c r="FHA176" s="173"/>
      <c r="FHB176" s="173"/>
      <c r="FHC176" s="173"/>
      <c r="FHD176" s="173"/>
      <c r="FHE176" s="173"/>
      <c r="FHF176" s="173"/>
      <c r="FHG176" s="173"/>
      <c r="FHH176" s="173"/>
      <c r="FHI176" s="173"/>
      <c r="FHJ176" s="173"/>
      <c r="FHK176" s="173"/>
      <c r="FHL176" s="173"/>
      <c r="FHM176" s="173"/>
      <c r="FHN176" s="173"/>
      <c r="FHO176" s="173"/>
      <c r="FHP176" s="173"/>
      <c r="FHQ176" s="173"/>
      <c r="FHR176" s="173"/>
      <c r="FHS176" s="173"/>
      <c r="FHT176" s="173"/>
      <c r="FHU176" s="173"/>
      <c r="FHV176" s="173"/>
      <c r="FHW176" s="173"/>
      <c r="FHX176" s="173"/>
      <c r="FHY176" s="173"/>
      <c r="FHZ176" s="173"/>
      <c r="FIA176" s="173"/>
      <c r="FIB176" s="173"/>
      <c r="FIC176" s="173"/>
      <c r="FID176" s="173"/>
      <c r="FIE176" s="173"/>
      <c r="FIF176" s="173"/>
      <c r="FIG176" s="173"/>
      <c r="FIH176" s="173"/>
      <c r="FII176" s="173"/>
      <c r="FIJ176" s="173"/>
      <c r="FIK176" s="173"/>
      <c r="FIL176" s="173"/>
      <c r="FIM176" s="173"/>
      <c r="FIN176" s="173"/>
      <c r="FIO176" s="173"/>
      <c r="FIP176" s="173"/>
      <c r="FIQ176" s="173"/>
      <c r="FIR176" s="173"/>
      <c r="FIS176" s="173"/>
      <c r="FIT176" s="173"/>
      <c r="FIU176" s="173"/>
      <c r="FIV176" s="173"/>
      <c r="FIW176" s="173"/>
      <c r="FIX176" s="173"/>
      <c r="FIY176" s="173"/>
      <c r="FIZ176" s="173"/>
      <c r="FJA176" s="173"/>
      <c r="FJB176" s="173"/>
      <c r="FJC176" s="173"/>
      <c r="FJD176" s="173"/>
      <c r="FJE176" s="173"/>
      <c r="FJF176" s="173"/>
      <c r="FJG176" s="173"/>
      <c r="FJH176" s="173"/>
      <c r="FJI176" s="173"/>
      <c r="FJJ176" s="173"/>
      <c r="FJK176" s="173"/>
      <c r="FJL176" s="173"/>
      <c r="FJM176" s="173"/>
      <c r="FJN176" s="173"/>
      <c r="FJO176" s="173"/>
      <c r="FJP176" s="173"/>
      <c r="FJQ176" s="173"/>
      <c r="FJR176" s="173"/>
      <c r="FJS176" s="173"/>
      <c r="FJT176" s="173"/>
      <c r="FJU176" s="173"/>
      <c r="FJV176" s="173"/>
      <c r="FJW176" s="173"/>
      <c r="FJX176" s="173"/>
      <c r="FJY176" s="173"/>
      <c r="FJZ176" s="173"/>
      <c r="FKA176" s="173"/>
      <c r="FKB176" s="173"/>
      <c r="FKC176" s="173"/>
      <c r="FKD176" s="173"/>
      <c r="FKE176" s="173"/>
      <c r="FKF176" s="173"/>
      <c r="FKG176" s="173"/>
      <c r="FKH176" s="173"/>
      <c r="FKI176" s="173"/>
      <c r="FKJ176" s="173"/>
      <c r="FKK176" s="173"/>
      <c r="FKL176" s="173"/>
      <c r="FKM176" s="173"/>
      <c r="FKN176" s="173"/>
      <c r="FKO176" s="173"/>
      <c r="FKP176" s="173"/>
      <c r="FKQ176" s="173"/>
      <c r="FKR176" s="173"/>
      <c r="FKS176" s="173"/>
      <c r="FKT176" s="173"/>
      <c r="FKU176" s="173"/>
      <c r="FKV176" s="173"/>
      <c r="FKW176" s="173"/>
      <c r="FKX176" s="173"/>
      <c r="FKY176" s="173"/>
      <c r="FKZ176" s="173"/>
      <c r="FLA176" s="173"/>
      <c r="FLB176" s="173"/>
      <c r="FLC176" s="173"/>
      <c r="FLD176" s="173"/>
      <c r="FLE176" s="173"/>
      <c r="FLF176" s="173"/>
      <c r="FLG176" s="173"/>
      <c r="FLH176" s="173"/>
      <c r="FLI176" s="173"/>
      <c r="FLJ176" s="173"/>
      <c r="FLK176" s="173"/>
      <c r="FLL176" s="173"/>
      <c r="FLM176" s="173"/>
      <c r="FLN176" s="173"/>
      <c r="FLO176" s="173"/>
      <c r="FLP176" s="173"/>
      <c r="FLQ176" s="173"/>
      <c r="FLR176" s="173"/>
      <c r="FLS176" s="173"/>
      <c r="FLT176" s="173"/>
      <c r="FLU176" s="173"/>
      <c r="FLV176" s="173"/>
      <c r="FLW176" s="173"/>
      <c r="FLX176" s="173"/>
      <c r="FLY176" s="173"/>
      <c r="FLZ176" s="173"/>
      <c r="FMA176" s="173"/>
      <c r="FMB176" s="173"/>
      <c r="FMC176" s="173"/>
      <c r="FMD176" s="173"/>
      <c r="FME176" s="173"/>
      <c r="FMF176" s="173"/>
      <c r="FMG176" s="173"/>
      <c r="FMH176" s="173"/>
      <c r="FMI176" s="173"/>
      <c r="FMJ176" s="173"/>
      <c r="FMK176" s="173"/>
      <c r="FML176" s="173"/>
      <c r="FMM176" s="173"/>
      <c r="FMN176" s="173"/>
      <c r="FMO176" s="173"/>
      <c r="FMP176" s="173"/>
      <c r="FMQ176" s="173"/>
      <c r="FMR176" s="173"/>
      <c r="FMS176" s="173"/>
      <c r="FMT176" s="173"/>
      <c r="FMU176" s="173"/>
      <c r="FMV176" s="173"/>
      <c r="FMW176" s="173"/>
      <c r="FMX176" s="173"/>
      <c r="FMY176" s="173"/>
      <c r="FMZ176" s="173"/>
      <c r="FNA176" s="173"/>
      <c r="FNB176" s="173"/>
      <c r="FNC176" s="173"/>
      <c r="FND176" s="173"/>
      <c r="FNE176" s="173"/>
      <c r="FNF176" s="173"/>
      <c r="FNG176" s="173"/>
      <c r="FNH176" s="173"/>
      <c r="FNI176" s="173"/>
      <c r="FNJ176" s="173"/>
      <c r="FNK176" s="173"/>
      <c r="FNL176" s="173"/>
      <c r="FNM176" s="173"/>
      <c r="FNN176" s="173"/>
      <c r="FNO176" s="173"/>
      <c r="FNP176" s="173"/>
      <c r="FNQ176" s="173"/>
      <c r="FNR176" s="173"/>
      <c r="FNS176" s="173"/>
      <c r="FNT176" s="173"/>
      <c r="FNU176" s="173"/>
      <c r="FNV176" s="173"/>
      <c r="FNW176" s="173"/>
      <c r="FNX176" s="173"/>
      <c r="FNY176" s="173"/>
      <c r="FNZ176" s="173"/>
      <c r="FOA176" s="173"/>
      <c r="FOB176" s="173"/>
      <c r="FOC176" s="173"/>
      <c r="FOD176" s="173"/>
      <c r="FOE176" s="173"/>
      <c r="FOF176" s="173"/>
      <c r="FOG176" s="173"/>
      <c r="FOH176" s="173"/>
      <c r="FOI176" s="173"/>
      <c r="FOJ176" s="173"/>
      <c r="FOK176" s="173"/>
      <c r="FOL176" s="173"/>
      <c r="FOM176" s="173"/>
      <c r="FON176" s="173"/>
      <c r="FOO176" s="173"/>
      <c r="FOP176" s="173"/>
      <c r="FOQ176" s="173"/>
      <c r="FOR176" s="173"/>
      <c r="FOS176" s="173"/>
      <c r="FOT176" s="173"/>
      <c r="FOU176" s="173"/>
      <c r="FOV176" s="173"/>
      <c r="FOW176" s="173"/>
      <c r="FOX176" s="173"/>
      <c r="FOY176" s="173"/>
      <c r="FOZ176" s="173"/>
      <c r="FPA176" s="173"/>
      <c r="FPB176" s="173"/>
      <c r="FPC176" s="173"/>
      <c r="FPD176" s="173"/>
      <c r="FPE176" s="173"/>
      <c r="FPF176" s="173"/>
      <c r="FPG176" s="173"/>
      <c r="FPH176" s="173"/>
      <c r="FPI176" s="173"/>
      <c r="FPJ176" s="173"/>
      <c r="FPK176" s="173"/>
      <c r="FPL176" s="173"/>
      <c r="FPM176" s="173"/>
      <c r="FPN176" s="173"/>
      <c r="FPO176" s="173"/>
      <c r="FPP176" s="173"/>
      <c r="FPQ176" s="173"/>
      <c r="FPR176" s="173"/>
      <c r="FPS176" s="173"/>
      <c r="FPT176" s="173"/>
      <c r="FPU176" s="173"/>
      <c r="FPV176" s="173"/>
      <c r="FPW176" s="173"/>
      <c r="FPX176" s="173"/>
      <c r="FPY176" s="173"/>
      <c r="FPZ176" s="173"/>
      <c r="FQA176" s="173"/>
      <c r="FQB176" s="173"/>
      <c r="FQC176" s="173"/>
      <c r="FQD176" s="173"/>
      <c r="FQE176" s="173"/>
      <c r="FQF176" s="173"/>
      <c r="FQG176" s="173"/>
      <c r="FQH176" s="173"/>
      <c r="FQI176" s="173"/>
      <c r="FQJ176" s="173"/>
      <c r="FQK176" s="173"/>
      <c r="FQL176" s="173"/>
      <c r="FQM176" s="173"/>
      <c r="FQN176" s="173"/>
      <c r="FQO176" s="173"/>
      <c r="FQP176" s="173"/>
      <c r="FQQ176" s="173"/>
      <c r="FQR176" s="173"/>
      <c r="FQS176" s="173"/>
      <c r="FQT176" s="173"/>
      <c r="FQU176" s="173"/>
      <c r="FQV176" s="173"/>
      <c r="FQW176" s="173"/>
      <c r="FQX176" s="173"/>
      <c r="FQY176" s="173"/>
      <c r="FQZ176" s="173"/>
      <c r="FRA176" s="173"/>
      <c r="FRB176" s="173"/>
      <c r="FRC176" s="173"/>
      <c r="FRD176" s="173"/>
      <c r="FRE176" s="173"/>
      <c r="FRF176" s="173"/>
      <c r="FRG176" s="173"/>
      <c r="FRH176" s="173"/>
      <c r="FRI176" s="173"/>
      <c r="FRJ176" s="173"/>
      <c r="FRK176" s="173"/>
      <c r="FRL176" s="173"/>
      <c r="FRM176" s="173"/>
      <c r="FRN176" s="173"/>
      <c r="FRO176" s="173"/>
      <c r="FRP176" s="173"/>
      <c r="FRQ176" s="173"/>
      <c r="FRR176" s="173"/>
      <c r="FRS176" s="173"/>
      <c r="FRT176" s="173"/>
      <c r="FRU176" s="173"/>
      <c r="FRV176" s="173"/>
      <c r="FRW176" s="173"/>
      <c r="FRX176" s="173"/>
      <c r="FRY176" s="173"/>
      <c r="FRZ176" s="173"/>
      <c r="FSA176" s="173"/>
      <c r="FSB176" s="173"/>
      <c r="FSC176" s="173"/>
      <c r="FSD176" s="173"/>
      <c r="FSE176" s="173"/>
      <c r="FSF176" s="173"/>
      <c r="FSG176" s="173"/>
      <c r="FSH176" s="173"/>
      <c r="FSI176" s="173"/>
      <c r="FSJ176" s="173"/>
      <c r="FSK176" s="173"/>
      <c r="FSL176" s="173"/>
      <c r="FSM176" s="173"/>
      <c r="FSN176" s="173"/>
      <c r="FSO176" s="173"/>
      <c r="FSP176" s="173"/>
      <c r="FSQ176" s="173"/>
      <c r="FSR176" s="173"/>
      <c r="FSS176" s="173"/>
      <c r="FST176" s="173"/>
      <c r="FSU176" s="173"/>
      <c r="FSV176" s="173"/>
      <c r="FSW176" s="173"/>
      <c r="FSX176" s="173"/>
      <c r="FSY176" s="173"/>
      <c r="FSZ176" s="173"/>
      <c r="FTA176" s="173"/>
      <c r="FTB176" s="173"/>
      <c r="FTC176" s="173"/>
      <c r="FTD176" s="173"/>
      <c r="FTE176" s="173"/>
      <c r="FTF176" s="173"/>
      <c r="FTG176" s="173"/>
      <c r="FTH176" s="173"/>
      <c r="FTI176" s="173"/>
      <c r="FTJ176" s="173"/>
      <c r="FTK176" s="173"/>
      <c r="FTL176" s="173"/>
      <c r="FTM176" s="173"/>
      <c r="FTN176" s="173"/>
      <c r="FTO176" s="173"/>
      <c r="FTP176" s="173"/>
      <c r="FTQ176" s="173"/>
      <c r="FTR176" s="173"/>
      <c r="FTS176" s="173"/>
      <c r="FTT176" s="173"/>
      <c r="FTU176" s="173"/>
      <c r="FTV176" s="173"/>
      <c r="FTW176" s="173"/>
      <c r="FTX176" s="173"/>
      <c r="FTY176" s="173"/>
      <c r="FTZ176" s="173"/>
      <c r="FUA176" s="173"/>
      <c r="FUB176" s="173"/>
      <c r="FUC176" s="173"/>
      <c r="FUD176" s="173"/>
      <c r="FUE176" s="173"/>
      <c r="FUF176" s="173"/>
      <c r="FUG176" s="173"/>
      <c r="FUH176" s="173"/>
      <c r="FUI176" s="173"/>
      <c r="FUJ176" s="173"/>
      <c r="FUK176" s="173"/>
      <c r="FUL176" s="173"/>
      <c r="FUM176" s="173"/>
      <c r="FUN176" s="173"/>
      <c r="FUO176" s="173"/>
      <c r="FUP176" s="173"/>
      <c r="FUQ176" s="173"/>
      <c r="FUR176" s="173"/>
      <c r="FUS176" s="173"/>
      <c r="FUT176" s="173"/>
      <c r="FUU176" s="173"/>
      <c r="FUV176" s="173"/>
      <c r="FUW176" s="173"/>
      <c r="FUX176" s="173"/>
      <c r="FUY176" s="173"/>
      <c r="FUZ176" s="173"/>
      <c r="FVA176" s="173"/>
      <c r="FVB176" s="173"/>
      <c r="FVC176" s="173"/>
      <c r="FVD176" s="173"/>
      <c r="FVE176" s="173"/>
      <c r="FVF176" s="173"/>
      <c r="FVG176" s="173"/>
      <c r="FVH176" s="173"/>
      <c r="FVI176" s="173"/>
      <c r="FVJ176" s="173"/>
      <c r="FVK176" s="173"/>
      <c r="FVL176" s="173"/>
      <c r="FVM176" s="173"/>
      <c r="FVN176" s="173"/>
      <c r="FVO176" s="173"/>
      <c r="FVP176" s="173"/>
      <c r="FVQ176" s="173"/>
      <c r="FVR176" s="173"/>
      <c r="FVS176" s="173"/>
      <c r="FVT176" s="173"/>
      <c r="FVU176" s="173"/>
      <c r="FVV176" s="173"/>
      <c r="FVW176" s="173"/>
      <c r="FVX176" s="173"/>
      <c r="FVY176" s="173"/>
      <c r="FVZ176" s="173"/>
      <c r="FWA176" s="173"/>
      <c r="FWB176" s="173"/>
      <c r="FWC176" s="173"/>
      <c r="FWD176" s="173"/>
      <c r="FWE176" s="173"/>
      <c r="FWF176" s="173"/>
      <c r="FWG176" s="173"/>
      <c r="FWH176" s="173"/>
      <c r="FWI176" s="173"/>
      <c r="FWJ176" s="173"/>
      <c r="FWK176" s="173"/>
      <c r="FWL176" s="173"/>
      <c r="FWM176" s="173"/>
      <c r="FWN176" s="173"/>
      <c r="FWO176" s="173"/>
      <c r="FWP176" s="173"/>
      <c r="FWQ176" s="173"/>
      <c r="FWR176" s="173"/>
      <c r="FWS176" s="173"/>
      <c r="FWT176" s="173"/>
      <c r="FWU176" s="173"/>
      <c r="FWV176" s="173"/>
      <c r="FWW176" s="173"/>
      <c r="FWX176" s="173"/>
      <c r="FWY176" s="173"/>
      <c r="FWZ176" s="173"/>
      <c r="FXA176" s="173"/>
      <c r="FXB176" s="173"/>
      <c r="FXC176" s="173"/>
      <c r="FXD176" s="173"/>
      <c r="FXE176" s="173"/>
      <c r="FXF176" s="173"/>
      <c r="FXG176" s="173"/>
      <c r="FXH176" s="173"/>
      <c r="FXI176" s="173"/>
      <c r="FXJ176" s="173"/>
      <c r="FXK176" s="173"/>
      <c r="FXL176" s="173"/>
      <c r="FXM176" s="173"/>
      <c r="FXN176" s="173"/>
      <c r="FXO176" s="173"/>
      <c r="FXP176" s="173"/>
      <c r="FXQ176" s="173"/>
      <c r="FXR176" s="173"/>
      <c r="FXS176" s="173"/>
      <c r="FXT176" s="173"/>
      <c r="FXU176" s="173"/>
      <c r="FXV176" s="173"/>
      <c r="FXW176" s="173"/>
      <c r="FXX176" s="173"/>
      <c r="FXY176" s="173"/>
      <c r="FXZ176" s="173"/>
      <c r="FYA176" s="173"/>
      <c r="FYB176" s="173"/>
      <c r="FYC176" s="173"/>
      <c r="FYD176" s="173"/>
      <c r="FYE176" s="173"/>
      <c r="FYF176" s="173"/>
      <c r="FYG176" s="173"/>
      <c r="FYH176" s="173"/>
      <c r="FYI176" s="173"/>
      <c r="FYJ176" s="173"/>
      <c r="FYK176" s="173"/>
      <c r="FYL176" s="173"/>
      <c r="FYM176" s="173"/>
      <c r="FYN176" s="173"/>
      <c r="FYO176" s="173"/>
      <c r="FYP176" s="173"/>
      <c r="FYQ176" s="173"/>
      <c r="FYR176" s="173"/>
      <c r="FYS176" s="173"/>
      <c r="FYT176" s="173"/>
      <c r="FYU176" s="173"/>
      <c r="FYV176" s="173"/>
      <c r="FYW176" s="173"/>
      <c r="FYX176" s="173"/>
      <c r="FYY176" s="173"/>
      <c r="FYZ176" s="173"/>
      <c r="FZA176" s="173"/>
      <c r="FZB176" s="173"/>
      <c r="FZC176" s="173"/>
      <c r="FZD176" s="173"/>
      <c r="FZE176" s="173"/>
      <c r="FZF176" s="173"/>
      <c r="FZG176" s="173"/>
      <c r="FZH176" s="173"/>
      <c r="FZI176" s="173"/>
      <c r="FZJ176" s="173"/>
      <c r="FZK176" s="173"/>
      <c r="FZL176" s="173"/>
      <c r="FZM176" s="173"/>
      <c r="FZN176" s="173"/>
      <c r="FZO176" s="173"/>
      <c r="FZP176" s="173"/>
      <c r="FZQ176" s="173"/>
      <c r="FZR176" s="173"/>
      <c r="FZS176" s="173"/>
      <c r="FZT176" s="173"/>
      <c r="FZU176" s="173"/>
      <c r="FZV176" s="173"/>
      <c r="FZW176" s="173"/>
      <c r="FZX176" s="173"/>
      <c r="FZY176" s="173"/>
      <c r="FZZ176" s="173"/>
      <c r="GAA176" s="173"/>
      <c r="GAB176" s="173"/>
      <c r="GAC176" s="173"/>
      <c r="GAD176" s="173"/>
      <c r="GAE176" s="173"/>
      <c r="GAF176" s="173"/>
      <c r="GAG176" s="173"/>
      <c r="GAH176" s="173"/>
      <c r="GAI176" s="173"/>
      <c r="GAJ176" s="173"/>
      <c r="GAK176" s="173"/>
      <c r="GAL176" s="173"/>
      <c r="GAM176" s="173"/>
      <c r="GAN176" s="173"/>
      <c r="GAO176" s="173"/>
      <c r="GAP176" s="173"/>
      <c r="GAQ176" s="173"/>
      <c r="GAR176" s="173"/>
      <c r="GAS176" s="173"/>
      <c r="GAT176" s="173"/>
      <c r="GAU176" s="173"/>
      <c r="GAV176" s="173"/>
      <c r="GAW176" s="173"/>
      <c r="GAX176" s="173"/>
      <c r="GAY176" s="173"/>
      <c r="GAZ176" s="173"/>
      <c r="GBA176" s="173"/>
      <c r="GBB176" s="173"/>
      <c r="GBC176" s="173"/>
      <c r="GBD176" s="173"/>
      <c r="GBE176" s="173"/>
      <c r="GBF176" s="173"/>
      <c r="GBG176" s="173"/>
      <c r="GBH176" s="173"/>
      <c r="GBI176" s="173"/>
      <c r="GBJ176" s="173"/>
      <c r="GBK176" s="173"/>
      <c r="GBL176" s="173"/>
      <c r="GBM176" s="173"/>
      <c r="GBN176" s="173"/>
      <c r="GBO176" s="173"/>
      <c r="GBP176" s="173"/>
      <c r="GBQ176" s="173"/>
      <c r="GBR176" s="173"/>
      <c r="GBS176" s="173"/>
      <c r="GBT176" s="173"/>
      <c r="GBU176" s="173"/>
      <c r="GBV176" s="173"/>
      <c r="GBW176" s="173"/>
      <c r="GBX176" s="173"/>
      <c r="GBY176" s="173"/>
      <c r="GBZ176" s="173"/>
      <c r="GCA176" s="173"/>
      <c r="GCB176" s="173"/>
      <c r="GCC176" s="173"/>
      <c r="GCD176" s="173"/>
      <c r="GCE176" s="173"/>
      <c r="GCF176" s="173"/>
      <c r="GCG176" s="173"/>
      <c r="GCH176" s="173"/>
      <c r="GCI176" s="173"/>
      <c r="GCJ176" s="173"/>
      <c r="GCK176" s="173"/>
      <c r="GCL176" s="173"/>
      <c r="GCM176" s="173"/>
      <c r="GCN176" s="173"/>
      <c r="GCO176" s="173"/>
      <c r="GCP176" s="173"/>
      <c r="GCQ176" s="173"/>
      <c r="GCR176" s="173"/>
      <c r="GCS176" s="173"/>
      <c r="GCT176" s="173"/>
      <c r="GCU176" s="173"/>
      <c r="GCV176" s="173"/>
      <c r="GCW176" s="173"/>
      <c r="GCX176" s="173"/>
      <c r="GCY176" s="173"/>
      <c r="GCZ176" s="173"/>
      <c r="GDA176" s="173"/>
      <c r="GDB176" s="173"/>
      <c r="GDC176" s="173"/>
      <c r="GDD176" s="173"/>
      <c r="GDE176" s="173"/>
      <c r="GDF176" s="173"/>
      <c r="GDG176" s="173"/>
      <c r="GDH176" s="173"/>
      <c r="GDI176" s="173"/>
      <c r="GDJ176" s="173"/>
      <c r="GDK176" s="173"/>
      <c r="GDL176" s="173"/>
      <c r="GDM176" s="173"/>
      <c r="GDN176" s="173"/>
      <c r="GDO176" s="173"/>
      <c r="GDP176" s="173"/>
      <c r="GDQ176" s="173"/>
      <c r="GDR176" s="173"/>
      <c r="GDS176" s="173"/>
      <c r="GDT176" s="173"/>
      <c r="GDU176" s="173"/>
      <c r="GDV176" s="173"/>
      <c r="GDW176" s="173"/>
      <c r="GDX176" s="173"/>
      <c r="GDY176" s="173"/>
      <c r="GDZ176" s="173"/>
      <c r="GEA176" s="173"/>
      <c r="GEB176" s="173"/>
      <c r="GEC176" s="173"/>
      <c r="GED176" s="173"/>
      <c r="GEE176" s="173"/>
      <c r="GEF176" s="173"/>
      <c r="GEG176" s="173"/>
      <c r="GEH176" s="173"/>
      <c r="GEI176" s="173"/>
      <c r="GEJ176" s="173"/>
      <c r="GEK176" s="173"/>
      <c r="GEL176" s="173"/>
      <c r="GEM176" s="173"/>
      <c r="GEN176" s="173"/>
      <c r="GEO176" s="173"/>
      <c r="GEP176" s="173"/>
      <c r="GEQ176" s="173"/>
      <c r="GER176" s="173"/>
      <c r="GES176" s="173"/>
      <c r="GET176" s="173"/>
      <c r="GEU176" s="173"/>
      <c r="GEV176" s="173"/>
      <c r="GEW176" s="173"/>
      <c r="GEX176" s="173"/>
      <c r="GEY176" s="173"/>
      <c r="GEZ176" s="173"/>
      <c r="GFA176" s="173"/>
      <c r="GFB176" s="173"/>
      <c r="GFC176" s="173"/>
      <c r="GFD176" s="173"/>
      <c r="GFE176" s="173"/>
      <c r="GFF176" s="173"/>
      <c r="GFG176" s="173"/>
      <c r="GFH176" s="173"/>
      <c r="GFI176" s="173"/>
      <c r="GFJ176" s="173"/>
      <c r="GFK176" s="173"/>
      <c r="GFL176" s="173"/>
      <c r="GFM176" s="173"/>
      <c r="GFN176" s="173"/>
      <c r="GFO176" s="173"/>
      <c r="GFP176" s="173"/>
      <c r="GFQ176" s="173"/>
      <c r="GFR176" s="173"/>
      <c r="GFS176" s="173"/>
      <c r="GFT176" s="173"/>
      <c r="GFU176" s="173"/>
      <c r="GFV176" s="173"/>
      <c r="GFW176" s="173"/>
      <c r="GFX176" s="173"/>
      <c r="GFY176" s="173"/>
      <c r="GFZ176" s="173"/>
      <c r="GGA176" s="173"/>
      <c r="GGB176" s="173"/>
      <c r="GGC176" s="173"/>
      <c r="GGD176" s="173"/>
      <c r="GGE176" s="173"/>
      <c r="GGF176" s="173"/>
      <c r="GGG176" s="173"/>
      <c r="GGH176" s="173"/>
      <c r="GGI176" s="173"/>
      <c r="GGJ176" s="173"/>
      <c r="GGK176" s="173"/>
      <c r="GGL176" s="173"/>
      <c r="GGM176" s="173"/>
      <c r="GGN176" s="173"/>
      <c r="GGO176" s="173"/>
      <c r="GGP176" s="173"/>
      <c r="GGQ176" s="173"/>
      <c r="GGR176" s="173"/>
      <c r="GGS176" s="173"/>
      <c r="GGT176" s="173"/>
      <c r="GGU176" s="173"/>
      <c r="GGV176" s="173"/>
      <c r="GGW176" s="173"/>
      <c r="GGX176" s="173"/>
      <c r="GGY176" s="173"/>
      <c r="GGZ176" s="173"/>
      <c r="GHA176" s="173"/>
      <c r="GHB176" s="173"/>
      <c r="GHC176" s="173"/>
      <c r="GHD176" s="173"/>
      <c r="GHE176" s="173"/>
      <c r="GHF176" s="173"/>
      <c r="GHG176" s="173"/>
      <c r="GHH176" s="173"/>
      <c r="GHI176" s="173"/>
      <c r="GHJ176" s="173"/>
      <c r="GHK176" s="173"/>
      <c r="GHL176" s="173"/>
      <c r="GHM176" s="173"/>
      <c r="GHN176" s="173"/>
      <c r="GHO176" s="173"/>
      <c r="GHP176" s="173"/>
      <c r="GHQ176" s="173"/>
      <c r="GHR176" s="173"/>
      <c r="GHS176" s="173"/>
      <c r="GHT176" s="173"/>
      <c r="GHU176" s="173"/>
      <c r="GHV176" s="173"/>
      <c r="GHW176" s="173"/>
      <c r="GHX176" s="173"/>
      <c r="GHY176" s="173"/>
      <c r="GHZ176" s="173"/>
      <c r="GIA176" s="173"/>
      <c r="GIB176" s="173"/>
      <c r="GIC176" s="173"/>
      <c r="GID176" s="173"/>
      <c r="GIE176" s="173"/>
      <c r="GIF176" s="173"/>
      <c r="GIG176" s="173"/>
      <c r="GIH176" s="173"/>
      <c r="GII176" s="173"/>
      <c r="GIJ176" s="173"/>
      <c r="GIK176" s="173"/>
      <c r="GIL176" s="173"/>
      <c r="GIM176" s="173"/>
      <c r="GIN176" s="173"/>
      <c r="GIO176" s="173"/>
      <c r="GIP176" s="173"/>
      <c r="GIQ176" s="173"/>
      <c r="GIR176" s="173"/>
      <c r="GIS176" s="173"/>
      <c r="GIT176" s="173"/>
      <c r="GIU176" s="173"/>
      <c r="GIV176" s="173"/>
      <c r="GIW176" s="173"/>
      <c r="GIX176" s="173"/>
      <c r="GIY176" s="173"/>
      <c r="GIZ176" s="173"/>
      <c r="GJA176" s="173"/>
      <c r="GJB176" s="173"/>
      <c r="GJC176" s="173"/>
      <c r="GJD176" s="173"/>
      <c r="GJE176" s="173"/>
      <c r="GJF176" s="173"/>
      <c r="GJG176" s="173"/>
      <c r="GJH176" s="173"/>
      <c r="GJI176" s="173"/>
      <c r="GJJ176" s="173"/>
      <c r="GJK176" s="173"/>
      <c r="GJL176" s="173"/>
      <c r="GJM176" s="173"/>
      <c r="GJN176" s="173"/>
      <c r="GJO176" s="173"/>
      <c r="GJP176" s="173"/>
      <c r="GJQ176" s="173"/>
      <c r="GJR176" s="173"/>
      <c r="GJS176" s="173"/>
      <c r="GJT176" s="173"/>
      <c r="GJU176" s="173"/>
      <c r="GJV176" s="173"/>
      <c r="GJW176" s="173"/>
      <c r="GJX176" s="173"/>
      <c r="GJY176" s="173"/>
      <c r="GJZ176" s="173"/>
      <c r="GKA176" s="173"/>
      <c r="GKB176" s="173"/>
      <c r="GKC176" s="173"/>
      <c r="GKD176" s="173"/>
      <c r="GKE176" s="173"/>
      <c r="GKF176" s="173"/>
      <c r="GKG176" s="173"/>
      <c r="GKH176" s="173"/>
      <c r="GKI176" s="173"/>
      <c r="GKJ176" s="173"/>
      <c r="GKK176" s="173"/>
      <c r="GKL176" s="173"/>
      <c r="GKM176" s="173"/>
      <c r="GKN176" s="173"/>
      <c r="GKO176" s="173"/>
      <c r="GKP176" s="173"/>
      <c r="GKQ176" s="173"/>
      <c r="GKR176" s="173"/>
      <c r="GKS176" s="173"/>
      <c r="GKT176" s="173"/>
      <c r="GKU176" s="173"/>
      <c r="GKV176" s="173"/>
      <c r="GKW176" s="173"/>
      <c r="GKX176" s="173"/>
      <c r="GKY176" s="173"/>
      <c r="GKZ176" s="173"/>
      <c r="GLA176" s="173"/>
      <c r="GLB176" s="173"/>
      <c r="GLC176" s="173"/>
      <c r="GLD176" s="173"/>
      <c r="GLE176" s="173"/>
      <c r="GLF176" s="173"/>
      <c r="GLG176" s="173"/>
      <c r="GLH176" s="173"/>
      <c r="GLI176" s="173"/>
      <c r="GLJ176" s="173"/>
      <c r="GLK176" s="173"/>
      <c r="GLL176" s="173"/>
      <c r="GLM176" s="173"/>
      <c r="GLN176" s="173"/>
      <c r="GLO176" s="173"/>
      <c r="GLP176" s="173"/>
      <c r="GLQ176" s="173"/>
      <c r="GLR176" s="173"/>
      <c r="GLS176" s="173"/>
      <c r="GLT176" s="173"/>
      <c r="GLU176" s="173"/>
      <c r="GLV176" s="173"/>
      <c r="GLW176" s="173"/>
      <c r="GLX176" s="173"/>
      <c r="GLY176" s="173"/>
      <c r="GLZ176" s="173"/>
      <c r="GMA176" s="173"/>
      <c r="GMB176" s="173"/>
      <c r="GMC176" s="173"/>
      <c r="GMD176" s="173"/>
      <c r="GME176" s="173"/>
      <c r="GMF176" s="173"/>
      <c r="GMG176" s="173"/>
      <c r="GMH176" s="173"/>
      <c r="GMI176" s="173"/>
      <c r="GMJ176" s="173"/>
      <c r="GMK176" s="173"/>
      <c r="GML176" s="173"/>
      <c r="GMM176" s="173"/>
      <c r="GMN176" s="173"/>
      <c r="GMO176" s="173"/>
      <c r="GMP176" s="173"/>
      <c r="GMQ176" s="173"/>
      <c r="GMR176" s="173"/>
      <c r="GMS176" s="173"/>
      <c r="GMT176" s="173"/>
      <c r="GMU176" s="173"/>
      <c r="GMV176" s="173"/>
      <c r="GMW176" s="173"/>
      <c r="GMX176" s="173"/>
      <c r="GMY176" s="173"/>
      <c r="GMZ176" s="173"/>
      <c r="GNA176" s="173"/>
      <c r="GNB176" s="173"/>
      <c r="GNC176" s="173"/>
      <c r="GND176" s="173"/>
      <c r="GNE176" s="173"/>
      <c r="GNF176" s="173"/>
      <c r="GNG176" s="173"/>
      <c r="GNH176" s="173"/>
      <c r="GNI176" s="173"/>
      <c r="GNJ176" s="173"/>
      <c r="GNK176" s="173"/>
      <c r="GNL176" s="173"/>
      <c r="GNM176" s="173"/>
      <c r="GNN176" s="173"/>
      <c r="GNO176" s="173"/>
      <c r="GNP176" s="173"/>
      <c r="GNQ176" s="173"/>
      <c r="GNR176" s="173"/>
      <c r="GNS176" s="173"/>
      <c r="GNT176" s="173"/>
      <c r="GNU176" s="173"/>
      <c r="GNV176" s="173"/>
      <c r="GNW176" s="173"/>
      <c r="GNX176" s="173"/>
      <c r="GNY176" s="173"/>
      <c r="GNZ176" s="173"/>
      <c r="GOA176" s="173"/>
      <c r="GOB176" s="173"/>
      <c r="GOC176" s="173"/>
      <c r="GOD176" s="173"/>
      <c r="GOE176" s="173"/>
      <c r="GOF176" s="173"/>
      <c r="GOG176" s="173"/>
      <c r="GOH176" s="173"/>
      <c r="GOI176" s="173"/>
      <c r="GOJ176" s="173"/>
      <c r="GOK176" s="173"/>
      <c r="GOL176" s="173"/>
      <c r="GOM176" s="173"/>
      <c r="GON176" s="173"/>
      <c r="GOO176" s="173"/>
      <c r="GOP176" s="173"/>
      <c r="GOQ176" s="173"/>
      <c r="GOR176" s="173"/>
      <c r="GOS176" s="173"/>
      <c r="GOT176" s="173"/>
      <c r="GOU176" s="173"/>
      <c r="GOV176" s="173"/>
      <c r="GOW176" s="173"/>
      <c r="GOX176" s="173"/>
      <c r="GOY176" s="173"/>
      <c r="GOZ176" s="173"/>
      <c r="GPA176" s="173"/>
      <c r="GPB176" s="173"/>
      <c r="GPC176" s="173"/>
      <c r="GPD176" s="173"/>
      <c r="GPE176" s="173"/>
      <c r="GPF176" s="173"/>
      <c r="GPG176" s="173"/>
      <c r="GPH176" s="173"/>
      <c r="GPI176" s="173"/>
      <c r="GPJ176" s="173"/>
      <c r="GPK176" s="173"/>
      <c r="GPL176" s="173"/>
      <c r="GPM176" s="173"/>
      <c r="GPN176" s="173"/>
      <c r="GPO176" s="173"/>
      <c r="GPP176" s="173"/>
      <c r="GPQ176" s="173"/>
      <c r="GPR176" s="173"/>
      <c r="GPS176" s="173"/>
      <c r="GPT176" s="173"/>
      <c r="GPU176" s="173"/>
      <c r="GPV176" s="173"/>
      <c r="GPW176" s="173"/>
      <c r="GPX176" s="173"/>
      <c r="GPY176" s="173"/>
      <c r="GPZ176" s="173"/>
      <c r="GQA176" s="173"/>
      <c r="GQB176" s="173"/>
      <c r="GQC176" s="173"/>
      <c r="GQD176" s="173"/>
      <c r="GQE176" s="173"/>
      <c r="GQF176" s="173"/>
      <c r="GQG176" s="173"/>
      <c r="GQH176" s="173"/>
      <c r="GQI176" s="173"/>
      <c r="GQJ176" s="173"/>
      <c r="GQK176" s="173"/>
      <c r="GQL176" s="173"/>
      <c r="GQM176" s="173"/>
      <c r="GQN176" s="173"/>
      <c r="GQO176" s="173"/>
      <c r="GQP176" s="173"/>
      <c r="GQQ176" s="173"/>
      <c r="GQR176" s="173"/>
      <c r="GQS176" s="173"/>
      <c r="GQT176" s="173"/>
      <c r="GQU176" s="173"/>
      <c r="GQV176" s="173"/>
      <c r="GQW176" s="173"/>
      <c r="GQX176" s="173"/>
      <c r="GQY176" s="173"/>
      <c r="GQZ176" s="173"/>
      <c r="GRA176" s="173"/>
      <c r="GRB176" s="173"/>
      <c r="GRC176" s="173"/>
      <c r="GRD176" s="173"/>
      <c r="GRE176" s="173"/>
      <c r="GRF176" s="173"/>
      <c r="GRG176" s="173"/>
      <c r="GRH176" s="173"/>
      <c r="GRI176" s="173"/>
      <c r="GRJ176" s="173"/>
      <c r="GRK176" s="173"/>
      <c r="GRL176" s="173"/>
      <c r="GRM176" s="173"/>
      <c r="GRN176" s="173"/>
      <c r="GRO176" s="173"/>
      <c r="GRP176" s="173"/>
      <c r="GRQ176" s="173"/>
      <c r="GRR176" s="173"/>
      <c r="GRS176" s="173"/>
      <c r="GRT176" s="173"/>
      <c r="GRU176" s="173"/>
      <c r="GRV176" s="173"/>
      <c r="GRW176" s="173"/>
      <c r="GRX176" s="173"/>
      <c r="GRY176" s="173"/>
      <c r="GRZ176" s="173"/>
      <c r="GSA176" s="173"/>
      <c r="GSB176" s="173"/>
      <c r="GSC176" s="173"/>
      <c r="GSD176" s="173"/>
      <c r="GSE176" s="173"/>
      <c r="GSF176" s="173"/>
      <c r="GSG176" s="173"/>
      <c r="GSH176" s="173"/>
      <c r="GSI176" s="173"/>
      <c r="GSJ176" s="173"/>
      <c r="GSK176" s="173"/>
      <c r="GSL176" s="173"/>
      <c r="GSM176" s="173"/>
      <c r="GSN176" s="173"/>
      <c r="GSO176" s="173"/>
      <c r="GSP176" s="173"/>
      <c r="GSQ176" s="173"/>
      <c r="GSR176" s="173"/>
      <c r="GSS176" s="173"/>
      <c r="GST176" s="173"/>
      <c r="GSU176" s="173"/>
      <c r="GSV176" s="173"/>
      <c r="GSW176" s="173"/>
      <c r="GSX176" s="173"/>
      <c r="GSY176" s="173"/>
      <c r="GSZ176" s="173"/>
      <c r="GTA176" s="173"/>
      <c r="GTB176" s="173"/>
      <c r="GTC176" s="173"/>
      <c r="GTD176" s="173"/>
      <c r="GTE176" s="173"/>
      <c r="GTF176" s="173"/>
      <c r="GTG176" s="173"/>
      <c r="GTH176" s="173"/>
      <c r="GTI176" s="173"/>
      <c r="GTJ176" s="173"/>
      <c r="GTK176" s="173"/>
      <c r="GTL176" s="173"/>
      <c r="GTM176" s="173"/>
      <c r="GTN176" s="173"/>
      <c r="GTO176" s="173"/>
      <c r="GTP176" s="173"/>
      <c r="GTQ176" s="173"/>
      <c r="GTR176" s="173"/>
      <c r="GTS176" s="173"/>
      <c r="GTT176" s="173"/>
      <c r="GTU176" s="173"/>
      <c r="GTV176" s="173"/>
      <c r="GTW176" s="173"/>
      <c r="GTX176" s="173"/>
      <c r="GTY176" s="173"/>
      <c r="GTZ176" s="173"/>
      <c r="GUA176" s="173"/>
      <c r="GUB176" s="173"/>
      <c r="GUC176" s="173"/>
      <c r="GUD176" s="173"/>
      <c r="GUE176" s="173"/>
      <c r="GUF176" s="173"/>
      <c r="GUG176" s="173"/>
      <c r="GUH176" s="173"/>
      <c r="GUI176" s="173"/>
      <c r="GUJ176" s="173"/>
      <c r="GUK176" s="173"/>
      <c r="GUL176" s="173"/>
      <c r="GUM176" s="173"/>
      <c r="GUN176" s="173"/>
      <c r="GUO176" s="173"/>
      <c r="GUP176" s="173"/>
      <c r="GUQ176" s="173"/>
      <c r="GUR176" s="173"/>
      <c r="GUS176" s="173"/>
      <c r="GUT176" s="173"/>
      <c r="GUU176" s="173"/>
      <c r="GUV176" s="173"/>
      <c r="GUW176" s="173"/>
      <c r="GUX176" s="173"/>
      <c r="GUY176" s="173"/>
      <c r="GUZ176" s="173"/>
      <c r="GVA176" s="173"/>
      <c r="GVB176" s="173"/>
      <c r="GVC176" s="173"/>
      <c r="GVD176" s="173"/>
      <c r="GVE176" s="173"/>
      <c r="GVF176" s="173"/>
      <c r="GVG176" s="173"/>
      <c r="GVH176" s="173"/>
      <c r="GVI176" s="173"/>
      <c r="GVJ176" s="173"/>
      <c r="GVK176" s="173"/>
      <c r="GVL176" s="173"/>
      <c r="GVM176" s="173"/>
      <c r="GVN176" s="173"/>
      <c r="GVO176" s="173"/>
      <c r="GVP176" s="173"/>
      <c r="GVQ176" s="173"/>
      <c r="GVR176" s="173"/>
      <c r="GVS176" s="173"/>
      <c r="GVT176" s="173"/>
      <c r="GVU176" s="173"/>
      <c r="GVV176" s="173"/>
      <c r="GVW176" s="173"/>
      <c r="GVX176" s="173"/>
      <c r="GVY176" s="173"/>
      <c r="GVZ176" s="173"/>
      <c r="GWA176" s="173"/>
      <c r="GWB176" s="173"/>
      <c r="GWC176" s="173"/>
      <c r="GWD176" s="173"/>
      <c r="GWE176" s="173"/>
      <c r="GWF176" s="173"/>
      <c r="GWG176" s="173"/>
      <c r="GWH176" s="173"/>
      <c r="GWI176" s="173"/>
      <c r="GWJ176" s="173"/>
      <c r="GWK176" s="173"/>
      <c r="GWL176" s="173"/>
      <c r="GWM176" s="173"/>
      <c r="GWN176" s="173"/>
      <c r="GWO176" s="173"/>
      <c r="GWP176" s="173"/>
      <c r="GWQ176" s="173"/>
      <c r="GWR176" s="173"/>
      <c r="GWS176" s="173"/>
      <c r="GWT176" s="173"/>
      <c r="GWU176" s="173"/>
      <c r="GWV176" s="173"/>
      <c r="GWW176" s="173"/>
      <c r="GWX176" s="173"/>
      <c r="GWY176" s="173"/>
      <c r="GWZ176" s="173"/>
      <c r="GXA176" s="173"/>
      <c r="GXB176" s="173"/>
      <c r="GXC176" s="173"/>
      <c r="GXD176" s="173"/>
      <c r="GXE176" s="173"/>
      <c r="GXF176" s="173"/>
      <c r="GXG176" s="173"/>
      <c r="GXH176" s="173"/>
      <c r="GXI176" s="173"/>
      <c r="GXJ176" s="173"/>
      <c r="GXK176" s="173"/>
      <c r="GXL176" s="173"/>
      <c r="GXM176" s="173"/>
      <c r="GXN176" s="173"/>
      <c r="GXO176" s="173"/>
      <c r="GXP176" s="173"/>
      <c r="GXQ176" s="173"/>
      <c r="GXR176" s="173"/>
      <c r="GXS176" s="173"/>
      <c r="GXT176" s="173"/>
      <c r="GXU176" s="173"/>
      <c r="GXV176" s="173"/>
      <c r="GXW176" s="173"/>
      <c r="GXX176" s="173"/>
      <c r="GXY176" s="173"/>
      <c r="GXZ176" s="173"/>
      <c r="GYA176" s="173"/>
      <c r="GYB176" s="173"/>
      <c r="GYC176" s="173"/>
      <c r="GYD176" s="173"/>
      <c r="GYE176" s="173"/>
      <c r="GYF176" s="173"/>
      <c r="GYG176" s="173"/>
      <c r="GYH176" s="173"/>
      <c r="GYI176" s="173"/>
      <c r="GYJ176" s="173"/>
      <c r="GYK176" s="173"/>
      <c r="GYL176" s="173"/>
      <c r="GYM176" s="173"/>
      <c r="GYN176" s="173"/>
      <c r="GYO176" s="173"/>
      <c r="GYP176" s="173"/>
      <c r="GYQ176" s="173"/>
      <c r="GYR176" s="173"/>
      <c r="GYS176" s="173"/>
      <c r="GYT176" s="173"/>
      <c r="GYU176" s="173"/>
      <c r="GYV176" s="173"/>
      <c r="GYW176" s="173"/>
      <c r="GYX176" s="173"/>
      <c r="GYY176" s="173"/>
      <c r="GYZ176" s="173"/>
      <c r="GZA176" s="173"/>
      <c r="GZB176" s="173"/>
      <c r="GZC176" s="173"/>
      <c r="GZD176" s="173"/>
      <c r="GZE176" s="173"/>
      <c r="GZF176" s="173"/>
      <c r="GZG176" s="173"/>
      <c r="GZH176" s="173"/>
      <c r="GZI176" s="173"/>
      <c r="GZJ176" s="173"/>
      <c r="GZK176" s="173"/>
      <c r="GZL176" s="173"/>
      <c r="GZM176" s="173"/>
      <c r="GZN176" s="173"/>
      <c r="GZO176" s="173"/>
      <c r="GZP176" s="173"/>
      <c r="GZQ176" s="173"/>
      <c r="GZR176" s="173"/>
      <c r="GZS176" s="173"/>
      <c r="GZT176" s="173"/>
      <c r="GZU176" s="173"/>
      <c r="GZV176" s="173"/>
      <c r="GZW176" s="173"/>
      <c r="GZX176" s="173"/>
      <c r="GZY176" s="173"/>
      <c r="GZZ176" s="173"/>
      <c r="HAA176" s="173"/>
      <c r="HAB176" s="173"/>
      <c r="HAC176" s="173"/>
      <c r="HAD176" s="173"/>
      <c r="HAE176" s="173"/>
      <c r="HAF176" s="173"/>
      <c r="HAG176" s="173"/>
      <c r="HAH176" s="173"/>
      <c r="HAI176" s="173"/>
      <c r="HAJ176" s="173"/>
      <c r="HAK176" s="173"/>
      <c r="HAL176" s="173"/>
      <c r="HAM176" s="173"/>
      <c r="HAN176" s="173"/>
      <c r="HAO176" s="173"/>
      <c r="HAP176" s="173"/>
      <c r="HAQ176" s="173"/>
      <c r="HAR176" s="173"/>
      <c r="HAS176" s="173"/>
      <c r="HAT176" s="173"/>
      <c r="HAU176" s="173"/>
      <c r="HAV176" s="173"/>
      <c r="HAW176" s="173"/>
      <c r="HAX176" s="173"/>
      <c r="HAY176" s="173"/>
      <c r="HAZ176" s="173"/>
      <c r="HBA176" s="173"/>
      <c r="HBB176" s="173"/>
      <c r="HBC176" s="173"/>
      <c r="HBD176" s="173"/>
      <c r="HBE176" s="173"/>
      <c r="HBF176" s="173"/>
      <c r="HBG176" s="173"/>
      <c r="HBH176" s="173"/>
      <c r="HBI176" s="173"/>
      <c r="HBJ176" s="173"/>
      <c r="HBK176" s="173"/>
      <c r="HBL176" s="173"/>
      <c r="HBM176" s="173"/>
      <c r="HBN176" s="173"/>
      <c r="HBO176" s="173"/>
      <c r="HBP176" s="173"/>
      <c r="HBQ176" s="173"/>
      <c r="HBR176" s="173"/>
      <c r="HBS176" s="173"/>
      <c r="HBT176" s="173"/>
      <c r="HBU176" s="173"/>
      <c r="HBV176" s="173"/>
      <c r="HBW176" s="173"/>
      <c r="HBX176" s="173"/>
      <c r="HBY176" s="173"/>
      <c r="HBZ176" s="173"/>
      <c r="HCA176" s="173"/>
      <c r="HCB176" s="173"/>
      <c r="HCC176" s="173"/>
      <c r="HCD176" s="173"/>
      <c r="HCE176" s="173"/>
      <c r="HCF176" s="173"/>
      <c r="HCG176" s="173"/>
      <c r="HCH176" s="173"/>
      <c r="HCI176" s="173"/>
      <c r="HCJ176" s="173"/>
      <c r="HCK176" s="173"/>
      <c r="HCL176" s="173"/>
      <c r="HCM176" s="173"/>
      <c r="HCN176" s="173"/>
      <c r="HCO176" s="173"/>
      <c r="HCP176" s="173"/>
      <c r="HCQ176" s="173"/>
      <c r="HCR176" s="173"/>
      <c r="HCS176" s="173"/>
      <c r="HCT176" s="173"/>
      <c r="HCU176" s="173"/>
      <c r="HCV176" s="173"/>
      <c r="HCW176" s="173"/>
      <c r="HCX176" s="173"/>
      <c r="HCY176" s="173"/>
      <c r="HCZ176" s="173"/>
      <c r="HDA176" s="173"/>
      <c r="HDB176" s="173"/>
      <c r="HDC176" s="173"/>
      <c r="HDD176" s="173"/>
      <c r="HDE176" s="173"/>
      <c r="HDF176" s="173"/>
      <c r="HDG176" s="173"/>
      <c r="HDH176" s="173"/>
      <c r="HDI176" s="173"/>
      <c r="HDJ176" s="173"/>
      <c r="HDK176" s="173"/>
      <c r="HDL176" s="173"/>
      <c r="HDM176" s="173"/>
      <c r="HDN176" s="173"/>
      <c r="HDO176" s="173"/>
      <c r="HDP176" s="173"/>
      <c r="HDQ176" s="173"/>
      <c r="HDR176" s="173"/>
      <c r="HDS176" s="173"/>
      <c r="HDT176" s="173"/>
      <c r="HDU176" s="173"/>
      <c r="HDV176" s="173"/>
      <c r="HDW176" s="173"/>
      <c r="HDX176" s="173"/>
      <c r="HDY176" s="173"/>
      <c r="HDZ176" s="173"/>
      <c r="HEA176" s="173"/>
      <c r="HEB176" s="173"/>
      <c r="HEC176" s="173"/>
      <c r="HED176" s="173"/>
      <c r="HEE176" s="173"/>
      <c r="HEF176" s="173"/>
      <c r="HEG176" s="173"/>
      <c r="HEH176" s="173"/>
      <c r="HEI176" s="173"/>
      <c r="HEJ176" s="173"/>
      <c r="HEK176" s="173"/>
      <c r="HEL176" s="173"/>
      <c r="HEM176" s="173"/>
      <c r="HEN176" s="173"/>
      <c r="HEO176" s="173"/>
      <c r="HEP176" s="173"/>
      <c r="HEQ176" s="173"/>
      <c r="HER176" s="173"/>
      <c r="HES176" s="173"/>
      <c r="HET176" s="173"/>
      <c r="HEU176" s="173"/>
      <c r="HEV176" s="173"/>
      <c r="HEW176" s="173"/>
      <c r="HEX176" s="173"/>
      <c r="HEY176" s="173"/>
      <c r="HEZ176" s="173"/>
      <c r="HFA176" s="173"/>
      <c r="HFB176" s="173"/>
      <c r="HFC176" s="173"/>
      <c r="HFD176" s="173"/>
      <c r="HFE176" s="173"/>
      <c r="HFF176" s="173"/>
      <c r="HFG176" s="173"/>
      <c r="HFH176" s="173"/>
      <c r="HFI176" s="173"/>
      <c r="HFJ176" s="173"/>
      <c r="HFK176" s="173"/>
      <c r="HFL176" s="173"/>
      <c r="HFM176" s="173"/>
      <c r="HFN176" s="173"/>
      <c r="HFO176" s="173"/>
      <c r="HFP176" s="173"/>
      <c r="HFQ176" s="173"/>
      <c r="HFR176" s="173"/>
      <c r="HFS176" s="173"/>
      <c r="HFT176" s="173"/>
      <c r="HFU176" s="173"/>
      <c r="HFV176" s="173"/>
      <c r="HFW176" s="173"/>
      <c r="HFX176" s="173"/>
      <c r="HFY176" s="173"/>
      <c r="HFZ176" s="173"/>
      <c r="HGA176" s="173"/>
      <c r="HGB176" s="173"/>
      <c r="HGC176" s="173"/>
      <c r="HGD176" s="173"/>
      <c r="HGE176" s="173"/>
      <c r="HGF176" s="173"/>
      <c r="HGG176" s="173"/>
      <c r="HGH176" s="173"/>
      <c r="HGI176" s="173"/>
      <c r="HGJ176" s="173"/>
      <c r="HGK176" s="173"/>
      <c r="HGL176" s="173"/>
      <c r="HGM176" s="173"/>
      <c r="HGN176" s="173"/>
      <c r="HGO176" s="173"/>
      <c r="HGP176" s="173"/>
      <c r="HGQ176" s="173"/>
      <c r="HGR176" s="173"/>
      <c r="HGS176" s="173"/>
      <c r="HGT176" s="173"/>
      <c r="HGU176" s="173"/>
      <c r="HGV176" s="173"/>
      <c r="HGW176" s="173"/>
      <c r="HGX176" s="173"/>
      <c r="HGY176" s="173"/>
      <c r="HGZ176" s="173"/>
      <c r="HHA176" s="173"/>
      <c r="HHB176" s="173"/>
      <c r="HHC176" s="173"/>
      <c r="HHD176" s="173"/>
      <c r="HHE176" s="173"/>
      <c r="HHF176" s="173"/>
      <c r="HHG176" s="173"/>
      <c r="HHH176" s="173"/>
      <c r="HHI176" s="173"/>
      <c r="HHJ176" s="173"/>
      <c r="HHK176" s="173"/>
      <c r="HHL176" s="173"/>
      <c r="HHM176" s="173"/>
      <c r="HHN176" s="173"/>
      <c r="HHO176" s="173"/>
      <c r="HHP176" s="173"/>
      <c r="HHQ176" s="173"/>
      <c r="HHR176" s="173"/>
      <c r="HHS176" s="173"/>
      <c r="HHT176" s="173"/>
      <c r="HHU176" s="173"/>
      <c r="HHV176" s="173"/>
      <c r="HHW176" s="173"/>
      <c r="HHX176" s="173"/>
      <c r="HHY176" s="173"/>
      <c r="HHZ176" s="173"/>
      <c r="HIA176" s="173"/>
      <c r="HIB176" s="173"/>
      <c r="HIC176" s="173"/>
      <c r="HID176" s="173"/>
      <c r="HIE176" s="173"/>
      <c r="HIF176" s="173"/>
      <c r="HIG176" s="173"/>
      <c r="HIH176" s="173"/>
      <c r="HII176" s="173"/>
      <c r="HIJ176" s="173"/>
      <c r="HIK176" s="173"/>
      <c r="HIL176" s="173"/>
      <c r="HIM176" s="173"/>
      <c r="HIN176" s="173"/>
      <c r="HIO176" s="173"/>
      <c r="HIP176" s="173"/>
      <c r="HIQ176" s="173"/>
      <c r="HIR176" s="173"/>
      <c r="HIS176" s="173"/>
      <c r="HIT176" s="173"/>
      <c r="HIU176" s="173"/>
      <c r="HIV176" s="173"/>
      <c r="HIW176" s="173"/>
      <c r="HIX176" s="173"/>
      <c r="HIY176" s="173"/>
      <c r="HIZ176" s="173"/>
      <c r="HJA176" s="173"/>
      <c r="HJB176" s="173"/>
      <c r="HJC176" s="173"/>
      <c r="HJD176" s="173"/>
      <c r="HJE176" s="173"/>
      <c r="HJF176" s="173"/>
      <c r="HJG176" s="173"/>
      <c r="HJH176" s="173"/>
      <c r="HJI176" s="173"/>
      <c r="HJJ176" s="173"/>
      <c r="HJK176" s="173"/>
      <c r="HJL176" s="173"/>
      <c r="HJM176" s="173"/>
      <c r="HJN176" s="173"/>
      <c r="HJO176" s="173"/>
      <c r="HJP176" s="173"/>
      <c r="HJQ176" s="173"/>
      <c r="HJR176" s="173"/>
      <c r="HJS176" s="173"/>
      <c r="HJT176" s="173"/>
      <c r="HJU176" s="173"/>
      <c r="HJV176" s="173"/>
      <c r="HJW176" s="173"/>
      <c r="HJX176" s="173"/>
      <c r="HJY176" s="173"/>
      <c r="HJZ176" s="173"/>
      <c r="HKA176" s="173"/>
      <c r="HKB176" s="173"/>
      <c r="HKC176" s="173"/>
      <c r="HKD176" s="173"/>
      <c r="HKE176" s="173"/>
      <c r="HKF176" s="173"/>
      <c r="HKG176" s="173"/>
      <c r="HKH176" s="173"/>
      <c r="HKI176" s="173"/>
      <c r="HKJ176" s="173"/>
      <c r="HKK176" s="173"/>
      <c r="HKL176" s="173"/>
      <c r="HKM176" s="173"/>
      <c r="HKN176" s="173"/>
      <c r="HKO176" s="173"/>
      <c r="HKP176" s="173"/>
      <c r="HKQ176" s="173"/>
      <c r="HKR176" s="173"/>
      <c r="HKS176" s="173"/>
      <c r="HKT176" s="173"/>
      <c r="HKU176" s="173"/>
      <c r="HKV176" s="173"/>
      <c r="HKW176" s="173"/>
      <c r="HKX176" s="173"/>
      <c r="HKY176" s="173"/>
      <c r="HKZ176" s="173"/>
      <c r="HLA176" s="173"/>
      <c r="HLB176" s="173"/>
      <c r="HLC176" s="173"/>
      <c r="HLD176" s="173"/>
      <c r="HLE176" s="173"/>
      <c r="HLF176" s="173"/>
      <c r="HLG176" s="173"/>
      <c r="HLH176" s="173"/>
      <c r="HLI176" s="173"/>
      <c r="HLJ176" s="173"/>
      <c r="HLK176" s="173"/>
      <c r="HLL176" s="173"/>
      <c r="HLM176" s="173"/>
      <c r="HLN176" s="173"/>
      <c r="HLO176" s="173"/>
      <c r="HLP176" s="173"/>
      <c r="HLQ176" s="173"/>
      <c r="HLR176" s="173"/>
      <c r="HLS176" s="173"/>
      <c r="HLT176" s="173"/>
      <c r="HLU176" s="173"/>
      <c r="HLV176" s="173"/>
      <c r="HLW176" s="173"/>
      <c r="HLX176" s="173"/>
      <c r="HLY176" s="173"/>
      <c r="HLZ176" s="173"/>
      <c r="HMA176" s="173"/>
      <c r="HMB176" s="173"/>
      <c r="HMC176" s="173"/>
      <c r="HMD176" s="173"/>
      <c r="HME176" s="173"/>
      <c r="HMF176" s="173"/>
      <c r="HMG176" s="173"/>
      <c r="HMH176" s="173"/>
      <c r="HMI176" s="173"/>
      <c r="HMJ176" s="173"/>
      <c r="HMK176" s="173"/>
      <c r="HML176" s="173"/>
      <c r="HMM176" s="173"/>
      <c r="HMN176" s="173"/>
      <c r="HMO176" s="173"/>
      <c r="HMP176" s="173"/>
      <c r="HMQ176" s="173"/>
      <c r="HMR176" s="173"/>
      <c r="HMS176" s="173"/>
      <c r="HMT176" s="173"/>
      <c r="HMU176" s="173"/>
      <c r="HMV176" s="173"/>
      <c r="HMW176" s="173"/>
      <c r="HMX176" s="173"/>
      <c r="HMY176" s="173"/>
      <c r="HMZ176" s="173"/>
      <c r="HNA176" s="173"/>
      <c r="HNB176" s="173"/>
      <c r="HNC176" s="173"/>
      <c r="HND176" s="173"/>
      <c r="HNE176" s="173"/>
      <c r="HNF176" s="173"/>
      <c r="HNG176" s="173"/>
      <c r="HNH176" s="173"/>
      <c r="HNI176" s="173"/>
      <c r="HNJ176" s="173"/>
      <c r="HNK176" s="173"/>
      <c r="HNL176" s="173"/>
      <c r="HNM176" s="173"/>
      <c r="HNN176" s="173"/>
      <c r="HNO176" s="173"/>
      <c r="HNP176" s="173"/>
      <c r="HNQ176" s="173"/>
      <c r="HNR176" s="173"/>
      <c r="HNS176" s="173"/>
      <c r="HNT176" s="173"/>
      <c r="HNU176" s="173"/>
      <c r="HNV176" s="173"/>
      <c r="HNW176" s="173"/>
      <c r="HNX176" s="173"/>
      <c r="HNY176" s="173"/>
      <c r="HNZ176" s="173"/>
      <c r="HOA176" s="173"/>
      <c r="HOB176" s="173"/>
      <c r="HOC176" s="173"/>
      <c r="HOD176" s="173"/>
      <c r="HOE176" s="173"/>
      <c r="HOF176" s="173"/>
      <c r="HOG176" s="173"/>
      <c r="HOH176" s="173"/>
      <c r="HOI176" s="173"/>
      <c r="HOJ176" s="173"/>
      <c r="HOK176" s="173"/>
      <c r="HOL176" s="173"/>
      <c r="HOM176" s="173"/>
      <c r="HON176" s="173"/>
      <c r="HOO176" s="173"/>
      <c r="HOP176" s="173"/>
      <c r="HOQ176" s="173"/>
      <c r="HOR176" s="173"/>
      <c r="HOS176" s="173"/>
      <c r="HOT176" s="173"/>
      <c r="HOU176" s="173"/>
      <c r="HOV176" s="173"/>
      <c r="HOW176" s="173"/>
      <c r="HOX176" s="173"/>
      <c r="HOY176" s="173"/>
      <c r="HOZ176" s="173"/>
      <c r="HPA176" s="173"/>
      <c r="HPB176" s="173"/>
      <c r="HPC176" s="173"/>
      <c r="HPD176" s="173"/>
      <c r="HPE176" s="173"/>
      <c r="HPF176" s="173"/>
      <c r="HPG176" s="173"/>
      <c r="HPH176" s="173"/>
      <c r="HPI176" s="173"/>
      <c r="HPJ176" s="173"/>
      <c r="HPK176" s="173"/>
      <c r="HPL176" s="173"/>
      <c r="HPM176" s="173"/>
      <c r="HPN176" s="173"/>
      <c r="HPO176" s="173"/>
      <c r="HPP176" s="173"/>
      <c r="HPQ176" s="173"/>
      <c r="HPR176" s="173"/>
      <c r="HPS176" s="173"/>
      <c r="HPT176" s="173"/>
      <c r="HPU176" s="173"/>
      <c r="HPV176" s="173"/>
      <c r="HPW176" s="173"/>
      <c r="HPX176" s="173"/>
      <c r="HPY176" s="173"/>
      <c r="HPZ176" s="173"/>
      <c r="HQA176" s="173"/>
      <c r="HQB176" s="173"/>
      <c r="HQC176" s="173"/>
      <c r="HQD176" s="173"/>
      <c r="HQE176" s="173"/>
      <c r="HQF176" s="173"/>
      <c r="HQG176" s="173"/>
      <c r="HQH176" s="173"/>
      <c r="HQI176" s="173"/>
      <c r="HQJ176" s="173"/>
      <c r="HQK176" s="173"/>
      <c r="HQL176" s="173"/>
      <c r="HQM176" s="173"/>
      <c r="HQN176" s="173"/>
      <c r="HQO176" s="173"/>
      <c r="HQP176" s="173"/>
      <c r="HQQ176" s="173"/>
      <c r="HQR176" s="173"/>
      <c r="HQS176" s="173"/>
      <c r="HQT176" s="173"/>
      <c r="HQU176" s="173"/>
      <c r="HQV176" s="173"/>
      <c r="HQW176" s="173"/>
      <c r="HQX176" s="173"/>
      <c r="HQY176" s="173"/>
      <c r="HQZ176" s="173"/>
      <c r="HRA176" s="173"/>
      <c r="HRB176" s="173"/>
      <c r="HRC176" s="173"/>
      <c r="HRD176" s="173"/>
      <c r="HRE176" s="173"/>
      <c r="HRF176" s="173"/>
      <c r="HRG176" s="173"/>
      <c r="HRH176" s="173"/>
      <c r="HRI176" s="173"/>
      <c r="HRJ176" s="173"/>
      <c r="HRK176" s="173"/>
      <c r="HRL176" s="173"/>
      <c r="HRM176" s="173"/>
      <c r="HRN176" s="173"/>
      <c r="HRO176" s="173"/>
      <c r="HRP176" s="173"/>
      <c r="HRQ176" s="173"/>
      <c r="HRR176" s="173"/>
      <c r="HRS176" s="173"/>
      <c r="HRT176" s="173"/>
      <c r="HRU176" s="173"/>
      <c r="HRV176" s="173"/>
      <c r="HRW176" s="173"/>
      <c r="HRX176" s="173"/>
      <c r="HRY176" s="173"/>
      <c r="HRZ176" s="173"/>
      <c r="HSA176" s="173"/>
      <c r="HSB176" s="173"/>
      <c r="HSC176" s="173"/>
      <c r="HSD176" s="173"/>
      <c r="HSE176" s="173"/>
      <c r="HSF176" s="173"/>
      <c r="HSG176" s="173"/>
      <c r="HSH176" s="173"/>
      <c r="HSI176" s="173"/>
      <c r="HSJ176" s="173"/>
      <c r="HSK176" s="173"/>
      <c r="HSL176" s="173"/>
      <c r="HSM176" s="173"/>
      <c r="HSN176" s="173"/>
      <c r="HSO176" s="173"/>
      <c r="HSP176" s="173"/>
      <c r="HSQ176" s="173"/>
      <c r="HSR176" s="173"/>
      <c r="HSS176" s="173"/>
      <c r="HST176" s="173"/>
      <c r="HSU176" s="173"/>
      <c r="HSV176" s="173"/>
      <c r="HSW176" s="173"/>
      <c r="HSX176" s="173"/>
      <c r="HSY176" s="173"/>
      <c r="HSZ176" s="173"/>
      <c r="HTA176" s="173"/>
      <c r="HTB176" s="173"/>
      <c r="HTC176" s="173"/>
      <c r="HTD176" s="173"/>
      <c r="HTE176" s="173"/>
      <c r="HTF176" s="173"/>
      <c r="HTG176" s="173"/>
      <c r="HTH176" s="173"/>
      <c r="HTI176" s="173"/>
      <c r="HTJ176" s="173"/>
      <c r="HTK176" s="173"/>
      <c r="HTL176" s="173"/>
      <c r="HTM176" s="173"/>
      <c r="HTN176" s="173"/>
      <c r="HTO176" s="173"/>
      <c r="HTP176" s="173"/>
      <c r="HTQ176" s="173"/>
      <c r="HTR176" s="173"/>
      <c r="HTS176" s="173"/>
      <c r="HTT176" s="173"/>
      <c r="HTU176" s="173"/>
      <c r="HTV176" s="173"/>
      <c r="HTW176" s="173"/>
      <c r="HTX176" s="173"/>
      <c r="HTY176" s="173"/>
      <c r="HTZ176" s="173"/>
      <c r="HUA176" s="173"/>
      <c r="HUB176" s="173"/>
      <c r="HUC176" s="173"/>
      <c r="HUD176" s="173"/>
      <c r="HUE176" s="173"/>
      <c r="HUF176" s="173"/>
      <c r="HUG176" s="173"/>
      <c r="HUH176" s="173"/>
      <c r="HUI176" s="173"/>
      <c r="HUJ176" s="173"/>
      <c r="HUK176" s="173"/>
      <c r="HUL176" s="173"/>
      <c r="HUM176" s="173"/>
      <c r="HUN176" s="173"/>
      <c r="HUO176" s="173"/>
      <c r="HUP176" s="173"/>
      <c r="HUQ176" s="173"/>
      <c r="HUR176" s="173"/>
      <c r="HUS176" s="173"/>
      <c r="HUT176" s="173"/>
      <c r="HUU176" s="173"/>
      <c r="HUV176" s="173"/>
      <c r="HUW176" s="173"/>
      <c r="HUX176" s="173"/>
      <c r="HUY176" s="173"/>
      <c r="HUZ176" s="173"/>
      <c r="HVA176" s="173"/>
      <c r="HVB176" s="173"/>
      <c r="HVC176" s="173"/>
      <c r="HVD176" s="173"/>
      <c r="HVE176" s="173"/>
      <c r="HVF176" s="173"/>
      <c r="HVG176" s="173"/>
      <c r="HVH176" s="173"/>
      <c r="HVI176" s="173"/>
      <c r="HVJ176" s="173"/>
      <c r="HVK176" s="173"/>
      <c r="HVL176" s="173"/>
      <c r="HVM176" s="173"/>
      <c r="HVN176" s="173"/>
      <c r="HVO176" s="173"/>
      <c r="HVP176" s="173"/>
      <c r="HVQ176" s="173"/>
      <c r="HVR176" s="173"/>
      <c r="HVS176" s="173"/>
      <c r="HVT176" s="173"/>
      <c r="HVU176" s="173"/>
      <c r="HVV176" s="173"/>
      <c r="HVW176" s="173"/>
      <c r="HVX176" s="173"/>
      <c r="HVY176" s="173"/>
      <c r="HVZ176" s="173"/>
      <c r="HWA176" s="173"/>
      <c r="HWB176" s="173"/>
      <c r="HWC176" s="173"/>
      <c r="HWD176" s="173"/>
      <c r="HWE176" s="173"/>
      <c r="HWF176" s="173"/>
      <c r="HWG176" s="173"/>
      <c r="HWH176" s="173"/>
      <c r="HWI176" s="173"/>
      <c r="HWJ176" s="173"/>
      <c r="HWK176" s="173"/>
      <c r="HWL176" s="173"/>
      <c r="HWM176" s="173"/>
      <c r="HWN176" s="173"/>
      <c r="HWO176" s="173"/>
      <c r="HWP176" s="173"/>
      <c r="HWQ176" s="173"/>
      <c r="HWR176" s="173"/>
      <c r="HWS176" s="173"/>
      <c r="HWT176" s="173"/>
      <c r="HWU176" s="173"/>
      <c r="HWV176" s="173"/>
      <c r="HWW176" s="173"/>
      <c r="HWX176" s="173"/>
      <c r="HWY176" s="173"/>
      <c r="HWZ176" s="173"/>
      <c r="HXA176" s="173"/>
      <c r="HXB176" s="173"/>
      <c r="HXC176" s="173"/>
      <c r="HXD176" s="173"/>
      <c r="HXE176" s="173"/>
      <c r="HXF176" s="173"/>
      <c r="HXG176" s="173"/>
      <c r="HXH176" s="173"/>
      <c r="HXI176" s="173"/>
      <c r="HXJ176" s="173"/>
      <c r="HXK176" s="173"/>
      <c r="HXL176" s="173"/>
      <c r="HXM176" s="173"/>
      <c r="HXN176" s="173"/>
      <c r="HXO176" s="173"/>
      <c r="HXP176" s="173"/>
      <c r="HXQ176" s="173"/>
      <c r="HXR176" s="173"/>
      <c r="HXS176" s="173"/>
      <c r="HXT176" s="173"/>
      <c r="HXU176" s="173"/>
      <c r="HXV176" s="173"/>
      <c r="HXW176" s="173"/>
      <c r="HXX176" s="173"/>
      <c r="HXY176" s="173"/>
      <c r="HXZ176" s="173"/>
      <c r="HYA176" s="173"/>
      <c r="HYB176" s="173"/>
      <c r="HYC176" s="173"/>
      <c r="HYD176" s="173"/>
      <c r="HYE176" s="173"/>
      <c r="HYF176" s="173"/>
      <c r="HYG176" s="173"/>
      <c r="HYH176" s="173"/>
      <c r="HYI176" s="173"/>
      <c r="HYJ176" s="173"/>
      <c r="HYK176" s="173"/>
      <c r="HYL176" s="173"/>
      <c r="HYM176" s="173"/>
      <c r="HYN176" s="173"/>
      <c r="HYO176" s="173"/>
      <c r="HYP176" s="173"/>
      <c r="HYQ176" s="173"/>
      <c r="HYR176" s="173"/>
      <c r="HYS176" s="173"/>
      <c r="HYT176" s="173"/>
      <c r="HYU176" s="173"/>
      <c r="HYV176" s="173"/>
      <c r="HYW176" s="173"/>
      <c r="HYX176" s="173"/>
      <c r="HYY176" s="173"/>
      <c r="HYZ176" s="173"/>
      <c r="HZA176" s="173"/>
      <c r="HZB176" s="173"/>
      <c r="HZC176" s="173"/>
      <c r="HZD176" s="173"/>
      <c r="HZE176" s="173"/>
      <c r="HZF176" s="173"/>
      <c r="HZG176" s="173"/>
      <c r="HZH176" s="173"/>
      <c r="HZI176" s="173"/>
      <c r="HZJ176" s="173"/>
      <c r="HZK176" s="173"/>
      <c r="HZL176" s="173"/>
      <c r="HZM176" s="173"/>
      <c r="HZN176" s="173"/>
      <c r="HZO176" s="173"/>
      <c r="HZP176" s="173"/>
      <c r="HZQ176" s="173"/>
      <c r="HZR176" s="173"/>
      <c r="HZS176" s="173"/>
      <c r="HZT176" s="173"/>
      <c r="HZU176" s="173"/>
      <c r="HZV176" s="173"/>
      <c r="HZW176" s="173"/>
      <c r="HZX176" s="173"/>
      <c r="HZY176" s="173"/>
      <c r="HZZ176" s="173"/>
      <c r="IAA176" s="173"/>
      <c r="IAB176" s="173"/>
      <c r="IAC176" s="173"/>
      <c r="IAD176" s="173"/>
      <c r="IAE176" s="173"/>
      <c r="IAF176" s="173"/>
      <c r="IAG176" s="173"/>
      <c r="IAH176" s="173"/>
      <c r="IAI176" s="173"/>
      <c r="IAJ176" s="173"/>
      <c r="IAK176" s="173"/>
      <c r="IAL176" s="173"/>
      <c r="IAM176" s="173"/>
      <c r="IAN176" s="173"/>
      <c r="IAO176" s="173"/>
      <c r="IAP176" s="173"/>
      <c r="IAQ176" s="173"/>
      <c r="IAR176" s="173"/>
      <c r="IAS176" s="173"/>
      <c r="IAT176" s="173"/>
      <c r="IAU176" s="173"/>
      <c r="IAV176" s="173"/>
      <c r="IAW176" s="173"/>
      <c r="IAX176" s="173"/>
      <c r="IAY176" s="173"/>
      <c r="IAZ176" s="173"/>
      <c r="IBA176" s="173"/>
      <c r="IBB176" s="173"/>
      <c r="IBC176" s="173"/>
      <c r="IBD176" s="173"/>
      <c r="IBE176" s="173"/>
      <c r="IBF176" s="173"/>
      <c r="IBG176" s="173"/>
      <c r="IBH176" s="173"/>
      <c r="IBI176" s="173"/>
      <c r="IBJ176" s="173"/>
      <c r="IBK176" s="173"/>
      <c r="IBL176" s="173"/>
      <c r="IBM176" s="173"/>
      <c r="IBN176" s="173"/>
      <c r="IBO176" s="173"/>
      <c r="IBP176" s="173"/>
      <c r="IBQ176" s="173"/>
      <c r="IBR176" s="173"/>
      <c r="IBS176" s="173"/>
      <c r="IBT176" s="173"/>
      <c r="IBU176" s="173"/>
      <c r="IBV176" s="173"/>
      <c r="IBW176" s="173"/>
      <c r="IBX176" s="173"/>
      <c r="IBY176" s="173"/>
      <c r="IBZ176" s="173"/>
      <c r="ICA176" s="173"/>
      <c r="ICB176" s="173"/>
      <c r="ICC176" s="173"/>
      <c r="ICD176" s="173"/>
      <c r="ICE176" s="173"/>
      <c r="ICF176" s="173"/>
      <c r="ICG176" s="173"/>
      <c r="ICH176" s="173"/>
      <c r="ICI176" s="173"/>
      <c r="ICJ176" s="173"/>
      <c r="ICK176" s="173"/>
      <c r="ICL176" s="173"/>
      <c r="ICM176" s="173"/>
      <c r="ICN176" s="173"/>
      <c r="ICO176" s="173"/>
      <c r="ICP176" s="173"/>
      <c r="ICQ176" s="173"/>
      <c r="ICR176" s="173"/>
      <c r="ICS176" s="173"/>
      <c r="ICT176" s="173"/>
      <c r="ICU176" s="173"/>
      <c r="ICV176" s="173"/>
      <c r="ICW176" s="173"/>
      <c r="ICX176" s="173"/>
      <c r="ICY176" s="173"/>
      <c r="ICZ176" s="173"/>
      <c r="IDA176" s="173"/>
      <c r="IDB176" s="173"/>
      <c r="IDC176" s="173"/>
      <c r="IDD176" s="173"/>
      <c r="IDE176" s="173"/>
      <c r="IDF176" s="173"/>
      <c r="IDG176" s="173"/>
      <c r="IDH176" s="173"/>
      <c r="IDI176" s="173"/>
      <c r="IDJ176" s="173"/>
      <c r="IDK176" s="173"/>
      <c r="IDL176" s="173"/>
      <c r="IDM176" s="173"/>
      <c r="IDN176" s="173"/>
      <c r="IDO176" s="173"/>
      <c r="IDP176" s="173"/>
      <c r="IDQ176" s="173"/>
      <c r="IDR176" s="173"/>
      <c r="IDS176" s="173"/>
      <c r="IDT176" s="173"/>
      <c r="IDU176" s="173"/>
      <c r="IDV176" s="173"/>
      <c r="IDW176" s="173"/>
      <c r="IDX176" s="173"/>
      <c r="IDY176" s="173"/>
      <c r="IDZ176" s="173"/>
      <c r="IEA176" s="173"/>
      <c r="IEB176" s="173"/>
      <c r="IEC176" s="173"/>
      <c r="IED176" s="173"/>
      <c r="IEE176" s="173"/>
      <c r="IEF176" s="173"/>
      <c r="IEG176" s="173"/>
      <c r="IEH176" s="173"/>
      <c r="IEI176" s="173"/>
      <c r="IEJ176" s="173"/>
      <c r="IEK176" s="173"/>
      <c r="IEL176" s="173"/>
      <c r="IEM176" s="173"/>
      <c r="IEN176" s="173"/>
      <c r="IEO176" s="173"/>
      <c r="IEP176" s="173"/>
      <c r="IEQ176" s="173"/>
      <c r="IER176" s="173"/>
      <c r="IES176" s="173"/>
      <c r="IET176" s="173"/>
      <c r="IEU176" s="173"/>
      <c r="IEV176" s="173"/>
      <c r="IEW176" s="173"/>
      <c r="IEX176" s="173"/>
      <c r="IEY176" s="173"/>
      <c r="IEZ176" s="173"/>
      <c r="IFA176" s="173"/>
      <c r="IFB176" s="173"/>
      <c r="IFC176" s="173"/>
      <c r="IFD176" s="173"/>
      <c r="IFE176" s="173"/>
      <c r="IFF176" s="173"/>
      <c r="IFG176" s="173"/>
      <c r="IFH176" s="173"/>
      <c r="IFI176" s="173"/>
      <c r="IFJ176" s="173"/>
      <c r="IFK176" s="173"/>
      <c r="IFL176" s="173"/>
      <c r="IFM176" s="173"/>
      <c r="IFN176" s="173"/>
      <c r="IFO176" s="173"/>
      <c r="IFP176" s="173"/>
      <c r="IFQ176" s="173"/>
      <c r="IFR176" s="173"/>
      <c r="IFS176" s="173"/>
      <c r="IFT176" s="173"/>
      <c r="IFU176" s="173"/>
      <c r="IFV176" s="173"/>
      <c r="IFW176" s="173"/>
      <c r="IFX176" s="173"/>
      <c r="IFY176" s="173"/>
      <c r="IFZ176" s="173"/>
      <c r="IGA176" s="173"/>
      <c r="IGB176" s="173"/>
      <c r="IGC176" s="173"/>
      <c r="IGD176" s="173"/>
      <c r="IGE176" s="173"/>
      <c r="IGF176" s="173"/>
      <c r="IGG176" s="173"/>
      <c r="IGH176" s="173"/>
      <c r="IGI176" s="173"/>
      <c r="IGJ176" s="173"/>
      <c r="IGK176" s="173"/>
      <c r="IGL176" s="173"/>
      <c r="IGM176" s="173"/>
      <c r="IGN176" s="173"/>
      <c r="IGO176" s="173"/>
      <c r="IGP176" s="173"/>
      <c r="IGQ176" s="173"/>
      <c r="IGR176" s="173"/>
      <c r="IGS176" s="173"/>
      <c r="IGT176" s="173"/>
      <c r="IGU176" s="173"/>
      <c r="IGV176" s="173"/>
      <c r="IGW176" s="173"/>
      <c r="IGX176" s="173"/>
      <c r="IGY176" s="173"/>
      <c r="IGZ176" s="173"/>
      <c r="IHA176" s="173"/>
      <c r="IHB176" s="173"/>
      <c r="IHC176" s="173"/>
      <c r="IHD176" s="173"/>
      <c r="IHE176" s="173"/>
      <c r="IHF176" s="173"/>
      <c r="IHG176" s="173"/>
      <c r="IHH176" s="173"/>
      <c r="IHI176" s="173"/>
      <c r="IHJ176" s="173"/>
      <c r="IHK176" s="173"/>
      <c r="IHL176" s="173"/>
      <c r="IHM176" s="173"/>
      <c r="IHN176" s="173"/>
      <c r="IHO176" s="173"/>
      <c r="IHP176" s="173"/>
      <c r="IHQ176" s="173"/>
      <c r="IHR176" s="173"/>
      <c r="IHS176" s="173"/>
      <c r="IHT176" s="173"/>
      <c r="IHU176" s="173"/>
      <c r="IHV176" s="173"/>
      <c r="IHW176" s="173"/>
      <c r="IHX176" s="173"/>
      <c r="IHY176" s="173"/>
      <c r="IHZ176" s="173"/>
      <c r="IIA176" s="173"/>
      <c r="IIB176" s="173"/>
      <c r="IIC176" s="173"/>
      <c r="IID176" s="173"/>
      <c r="IIE176" s="173"/>
      <c r="IIF176" s="173"/>
      <c r="IIG176" s="173"/>
      <c r="IIH176" s="173"/>
      <c r="III176" s="173"/>
      <c r="IIJ176" s="173"/>
      <c r="IIK176" s="173"/>
      <c r="IIL176" s="173"/>
      <c r="IIM176" s="173"/>
      <c r="IIN176" s="173"/>
      <c r="IIO176" s="173"/>
      <c r="IIP176" s="173"/>
      <c r="IIQ176" s="173"/>
      <c r="IIR176" s="173"/>
      <c r="IIS176" s="173"/>
      <c r="IIT176" s="173"/>
      <c r="IIU176" s="173"/>
      <c r="IIV176" s="173"/>
      <c r="IIW176" s="173"/>
      <c r="IIX176" s="173"/>
      <c r="IIY176" s="173"/>
      <c r="IIZ176" s="173"/>
      <c r="IJA176" s="173"/>
      <c r="IJB176" s="173"/>
      <c r="IJC176" s="173"/>
      <c r="IJD176" s="173"/>
      <c r="IJE176" s="173"/>
      <c r="IJF176" s="173"/>
      <c r="IJG176" s="173"/>
      <c r="IJH176" s="173"/>
      <c r="IJI176" s="173"/>
      <c r="IJJ176" s="173"/>
      <c r="IJK176" s="173"/>
      <c r="IJL176" s="173"/>
      <c r="IJM176" s="173"/>
      <c r="IJN176" s="173"/>
      <c r="IJO176" s="173"/>
      <c r="IJP176" s="173"/>
      <c r="IJQ176" s="173"/>
      <c r="IJR176" s="173"/>
      <c r="IJS176" s="173"/>
      <c r="IJT176" s="173"/>
      <c r="IJU176" s="173"/>
      <c r="IJV176" s="173"/>
      <c r="IJW176" s="173"/>
      <c r="IJX176" s="173"/>
      <c r="IJY176" s="173"/>
      <c r="IJZ176" s="173"/>
      <c r="IKA176" s="173"/>
      <c r="IKB176" s="173"/>
      <c r="IKC176" s="173"/>
      <c r="IKD176" s="173"/>
      <c r="IKE176" s="173"/>
      <c r="IKF176" s="173"/>
      <c r="IKG176" s="173"/>
      <c r="IKH176" s="173"/>
      <c r="IKI176" s="173"/>
      <c r="IKJ176" s="173"/>
      <c r="IKK176" s="173"/>
      <c r="IKL176" s="173"/>
      <c r="IKM176" s="173"/>
      <c r="IKN176" s="173"/>
      <c r="IKO176" s="173"/>
      <c r="IKP176" s="173"/>
      <c r="IKQ176" s="173"/>
      <c r="IKR176" s="173"/>
      <c r="IKS176" s="173"/>
      <c r="IKT176" s="173"/>
      <c r="IKU176" s="173"/>
      <c r="IKV176" s="173"/>
      <c r="IKW176" s="173"/>
      <c r="IKX176" s="173"/>
      <c r="IKY176" s="173"/>
      <c r="IKZ176" s="173"/>
      <c r="ILA176" s="173"/>
      <c r="ILB176" s="173"/>
      <c r="ILC176" s="173"/>
      <c r="ILD176" s="173"/>
      <c r="ILE176" s="173"/>
      <c r="ILF176" s="173"/>
      <c r="ILG176" s="173"/>
      <c r="ILH176" s="173"/>
      <c r="ILI176" s="173"/>
      <c r="ILJ176" s="173"/>
      <c r="ILK176" s="173"/>
      <c r="ILL176" s="173"/>
      <c r="ILM176" s="173"/>
      <c r="ILN176" s="173"/>
      <c r="ILO176" s="173"/>
      <c r="ILP176" s="173"/>
      <c r="ILQ176" s="173"/>
      <c r="ILR176" s="173"/>
      <c r="ILS176" s="173"/>
      <c r="ILT176" s="173"/>
      <c r="ILU176" s="173"/>
      <c r="ILV176" s="173"/>
      <c r="ILW176" s="173"/>
      <c r="ILX176" s="173"/>
      <c r="ILY176" s="173"/>
      <c r="ILZ176" s="173"/>
      <c r="IMA176" s="173"/>
      <c r="IMB176" s="173"/>
      <c r="IMC176" s="173"/>
      <c r="IMD176" s="173"/>
      <c r="IME176" s="173"/>
      <c r="IMF176" s="173"/>
      <c r="IMG176" s="173"/>
      <c r="IMH176" s="173"/>
      <c r="IMI176" s="173"/>
      <c r="IMJ176" s="173"/>
      <c r="IMK176" s="173"/>
      <c r="IML176" s="173"/>
      <c r="IMM176" s="173"/>
      <c r="IMN176" s="173"/>
      <c r="IMO176" s="173"/>
      <c r="IMP176" s="173"/>
      <c r="IMQ176" s="173"/>
      <c r="IMR176" s="173"/>
      <c r="IMS176" s="173"/>
      <c r="IMT176" s="173"/>
      <c r="IMU176" s="173"/>
      <c r="IMV176" s="173"/>
      <c r="IMW176" s="173"/>
      <c r="IMX176" s="173"/>
      <c r="IMY176" s="173"/>
      <c r="IMZ176" s="173"/>
      <c r="INA176" s="173"/>
      <c r="INB176" s="173"/>
      <c r="INC176" s="173"/>
      <c r="IND176" s="173"/>
      <c r="INE176" s="173"/>
      <c r="INF176" s="173"/>
      <c r="ING176" s="173"/>
      <c r="INH176" s="173"/>
      <c r="INI176" s="173"/>
      <c r="INJ176" s="173"/>
      <c r="INK176" s="173"/>
      <c r="INL176" s="173"/>
      <c r="INM176" s="173"/>
      <c r="INN176" s="173"/>
      <c r="INO176" s="173"/>
      <c r="INP176" s="173"/>
      <c r="INQ176" s="173"/>
      <c r="INR176" s="173"/>
      <c r="INS176" s="173"/>
      <c r="INT176" s="173"/>
      <c r="INU176" s="173"/>
      <c r="INV176" s="173"/>
      <c r="INW176" s="173"/>
      <c r="INX176" s="173"/>
      <c r="INY176" s="173"/>
      <c r="INZ176" s="173"/>
      <c r="IOA176" s="173"/>
      <c r="IOB176" s="173"/>
      <c r="IOC176" s="173"/>
      <c r="IOD176" s="173"/>
      <c r="IOE176" s="173"/>
      <c r="IOF176" s="173"/>
      <c r="IOG176" s="173"/>
      <c r="IOH176" s="173"/>
      <c r="IOI176" s="173"/>
      <c r="IOJ176" s="173"/>
      <c r="IOK176" s="173"/>
      <c r="IOL176" s="173"/>
      <c r="IOM176" s="173"/>
      <c r="ION176" s="173"/>
      <c r="IOO176" s="173"/>
      <c r="IOP176" s="173"/>
      <c r="IOQ176" s="173"/>
      <c r="IOR176" s="173"/>
      <c r="IOS176" s="173"/>
      <c r="IOT176" s="173"/>
      <c r="IOU176" s="173"/>
      <c r="IOV176" s="173"/>
      <c r="IOW176" s="173"/>
      <c r="IOX176" s="173"/>
      <c r="IOY176" s="173"/>
      <c r="IOZ176" s="173"/>
      <c r="IPA176" s="173"/>
      <c r="IPB176" s="173"/>
      <c r="IPC176" s="173"/>
      <c r="IPD176" s="173"/>
      <c r="IPE176" s="173"/>
      <c r="IPF176" s="173"/>
      <c r="IPG176" s="173"/>
      <c r="IPH176" s="173"/>
      <c r="IPI176" s="173"/>
      <c r="IPJ176" s="173"/>
      <c r="IPK176" s="173"/>
      <c r="IPL176" s="173"/>
      <c r="IPM176" s="173"/>
      <c r="IPN176" s="173"/>
      <c r="IPO176" s="173"/>
      <c r="IPP176" s="173"/>
      <c r="IPQ176" s="173"/>
      <c r="IPR176" s="173"/>
      <c r="IPS176" s="173"/>
      <c r="IPT176" s="173"/>
      <c r="IPU176" s="173"/>
      <c r="IPV176" s="173"/>
      <c r="IPW176" s="173"/>
      <c r="IPX176" s="173"/>
      <c r="IPY176" s="173"/>
      <c r="IPZ176" s="173"/>
      <c r="IQA176" s="173"/>
      <c r="IQB176" s="173"/>
      <c r="IQC176" s="173"/>
      <c r="IQD176" s="173"/>
      <c r="IQE176" s="173"/>
      <c r="IQF176" s="173"/>
      <c r="IQG176" s="173"/>
      <c r="IQH176" s="173"/>
      <c r="IQI176" s="173"/>
      <c r="IQJ176" s="173"/>
      <c r="IQK176" s="173"/>
      <c r="IQL176" s="173"/>
      <c r="IQM176" s="173"/>
      <c r="IQN176" s="173"/>
      <c r="IQO176" s="173"/>
      <c r="IQP176" s="173"/>
      <c r="IQQ176" s="173"/>
      <c r="IQR176" s="173"/>
      <c r="IQS176" s="173"/>
      <c r="IQT176" s="173"/>
      <c r="IQU176" s="173"/>
      <c r="IQV176" s="173"/>
      <c r="IQW176" s="173"/>
      <c r="IQX176" s="173"/>
      <c r="IQY176" s="173"/>
      <c r="IQZ176" s="173"/>
      <c r="IRA176" s="173"/>
      <c r="IRB176" s="173"/>
      <c r="IRC176" s="173"/>
      <c r="IRD176" s="173"/>
      <c r="IRE176" s="173"/>
      <c r="IRF176" s="173"/>
      <c r="IRG176" s="173"/>
      <c r="IRH176" s="173"/>
      <c r="IRI176" s="173"/>
      <c r="IRJ176" s="173"/>
      <c r="IRK176" s="173"/>
      <c r="IRL176" s="173"/>
      <c r="IRM176" s="173"/>
      <c r="IRN176" s="173"/>
      <c r="IRO176" s="173"/>
      <c r="IRP176" s="173"/>
      <c r="IRQ176" s="173"/>
      <c r="IRR176" s="173"/>
      <c r="IRS176" s="173"/>
      <c r="IRT176" s="173"/>
      <c r="IRU176" s="173"/>
      <c r="IRV176" s="173"/>
      <c r="IRW176" s="173"/>
      <c r="IRX176" s="173"/>
      <c r="IRY176" s="173"/>
      <c r="IRZ176" s="173"/>
      <c r="ISA176" s="173"/>
      <c r="ISB176" s="173"/>
      <c r="ISC176" s="173"/>
      <c r="ISD176" s="173"/>
      <c r="ISE176" s="173"/>
      <c r="ISF176" s="173"/>
      <c r="ISG176" s="173"/>
      <c r="ISH176" s="173"/>
      <c r="ISI176" s="173"/>
      <c r="ISJ176" s="173"/>
      <c r="ISK176" s="173"/>
      <c r="ISL176" s="173"/>
      <c r="ISM176" s="173"/>
      <c r="ISN176" s="173"/>
      <c r="ISO176" s="173"/>
      <c r="ISP176" s="173"/>
      <c r="ISQ176" s="173"/>
      <c r="ISR176" s="173"/>
      <c r="ISS176" s="173"/>
      <c r="IST176" s="173"/>
      <c r="ISU176" s="173"/>
      <c r="ISV176" s="173"/>
      <c r="ISW176" s="173"/>
      <c r="ISX176" s="173"/>
      <c r="ISY176" s="173"/>
      <c r="ISZ176" s="173"/>
      <c r="ITA176" s="173"/>
      <c r="ITB176" s="173"/>
      <c r="ITC176" s="173"/>
      <c r="ITD176" s="173"/>
      <c r="ITE176" s="173"/>
      <c r="ITF176" s="173"/>
      <c r="ITG176" s="173"/>
      <c r="ITH176" s="173"/>
      <c r="ITI176" s="173"/>
      <c r="ITJ176" s="173"/>
      <c r="ITK176" s="173"/>
      <c r="ITL176" s="173"/>
      <c r="ITM176" s="173"/>
      <c r="ITN176" s="173"/>
      <c r="ITO176" s="173"/>
      <c r="ITP176" s="173"/>
      <c r="ITQ176" s="173"/>
      <c r="ITR176" s="173"/>
      <c r="ITS176" s="173"/>
      <c r="ITT176" s="173"/>
      <c r="ITU176" s="173"/>
      <c r="ITV176" s="173"/>
      <c r="ITW176" s="173"/>
      <c r="ITX176" s="173"/>
      <c r="ITY176" s="173"/>
      <c r="ITZ176" s="173"/>
      <c r="IUA176" s="173"/>
      <c r="IUB176" s="173"/>
      <c r="IUC176" s="173"/>
      <c r="IUD176" s="173"/>
      <c r="IUE176" s="173"/>
      <c r="IUF176" s="173"/>
      <c r="IUG176" s="173"/>
      <c r="IUH176" s="173"/>
      <c r="IUI176" s="173"/>
      <c r="IUJ176" s="173"/>
      <c r="IUK176" s="173"/>
      <c r="IUL176" s="173"/>
      <c r="IUM176" s="173"/>
      <c r="IUN176" s="173"/>
      <c r="IUO176" s="173"/>
      <c r="IUP176" s="173"/>
      <c r="IUQ176" s="173"/>
      <c r="IUR176" s="173"/>
      <c r="IUS176" s="173"/>
      <c r="IUT176" s="173"/>
      <c r="IUU176" s="173"/>
      <c r="IUV176" s="173"/>
      <c r="IUW176" s="173"/>
      <c r="IUX176" s="173"/>
      <c r="IUY176" s="173"/>
      <c r="IUZ176" s="173"/>
      <c r="IVA176" s="173"/>
      <c r="IVB176" s="173"/>
      <c r="IVC176" s="173"/>
      <c r="IVD176" s="173"/>
      <c r="IVE176" s="173"/>
      <c r="IVF176" s="173"/>
      <c r="IVG176" s="173"/>
      <c r="IVH176" s="173"/>
      <c r="IVI176" s="173"/>
      <c r="IVJ176" s="173"/>
      <c r="IVK176" s="173"/>
      <c r="IVL176" s="173"/>
      <c r="IVM176" s="173"/>
      <c r="IVN176" s="173"/>
      <c r="IVO176" s="173"/>
      <c r="IVP176" s="173"/>
      <c r="IVQ176" s="173"/>
      <c r="IVR176" s="173"/>
      <c r="IVS176" s="173"/>
      <c r="IVT176" s="173"/>
      <c r="IVU176" s="173"/>
      <c r="IVV176" s="173"/>
      <c r="IVW176" s="173"/>
      <c r="IVX176" s="173"/>
      <c r="IVY176" s="173"/>
      <c r="IVZ176" s="173"/>
      <c r="IWA176" s="173"/>
      <c r="IWB176" s="173"/>
      <c r="IWC176" s="173"/>
      <c r="IWD176" s="173"/>
      <c r="IWE176" s="173"/>
      <c r="IWF176" s="173"/>
      <c r="IWG176" s="173"/>
      <c r="IWH176" s="173"/>
      <c r="IWI176" s="173"/>
      <c r="IWJ176" s="173"/>
      <c r="IWK176" s="173"/>
      <c r="IWL176" s="173"/>
      <c r="IWM176" s="173"/>
      <c r="IWN176" s="173"/>
      <c r="IWO176" s="173"/>
      <c r="IWP176" s="173"/>
      <c r="IWQ176" s="173"/>
      <c r="IWR176" s="173"/>
      <c r="IWS176" s="173"/>
      <c r="IWT176" s="173"/>
      <c r="IWU176" s="173"/>
      <c r="IWV176" s="173"/>
      <c r="IWW176" s="173"/>
      <c r="IWX176" s="173"/>
      <c r="IWY176" s="173"/>
      <c r="IWZ176" s="173"/>
      <c r="IXA176" s="173"/>
      <c r="IXB176" s="173"/>
      <c r="IXC176" s="173"/>
      <c r="IXD176" s="173"/>
      <c r="IXE176" s="173"/>
      <c r="IXF176" s="173"/>
      <c r="IXG176" s="173"/>
      <c r="IXH176" s="173"/>
      <c r="IXI176" s="173"/>
      <c r="IXJ176" s="173"/>
      <c r="IXK176" s="173"/>
      <c r="IXL176" s="173"/>
      <c r="IXM176" s="173"/>
      <c r="IXN176" s="173"/>
      <c r="IXO176" s="173"/>
      <c r="IXP176" s="173"/>
      <c r="IXQ176" s="173"/>
      <c r="IXR176" s="173"/>
      <c r="IXS176" s="173"/>
      <c r="IXT176" s="173"/>
      <c r="IXU176" s="173"/>
      <c r="IXV176" s="173"/>
      <c r="IXW176" s="173"/>
      <c r="IXX176" s="173"/>
      <c r="IXY176" s="173"/>
      <c r="IXZ176" s="173"/>
      <c r="IYA176" s="173"/>
      <c r="IYB176" s="173"/>
      <c r="IYC176" s="173"/>
      <c r="IYD176" s="173"/>
      <c r="IYE176" s="173"/>
      <c r="IYF176" s="173"/>
      <c r="IYG176" s="173"/>
      <c r="IYH176" s="173"/>
      <c r="IYI176" s="173"/>
      <c r="IYJ176" s="173"/>
      <c r="IYK176" s="173"/>
      <c r="IYL176" s="173"/>
      <c r="IYM176" s="173"/>
      <c r="IYN176" s="173"/>
      <c r="IYO176" s="173"/>
      <c r="IYP176" s="173"/>
      <c r="IYQ176" s="173"/>
      <c r="IYR176" s="173"/>
      <c r="IYS176" s="173"/>
      <c r="IYT176" s="173"/>
      <c r="IYU176" s="173"/>
      <c r="IYV176" s="173"/>
      <c r="IYW176" s="173"/>
      <c r="IYX176" s="173"/>
      <c r="IYY176" s="173"/>
      <c r="IYZ176" s="173"/>
      <c r="IZA176" s="173"/>
      <c r="IZB176" s="173"/>
      <c r="IZC176" s="173"/>
      <c r="IZD176" s="173"/>
      <c r="IZE176" s="173"/>
      <c r="IZF176" s="173"/>
      <c r="IZG176" s="173"/>
      <c r="IZH176" s="173"/>
      <c r="IZI176" s="173"/>
      <c r="IZJ176" s="173"/>
      <c r="IZK176" s="173"/>
      <c r="IZL176" s="173"/>
      <c r="IZM176" s="173"/>
      <c r="IZN176" s="173"/>
      <c r="IZO176" s="173"/>
      <c r="IZP176" s="173"/>
      <c r="IZQ176" s="173"/>
      <c r="IZR176" s="173"/>
      <c r="IZS176" s="173"/>
      <c r="IZT176" s="173"/>
      <c r="IZU176" s="173"/>
      <c r="IZV176" s="173"/>
      <c r="IZW176" s="173"/>
      <c r="IZX176" s="173"/>
      <c r="IZY176" s="173"/>
      <c r="IZZ176" s="173"/>
      <c r="JAA176" s="173"/>
      <c r="JAB176" s="173"/>
      <c r="JAC176" s="173"/>
      <c r="JAD176" s="173"/>
      <c r="JAE176" s="173"/>
      <c r="JAF176" s="173"/>
      <c r="JAG176" s="173"/>
      <c r="JAH176" s="173"/>
      <c r="JAI176" s="173"/>
      <c r="JAJ176" s="173"/>
      <c r="JAK176" s="173"/>
      <c r="JAL176" s="173"/>
      <c r="JAM176" s="173"/>
      <c r="JAN176" s="173"/>
      <c r="JAO176" s="173"/>
      <c r="JAP176" s="173"/>
      <c r="JAQ176" s="173"/>
      <c r="JAR176" s="173"/>
      <c r="JAS176" s="173"/>
      <c r="JAT176" s="173"/>
      <c r="JAU176" s="173"/>
      <c r="JAV176" s="173"/>
      <c r="JAW176" s="173"/>
      <c r="JAX176" s="173"/>
      <c r="JAY176" s="173"/>
      <c r="JAZ176" s="173"/>
      <c r="JBA176" s="173"/>
      <c r="JBB176" s="173"/>
      <c r="JBC176" s="173"/>
      <c r="JBD176" s="173"/>
      <c r="JBE176" s="173"/>
      <c r="JBF176" s="173"/>
      <c r="JBG176" s="173"/>
      <c r="JBH176" s="173"/>
      <c r="JBI176" s="173"/>
      <c r="JBJ176" s="173"/>
      <c r="JBK176" s="173"/>
      <c r="JBL176" s="173"/>
      <c r="JBM176" s="173"/>
      <c r="JBN176" s="173"/>
      <c r="JBO176" s="173"/>
      <c r="JBP176" s="173"/>
      <c r="JBQ176" s="173"/>
      <c r="JBR176" s="173"/>
      <c r="JBS176" s="173"/>
      <c r="JBT176" s="173"/>
      <c r="JBU176" s="173"/>
      <c r="JBV176" s="173"/>
      <c r="JBW176" s="173"/>
      <c r="JBX176" s="173"/>
      <c r="JBY176" s="173"/>
      <c r="JBZ176" s="173"/>
      <c r="JCA176" s="173"/>
      <c r="JCB176" s="173"/>
      <c r="JCC176" s="173"/>
      <c r="JCD176" s="173"/>
      <c r="JCE176" s="173"/>
      <c r="JCF176" s="173"/>
      <c r="JCG176" s="173"/>
      <c r="JCH176" s="173"/>
      <c r="JCI176" s="173"/>
      <c r="JCJ176" s="173"/>
      <c r="JCK176" s="173"/>
      <c r="JCL176" s="173"/>
      <c r="JCM176" s="173"/>
      <c r="JCN176" s="173"/>
      <c r="JCO176" s="173"/>
      <c r="JCP176" s="173"/>
      <c r="JCQ176" s="173"/>
      <c r="JCR176" s="173"/>
      <c r="JCS176" s="173"/>
      <c r="JCT176" s="173"/>
      <c r="JCU176" s="173"/>
      <c r="JCV176" s="173"/>
      <c r="JCW176" s="173"/>
      <c r="JCX176" s="173"/>
      <c r="JCY176" s="173"/>
      <c r="JCZ176" s="173"/>
      <c r="JDA176" s="173"/>
      <c r="JDB176" s="173"/>
      <c r="JDC176" s="173"/>
      <c r="JDD176" s="173"/>
      <c r="JDE176" s="173"/>
      <c r="JDF176" s="173"/>
      <c r="JDG176" s="173"/>
      <c r="JDH176" s="173"/>
      <c r="JDI176" s="173"/>
      <c r="JDJ176" s="173"/>
      <c r="JDK176" s="173"/>
      <c r="JDL176" s="173"/>
      <c r="JDM176" s="173"/>
      <c r="JDN176" s="173"/>
      <c r="JDO176" s="173"/>
      <c r="JDP176" s="173"/>
      <c r="JDQ176" s="173"/>
      <c r="JDR176" s="173"/>
      <c r="JDS176" s="173"/>
      <c r="JDT176" s="173"/>
      <c r="JDU176" s="173"/>
      <c r="JDV176" s="173"/>
      <c r="JDW176" s="173"/>
      <c r="JDX176" s="173"/>
      <c r="JDY176" s="173"/>
      <c r="JDZ176" s="173"/>
      <c r="JEA176" s="173"/>
      <c r="JEB176" s="173"/>
      <c r="JEC176" s="173"/>
      <c r="JED176" s="173"/>
      <c r="JEE176" s="173"/>
      <c r="JEF176" s="173"/>
      <c r="JEG176" s="173"/>
      <c r="JEH176" s="173"/>
      <c r="JEI176" s="173"/>
      <c r="JEJ176" s="173"/>
      <c r="JEK176" s="173"/>
      <c r="JEL176" s="173"/>
      <c r="JEM176" s="173"/>
      <c r="JEN176" s="173"/>
      <c r="JEO176" s="173"/>
      <c r="JEP176" s="173"/>
      <c r="JEQ176" s="173"/>
      <c r="JER176" s="173"/>
      <c r="JES176" s="173"/>
      <c r="JET176" s="173"/>
      <c r="JEU176" s="173"/>
      <c r="JEV176" s="173"/>
      <c r="JEW176" s="173"/>
      <c r="JEX176" s="173"/>
      <c r="JEY176" s="173"/>
      <c r="JEZ176" s="173"/>
      <c r="JFA176" s="173"/>
      <c r="JFB176" s="173"/>
      <c r="JFC176" s="173"/>
      <c r="JFD176" s="173"/>
      <c r="JFE176" s="173"/>
      <c r="JFF176" s="173"/>
      <c r="JFG176" s="173"/>
      <c r="JFH176" s="173"/>
      <c r="JFI176" s="173"/>
      <c r="JFJ176" s="173"/>
      <c r="JFK176" s="173"/>
      <c r="JFL176" s="173"/>
      <c r="JFM176" s="173"/>
      <c r="JFN176" s="173"/>
      <c r="JFO176" s="173"/>
      <c r="JFP176" s="173"/>
      <c r="JFQ176" s="173"/>
      <c r="JFR176" s="173"/>
      <c r="JFS176" s="173"/>
      <c r="JFT176" s="173"/>
      <c r="JFU176" s="173"/>
      <c r="JFV176" s="173"/>
      <c r="JFW176" s="173"/>
      <c r="JFX176" s="173"/>
      <c r="JFY176" s="173"/>
      <c r="JFZ176" s="173"/>
      <c r="JGA176" s="173"/>
      <c r="JGB176" s="173"/>
      <c r="JGC176" s="173"/>
      <c r="JGD176" s="173"/>
      <c r="JGE176" s="173"/>
      <c r="JGF176" s="173"/>
      <c r="JGG176" s="173"/>
      <c r="JGH176" s="173"/>
      <c r="JGI176" s="173"/>
      <c r="JGJ176" s="173"/>
      <c r="JGK176" s="173"/>
      <c r="JGL176" s="173"/>
      <c r="JGM176" s="173"/>
      <c r="JGN176" s="173"/>
      <c r="JGO176" s="173"/>
      <c r="JGP176" s="173"/>
      <c r="JGQ176" s="173"/>
      <c r="JGR176" s="173"/>
      <c r="JGS176" s="173"/>
      <c r="JGT176" s="173"/>
      <c r="JGU176" s="173"/>
      <c r="JGV176" s="173"/>
      <c r="JGW176" s="173"/>
      <c r="JGX176" s="173"/>
      <c r="JGY176" s="173"/>
      <c r="JGZ176" s="173"/>
      <c r="JHA176" s="173"/>
      <c r="JHB176" s="173"/>
      <c r="JHC176" s="173"/>
      <c r="JHD176" s="173"/>
      <c r="JHE176" s="173"/>
      <c r="JHF176" s="173"/>
      <c r="JHG176" s="173"/>
      <c r="JHH176" s="173"/>
      <c r="JHI176" s="173"/>
      <c r="JHJ176" s="173"/>
      <c r="JHK176" s="173"/>
      <c r="JHL176" s="173"/>
      <c r="JHM176" s="173"/>
      <c r="JHN176" s="173"/>
      <c r="JHO176" s="173"/>
      <c r="JHP176" s="173"/>
      <c r="JHQ176" s="173"/>
      <c r="JHR176" s="173"/>
      <c r="JHS176" s="173"/>
      <c r="JHT176" s="173"/>
      <c r="JHU176" s="173"/>
      <c r="JHV176" s="173"/>
      <c r="JHW176" s="173"/>
      <c r="JHX176" s="173"/>
      <c r="JHY176" s="173"/>
      <c r="JHZ176" s="173"/>
      <c r="JIA176" s="173"/>
      <c r="JIB176" s="173"/>
      <c r="JIC176" s="173"/>
      <c r="JID176" s="173"/>
      <c r="JIE176" s="173"/>
      <c r="JIF176" s="173"/>
      <c r="JIG176" s="173"/>
      <c r="JIH176" s="173"/>
      <c r="JII176" s="173"/>
      <c r="JIJ176" s="173"/>
      <c r="JIK176" s="173"/>
      <c r="JIL176" s="173"/>
      <c r="JIM176" s="173"/>
      <c r="JIN176" s="173"/>
      <c r="JIO176" s="173"/>
      <c r="JIP176" s="173"/>
      <c r="JIQ176" s="173"/>
      <c r="JIR176" s="173"/>
      <c r="JIS176" s="173"/>
      <c r="JIT176" s="173"/>
      <c r="JIU176" s="173"/>
      <c r="JIV176" s="173"/>
      <c r="JIW176" s="173"/>
      <c r="JIX176" s="173"/>
      <c r="JIY176" s="173"/>
      <c r="JIZ176" s="173"/>
      <c r="JJA176" s="173"/>
      <c r="JJB176" s="173"/>
      <c r="JJC176" s="173"/>
      <c r="JJD176" s="173"/>
      <c r="JJE176" s="173"/>
      <c r="JJF176" s="173"/>
      <c r="JJG176" s="173"/>
      <c r="JJH176" s="173"/>
      <c r="JJI176" s="173"/>
      <c r="JJJ176" s="173"/>
      <c r="JJK176" s="173"/>
      <c r="JJL176" s="173"/>
      <c r="JJM176" s="173"/>
      <c r="JJN176" s="173"/>
      <c r="JJO176" s="173"/>
      <c r="JJP176" s="173"/>
      <c r="JJQ176" s="173"/>
      <c r="JJR176" s="173"/>
      <c r="JJS176" s="173"/>
      <c r="JJT176" s="173"/>
      <c r="JJU176" s="173"/>
      <c r="JJV176" s="173"/>
      <c r="JJW176" s="173"/>
      <c r="JJX176" s="173"/>
      <c r="JJY176" s="173"/>
      <c r="JJZ176" s="173"/>
      <c r="JKA176" s="173"/>
      <c r="JKB176" s="173"/>
      <c r="JKC176" s="173"/>
      <c r="JKD176" s="173"/>
      <c r="JKE176" s="173"/>
      <c r="JKF176" s="173"/>
      <c r="JKG176" s="173"/>
      <c r="JKH176" s="173"/>
      <c r="JKI176" s="173"/>
      <c r="JKJ176" s="173"/>
      <c r="JKK176" s="173"/>
      <c r="JKL176" s="173"/>
      <c r="JKM176" s="173"/>
      <c r="JKN176" s="173"/>
      <c r="JKO176" s="173"/>
      <c r="JKP176" s="173"/>
      <c r="JKQ176" s="173"/>
      <c r="JKR176" s="173"/>
      <c r="JKS176" s="173"/>
      <c r="JKT176" s="173"/>
      <c r="JKU176" s="173"/>
      <c r="JKV176" s="173"/>
      <c r="JKW176" s="173"/>
      <c r="JKX176" s="173"/>
      <c r="JKY176" s="173"/>
      <c r="JKZ176" s="173"/>
      <c r="JLA176" s="173"/>
      <c r="JLB176" s="173"/>
      <c r="JLC176" s="173"/>
      <c r="JLD176" s="173"/>
      <c r="JLE176" s="173"/>
      <c r="JLF176" s="173"/>
      <c r="JLG176" s="173"/>
      <c r="JLH176" s="173"/>
      <c r="JLI176" s="173"/>
      <c r="JLJ176" s="173"/>
      <c r="JLK176" s="173"/>
      <c r="JLL176" s="173"/>
      <c r="JLM176" s="173"/>
      <c r="JLN176" s="173"/>
      <c r="JLO176" s="173"/>
      <c r="JLP176" s="173"/>
      <c r="JLQ176" s="173"/>
      <c r="JLR176" s="173"/>
      <c r="JLS176" s="173"/>
      <c r="JLT176" s="173"/>
      <c r="JLU176" s="173"/>
      <c r="JLV176" s="173"/>
      <c r="JLW176" s="173"/>
      <c r="JLX176" s="173"/>
      <c r="JLY176" s="173"/>
      <c r="JLZ176" s="173"/>
      <c r="JMA176" s="173"/>
      <c r="JMB176" s="173"/>
      <c r="JMC176" s="173"/>
      <c r="JMD176" s="173"/>
      <c r="JME176" s="173"/>
      <c r="JMF176" s="173"/>
      <c r="JMG176" s="173"/>
      <c r="JMH176" s="173"/>
      <c r="JMI176" s="173"/>
      <c r="JMJ176" s="173"/>
      <c r="JMK176" s="173"/>
      <c r="JML176" s="173"/>
      <c r="JMM176" s="173"/>
      <c r="JMN176" s="173"/>
      <c r="JMO176" s="173"/>
      <c r="JMP176" s="173"/>
      <c r="JMQ176" s="173"/>
      <c r="JMR176" s="173"/>
      <c r="JMS176" s="173"/>
      <c r="JMT176" s="173"/>
      <c r="JMU176" s="173"/>
      <c r="JMV176" s="173"/>
      <c r="JMW176" s="173"/>
      <c r="JMX176" s="173"/>
      <c r="JMY176" s="173"/>
      <c r="JMZ176" s="173"/>
      <c r="JNA176" s="173"/>
      <c r="JNB176" s="173"/>
      <c r="JNC176" s="173"/>
      <c r="JND176" s="173"/>
      <c r="JNE176" s="173"/>
      <c r="JNF176" s="173"/>
      <c r="JNG176" s="173"/>
      <c r="JNH176" s="173"/>
      <c r="JNI176" s="173"/>
      <c r="JNJ176" s="173"/>
      <c r="JNK176" s="173"/>
      <c r="JNL176" s="173"/>
      <c r="JNM176" s="173"/>
      <c r="JNN176" s="173"/>
      <c r="JNO176" s="173"/>
      <c r="JNP176" s="173"/>
      <c r="JNQ176" s="173"/>
      <c r="JNR176" s="173"/>
      <c r="JNS176" s="173"/>
      <c r="JNT176" s="173"/>
      <c r="JNU176" s="173"/>
      <c r="JNV176" s="173"/>
      <c r="JNW176" s="173"/>
      <c r="JNX176" s="173"/>
      <c r="JNY176" s="173"/>
      <c r="JNZ176" s="173"/>
      <c r="JOA176" s="173"/>
      <c r="JOB176" s="173"/>
      <c r="JOC176" s="173"/>
      <c r="JOD176" s="173"/>
      <c r="JOE176" s="173"/>
      <c r="JOF176" s="173"/>
      <c r="JOG176" s="173"/>
      <c r="JOH176" s="173"/>
      <c r="JOI176" s="173"/>
      <c r="JOJ176" s="173"/>
      <c r="JOK176" s="173"/>
      <c r="JOL176" s="173"/>
      <c r="JOM176" s="173"/>
      <c r="JON176" s="173"/>
      <c r="JOO176" s="173"/>
      <c r="JOP176" s="173"/>
      <c r="JOQ176" s="173"/>
      <c r="JOR176" s="173"/>
      <c r="JOS176" s="173"/>
      <c r="JOT176" s="173"/>
      <c r="JOU176" s="173"/>
      <c r="JOV176" s="173"/>
      <c r="JOW176" s="173"/>
      <c r="JOX176" s="173"/>
      <c r="JOY176" s="173"/>
      <c r="JOZ176" s="173"/>
      <c r="JPA176" s="173"/>
      <c r="JPB176" s="173"/>
      <c r="JPC176" s="173"/>
      <c r="JPD176" s="173"/>
      <c r="JPE176" s="173"/>
      <c r="JPF176" s="173"/>
      <c r="JPG176" s="173"/>
      <c r="JPH176" s="173"/>
      <c r="JPI176" s="173"/>
      <c r="JPJ176" s="173"/>
      <c r="JPK176" s="173"/>
      <c r="JPL176" s="173"/>
      <c r="JPM176" s="173"/>
      <c r="JPN176" s="173"/>
      <c r="JPO176" s="173"/>
      <c r="JPP176" s="173"/>
      <c r="JPQ176" s="173"/>
      <c r="JPR176" s="173"/>
      <c r="JPS176" s="173"/>
      <c r="JPT176" s="173"/>
      <c r="JPU176" s="173"/>
      <c r="JPV176" s="173"/>
      <c r="JPW176" s="173"/>
      <c r="JPX176" s="173"/>
      <c r="JPY176" s="173"/>
      <c r="JPZ176" s="173"/>
      <c r="JQA176" s="173"/>
      <c r="JQB176" s="173"/>
      <c r="JQC176" s="173"/>
      <c r="JQD176" s="173"/>
      <c r="JQE176" s="173"/>
      <c r="JQF176" s="173"/>
      <c r="JQG176" s="173"/>
      <c r="JQH176" s="173"/>
      <c r="JQI176" s="173"/>
      <c r="JQJ176" s="173"/>
      <c r="JQK176" s="173"/>
      <c r="JQL176" s="173"/>
      <c r="JQM176" s="173"/>
      <c r="JQN176" s="173"/>
      <c r="JQO176" s="173"/>
      <c r="JQP176" s="173"/>
      <c r="JQQ176" s="173"/>
      <c r="JQR176" s="173"/>
      <c r="JQS176" s="173"/>
      <c r="JQT176" s="173"/>
      <c r="JQU176" s="173"/>
      <c r="JQV176" s="173"/>
      <c r="JQW176" s="173"/>
      <c r="JQX176" s="173"/>
      <c r="JQY176" s="173"/>
      <c r="JQZ176" s="173"/>
      <c r="JRA176" s="173"/>
      <c r="JRB176" s="173"/>
      <c r="JRC176" s="173"/>
      <c r="JRD176" s="173"/>
      <c r="JRE176" s="173"/>
      <c r="JRF176" s="173"/>
      <c r="JRG176" s="173"/>
      <c r="JRH176" s="173"/>
      <c r="JRI176" s="173"/>
      <c r="JRJ176" s="173"/>
      <c r="JRK176" s="173"/>
      <c r="JRL176" s="173"/>
      <c r="JRM176" s="173"/>
      <c r="JRN176" s="173"/>
      <c r="JRO176" s="173"/>
      <c r="JRP176" s="173"/>
      <c r="JRQ176" s="173"/>
      <c r="JRR176" s="173"/>
      <c r="JRS176" s="173"/>
      <c r="JRT176" s="173"/>
      <c r="JRU176" s="173"/>
      <c r="JRV176" s="173"/>
      <c r="JRW176" s="173"/>
      <c r="JRX176" s="173"/>
      <c r="JRY176" s="173"/>
      <c r="JRZ176" s="173"/>
      <c r="JSA176" s="173"/>
      <c r="JSB176" s="173"/>
      <c r="JSC176" s="173"/>
      <c r="JSD176" s="173"/>
      <c r="JSE176" s="173"/>
      <c r="JSF176" s="173"/>
      <c r="JSG176" s="173"/>
      <c r="JSH176" s="173"/>
      <c r="JSI176" s="173"/>
      <c r="JSJ176" s="173"/>
      <c r="JSK176" s="173"/>
      <c r="JSL176" s="173"/>
      <c r="JSM176" s="173"/>
      <c r="JSN176" s="173"/>
      <c r="JSO176" s="173"/>
      <c r="JSP176" s="173"/>
      <c r="JSQ176" s="173"/>
      <c r="JSR176" s="173"/>
      <c r="JSS176" s="173"/>
      <c r="JST176" s="173"/>
      <c r="JSU176" s="173"/>
      <c r="JSV176" s="173"/>
      <c r="JSW176" s="173"/>
      <c r="JSX176" s="173"/>
      <c r="JSY176" s="173"/>
      <c r="JSZ176" s="173"/>
      <c r="JTA176" s="173"/>
      <c r="JTB176" s="173"/>
      <c r="JTC176" s="173"/>
      <c r="JTD176" s="173"/>
      <c r="JTE176" s="173"/>
      <c r="JTF176" s="173"/>
      <c r="JTG176" s="173"/>
      <c r="JTH176" s="173"/>
      <c r="JTI176" s="173"/>
      <c r="JTJ176" s="173"/>
      <c r="JTK176" s="173"/>
      <c r="JTL176" s="173"/>
      <c r="JTM176" s="173"/>
      <c r="JTN176" s="173"/>
      <c r="JTO176" s="173"/>
      <c r="JTP176" s="173"/>
      <c r="JTQ176" s="173"/>
      <c r="JTR176" s="173"/>
      <c r="JTS176" s="173"/>
      <c r="JTT176" s="173"/>
      <c r="JTU176" s="173"/>
      <c r="JTV176" s="173"/>
      <c r="JTW176" s="173"/>
      <c r="JTX176" s="173"/>
      <c r="JTY176" s="173"/>
      <c r="JTZ176" s="173"/>
      <c r="JUA176" s="173"/>
      <c r="JUB176" s="173"/>
      <c r="JUC176" s="173"/>
      <c r="JUD176" s="173"/>
      <c r="JUE176" s="173"/>
      <c r="JUF176" s="173"/>
      <c r="JUG176" s="173"/>
      <c r="JUH176" s="173"/>
      <c r="JUI176" s="173"/>
      <c r="JUJ176" s="173"/>
      <c r="JUK176" s="173"/>
      <c r="JUL176" s="173"/>
      <c r="JUM176" s="173"/>
      <c r="JUN176" s="173"/>
      <c r="JUO176" s="173"/>
      <c r="JUP176" s="173"/>
      <c r="JUQ176" s="173"/>
      <c r="JUR176" s="173"/>
      <c r="JUS176" s="173"/>
      <c r="JUT176" s="173"/>
      <c r="JUU176" s="173"/>
      <c r="JUV176" s="173"/>
      <c r="JUW176" s="173"/>
      <c r="JUX176" s="173"/>
      <c r="JUY176" s="173"/>
      <c r="JUZ176" s="173"/>
      <c r="JVA176" s="173"/>
      <c r="JVB176" s="173"/>
      <c r="JVC176" s="173"/>
      <c r="JVD176" s="173"/>
      <c r="JVE176" s="173"/>
      <c r="JVF176" s="173"/>
      <c r="JVG176" s="173"/>
      <c r="JVH176" s="173"/>
      <c r="JVI176" s="173"/>
      <c r="JVJ176" s="173"/>
      <c r="JVK176" s="173"/>
      <c r="JVL176" s="173"/>
      <c r="JVM176" s="173"/>
      <c r="JVN176" s="173"/>
      <c r="JVO176" s="173"/>
      <c r="JVP176" s="173"/>
      <c r="JVQ176" s="173"/>
      <c r="JVR176" s="173"/>
      <c r="JVS176" s="173"/>
      <c r="JVT176" s="173"/>
      <c r="JVU176" s="173"/>
      <c r="JVV176" s="173"/>
      <c r="JVW176" s="173"/>
      <c r="JVX176" s="173"/>
      <c r="JVY176" s="173"/>
      <c r="JVZ176" s="173"/>
      <c r="JWA176" s="173"/>
      <c r="JWB176" s="173"/>
      <c r="JWC176" s="173"/>
      <c r="JWD176" s="173"/>
      <c r="JWE176" s="173"/>
      <c r="JWF176" s="173"/>
      <c r="JWG176" s="173"/>
      <c r="JWH176" s="173"/>
      <c r="JWI176" s="173"/>
      <c r="JWJ176" s="173"/>
      <c r="JWK176" s="173"/>
      <c r="JWL176" s="173"/>
      <c r="JWM176" s="173"/>
      <c r="JWN176" s="173"/>
      <c r="JWO176" s="173"/>
      <c r="JWP176" s="173"/>
      <c r="JWQ176" s="173"/>
      <c r="JWR176" s="173"/>
      <c r="JWS176" s="173"/>
      <c r="JWT176" s="173"/>
      <c r="JWU176" s="173"/>
      <c r="JWV176" s="173"/>
      <c r="JWW176" s="173"/>
      <c r="JWX176" s="173"/>
      <c r="JWY176" s="173"/>
      <c r="JWZ176" s="173"/>
      <c r="JXA176" s="173"/>
      <c r="JXB176" s="173"/>
      <c r="JXC176" s="173"/>
      <c r="JXD176" s="173"/>
      <c r="JXE176" s="173"/>
      <c r="JXF176" s="173"/>
      <c r="JXG176" s="173"/>
      <c r="JXH176" s="173"/>
      <c r="JXI176" s="173"/>
      <c r="JXJ176" s="173"/>
      <c r="JXK176" s="173"/>
      <c r="JXL176" s="173"/>
      <c r="JXM176" s="173"/>
      <c r="JXN176" s="173"/>
      <c r="JXO176" s="173"/>
      <c r="JXP176" s="173"/>
      <c r="JXQ176" s="173"/>
      <c r="JXR176" s="173"/>
      <c r="JXS176" s="173"/>
      <c r="JXT176" s="173"/>
      <c r="JXU176" s="173"/>
      <c r="JXV176" s="173"/>
      <c r="JXW176" s="173"/>
      <c r="JXX176" s="173"/>
      <c r="JXY176" s="173"/>
      <c r="JXZ176" s="173"/>
      <c r="JYA176" s="173"/>
      <c r="JYB176" s="173"/>
      <c r="JYC176" s="173"/>
      <c r="JYD176" s="173"/>
      <c r="JYE176" s="173"/>
      <c r="JYF176" s="173"/>
      <c r="JYG176" s="173"/>
      <c r="JYH176" s="173"/>
      <c r="JYI176" s="173"/>
      <c r="JYJ176" s="173"/>
      <c r="JYK176" s="173"/>
      <c r="JYL176" s="173"/>
      <c r="JYM176" s="173"/>
      <c r="JYN176" s="173"/>
      <c r="JYO176" s="173"/>
      <c r="JYP176" s="173"/>
      <c r="JYQ176" s="173"/>
      <c r="JYR176" s="173"/>
      <c r="JYS176" s="173"/>
      <c r="JYT176" s="173"/>
      <c r="JYU176" s="173"/>
      <c r="JYV176" s="173"/>
      <c r="JYW176" s="173"/>
      <c r="JYX176" s="173"/>
      <c r="JYY176" s="173"/>
      <c r="JYZ176" s="173"/>
      <c r="JZA176" s="173"/>
      <c r="JZB176" s="173"/>
      <c r="JZC176" s="173"/>
      <c r="JZD176" s="173"/>
      <c r="JZE176" s="173"/>
      <c r="JZF176" s="173"/>
      <c r="JZG176" s="173"/>
      <c r="JZH176" s="173"/>
      <c r="JZI176" s="173"/>
      <c r="JZJ176" s="173"/>
      <c r="JZK176" s="173"/>
      <c r="JZL176" s="173"/>
      <c r="JZM176" s="173"/>
      <c r="JZN176" s="173"/>
      <c r="JZO176" s="173"/>
      <c r="JZP176" s="173"/>
      <c r="JZQ176" s="173"/>
      <c r="JZR176" s="173"/>
      <c r="JZS176" s="173"/>
      <c r="JZT176" s="173"/>
      <c r="JZU176" s="173"/>
      <c r="JZV176" s="173"/>
      <c r="JZW176" s="173"/>
      <c r="JZX176" s="173"/>
      <c r="JZY176" s="173"/>
      <c r="JZZ176" s="173"/>
      <c r="KAA176" s="173"/>
      <c r="KAB176" s="173"/>
      <c r="KAC176" s="173"/>
      <c r="KAD176" s="173"/>
      <c r="KAE176" s="173"/>
      <c r="KAF176" s="173"/>
      <c r="KAG176" s="173"/>
      <c r="KAH176" s="173"/>
      <c r="KAI176" s="173"/>
      <c r="KAJ176" s="173"/>
      <c r="KAK176" s="173"/>
      <c r="KAL176" s="173"/>
      <c r="KAM176" s="173"/>
      <c r="KAN176" s="173"/>
      <c r="KAO176" s="173"/>
      <c r="KAP176" s="173"/>
      <c r="KAQ176" s="173"/>
      <c r="KAR176" s="173"/>
      <c r="KAS176" s="173"/>
      <c r="KAT176" s="173"/>
      <c r="KAU176" s="173"/>
      <c r="KAV176" s="173"/>
      <c r="KAW176" s="173"/>
      <c r="KAX176" s="173"/>
      <c r="KAY176" s="173"/>
      <c r="KAZ176" s="173"/>
      <c r="KBA176" s="173"/>
      <c r="KBB176" s="173"/>
      <c r="KBC176" s="173"/>
      <c r="KBD176" s="173"/>
      <c r="KBE176" s="173"/>
      <c r="KBF176" s="173"/>
      <c r="KBG176" s="173"/>
      <c r="KBH176" s="173"/>
      <c r="KBI176" s="173"/>
      <c r="KBJ176" s="173"/>
      <c r="KBK176" s="173"/>
      <c r="KBL176" s="173"/>
      <c r="KBM176" s="173"/>
      <c r="KBN176" s="173"/>
      <c r="KBO176" s="173"/>
      <c r="KBP176" s="173"/>
      <c r="KBQ176" s="173"/>
      <c r="KBR176" s="173"/>
      <c r="KBS176" s="173"/>
      <c r="KBT176" s="173"/>
      <c r="KBU176" s="173"/>
      <c r="KBV176" s="173"/>
      <c r="KBW176" s="173"/>
      <c r="KBX176" s="173"/>
      <c r="KBY176" s="173"/>
      <c r="KBZ176" s="173"/>
      <c r="KCA176" s="173"/>
      <c r="KCB176" s="173"/>
      <c r="KCC176" s="173"/>
      <c r="KCD176" s="173"/>
      <c r="KCE176" s="173"/>
      <c r="KCF176" s="173"/>
      <c r="KCG176" s="173"/>
      <c r="KCH176" s="173"/>
      <c r="KCI176" s="173"/>
      <c r="KCJ176" s="173"/>
      <c r="KCK176" s="173"/>
      <c r="KCL176" s="173"/>
      <c r="KCM176" s="173"/>
      <c r="KCN176" s="173"/>
      <c r="KCO176" s="173"/>
      <c r="KCP176" s="173"/>
      <c r="KCQ176" s="173"/>
      <c r="KCR176" s="173"/>
      <c r="KCS176" s="173"/>
      <c r="KCT176" s="173"/>
      <c r="KCU176" s="173"/>
      <c r="KCV176" s="173"/>
      <c r="KCW176" s="173"/>
      <c r="KCX176" s="173"/>
      <c r="KCY176" s="173"/>
      <c r="KCZ176" s="173"/>
      <c r="KDA176" s="173"/>
      <c r="KDB176" s="173"/>
      <c r="KDC176" s="173"/>
      <c r="KDD176" s="173"/>
      <c r="KDE176" s="173"/>
      <c r="KDF176" s="173"/>
      <c r="KDG176" s="173"/>
      <c r="KDH176" s="173"/>
      <c r="KDI176" s="173"/>
      <c r="KDJ176" s="173"/>
      <c r="KDK176" s="173"/>
      <c r="KDL176" s="173"/>
      <c r="KDM176" s="173"/>
      <c r="KDN176" s="173"/>
      <c r="KDO176" s="173"/>
      <c r="KDP176" s="173"/>
      <c r="KDQ176" s="173"/>
      <c r="KDR176" s="173"/>
      <c r="KDS176" s="173"/>
      <c r="KDT176" s="173"/>
      <c r="KDU176" s="173"/>
      <c r="KDV176" s="173"/>
      <c r="KDW176" s="173"/>
      <c r="KDX176" s="173"/>
      <c r="KDY176" s="173"/>
      <c r="KDZ176" s="173"/>
      <c r="KEA176" s="173"/>
      <c r="KEB176" s="173"/>
      <c r="KEC176" s="173"/>
      <c r="KED176" s="173"/>
      <c r="KEE176" s="173"/>
      <c r="KEF176" s="173"/>
      <c r="KEG176" s="173"/>
      <c r="KEH176" s="173"/>
      <c r="KEI176" s="173"/>
      <c r="KEJ176" s="173"/>
      <c r="KEK176" s="173"/>
      <c r="KEL176" s="173"/>
      <c r="KEM176" s="173"/>
      <c r="KEN176" s="173"/>
      <c r="KEO176" s="173"/>
      <c r="KEP176" s="173"/>
      <c r="KEQ176" s="173"/>
      <c r="KER176" s="173"/>
      <c r="KES176" s="173"/>
      <c r="KET176" s="173"/>
      <c r="KEU176" s="173"/>
      <c r="KEV176" s="173"/>
      <c r="KEW176" s="173"/>
      <c r="KEX176" s="173"/>
      <c r="KEY176" s="173"/>
      <c r="KEZ176" s="173"/>
      <c r="KFA176" s="173"/>
      <c r="KFB176" s="173"/>
      <c r="KFC176" s="173"/>
      <c r="KFD176" s="173"/>
      <c r="KFE176" s="173"/>
      <c r="KFF176" s="173"/>
      <c r="KFG176" s="173"/>
      <c r="KFH176" s="173"/>
      <c r="KFI176" s="173"/>
      <c r="KFJ176" s="173"/>
      <c r="KFK176" s="173"/>
      <c r="KFL176" s="173"/>
      <c r="KFM176" s="173"/>
      <c r="KFN176" s="173"/>
      <c r="KFO176" s="173"/>
      <c r="KFP176" s="173"/>
      <c r="KFQ176" s="173"/>
      <c r="KFR176" s="173"/>
      <c r="KFS176" s="173"/>
      <c r="KFT176" s="173"/>
      <c r="KFU176" s="173"/>
      <c r="KFV176" s="173"/>
      <c r="KFW176" s="173"/>
      <c r="KFX176" s="173"/>
      <c r="KFY176" s="173"/>
      <c r="KFZ176" s="173"/>
      <c r="KGA176" s="173"/>
      <c r="KGB176" s="173"/>
      <c r="KGC176" s="173"/>
      <c r="KGD176" s="173"/>
      <c r="KGE176" s="173"/>
      <c r="KGF176" s="173"/>
      <c r="KGG176" s="173"/>
      <c r="KGH176" s="173"/>
      <c r="KGI176" s="173"/>
      <c r="KGJ176" s="173"/>
      <c r="KGK176" s="173"/>
      <c r="KGL176" s="173"/>
      <c r="KGM176" s="173"/>
      <c r="KGN176" s="173"/>
      <c r="KGO176" s="173"/>
      <c r="KGP176" s="173"/>
      <c r="KGQ176" s="173"/>
      <c r="KGR176" s="173"/>
      <c r="KGS176" s="173"/>
      <c r="KGT176" s="173"/>
      <c r="KGU176" s="173"/>
      <c r="KGV176" s="173"/>
      <c r="KGW176" s="173"/>
      <c r="KGX176" s="173"/>
      <c r="KGY176" s="173"/>
      <c r="KGZ176" s="173"/>
      <c r="KHA176" s="173"/>
      <c r="KHB176" s="173"/>
      <c r="KHC176" s="173"/>
      <c r="KHD176" s="173"/>
      <c r="KHE176" s="173"/>
      <c r="KHF176" s="173"/>
      <c r="KHG176" s="173"/>
      <c r="KHH176" s="173"/>
      <c r="KHI176" s="173"/>
      <c r="KHJ176" s="173"/>
      <c r="KHK176" s="173"/>
      <c r="KHL176" s="173"/>
      <c r="KHM176" s="173"/>
      <c r="KHN176" s="173"/>
      <c r="KHO176" s="173"/>
      <c r="KHP176" s="173"/>
      <c r="KHQ176" s="173"/>
      <c r="KHR176" s="173"/>
      <c r="KHS176" s="173"/>
      <c r="KHT176" s="173"/>
      <c r="KHU176" s="173"/>
      <c r="KHV176" s="173"/>
      <c r="KHW176" s="173"/>
      <c r="KHX176" s="173"/>
      <c r="KHY176" s="173"/>
      <c r="KHZ176" s="173"/>
      <c r="KIA176" s="173"/>
      <c r="KIB176" s="173"/>
      <c r="KIC176" s="173"/>
      <c r="KID176" s="173"/>
      <c r="KIE176" s="173"/>
      <c r="KIF176" s="173"/>
      <c r="KIG176" s="173"/>
      <c r="KIH176" s="173"/>
      <c r="KII176" s="173"/>
      <c r="KIJ176" s="173"/>
      <c r="KIK176" s="173"/>
      <c r="KIL176" s="173"/>
      <c r="KIM176" s="173"/>
      <c r="KIN176" s="173"/>
      <c r="KIO176" s="173"/>
      <c r="KIP176" s="173"/>
      <c r="KIQ176" s="173"/>
      <c r="KIR176" s="173"/>
      <c r="KIS176" s="173"/>
      <c r="KIT176" s="173"/>
      <c r="KIU176" s="173"/>
      <c r="KIV176" s="173"/>
      <c r="KIW176" s="173"/>
      <c r="KIX176" s="173"/>
      <c r="KIY176" s="173"/>
      <c r="KIZ176" s="173"/>
      <c r="KJA176" s="173"/>
      <c r="KJB176" s="173"/>
      <c r="KJC176" s="173"/>
      <c r="KJD176" s="173"/>
      <c r="KJE176" s="173"/>
      <c r="KJF176" s="173"/>
      <c r="KJG176" s="173"/>
      <c r="KJH176" s="173"/>
      <c r="KJI176" s="173"/>
      <c r="KJJ176" s="173"/>
      <c r="KJK176" s="173"/>
      <c r="KJL176" s="173"/>
      <c r="KJM176" s="173"/>
      <c r="KJN176" s="173"/>
      <c r="KJO176" s="173"/>
      <c r="KJP176" s="173"/>
      <c r="KJQ176" s="173"/>
      <c r="KJR176" s="173"/>
      <c r="KJS176" s="173"/>
      <c r="KJT176" s="173"/>
      <c r="KJU176" s="173"/>
      <c r="KJV176" s="173"/>
      <c r="KJW176" s="173"/>
      <c r="KJX176" s="173"/>
      <c r="KJY176" s="173"/>
      <c r="KJZ176" s="173"/>
      <c r="KKA176" s="173"/>
      <c r="KKB176" s="173"/>
      <c r="KKC176" s="173"/>
      <c r="KKD176" s="173"/>
      <c r="KKE176" s="173"/>
      <c r="KKF176" s="173"/>
      <c r="KKG176" s="173"/>
      <c r="KKH176" s="173"/>
      <c r="KKI176" s="173"/>
      <c r="KKJ176" s="173"/>
      <c r="KKK176" s="173"/>
      <c r="KKL176" s="173"/>
      <c r="KKM176" s="173"/>
      <c r="KKN176" s="173"/>
      <c r="KKO176" s="173"/>
      <c r="KKP176" s="173"/>
      <c r="KKQ176" s="173"/>
      <c r="KKR176" s="173"/>
      <c r="KKS176" s="173"/>
      <c r="KKT176" s="173"/>
      <c r="KKU176" s="173"/>
      <c r="KKV176" s="173"/>
      <c r="KKW176" s="173"/>
      <c r="KKX176" s="173"/>
      <c r="KKY176" s="173"/>
      <c r="KKZ176" s="173"/>
      <c r="KLA176" s="173"/>
      <c r="KLB176" s="173"/>
      <c r="KLC176" s="173"/>
      <c r="KLD176" s="173"/>
      <c r="KLE176" s="173"/>
      <c r="KLF176" s="173"/>
      <c r="KLG176" s="173"/>
      <c r="KLH176" s="173"/>
      <c r="KLI176" s="173"/>
      <c r="KLJ176" s="173"/>
      <c r="KLK176" s="173"/>
      <c r="KLL176" s="173"/>
      <c r="KLM176" s="173"/>
      <c r="KLN176" s="173"/>
      <c r="KLO176" s="173"/>
      <c r="KLP176" s="173"/>
      <c r="KLQ176" s="173"/>
      <c r="KLR176" s="173"/>
      <c r="KLS176" s="173"/>
      <c r="KLT176" s="173"/>
      <c r="KLU176" s="173"/>
      <c r="KLV176" s="173"/>
      <c r="KLW176" s="173"/>
      <c r="KLX176" s="173"/>
      <c r="KLY176" s="173"/>
      <c r="KLZ176" s="173"/>
      <c r="KMA176" s="173"/>
      <c r="KMB176" s="173"/>
      <c r="KMC176" s="173"/>
      <c r="KMD176" s="173"/>
      <c r="KME176" s="173"/>
      <c r="KMF176" s="173"/>
      <c r="KMG176" s="173"/>
      <c r="KMH176" s="173"/>
      <c r="KMI176" s="173"/>
      <c r="KMJ176" s="173"/>
      <c r="KMK176" s="173"/>
      <c r="KML176" s="173"/>
      <c r="KMM176" s="173"/>
      <c r="KMN176" s="173"/>
      <c r="KMO176" s="173"/>
      <c r="KMP176" s="173"/>
      <c r="KMQ176" s="173"/>
      <c r="KMR176" s="173"/>
      <c r="KMS176" s="173"/>
      <c r="KMT176" s="173"/>
      <c r="KMU176" s="173"/>
      <c r="KMV176" s="173"/>
      <c r="KMW176" s="173"/>
      <c r="KMX176" s="173"/>
      <c r="KMY176" s="173"/>
      <c r="KMZ176" s="173"/>
      <c r="KNA176" s="173"/>
      <c r="KNB176" s="173"/>
      <c r="KNC176" s="173"/>
      <c r="KND176" s="173"/>
      <c r="KNE176" s="173"/>
      <c r="KNF176" s="173"/>
      <c r="KNG176" s="173"/>
      <c r="KNH176" s="173"/>
      <c r="KNI176" s="173"/>
      <c r="KNJ176" s="173"/>
      <c r="KNK176" s="173"/>
      <c r="KNL176" s="173"/>
      <c r="KNM176" s="173"/>
      <c r="KNN176" s="173"/>
      <c r="KNO176" s="173"/>
      <c r="KNP176" s="173"/>
      <c r="KNQ176" s="173"/>
      <c r="KNR176" s="173"/>
      <c r="KNS176" s="173"/>
      <c r="KNT176" s="173"/>
      <c r="KNU176" s="173"/>
      <c r="KNV176" s="173"/>
      <c r="KNW176" s="173"/>
      <c r="KNX176" s="173"/>
      <c r="KNY176" s="173"/>
      <c r="KNZ176" s="173"/>
      <c r="KOA176" s="173"/>
      <c r="KOB176" s="173"/>
      <c r="KOC176" s="173"/>
      <c r="KOD176" s="173"/>
      <c r="KOE176" s="173"/>
      <c r="KOF176" s="173"/>
      <c r="KOG176" s="173"/>
      <c r="KOH176" s="173"/>
      <c r="KOI176" s="173"/>
      <c r="KOJ176" s="173"/>
      <c r="KOK176" s="173"/>
      <c r="KOL176" s="173"/>
      <c r="KOM176" s="173"/>
      <c r="KON176" s="173"/>
      <c r="KOO176" s="173"/>
      <c r="KOP176" s="173"/>
      <c r="KOQ176" s="173"/>
      <c r="KOR176" s="173"/>
      <c r="KOS176" s="173"/>
      <c r="KOT176" s="173"/>
      <c r="KOU176" s="173"/>
      <c r="KOV176" s="173"/>
      <c r="KOW176" s="173"/>
      <c r="KOX176" s="173"/>
      <c r="KOY176" s="173"/>
      <c r="KOZ176" s="173"/>
      <c r="KPA176" s="173"/>
      <c r="KPB176" s="173"/>
      <c r="KPC176" s="173"/>
      <c r="KPD176" s="173"/>
      <c r="KPE176" s="173"/>
      <c r="KPF176" s="173"/>
      <c r="KPG176" s="173"/>
      <c r="KPH176" s="173"/>
      <c r="KPI176" s="173"/>
      <c r="KPJ176" s="173"/>
      <c r="KPK176" s="173"/>
      <c r="KPL176" s="173"/>
      <c r="KPM176" s="173"/>
      <c r="KPN176" s="173"/>
      <c r="KPO176" s="173"/>
      <c r="KPP176" s="173"/>
      <c r="KPQ176" s="173"/>
      <c r="KPR176" s="173"/>
      <c r="KPS176" s="173"/>
      <c r="KPT176" s="173"/>
      <c r="KPU176" s="173"/>
      <c r="KPV176" s="173"/>
      <c r="KPW176" s="173"/>
      <c r="KPX176" s="173"/>
      <c r="KPY176" s="173"/>
      <c r="KPZ176" s="173"/>
      <c r="KQA176" s="173"/>
      <c r="KQB176" s="173"/>
      <c r="KQC176" s="173"/>
      <c r="KQD176" s="173"/>
      <c r="KQE176" s="173"/>
      <c r="KQF176" s="173"/>
      <c r="KQG176" s="173"/>
      <c r="KQH176" s="173"/>
      <c r="KQI176" s="173"/>
      <c r="KQJ176" s="173"/>
      <c r="KQK176" s="173"/>
      <c r="KQL176" s="173"/>
      <c r="KQM176" s="173"/>
      <c r="KQN176" s="173"/>
      <c r="KQO176" s="173"/>
      <c r="KQP176" s="173"/>
      <c r="KQQ176" s="173"/>
      <c r="KQR176" s="173"/>
      <c r="KQS176" s="173"/>
      <c r="KQT176" s="173"/>
      <c r="KQU176" s="173"/>
      <c r="KQV176" s="173"/>
      <c r="KQW176" s="173"/>
      <c r="KQX176" s="173"/>
      <c r="KQY176" s="173"/>
      <c r="KQZ176" s="173"/>
      <c r="KRA176" s="173"/>
      <c r="KRB176" s="173"/>
      <c r="KRC176" s="173"/>
      <c r="KRD176" s="173"/>
      <c r="KRE176" s="173"/>
      <c r="KRF176" s="173"/>
      <c r="KRG176" s="173"/>
      <c r="KRH176" s="173"/>
      <c r="KRI176" s="173"/>
      <c r="KRJ176" s="173"/>
      <c r="KRK176" s="173"/>
      <c r="KRL176" s="173"/>
      <c r="KRM176" s="173"/>
      <c r="KRN176" s="173"/>
      <c r="KRO176" s="173"/>
      <c r="KRP176" s="173"/>
      <c r="KRQ176" s="173"/>
      <c r="KRR176" s="173"/>
      <c r="KRS176" s="173"/>
      <c r="KRT176" s="173"/>
      <c r="KRU176" s="173"/>
      <c r="KRV176" s="173"/>
      <c r="KRW176" s="173"/>
      <c r="KRX176" s="173"/>
      <c r="KRY176" s="173"/>
      <c r="KRZ176" s="173"/>
      <c r="KSA176" s="173"/>
      <c r="KSB176" s="173"/>
      <c r="KSC176" s="173"/>
      <c r="KSD176" s="173"/>
      <c r="KSE176" s="173"/>
      <c r="KSF176" s="173"/>
      <c r="KSG176" s="173"/>
      <c r="KSH176" s="173"/>
      <c r="KSI176" s="173"/>
      <c r="KSJ176" s="173"/>
      <c r="KSK176" s="173"/>
      <c r="KSL176" s="173"/>
      <c r="KSM176" s="173"/>
      <c r="KSN176" s="173"/>
      <c r="KSO176" s="173"/>
      <c r="KSP176" s="173"/>
      <c r="KSQ176" s="173"/>
      <c r="KSR176" s="173"/>
      <c r="KSS176" s="173"/>
      <c r="KST176" s="173"/>
      <c r="KSU176" s="173"/>
      <c r="KSV176" s="173"/>
      <c r="KSW176" s="173"/>
      <c r="KSX176" s="173"/>
      <c r="KSY176" s="173"/>
      <c r="KSZ176" s="173"/>
      <c r="KTA176" s="173"/>
      <c r="KTB176" s="173"/>
      <c r="KTC176" s="173"/>
      <c r="KTD176" s="173"/>
      <c r="KTE176" s="173"/>
      <c r="KTF176" s="173"/>
      <c r="KTG176" s="173"/>
      <c r="KTH176" s="173"/>
      <c r="KTI176" s="173"/>
      <c r="KTJ176" s="173"/>
      <c r="KTK176" s="173"/>
      <c r="KTL176" s="173"/>
      <c r="KTM176" s="173"/>
      <c r="KTN176" s="173"/>
      <c r="KTO176" s="173"/>
      <c r="KTP176" s="173"/>
      <c r="KTQ176" s="173"/>
      <c r="KTR176" s="173"/>
      <c r="KTS176" s="173"/>
      <c r="KTT176" s="173"/>
      <c r="KTU176" s="173"/>
      <c r="KTV176" s="173"/>
      <c r="KTW176" s="173"/>
      <c r="KTX176" s="173"/>
      <c r="KTY176" s="173"/>
      <c r="KTZ176" s="173"/>
      <c r="KUA176" s="173"/>
      <c r="KUB176" s="173"/>
      <c r="KUC176" s="173"/>
      <c r="KUD176" s="173"/>
      <c r="KUE176" s="173"/>
      <c r="KUF176" s="173"/>
      <c r="KUG176" s="173"/>
      <c r="KUH176" s="173"/>
      <c r="KUI176" s="173"/>
      <c r="KUJ176" s="173"/>
      <c r="KUK176" s="173"/>
      <c r="KUL176" s="173"/>
      <c r="KUM176" s="173"/>
      <c r="KUN176" s="173"/>
      <c r="KUO176" s="173"/>
      <c r="KUP176" s="173"/>
      <c r="KUQ176" s="173"/>
      <c r="KUR176" s="173"/>
      <c r="KUS176" s="173"/>
      <c r="KUT176" s="173"/>
      <c r="KUU176" s="173"/>
      <c r="KUV176" s="173"/>
      <c r="KUW176" s="173"/>
      <c r="KUX176" s="173"/>
      <c r="KUY176" s="173"/>
      <c r="KUZ176" s="173"/>
      <c r="KVA176" s="173"/>
      <c r="KVB176" s="173"/>
      <c r="KVC176" s="173"/>
      <c r="KVD176" s="173"/>
      <c r="KVE176" s="173"/>
      <c r="KVF176" s="173"/>
      <c r="KVG176" s="173"/>
      <c r="KVH176" s="173"/>
      <c r="KVI176" s="173"/>
      <c r="KVJ176" s="173"/>
      <c r="KVK176" s="173"/>
      <c r="KVL176" s="173"/>
      <c r="KVM176" s="173"/>
      <c r="KVN176" s="173"/>
      <c r="KVO176" s="173"/>
      <c r="KVP176" s="173"/>
      <c r="KVQ176" s="173"/>
      <c r="KVR176" s="173"/>
      <c r="KVS176" s="173"/>
      <c r="KVT176" s="173"/>
      <c r="KVU176" s="173"/>
      <c r="KVV176" s="173"/>
      <c r="KVW176" s="173"/>
      <c r="KVX176" s="173"/>
      <c r="KVY176" s="173"/>
      <c r="KVZ176" s="173"/>
      <c r="KWA176" s="173"/>
      <c r="KWB176" s="173"/>
      <c r="KWC176" s="173"/>
      <c r="KWD176" s="173"/>
      <c r="KWE176" s="173"/>
      <c r="KWF176" s="173"/>
      <c r="KWG176" s="173"/>
      <c r="KWH176" s="173"/>
      <c r="KWI176" s="173"/>
      <c r="KWJ176" s="173"/>
      <c r="KWK176" s="173"/>
      <c r="KWL176" s="173"/>
      <c r="KWM176" s="173"/>
      <c r="KWN176" s="173"/>
      <c r="KWO176" s="173"/>
      <c r="KWP176" s="173"/>
      <c r="KWQ176" s="173"/>
      <c r="KWR176" s="173"/>
      <c r="KWS176" s="173"/>
      <c r="KWT176" s="173"/>
      <c r="KWU176" s="173"/>
      <c r="KWV176" s="173"/>
      <c r="KWW176" s="173"/>
      <c r="KWX176" s="173"/>
      <c r="KWY176" s="173"/>
      <c r="KWZ176" s="173"/>
      <c r="KXA176" s="173"/>
      <c r="KXB176" s="173"/>
      <c r="KXC176" s="173"/>
      <c r="KXD176" s="173"/>
      <c r="KXE176" s="173"/>
      <c r="KXF176" s="173"/>
      <c r="KXG176" s="173"/>
      <c r="KXH176" s="173"/>
      <c r="KXI176" s="173"/>
      <c r="KXJ176" s="173"/>
      <c r="KXK176" s="173"/>
      <c r="KXL176" s="173"/>
      <c r="KXM176" s="173"/>
      <c r="KXN176" s="173"/>
      <c r="KXO176" s="173"/>
      <c r="KXP176" s="173"/>
      <c r="KXQ176" s="173"/>
      <c r="KXR176" s="173"/>
      <c r="KXS176" s="173"/>
      <c r="KXT176" s="173"/>
      <c r="KXU176" s="173"/>
      <c r="KXV176" s="173"/>
      <c r="KXW176" s="173"/>
      <c r="KXX176" s="173"/>
      <c r="KXY176" s="173"/>
      <c r="KXZ176" s="173"/>
      <c r="KYA176" s="173"/>
      <c r="KYB176" s="173"/>
      <c r="KYC176" s="173"/>
      <c r="KYD176" s="173"/>
      <c r="KYE176" s="173"/>
      <c r="KYF176" s="173"/>
      <c r="KYG176" s="173"/>
      <c r="KYH176" s="173"/>
      <c r="KYI176" s="173"/>
      <c r="KYJ176" s="173"/>
      <c r="KYK176" s="173"/>
      <c r="KYL176" s="173"/>
      <c r="KYM176" s="173"/>
      <c r="KYN176" s="173"/>
      <c r="KYO176" s="173"/>
      <c r="KYP176" s="173"/>
      <c r="KYQ176" s="173"/>
      <c r="KYR176" s="173"/>
      <c r="KYS176" s="173"/>
      <c r="KYT176" s="173"/>
      <c r="KYU176" s="173"/>
      <c r="KYV176" s="173"/>
      <c r="KYW176" s="173"/>
      <c r="KYX176" s="173"/>
      <c r="KYY176" s="173"/>
      <c r="KYZ176" s="173"/>
      <c r="KZA176" s="173"/>
      <c r="KZB176" s="173"/>
      <c r="KZC176" s="173"/>
      <c r="KZD176" s="173"/>
      <c r="KZE176" s="173"/>
      <c r="KZF176" s="173"/>
      <c r="KZG176" s="173"/>
      <c r="KZH176" s="173"/>
      <c r="KZI176" s="173"/>
      <c r="KZJ176" s="173"/>
      <c r="KZK176" s="173"/>
      <c r="KZL176" s="173"/>
      <c r="KZM176" s="173"/>
      <c r="KZN176" s="173"/>
      <c r="KZO176" s="173"/>
      <c r="KZP176" s="173"/>
      <c r="KZQ176" s="173"/>
      <c r="KZR176" s="173"/>
      <c r="KZS176" s="173"/>
      <c r="KZT176" s="173"/>
      <c r="KZU176" s="173"/>
      <c r="KZV176" s="173"/>
      <c r="KZW176" s="173"/>
      <c r="KZX176" s="173"/>
      <c r="KZY176" s="173"/>
      <c r="KZZ176" s="173"/>
      <c r="LAA176" s="173"/>
      <c r="LAB176" s="173"/>
      <c r="LAC176" s="173"/>
      <c r="LAD176" s="173"/>
      <c r="LAE176" s="173"/>
      <c r="LAF176" s="173"/>
      <c r="LAG176" s="173"/>
      <c r="LAH176" s="173"/>
      <c r="LAI176" s="173"/>
      <c r="LAJ176" s="173"/>
      <c r="LAK176" s="173"/>
      <c r="LAL176" s="173"/>
      <c r="LAM176" s="173"/>
      <c r="LAN176" s="173"/>
      <c r="LAO176" s="173"/>
      <c r="LAP176" s="173"/>
      <c r="LAQ176" s="173"/>
      <c r="LAR176" s="173"/>
      <c r="LAS176" s="173"/>
      <c r="LAT176" s="173"/>
      <c r="LAU176" s="173"/>
      <c r="LAV176" s="173"/>
      <c r="LAW176" s="173"/>
      <c r="LAX176" s="173"/>
      <c r="LAY176" s="173"/>
      <c r="LAZ176" s="173"/>
      <c r="LBA176" s="173"/>
      <c r="LBB176" s="173"/>
      <c r="LBC176" s="173"/>
      <c r="LBD176" s="173"/>
      <c r="LBE176" s="173"/>
      <c r="LBF176" s="173"/>
      <c r="LBG176" s="173"/>
      <c r="LBH176" s="173"/>
      <c r="LBI176" s="173"/>
      <c r="LBJ176" s="173"/>
      <c r="LBK176" s="173"/>
      <c r="LBL176" s="173"/>
      <c r="LBM176" s="173"/>
      <c r="LBN176" s="173"/>
      <c r="LBO176" s="173"/>
      <c r="LBP176" s="173"/>
      <c r="LBQ176" s="173"/>
      <c r="LBR176" s="173"/>
      <c r="LBS176" s="173"/>
      <c r="LBT176" s="173"/>
      <c r="LBU176" s="173"/>
      <c r="LBV176" s="173"/>
      <c r="LBW176" s="173"/>
      <c r="LBX176" s="173"/>
      <c r="LBY176" s="173"/>
      <c r="LBZ176" s="173"/>
      <c r="LCA176" s="173"/>
      <c r="LCB176" s="173"/>
      <c r="LCC176" s="173"/>
      <c r="LCD176" s="173"/>
      <c r="LCE176" s="173"/>
      <c r="LCF176" s="173"/>
      <c r="LCG176" s="173"/>
      <c r="LCH176" s="173"/>
      <c r="LCI176" s="173"/>
      <c r="LCJ176" s="173"/>
      <c r="LCK176" s="173"/>
      <c r="LCL176" s="173"/>
      <c r="LCM176" s="173"/>
      <c r="LCN176" s="173"/>
      <c r="LCO176" s="173"/>
      <c r="LCP176" s="173"/>
      <c r="LCQ176" s="173"/>
      <c r="LCR176" s="173"/>
      <c r="LCS176" s="173"/>
      <c r="LCT176" s="173"/>
      <c r="LCU176" s="173"/>
      <c r="LCV176" s="173"/>
      <c r="LCW176" s="173"/>
      <c r="LCX176" s="173"/>
      <c r="LCY176" s="173"/>
      <c r="LCZ176" s="173"/>
      <c r="LDA176" s="173"/>
      <c r="LDB176" s="173"/>
      <c r="LDC176" s="173"/>
      <c r="LDD176" s="173"/>
      <c r="LDE176" s="173"/>
      <c r="LDF176" s="173"/>
      <c r="LDG176" s="173"/>
      <c r="LDH176" s="173"/>
      <c r="LDI176" s="173"/>
      <c r="LDJ176" s="173"/>
      <c r="LDK176" s="173"/>
      <c r="LDL176" s="173"/>
      <c r="LDM176" s="173"/>
      <c r="LDN176" s="173"/>
      <c r="LDO176" s="173"/>
      <c r="LDP176" s="173"/>
      <c r="LDQ176" s="173"/>
      <c r="LDR176" s="173"/>
      <c r="LDS176" s="173"/>
      <c r="LDT176" s="173"/>
      <c r="LDU176" s="173"/>
      <c r="LDV176" s="173"/>
      <c r="LDW176" s="173"/>
      <c r="LDX176" s="173"/>
      <c r="LDY176" s="173"/>
      <c r="LDZ176" s="173"/>
      <c r="LEA176" s="173"/>
      <c r="LEB176" s="173"/>
      <c r="LEC176" s="173"/>
      <c r="LED176" s="173"/>
      <c r="LEE176" s="173"/>
      <c r="LEF176" s="173"/>
      <c r="LEG176" s="173"/>
      <c r="LEH176" s="173"/>
      <c r="LEI176" s="173"/>
      <c r="LEJ176" s="173"/>
      <c r="LEK176" s="173"/>
      <c r="LEL176" s="173"/>
      <c r="LEM176" s="173"/>
      <c r="LEN176" s="173"/>
      <c r="LEO176" s="173"/>
      <c r="LEP176" s="173"/>
      <c r="LEQ176" s="173"/>
      <c r="LER176" s="173"/>
      <c r="LES176" s="173"/>
      <c r="LET176" s="173"/>
      <c r="LEU176" s="173"/>
      <c r="LEV176" s="173"/>
      <c r="LEW176" s="173"/>
      <c r="LEX176" s="173"/>
      <c r="LEY176" s="173"/>
      <c r="LEZ176" s="173"/>
      <c r="LFA176" s="173"/>
      <c r="LFB176" s="173"/>
      <c r="LFC176" s="173"/>
      <c r="LFD176" s="173"/>
      <c r="LFE176" s="173"/>
      <c r="LFF176" s="173"/>
      <c r="LFG176" s="173"/>
      <c r="LFH176" s="173"/>
      <c r="LFI176" s="173"/>
      <c r="LFJ176" s="173"/>
      <c r="LFK176" s="173"/>
      <c r="LFL176" s="173"/>
      <c r="LFM176" s="173"/>
      <c r="LFN176" s="173"/>
      <c r="LFO176" s="173"/>
      <c r="LFP176" s="173"/>
      <c r="LFQ176" s="173"/>
      <c r="LFR176" s="173"/>
      <c r="LFS176" s="173"/>
      <c r="LFT176" s="173"/>
      <c r="LFU176" s="173"/>
      <c r="LFV176" s="173"/>
      <c r="LFW176" s="173"/>
      <c r="LFX176" s="173"/>
      <c r="LFY176" s="173"/>
      <c r="LFZ176" s="173"/>
      <c r="LGA176" s="173"/>
      <c r="LGB176" s="173"/>
      <c r="LGC176" s="173"/>
      <c r="LGD176" s="173"/>
      <c r="LGE176" s="173"/>
      <c r="LGF176" s="173"/>
      <c r="LGG176" s="173"/>
      <c r="LGH176" s="173"/>
      <c r="LGI176" s="173"/>
      <c r="LGJ176" s="173"/>
      <c r="LGK176" s="173"/>
      <c r="LGL176" s="173"/>
      <c r="LGM176" s="173"/>
      <c r="LGN176" s="173"/>
      <c r="LGO176" s="173"/>
      <c r="LGP176" s="173"/>
      <c r="LGQ176" s="173"/>
      <c r="LGR176" s="173"/>
      <c r="LGS176" s="173"/>
      <c r="LGT176" s="173"/>
      <c r="LGU176" s="173"/>
      <c r="LGV176" s="173"/>
      <c r="LGW176" s="173"/>
      <c r="LGX176" s="173"/>
      <c r="LGY176" s="173"/>
      <c r="LGZ176" s="173"/>
      <c r="LHA176" s="173"/>
      <c r="LHB176" s="173"/>
      <c r="LHC176" s="173"/>
      <c r="LHD176" s="173"/>
      <c r="LHE176" s="173"/>
      <c r="LHF176" s="173"/>
      <c r="LHG176" s="173"/>
      <c r="LHH176" s="173"/>
      <c r="LHI176" s="173"/>
      <c r="LHJ176" s="173"/>
      <c r="LHK176" s="173"/>
      <c r="LHL176" s="173"/>
      <c r="LHM176" s="173"/>
      <c r="LHN176" s="173"/>
      <c r="LHO176" s="173"/>
      <c r="LHP176" s="173"/>
      <c r="LHQ176" s="173"/>
      <c r="LHR176" s="173"/>
      <c r="LHS176" s="173"/>
      <c r="LHT176" s="173"/>
      <c r="LHU176" s="173"/>
      <c r="LHV176" s="173"/>
      <c r="LHW176" s="173"/>
      <c r="LHX176" s="173"/>
      <c r="LHY176" s="173"/>
      <c r="LHZ176" s="173"/>
      <c r="LIA176" s="173"/>
      <c r="LIB176" s="173"/>
      <c r="LIC176" s="173"/>
      <c r="LID176" s="173"/>
      <c r="LIE176" s="173"/>
      <c r="LIF176" s="173"/>
      <c r="LIG176" s="173"/>
      <c r="LIH176" s="173"/>
      <c r="LII176" s="173"/>
      <c r="LIJ176" s="173"/>
      <c r="LIK176" s="173"/>
      <c r="LIL176" s="173"/>
      <c r="LIM176" s="173"/>
      <c r="LIN176" s="173"/>
      <c r="LIO176" s="173"/>
      <c r="LIP176" s="173"/>
      <c r="LIQ176" s="173"/>
      <c r="LIR176" s="173"/>
      <c r="LIS176" s="173"/>
      <c r="LIT176" s="173"/>
      <c r="LIU176" s="173"/>
      <c r="LIV176" s="173"/>
      <c r="LIW176" s="173"/>
      <c r="LIX176" s="173"/>
      <c r="LIY176" s="173"/>
      <c r="LIZ176" s="173"/>
      <c r="LJA176" s="173"/>
      <c r="LJB176" s="173"/>
      <c r="LJC176" s="173"/>
      <c r="LJD176" s="173"/>
      <c r="LJE176" s="173"/>
      <c r="LJF176" s="173"/>
      <c r="LJG176" s="173"/>
      <c r="LJH176" s="173"/>
      <c r="LJI176" s="173"/>
      <c r="LJJ176" s="173"/>
      <c r="LJK176" s="173"/>
      <c r="LJL176" s="173"/>
      <c r="LJM176" s="173"/>
      <c r="LJN176" s="173"/>
      <c r="LJO176" s="173"/>
      <c r="LJP176" s="173"/>
      <c r="LJQ176" s="173"/>
      <c r="LJR176" s="173"/>
      <c r="LJS176" s="173"/>
      <c r="LJT176" s="173"/>
      <c r="LJU176" s="173"/>
      <c r="LJV176" s="173"/>
      <c r="LJW176" s="173"/>
      <c r="LJX176" s="173"/>
      <c r="LJY176" s="173"/>
      <c r="LJZ176" s="173"/>
      <c r="LKA176" s="173"/>
      <c r="LKB176" s="173"/>
      <c r="LKC176" s="173"/>
      <c r="LKD176" s="173"/>
      <c r="LKE176" s="173"/>
      <c r="LKF176" s="173"/>
      <c r="LKG176" s="173"/>
      <c r="LKH176" s="173"/>
      <c r="LKI176" s="173"/>
      <c r="LKJ176" s="173"/>
      <c r="LKK176" s="173"/>
      <c r="LKL176" s="173"/>
      <c r="LKM176" s="173"/>
      <c r="LKN176" s="173"/>
      <c r="LKO176" s="173"/>
      <c r="LKP176" s="173"/>
      <c r="LKQ176" s="173"/>
      <c r="LKR176" s="173"/>
      <c r="LKS176" s="173"/>
      <c r="LKT176" s="173"/>
      <c r="LKU176" s="173"/>
      <c r="LKV176" s="173"/>
      <c r="LKW176" s="173"/>
      <c r="LKX176" s="173"/>
      <c r="LKY176" s="173"/>
      <c r="LKZ176" s="173"/>
      <c r="LLA176" s="173"/>
      <c r="LLB176" s="173"/>
      <c r="LLC176" s="173"/>
      <c r="LLD176" s="173"/>
      <c r="LLE176" s="173"/>
      <c r="LLF176" s="173"/>
      <c r="LLG176" s="173"/>
      <c r="LLH176" s="173"/>
      <c r="LLI176" s="173"/>
      <c r="LLJ176" s="173"/>
      <c r="LLK176" s="173"/>
      <c r="LLL176" s="173"/>
      <c r="LLM176" s="173"/>
      <c r="LLN176" s="173"/>
      <c r="LLO176" s="173"/>
      <c r="LLP176" s="173"/>
      <c r="LLQ176" s="173"/>
      <c r="LLR176" s="173"/>
      <c r="LLS176" s="173"/>
      <c r="LLT176" s="173"/>
      <c r="LLU176" s="173"/>
      <c r="LLV176" s="173"/>
      <c r="LLW176" s="173"/>
      <c r="LLX176" s="173"/>
      <c r="LLY176" s="173"/>
      <c r="LLZ176" s="173"/>
      <c r="LMA176" s="173"/>
      <c r="LMB176" s="173"/>
      <c r="LMC176" s="173"/>
      <c r="LMD176" s="173"/>
      <c r="LME176" s="173"/>
      <c r="LMF176" s="173"/>
      <c r="LMG176" s="173"/>
      <c r="LMH176" s="173"/>
      <c r="LMI176" s="173"/>
      <c r="LMJ176" s="173"/>
      <c r="LMK176" s="173"/>
      <c r="LML176" s="173"/>
      <c r="LMM176" s="173"/>
      <c r="LMN176" s="173"/>
      <c r="LMO176" s="173"/>
      <c r="LMP176" s="173"/>
      <c r="LMQ176" s="173"/>
      <c r="LMR176" s="173"/>
      <c r="LMS176" s="173"/>
      <c r="LMT176" s="173"/>
      <c r="LMU176" s="173"/>
      <c r="LMV176" s="173"/>
      <c r="LMW176" s="173"/>
      <c r="LMX176" s="173"/>
      <c r="LMY176" s="173"/>
      <c r="LMZ176" s="173"/>
      <c r="LNA176" s="173"/>
      <c r="LNB176" s="173"/>
      <c r="LNC176" s="173"/>
      <c r="LND176" s="173"/>
      <c r="LNE176" s="173"/>
      <c r="LNF176" s="173"/>
      <c r="LNG176" s="173"/>
      <c r="LNH176" s="173"/>
      <c r="LNI176" s="173"/>
      <c r="LNJ176" s="173"/>
      <c r="LNK176" s="173"/>
      <c r="LNL176" s="173"/>
      <c r="LNM176" s="173"/>
      <c r="LNN176" s="173"/>
      <c r="LNO176" s="173"/>
      <c r="LNP176" s="173"/>
      <c r="LNQ176" s="173"/>
      <c r="LNR176" s="173"/>
      <c r="LNS176" s="173"/>
      <c r="LNT176" s="173"/>
      <c r="LNU176" s="173"/>
      <c r="LNV176" s="173"/>
      <c r="LNW176" s="173"/>
      <c r="LNX176" s="173"/>
      <c r="LNY176" s="173"/>
      <c r="LNZ176" s="173"/>
      <c r="LOA176" s="173"/>
      <c r="LOB176" s="173"/>
      <c r="LOC176" s="173"/>
      <c r="LOD176" s="173"/>
      <c r="LOE176" s="173"/>
      <c r="LOF176" s="173"/>
      <c r="LOG176" s="173"/>
      <c r="LOH176" s="173"/>
      <c r="LOI176" s="173"/>
      <c r="LOJ176" s="173"/>
      <c r="LOK176" s="173"/>
      <c r="LOL176" s="173"/>
      <c r="LOM176" s="173"/>
      <c r="LON176" s="173"/>
      <c r="LOO176" s="173"/>
      <c r="LOP176" s="173"/>
      <c r="LOQ176" s="173"/>
      <c r="LOR176" s="173"/>
      <c r="LOS176" s="173"/>
      <c r="LOT176" s="173"/>
      <c r="LOU176" s="173"/>
      <c r="LOV176" s="173"/>
      <c r="LOW176" s="173"/>
      <c r="LOX176" s="173"/>
      <c r="LOY176" s="173"/>
      <c r="LOZ176" s="173"/>
      <c r="LPA176" s="173"/>
      <c r="LPB176" s="173"/>
      <c r="LPC176" s="173"/>
      <c r="LPD176" s="173"/>
      <c r="LPE176" s="173"/>
      <c r="LPF176" s="173"/>
      <c r="LPG176" s="173"/>
      <c r="LPH176" s="173"/>
      <c r="LPI176" s="173"/>
      <c r="LPJ176" s="173"/>
      <c r="LPK176" s="173"/>
      <c r="LPL176" s="173"/>
      <c r="LPM176" s="173"/>
      <c r="LPN176" s="173"/>
      <c r="LPO176" s="173"/>
      <c r="LPP176" s="173"/>
      <c r="LPQ176" s="173"/>
      <c r="LPR176" s="173"/>
      <c r="LPS176" s="173"/>
      <c r="LPT176" s="173"/>
      <c r="LPU176" s="173"/>
      <c r="LPV176" s="173"/>
      <c r="LPW176" s="173"/>
      <c r="LPX176" s="173"/>
      <c r="LPY176" s="173"/>
      <c r="LPZ176" s="173"/>
      <c r="LQA176" s="173"/>
      <c r="LQB176" s="173"/>
      <c r="LQC176" s="173"/>
      <c r="LQD176" s="173"/>
      <c r="LQE176" s="173"/>
      <c r="LQF176" s="173"/>
      <c r="LQG176" s="173"/>
      <c r="LQH176" s="173"/>
      <c r="LQI176" s="173"/>
      <c r="LQJ176" s="173"/>
      <c r="LQK176" s="173"/>
      <c r="LQL176" s="173"/>
      <c r="LQM176" s="173"/>
      <c r="LQN176" s="173"/>
      <c r="LQO176" s="173"/>
      <c r="LQP176" s="173"/>
      <c r="LQQ176" s="173"/>
      <c r="LQR176" s="173"/>
      <c r="LQS176" s="173"/>
      <c r="LQT176" s="173"/>
      <c r="LQU176" s="173"/>
      <c r="LQV176" s="173"/>
      <c r="LQW176" s="173"/>
      <c r="LQX176" s="173"/>
      <c r="LQY176" s="173"/>
      <c r="LQZ176" s="173"/>
      <c r="LRA176" s="173"/>
      <c r="LRB176" s="173"/>
      <c r="LRC176" s="173"/>
      <c r="LRD176" s="173"/>
      <c r="LRE176" s="173"/>
      <c r="LRF176" s="173"/>
      <c r="LRG176" s="173"/>
      <c r="LRH176" s="173"/>
      <c r="LRI176" s="173"/>
      <c r="LRJ176" s="173"/>
      <c r="LRK176" s="173"/>
      <c r="LRL176" s="173"/>
      <c r="LRM176" s="173"/>
      <c r="LRN176" s="173"/>
      <c r="LRO176" s="173"/>
      <c r="LRP176" s="173"/>
      <c r="LRQ176" s="173"/>
      <c r="LRR176" s="173"/>
      <c r="LRS176" s="173"/>
      <c r="LRT176" s="173"/>
      <c r="LRU176" s="173"/>
      <c r="LRV176" s="173"/>
      <c r="LRW176" s="173"/>
      <c r="LRX176" s="173"/>
      <c r="LRY176" s="173"/>
      <c r="LRZ176" s="173"/>
      <c r="LSA176" s="173"/>
      <c r="LSB176" s="173"/>
      <c r="LSC176" s="173"/>
      <c r="LSD176" s="173"/>
      <c r="LSE176" s="173"/>
      <c r="LSF176" s="173"/>
      <c r="LSG176" s="173"/>
      <c r="LSH176" s="173"/>
      <c r="LSI176" s="173"/>
      <c r="LSJ176" s="173"/>
      <c r="LSK176" s="173"/>
      <c r="LSL176" s="173"/>
      <c r="LSM176" s="173"/>
      <c r="LSN176" s="173"/>
      <c r="LSO176" s="173"/>
      <c r="LSP176" s="173"/>
      <c r="LSQ176" s="173"/>
      <c r="LSR176" s="173"/>
      <c r="LSS176" s="173"/>
      <c r="LST176" s="173"/>
      <c r="LSU176" s="173"/>
      <c r="LSV176" s="173"/>
      <c r="LSW176" s="173"/>
      <c r="LSX176" s="173"/>
      <c r="LSY176" s="173"/>
      <c r="LSZ176" s="173"/>
      <c r="LTA176" s="173"/>
      <c r="LTB176" s="173"/>
      <c r="LTC176" s="173"/>
      <c r="LTD176" s="173"/>
      <c r="LTE176" s="173"/>
      <c r="LTF176" s="173"/>
      <c r="LTG176" s="173"/>
      <c r="LTH176" s="173"/>
      <c r="LTI176" s="173"/>
      <c r="LTJ176" s="173"/>
      <c r="LTK176" s="173"/>
      <c r="LTL176" s="173"/>
      <c r="LTM176" s="173"/>
      <c r="LTN176" s="173"/>
      <c r="LTO176" s="173"/>
      <c r="LTP176" s="173"/>
      <c r="LTQ176" s="173"/>
      <c r="LTR176" s="173"/>
      <c r="LTS176" s="173"/>
      <c r="LTT176" s="173"/>
      <c r="LTU176" s="173"/>
      <c r="LTV176" s="173"/>
      <c r="LTW176" s="173"/>
      <c r="LTX176" s="173"/>
      <c r="LTY176" s="173"/>
      <c r="LTZ176" s="173"/>
      <c r="LUA176" s="173"/>
      <c r="LUB176" s="173"/>
      <c r="LUC176" s="173"/>
      <c r="LUD176" s="173"/>
      <c r="LUE176" s="173"/>
      <c r="LUF176" s="173"/>
      <c r="LUG176" s="173"/>
      <c r="LUH176" s="173"/>
      <c r="LUI176" s="173"/>
      <c r="LUJ176" s="173"/>
      <c r="LUK176" s="173"/>
      <c r="LUL176" s="173"/>
      <c r="LUM176" s="173"/>
      <c r="LUN176" s="173"/>
      <c r="LUO176" s="173"/>
      <c r="LUP176" s="173"/>
      <c r="LUQ176" s="173"/>
      <c r="LUR176" s="173"/>
      <c r="LUS176" s="173"/>
      <c r="LUT176" s="173"/>
      <c r="LUU176" s="173"/>
      <c r="LUV176" s="173"/>
      <c r="LUW176" s="173"/>
      <c r="LUX176" s="173"/>
      <c r="LUY176" s="173"/>
      <c r="LUZ176" s="173"/>
      <c r="LVA176" s="173"/>
      <c r="LVB176" s="173"/>
      <c r="LVC176" s="173"/>
      <c r="LVD176" s="173"/>
      <c r="LVE176" s="173"/>
      <c r="LVF176" s="173"/>
      <c r="LVG176" s="173"/>
      <c r="LVH176" s="173"/>
      <c r="LVI176" s="173"/>
      <c r="LVJ176" s="173"/>
      <c r="LVK176" s="173"/>
      <c r="LVL176" s="173"/>
      <c r="LVM176" s="173"/>
      <c r="LVN176" s="173"/>
      <c r="LVO176" s="173"/>
      <c r="LVP176" s="173"/>
      <c r="LVQ176" s="173"/>
      <c r="LVR176" s="173"/>
      <c r="LVS176" s="173"/>
      <c r="LVT176" s="173"/>
      <c r="LVU176" s="173"/>
      <c r="LVV176" s="173"/>
      <c r="LVW176" s="173"/>
      <c r="LVX176" s="173"/>
      <c r="LVY176" s="173"/>
      <c r="LVZ176" s="173"/>
      <c r="LWA176" s="173"/>
      <c r="LWB176" s="173"/>
      <c r="LWC176" s="173"/>
      <c r="LWD176" s="173"/>
      <c r="LWE176" s="173"/>
      <c r="LWF176" s="173"/>
      <c r="LWG176" s="173"/>
      <c r="LWH176" s="173"/>
      <c r="LWI176" s="173"/>
      <c r="LWJ176" s="173"/>
      <c r="LWK176" s="173"/>
      <c r="LWL176" s="173"/>
      <c r="LWM176" s="173"/>
      <c r="LWN176" s="173"/>
      <c r="LWO176" s="173"/>
      <c r="LWP176" s="173"/>
      <c r="LWQ176" s="173"/>
      <c r="LWR176" s="173"/>
      <c r="LWS176" s="173"/>
      <c r="LWT176" s="173"/>
      <c r="LWU176" s="173"/>
      <c r="LWV176" s="173"/>
      <c r="LWW176" s="173"/>
      <c r="LWX176" s="173"/>
      <c r="LWY176" s="173"/>
      <c r="LWZ176" s="173"/>
      <c r="LXA176" s="173"/>
      <c r="LXB176" s="173"/>
      <c r="LXC176" s="173"/>
      <c r="LXD176" s="173"/>
      <c r="LXE176" s="173"/>
      <c r="LXF176" s="173"/>
      <c r="LXG176" s="173"/>
      <c r="LXH176" s="173"/>
      <c r="LXI176" s="173"/>
      <c r="LXJ176" s="173"/>
      <c r="LXK176" s="173"/>
      <c r="LXL176" s="173"/>
      <c r="LXM176" s="173"/>
      <c r="LXN176" s="173"/>
      <c r="LXO176" s="173"/>
      <c r="LXP176" s="173"/>
      <c r="LXQ176" s="173"/>
      <c r="LXR176" s="173"/>
      <c r="LXS176" s="173"/>
      <c r="LXT176" s="173"/>
      <c r="LXU176" s="173"/>
      <c r="LXV176" s="173"/>
      <c r="LXW176" s="173"/>
      <c r="LXX176" s="173"/>
      <c r="LXY176" s="173"/>
      <c r="LXZ176" s="173"/>
      <c r="LYA176" s="173"/>
      <c r="LYB176" s="173"/>
      <c r="LYC176" s="173"/>
      <c r="LYD176" s="173"/>
      <c r="LYE176" s="173"/>
      <c r="LYF176" s="173"/>
      <c r="LYG176" s="173"/>
      <c r="LYH176" s="173"/>
      <c r="LYI176" s="173"/>
      <c r="LYJ176" s="173"/>
      <c r="LYK176" s="173"/>
      <c r="LYL176" s="173"/>
      <c r="LYM176" s="173"/>
      <c r="LYN176" s="173"/>
      <c r="LYO176" s="173"/>
      <c r="LYP176" s="173"/>
      <c r="LYQ176" s="173"/>
      <c r="LYR176" s="173"/>
      <c r="LYS176" s="173"/>
      <c r="LYT176" s="173"/>
      <c r="LYU176" s="173"/>
      <c r="LYV176" s="173"/>
      <c r="LYW176" s="173"/>
      <c r="LYX176" s="173"/>
      <c r="LYY176" s="173"/>
      <c r="LYZ176" s="173"/>
      <c r="LZA176" s="173"/>
      <c r="LZB176" s="173"/>
      <c r="LZC176" s="173"/>
      <c r="LZD176" s="173"/>
      <c r="LZE176" s="173"/>
      <c r="LZF176" s="173"/>
      <c r="LZG176" s="173"/>
      <c r="LZH176" s="173"/>
      <c r="LZI176" s="173"/>
      <c r="LZJ176" s="173"/>
      <c r="LZK176" s="173"/>
      <c r="LZL176" s="173"/>
      <c r="LZM176" s="173"/>
      <c r="LZN176" s="173"/>
      <c r="LZO176" s="173"/>
      <c r="LZP176" s="173"/>
      <c r="LZQ176" s="173"/>
      <c r="LZR176" s="173"/>
      <c r="LZS176" s="173"/>
      <c r="LZT176" s="173"/>
      <c r="LZU176" s="173"/>
      <c r="LZV176" s="173"/>
      <c r="LZW176" s="173"/>
      <c r="LZX176" s="173"/>
      <c r="LZY176" s="173"/>
      <c r="LZZ176" s="173"/>
      <c r="MAA176" s="173"/>
      <c r="MAB176" s="173"/>
      <c r="MAC176" s="173"/>
      <c r="MAD176" s="173"/>
      <c r="MAE176" s="173"/>
      <c r="MAF176" s="173"/>
      <c r="MAG176" s="173"/>
      <c r="MAH176" s="173"/>
      <c r="MAI176" s="173"/>
      <c r="MAJ176" s="173"/>
      <c r="MAK176" s="173"/>
      <c r="MAL176" s="173"/>
      <c r="MAM176" s="173"/>
      <c r="MAN176" s="173"/>
      <c r="MAO176" s="173"/>
      <c r="MAP176" s="173"/>
      <c r="MAQ176" s="173"/>
      <c r="MAR176" s="173"/>
      <c r="MAS176" s="173"/>
      <c r="MAT176" s="173"/>
      <c r="MAU176" s="173"/>
      <c r="MAV176" s="173"/>
      <c r="MAW176" s="173"/>
      <c r="MAX176" s="173"/>
      <c r="MAY176" s="173"/>
      <c r="MAZ176" s="173"/>
      <c r="MBA176" s="173"/>
      <c r="MBB176" s="173"/>
      <c r="MBC176" s="173"/>
      <c r="MBD176" s="173"/>
      <c r="MBE176" s="173"/>
      <c r="MBF176" s="173"/>
      <c r="MBG176" s="173"/>
      <c r="MBH176" s="173"/>
      <c r="MBI176" s="173"/>
      <c r="MBJ176" s="173"/>
      <c r="MBK176" s="173"/>
      <c r="MBL176" s="173"/>
      <c r="MBM176" s="173"/>
      <c r="MBN176" s="173"/>
      <c r="MBO176" s="173"/>
      <c r="MBP176" s="173"/>
      <c r="MBQ176" s="173"/>
      <c r="MBR176" s="173"/>
      <c r="MBS176" s="173"/>
      <c r="MBT176" s="173"/>
      <c r="MBU176" s="173"/>
      <c r="MBV176" s="173"/>
      <c r="MBW176" s="173"/>
      <c r="MBX176" s="173"/>
      <c r="MBY176" s="173"/>
      <c r="MBZ176" s="173"/>
      <c r="MCA176" s="173"/>
      <c r="MCB176" s="173"/>
      <c r="MCC176" s="173"/>
      <c r="MCD176" s="173"/>
      <c r="MCE176" s="173"/>
      <c r="MCF176" s="173"/>
      <c r="MCG176" s="173"/>
      <c r="MCH176" s="173"/>
      <c r="MCI176" s="173"/>
      <c r="MCJ176" s="173"/>
      <c r="MCK176" s="173"/>
      <c r="MCL176" s="173"/>
      <c r="MCM176" s="173"/>
      <c r="MCN176" s="173"/>
      <c r="MCO176" s="173"/>
      <c r="MCP176" s="173"/>
      <c r="MCQ176" s="173"/>
      <c r="MCR176" s="173"/>
      <c r="MCS176" s="173"/>
      <c r="MCT176" s="173"/>
      <c r="MCU176" s="173"/>
      <c r="MCV176" s="173"/>
      <c r="MCW176" s="173"/>
      <c r="MCX176" s="173"/>
      <c r="MCY176" s="173"/>
      <c r="MCZ176" s="173"/>
      <c r="MDA176" s="173"/>
      <c r="MDB176" s="173"/>
      <c r="MDC176" s="173"/>
      <c r="MDD176" s="173"/>
      <c r="MDE176" s="173"/>
      <c r="MDF176" s="173"/>
      <c r="MDG176" s="173"/>
      <c r="MDH176" s="173"/>
      <c r="MDI176" s="173"/>
      <c r="MDJ176" s="173"/>
      <c r="MDK176" s="173"/>
      <c r="MDL176" s="173"/>
      <c r="MDM176" s="173"/>
      <c r="MDN176" s="173"/>
      <c r="MDO176" s="173"/>
      <c r="MDP176" s="173"/>
      <c r="MDQ176" s="173"/>
      <c r="MDR176" s="173"/>
      <c r="MDS176" s="173"/>
      <c r="MDT176" s="173"/>
      <c r="MDU176" s="173"/>
      <c r="MDV176" s="173"/>
      <c r="MDW176" s="173"/>
      <c r="MDX176" s="173"/>
      <c r="MDY176" s="173"/>
      <c r="MDZ176" s="173"/>
      <c r="MEA176" s="173"/>
      <c r="MEB176" s="173"/>
      <c r="MEC176" s="173"/>
      <c r="MED176" s="173"/>
      <c r="MEE176" s="173"/>
      <c r="MEF176" s="173"/>
      <c r="MEG176" s="173"/>
      <c r="MEH176" s="173"/>
      <c r="MEI176" s="173"/>
      <c r="MEJ176" s="173"/>
      <c r="MEK176" s="173"/>
      <c r="MEL176" s="173"/>
      <c r="MEM176" s="173"/>
      <c r="MEN176" s="173"/>
      <c r="MEO176" s="173"/>
      <c r="MEP176" s="173"/>
      <c r="MEQ176" s="173"/>
      <c r="MER176" s="173"/>
      <c r="MES176" s="173"/>
      <c r="MET176" s="173"/>
      <c r="MEU176" s="173"/>
      <c r="MEV176" s="173"/>
      <c r="MEW176" s="173"/>
      <c r="MEX176" s="173"/>
      <c r="MEY176" s="173"/>
      <c r="MEZ176" s="173"/>
      <c r="MFA176" s="173"/>
      <c r="MFB176" s="173"/>
      <c r="MFC176" s="173"/>
      <c r="MFD176" s="173"/>
      <c r="MFE176" s="173"/>
      <c r="MFF176" s="173"/>
      <c r="MFG176" s="173"/>
      <c r="MFH176" s="173"/>
      <c r="MFI176" s="173"/>
      <c r="MFJ176" s="173"/>
      <c r="MFK176" s="173"/>
      <c r="MFL176" s="173"/>
      <c r="MFM176" s="173"/>
      <c r="MFN176" s="173"/>
      <c r="MFO176" s="173"/>
      <c r="MFP176" s="173"/>
      <c r="MFQ176" s="173"/>
      <c r="MFR176" s="173"/>
      <c r="MFS176" s="173"/>
      <c r="MFT176" s="173"/>
      <c r="MFU176" s="173"/>
      <c r="MFV176" s="173"/>
      <c r="MFW176" s="173"/>
      <c r="MFX176" s="173"/>
      <c r="MFY176" s="173"/>
      <c r="MFZ176" s="173"/>
      <c r="MGA176" s="173"/>
      <c r="MGB176" s="173"/>
      <c r="MGC176" s="173"/>
      <c r="MGD176" s="173"/>
      <c r="MGE176" s="173"/>
      <c r="MGF176" s="173"/>
      <c r="MGG176" s="173"/>
      <c r="MGH176" s="173"/>
      <c r="MGI176" s="173"/>
      <c r="MGJ176" s="173"/>
      <c r="MGK176" s="173"/>
      <c r="MGL176" s="173"/>
      <c r="MGM176" s="173"/>
      <c r="MGN176" s="173"/>
      <c r="MGO176" s="173"/>
      <c r="MGP176" s="173"/>
      <c r="MGQ176" s="173"/>
      <c r="MGR176" s="173"/>
      <c r="MGS176" s="173"/>
      <c r="MGT176" s="173"/>
      <c r="MGU176" s="173"/>
      <c r="MGV176" s="173"/>
      <c r="MGW176" s="173"/>
      <c r="MGX176" s="173"/>
      <c r="MGY176" s="173"/>
      <c r="MGZ176" s="173"/>
      <c r="MHA176" s="173"/>
      <c r="MHB176" s="173"/>
      <c r="MHC176" s="173"/>
      <c r="MHD176" s="173"/>
      <c r="MHE176" s="173"/>
      <c r="MHF176" s="173"/>
      <c r="MHG176" s="173"/>
      <c r="MHH176" s="173"/>
      <c r="MHI176" s="173"/>
      <c r="MHJ176" s="173"/>
      <c r="MHK176" s="173"/>
      <c r="MHL176" s="173"/>
      <c r="MHM176" s="173"/>
      <c r="MHN176" s="173"/>
      <c r="MHO176" s="173"/>
      <c r="MHP176" s="173"/>
      <c r="MHQ176" s="173"/>
      <c r="MHR176" s="173"/>
      <c r="MHS176" s="173"/>
      <c r="MHT176" s="173"/>
      <c r="MHU176" s="173"/>
      <c r="MHV176" s="173"/>
      <c r="MHW176" s="173"/>
      <c r="MHX176" s="173"/>
      <c r="MHY176" s="173"/>
      <c r="MHZ176" s="173"/>
      <c r="MIA176" s="173"/>
      <c r="MIB176" s="173"/>
      <c r="MIC176" s="173"/>
      <c r="MID176" s="173"/>
      <c r="MIE176" s="173"/>
      <c r="MIF176" s="173"/>
      <c r="MIG176" s="173"/>
      <c r="MIH176" s="173"/>
      <c r="MII176" s="173"/>
      <c r="MIJ176" s="173"/>
      <c r="MIK176" s="173"/>
      <c r="MIL176" s="173"/>
      <c r="MIM176" s="173"/>
      <c r="MIN176" s="173"/>
      <c r="MIO176" s="173"/>
      <c r="MIP176" s="173"/>
      <c r="MIQ176" s="173"/>
      <c r="MIR176" s="173"/>
      <c r="MIS176" s="173"/>
      <c r="MIT176" s="173"/>
      <c r="MIU176" s="173"/>
      <c r="MIV176" s="173"/>
      <c r="MIW176" s="173"/>
      <c r="MIX176" s="173"/>
      <c r="MIY176" s="173"/>
      <c r="MIZ176" s="173"/>
      <c r="MJA176" s="173"/>
      <c r="MJB176" s="173"/>
      <c r="MJC176" s="173"/>
      <c r="MJD176" s="173"/>
      <c r="MJE176" s="173"/>
      <c r="MJF176" s="173"/>
      <c r="MJG176" s="173"/>
      <c r="MJH176" s="173"/>
      <c r="MJI176" s="173"/>
      <c r="MJJ176" s="173"/>
      <c r="MJK176" s="173"/>
      <c r="MJL176" s="173"/>
      <c r="MJM176" s="173"/>
      <c r="MJN176" s="173"/>
      <c r="MJO176" s="173"/>
      <c r="MJP176" s="173"/>
      <c r="MJQ176" s="173"/>
      <c r="MJR176" s="173"/>
      <c r="MJS176" s="173"/>
      <c r="MJT176" s="173"/>
      <c r="MJU176" s="173"/>
      <c r="MJV176" s="173"/>
      <c r="MJW176" s="173"/>
      <c r="MJX176" s="173"/>
      <c r="MJY176" s="173"/>
      <c r="MJZ176" s="173"/>
      <c r="MKA176" s="173"/>
      <c r="MKB176" s="173"/>
      <c r="MKC176" s="173"/>
      <c r="MKD176" s="173"/>
      <c r="MKE176" s="173"/>
      <c r="MKF176" s="173"/>
      <c r="MKG176" s="173"/>
      <c r="MKH176" s="173"/>
      <c r="MKI176" s="173"/>
      <c r="MKJ176" s="173"/>
      <c r="MKK176" s="173"/>
      <c r="MKL176" s="173"/>
      <c r="MKM176" s="173"/>
      <c r="MKN176" s="173"/>
      <c r="MKO176" s="173"/>
      <c r="MKP176" s="173"/>
      <c r="MKQ176" s="173"/>
      <c r="MKR176" s="173"/>
      <c r="MKS176" s="173"/>
      <c r="MKT176" s="173"/>
      <c r="MKU176" s="173"/>
      <c r="MKV176" s="173"/>
      <c r="MKW176" s="173"/>
      <c r="MKX176" s="173"/>
      <c r="MKY176" s="173"/>
      <c r="MKZ176" s="173"/>
      <c r="MLA176" s="173"/>
      <c r="MLB176" s="173"/>
      <c r="MLC176" s="173"/>
      <c r="MLD176" s="173"/>
      <c r="MLE176" s="173"/>
      <c r="MLF176" s="173"/>
      <c r="MLG176" s="173"/>
      <c r="MLH176" s="173"/>
      <c r="MLI176" s="173"/>
      <c r="MLJ176" s="173"/>
      <c r="MLK176" s="173"/>
      <c r="MLL176" s="173"/>
      <c r="MLM176" s="173"/>
      <c r="MLN176" s="173"/>
      <c r="MLO176" s="173"/>
      <c r="MLP176" s="173"/>
      <c r="MLQ176" s="173"/>
      <c r="MLR176" s="173"/>
      <c r="MLS176" s="173"/>
      <c r="MLT176" s="173"/>
      <c r="MLU176" s="173"/>
      <c r="MLV176" s="173"/>
      <c r="MLW176" s="173"/>
      <c r="MLX176" s="173"/>
      <c r="MLY176" s="173"/>
      <c r="MLZ176" s="173"/>
      <c r="MMA176" s="173"/>
      <c r="MMB176" s="173"/>
      <c r="MMC176" s="173"/>
      <c r="MMD176" s="173"/>
      <c r="MME176" s="173"/>
      <c r="MMF176" s="173"/>
      <c r="MMG176" s="173"/>
      <c r="MMH176" s="173"/>
      <c r="MMI176" s="173"/>
      <c r="MMJ176" s="173"/>
      <c r="MMK176" s="173"/>
      <c r="MML176" s="173"/>
      <c r="MMM176" s="173"/>
      <c r="MMN176" s="173"/>
      <c r="MMO176" s="173"/>
      <c r="MMP176" s="173"/>
      <c r="MMQ176" s="173"/>
      <c r="MMR176" s="173"/>
      <c r="MMS176" s="173"/>
      <c r="MMT176" s="173"/>
      <c r="MMU176" s="173"/>
      <c r="MMV176" s="173"/>
      <c r="MMW176" s="173"/>
      <c r="MMX176" s="173"/>
      <c r="MMY176" s="173"/>
      <c r="MMZ176" s="173"/>
      <c r="MNA176" s="173"/>
      <c r="MNB176" s="173"/>
      <c r="MNC176" s="173"/>
      <c r="MND176" s="173"/>
      <c r="MNE176" s="173"/>
      <c r="MNF176" s="173"/>
      <c r="MNG176" s="173"/>
      <c r="MNH176" s="173"/>
      <c r="MNI176" s="173"/>
      <c r="MNJ176" s="173"/>
      <c r="MNK176" s="173"/>
      <c r="MNL176" s="173"/>
      <c r="MNM176" s="173"/>
      <c r="MNN176" s="173"/>
      <c r="MNO176" s="173"/>
      <c r="MNP176" s="173"/>
      <c r="MNQ176" s="173"/>
      <c r="MNR176" s="173"/>
      <c r="MNS176" s="173"/>
      <c r="MNT176" s="173"/>
      <c r="MNU176" s="173"/>
      <c r="MNV176" s="173"/>
      <c r="MNW176" s="173"/>
      <c r="MNX176" s="173"/>
      <c r="MNY176" s="173"/>
      <c r="MNZ176" s="173"/>
      <c r="MOA176" s="173"/>
      <c r="MOB176" s="173"/>
      <c r="MOC176" s="173"/>
      <c r="MOD176" s="173"/>
      <c r="MOE176" s="173"/>
      <c r="MOF176" s="173"/>
      <c r="MOG176" s="173"/>
      <c r="MOH176" s="173"/>
      <c r="MOI176" s="173"/>
      <c r="MOJ176" s="173"/>
      <c r="MOK176" s="173"/>
      <c r="MOL176" s="173"/>
      <c r="MOM176" s="173"/>
      <c r="MON176" s="173"/>
      <c r="MOO176" s="173"/>
      <c r="MOP176" s="173"/>
      <c r="MOQ176" s="173"/>
      <c r="MOR176" s="173"/>
      <c r="MOS176" s="173"/>
      <c r="MOT176" s="173"/>
      <c r="MOU176" s="173"/>
      <c r="MOV176" s="173"/>
      <c r="MOW176" s="173"/>
      <c r="MOX176" s="173"/>
      <c r="MOY176" s="173"/>
      <c r="MOZ176" s="173"/>
      <c r="MPA176" s="173"/>
      <c r="MPB176" s="173"/>
      <c r="MPC176" s="173"/>
      <c r="MPD176" s="173"/>
      <c r="MPE176" s="173"/>
      <c r="MPF176" s="173"/>
      <c r="MPG176" s="173"/>
      <c r="MPH176" s="173"/>
      <c r="MPI176" s="173"/>
      <c r="MPJ176" s="173"/>
      <c r="MPK176" s="173"/>
      <c r="MPL176" s="173"/>
      <c r="MPM176" s="173"/>
      <c r="MPN176" s="173"/>
      <c r="MPO176" s="173"/>
      <c r="MPP176" s="173"/>
      <c r="MPQ176" s="173"/>
      <c r="MPR176" s="173"/>
      <c r="MPS176" s="173"/>
      <c r="MPT176" s="173"/>
      <c r="MPU176" s="173"/>
      <c r="MPV176" s="173"/>
      <c r="MPW176" s="173"/>
      <c r="MPX176" s="173"/>
      <c r="MPY176" s="173"/>
      <c r="MPZ176" s="173"/>
      <c r="MQA176" s="173"/>
      <c r="MQB176" s="173"/>
      <c r="MQC176" s="173"/>
      <c r="MQD176" s="173"/>
      <c r="MQE176" s="173"/>
      <c r="MQF176" s="173"/>
      <c r="MQG176" s="173"/>
      <c r="MQH176" s="173"/>
      <c r="MQI176" s="173"/>
      <c r="MQJ176" s="173"/>
      <c r="MQK176" s="173"/>
      <c r="MQL176" s="173"/>
      <c r="MQM176" s="173"/>
      <c r="MQN176" s="173"/>
      <c r="MQO176" s="173"/>
      <c r="MQP176" s="173"/>
      <c r="MQQ176" s="173"/>
      <c r="MQR176" s="173"/>
      <c r="MQS176" s="173"/>
      <c r="MQT176" s="173"/>
      <c r="MQU176" s="173"/>
      <c r="MQV176" s="173"/>
      <c r="MQW176" s="173"/>
      <c r="MQX176" s="173"/>
      <c r="MQY176" s="173"/>
      <c r="MQZ176" s="173"/>
      <c r="MRA176" s="173"/>
      <c r="MRB176" s="173"/>
      <c r="MRC176" s="173"/>
      <c r="MRD176" s="173"/>
      <c r="MRE176" s="173"/>
      <c r="MRF176" s="173"/>
      <c r="MRG176" s="173"/>
      <c r="MRH176" s="173"/>
      <c r="MRI176" s="173"/>
      <c r="MRJ176" s="173"/>
      <c r="MRK176" s="173"/>
      <c r="MRL176" s="173"/>
      <c r="MRM176" s="173"/>
      <c r="MRN176" s="173"/>
      <c r="MRO176" s="173"/>
      <c r="MRP176" s="173"/>
      <c r="MRQ176" s="173"/>
      <c r="MRR176" s="173"/>
      <c r="MRS176" s="173"/>
      <c r="MRT176" s="173"/>
      <c r="MRU176" s="173"/>
      <c r="MRV176" s="173"/>
      <c r="MRW176" s="173"/>
      <c r="MRX176" s="173"/>
      <c r="MRY176" s="173"/>
      <c r="MRZ176" s="173"/>
      <c r="MSA176" s="173"/>
      <c r="MSB176" s="173"/>
      <c r="MSC176" s="173"/>
      <c r="MSD176" s="173"/>
      <c r="MSE176" s="173"/>
      <c r="MSF176" s="173"/>
      <c r="MSG176" s="173"/>
      <c r="MSH176" s="173"/>
      <c r="MSI176" s="173"/>
      <c r="MSJ176" s="173"/>
      <c r="MSK176" s="173"/>
      <c r="MSL176" s="173"/>
      <c r="MSM176" s="173"/>
      <c r="MSN176" s="173"/>
      <c r="MSO176" s="173"/>
      <c r="MSP176" s="173"/>
      <c r="MSQ176" s="173"/>
      <c r="MSR176" s="173"/>
      <c r="MSS176" s="173"/>
      <c r="MST176" s="173"/>
      <c r="MSU176" s="173"/>
      <c r="MSV176" s="173"/>
      <c r="MSW176" s="173"/>
      <c r="MSX176" s="173"/>
      <c r="MSY176" s="173"/>
      <c r="MSZ176" s="173"/>
      <c r="MTA176" s="173"/>
      <c r="MTB176" s="173"/>
      <c r="MTC176" s="173"/>
      <c r="MTD176" s="173"/>
      <c r="MTE176" s="173"/>
      <c r="MTF176" s="173"/>
      <c r="MTG176" s="173"/>
      <c r="MTH176" s="173"/>
      <c r="MTI176" s="173"/>
      <c r="MTJ176" s="173"/>
      <c r="MTK176" s="173"/>
      <c r="MTL176" s="173"/>
      <c r="MTM176" s="173"/>
      <c r="MTN176" s="173"/>
      <c r="MTO176" s="173"/>
      <c r="MTP176" s="173"/>
      <c r="MTQ176" s="173"/>
      <c r="MTR176" s="173"/>
      <c r="MTS176" s="173"/>
      <c r="MTT176" s="173"/>
      <c r="MTU176" s="173"/>
      <c r="MTV176" s="173"/>
      <c r="MTW176" s="173"/>
      <c r="MTX176" s="173"/>
      <c r="MTY176" s="173"/>
      <c r="MTZ176" s="173"/>
      <c r="MUA176" s="173"/>
      <c r="MUB176" s="173"/>
      <c r="MUC176" s="173"/>
      <c r="MUD176" s="173"/>
      <c r="MUE176" s="173"/>
      <c r="MUF176" s="173"/>
      <c r="MUG176" s="173"/>
      <c r="MUH176" s="173"/>
      <c r="MUI176" s="173"/>
      <c r="MUJ176" s="173"/>
      <c r="MUK176" s="173"/>
      <c r="MUL176" s="173"/>
      <c r="MUM176" s="173"/>
      <c r="MUN176" s="173"/>
      <c r="MUO176" s="173"/>
      <c r="MUP176" s="173"/>
      <c r="MUQ176" s="173"/>
      <c r="MUR176" s="173"/>
      <c r="MUS176" s="173"/>
      <c r="MUT176" s="173"/>
      <c r="MUU176" s="173"/>
      <c r="MUV176" s="173"/>
      <c r="MUW176" s="173"/>
      <c r="MUX176" s="173"/>
      <c r="MUY176" s="173"/>
      <c r="MUZ176" s="173"/>
      <c r="MVA176" s="173"/>
      <c r="MVB176" s="173"/>
      <c r="MVC176" s="173"/>
      <c r="MVD176" s="173"/>
      <c r="MVE176" s="173"/>
      <c r="MVF176" s="173"/>
      <c r="MVG176" s="173"/>
      <c r="MVH176" s="173"/>
      <c r="MVI176" s="173"/>
      <c r="MVJ176" s="173"/>
      <c r="MVK176" s="173"/>
      <c r="MVL176" s="173"/>
      <c r="MVM176" s="173"/>
      <c r="MVN176" s="173"/>
      <c r="MVO176" s="173"/>
      <c r="MVP176" s="173"/>
      <c r="MVQ176" s="173"/>
      <c r="MVR176" s="173"/>
      <c r="MVS176" s="173"/>
      <c r="MVT176" s="173"/>
      <c r="MVU176" s="173"/>
      <c r="MVV176" s="173"/>
      <c r="MVW176" s="173"/>
      <c r="MVX176" s="173"/>
      <c r="MVY176" s="173"/>
      <c r="MVZ176" s="173"/>
      <c r="MWA176" s="173"/>
      <c r="MWB176" s="173"/>
      <c r="MWC176" s="173"/>
      <c r="MWD176" s="173"/>
      <c r="MWE176" s="173"/>
      <c r="MWF176" s="173"/>
      <c r="MWG176" s="173"/>
      <c r="MWH176" s="173"/>
      <c r="MWI176" s="173"/>
      <c r="MWJ176" s="173"/>
      <c r="MWK176" s="173"/>
      <c r="MWL176" s="173"/>
      <c r="MWM176" s="173"/>
      <c r="MWN176" s="173"/>
      <c r="MWO176" s="173"/>
      <c r="MWP176" s="173"/>
      <c r="MWQ176" s="173"/>
      <c r="MWR176" s="173"/>
      <c r="MWS176" s="173"/>
      <c r="MWT176" s="173"/>
      <c r="MWU176" s="173"/>
      <c r="MWV176" s="173"/>
      <c r="MWW176" s="173"/>
      <c r="MWX176" s="173"/>
      <c r="MWY176" s="173"/>
      <c r="MWZ176" s="173"/>
      <c r="MXA176" s="173"/>
      <c r="MXB176" s="173"/>
      <c r="MXC176" s="173"/>
      <c r="MXD176" s="173"/>
      <c r="MXE176" s="173"/>
      <c r="MXF176" s="173"/>
      <c r="MXG176" s="173"/>
      <c r="MXH176" s="173"/>
      <c r="MXI176" s="173"/>
      <c r="MXJ176" s="173"/>
      <c r="MXK176" s="173"/>
      <c r="MXL176" s="173"/>
      <c r="MXM176" s="173"/>
      <c r="MXN176" s="173"/>
      <c r="MXO176" s="173"/>
      <c r="MXP176" s="173"/>
      <c r="MXQ176" s="173"/>
      <c r="MXR176" s="173"/>
      <c r="MXS176" s="173"/>
      <c r="MXT176" s="173"/>
      <c r="MXU176" s="173"/>
      <c r="MXV176" s="173"/>
      <c r="MXW176" s="173"/>
      <c r="MXX176" s="173"/>
      <c r="MXY176" s="173"/>
      <c r="MXZ176" s="173"/>
      <c r="MYA176" s="173"/>
      <c r="MYB176" s="173"/>
      <c r="MYC176" s="173"/>
      <c r="MYD176" s="173"/>
      <c r="MYE176" s="173"/>
      <c r="MYF176" s="173"/>
      <c r="MYG176" s="173"/>
      <c r="MYH176" s="173"/>
      <c r="MYI176" s="173"/>
      <c r="MYJ176" s="173"/>
      <c r="MYK176" s="173"/>
      <c r="MYL176" s="173"/>
      <c r="MYM176" s="173"/>
      <c r="MYN176" s="173"/>
      <c r="MYO176" s="173"/>
      <c r="MYP176" s="173"/>
      <c r="MYQ176" s="173"/>
      <c r="MYR176" s="173"/>
      <c r="MYS176" s="173"/>
      <c r="MYT176" s="173"/>
      <c r="MYU176" s="173"/>
      <c r="MYV176" s="173"/>
      <c r="MYW176" s="173"/>
      <c r="MYX176" s="173"/>
      <c r="MYY176" s="173"/>
      <c r="MYZ176" s="173"/>
      <c r="MZA176" s="173"/>
      <c r="MZB176" s="173"/>
      <c r="MZC176" s="173"/>
      <c r="MZD176" s="173"/>
      <c r="MZE176" s="173"/>
      <c r="MZF176" s="173"/>
      <c r="MZG176" s="173"/>
      <c r="MZH176" s="173"/>
      <c r="MZI176" s="173"/>
      <c r="MZJ176" s="173"/>
      <c r="MZK176" s="173"/>
      <c r="MZL176" s="173"/>
      <c r="MZM176" s="173"/>
      <c r="MZN176" s="173"/>
      <c r="MZO176" s="173"/>
      <c r="MZP176" s="173"/>
      <c r="MZQ176" s="173"/>
      <c r="MZR176" s="173"/>
      <c r="MZS176" s="173"/>
      <c r="MZT176" s="173"/>
      <c r="MZU176" s="173"/>
      <c r="MZV176" s="173"/>
      <c r="MZW176" s="173"/>
      <c r="MZX176" s="173"/>
      <c r="MZY176" s="173"/>
      <c r="MZZ176" s="173"/>
      <c r="NAA176" s="173"/>
      <c r="NAB176" s="173"/>
      <c r="NAC176" s="173"/>
      <c r="NAD176" s="173"/>
      <c r="NAE176" s="173"/>
      <c r="NAF176" s="173"/>
      <c r="NAG176" s="173"/>
      <c r="NAH176" s="173"/>
      <c r="NAI176" s="173"/>
      <c r="NAJ176" s="173"/>
      <c r="NAK176" s="173"/>
      <c r="NAL176" s="173"/>
      <c r="NAM176" s="173"/>
      <c r="NAN176" s="173"/>
      <c r="NAO176" s="173"/>
      <c r="NAP176" s="173"/>
      <c r="NAQ176" s="173"/>
      <c r="NAR176" s="173"/>
      <c r="NAS176" s="173"/>
      <c r="NAT176" s="173"/>
      <c r="NAU176" s="173"/>
      <c r="NAV176" s="173"/>
      <c r="NAW176" s="173"/>
      <c r="NAX176" s="173"/>
      <c r="NAY176" s="173"/>
      <c r="NAZ176" s="173"/>
      <c r="NBA176" s="173"/>
      <c r="NBB176" s="173"/>
      <c r="NBC176" s="173"/>
      <c r="NBD176" s="173"/>
      <c r="NBE176" s="173"/>
      <c r="NBF176" s="173"/>
      <c r="NBG176" s="173"/>
      <c r="NBH176" s="173"/>
      <c r="NBI176" s="173"/>
      <c r="NBJ176" s="173"/>
      <c r="NBK176" s="173"/>
      <c r="NBL176" s="173"/>
      <c r="NBM176" s="173"/>
      <c r="NBN176" s="173"/>
      <c r="NBO176" s="173"/>
      <c r="NBP176" s="173"/>
      <c r="NBQ176" s="173"/>
      <c r="NBR176" s="173"/>
      <c r="NBS176" s="173"/>
      <c r="NBT176" s="173"/>
      <c r="NBU176" s="173"/>
      <c r="NBV176" s="173"/>
      <c r="NBW176" s="173"/>
      <c r="NBX176" s="173"/>
      <c r="NBY176" s="173"/>
      <c r="NBZ176" s="173"/>
      <c r="NCA176" s="173"/>
      <c r="NCB176" s="173"/>
      <c r="NCC176" s="173"/>
      <c r="NCD176" s="173"/>
      <c r="NCE176" s="173"/>
      <c r="NCF176" s="173"/>
      <c r="NCG176" s="173"/>
      <c r="NCH176" s="173"/>
      <c r="NCI176" s="173"/>
      <c r="NCJ176" s="173"/>
      <c r="NCK176" s="173"/>
      <c r="NCL176" s="173"/>
      <c r="NCM176" s="173"/>
      <c r="NCN176" s="173"/>
      <c r="NCO176" s="173"/>
      <c r="NCP176" s="173"/>
      <c r="NCQ176" s="173"/>
      <c r="NCR176" s="173"/>
      <c r="NCS176" s="173"/>
      <c r="NCT176" s="173"/>
      <c r="NCU176" s="173"/>
      <c r="NCV176" s="173"/>
      <c r="NCW176" s="173"/>
      <c r="NCX176" s="173"/>
      <c r="NCY176" s="173"/>
      <c r="NCZ176" s="173"/>
      <c r="NDA176" s="173"/>
      <c r="NDB176" s="173"/>
      <c r="NDC176" s="173"/>
      <c r="NDD176" s="173"/>
      <c r="NDE176" s="173"/>
      <c r="NDF176" s="173"/>
      <c r="NDG176" s="173"/>
      <c r="NDH176" s="173"/>
      <c r="NDI176" s="173"/>
      <c r="NDJ176" s="173"/>
      <c r="NDK176" s="173"/>
      <c r="NDL176" s="173"/>
      <c r="NDM176" s="173"/>
      <c r="NDN176" s="173"/>
      <c r="NDO176" s="173"/>
      <c r="NDP176" s="173"/>
      <c r="NDQ176" s="173"/>
      <c r="NDR176" s="173"/>
      <c r="NDS176" s="173"/>
      <c r="NDT176" s="173"/>
      <c r="NDU176" s="173"/>
      <c r="NDV176" s="173"/>
      <c r="NDW176" s="173"/>
      <c r="NDX176" s="173"/>
      <c r="NDY176" s="173"/>
      <c r="NDZ176" s="173"/>
      <c r="NEA176" s="173"/>
      <c r="NEB176" s="173"/>
      <c r="NEC176" s="173"/>
      <c r="NED176" s="173"/>
      <c r="NEE176" s="173"/>
      <c r="NEF176" s="173"/>
      <c r="NEG176" s="173"/>
      <c r="NEH176" s="173"/>
      <c r="NEI176" s="173"/>
      <c r="NEJ176" s="173"/>
      <c r="NEK176" s="173"/>
      <c r="NEL176" s="173"/>
      <c r="NEM176" s="173"/>
      <c r="NEN176" s="173"/>
      <c r="NEO176" s="173"/>
      <c r="NEP176" s="173"/>
      <c r="NEQ176" s="173"/>
      <c r="NER176" s="173"/>
      <c r="NES176" s="173"/>
      <c r="NET176" s="173"/>
      <c r="NEU176" s="173"/>
      <c r="NEV176" s="173"/>
      <c r="NEW176" s="173"/>
      <c r="NEX176" s="173"/>
      <c r="NEY176" s="173"/>
      <c r="NEZ176" s="173"/>
      <c r="NFA176" s="173"/>
      <c r="NFB176" s="173"/>
      <c r="NFC176" s="173"/>
      <c r="NFD176" s="173"/>
      <c r="NFE176" s="173"/>
      <c r="NFF176" s="173"/>
      <c r="NFG176" s="173"/>
      <c r="NFH176" s="173"/>
      <c r="NFI176" s="173"/>
      <c r="NFJ176" s="173"/>
      <c r="NFK176" s="173"/>
      <c r="NFL176" s="173"/>
      <c r="NFM176" s="173"/>
      <c r="NFN176" s="173"/>
      <c r="NFO176" s="173"/>
      <c r="NFP176" s="173"/>
      <c r="NFQ176" s="173"/>
      <c r="NFR176" s="173"/>
      <c r="NFS176" s="173"/>
      <c r="NFT176" s="173"/>
      <c r="NFU176" s="173"/>
      <c r="NFV176" s="173"/>
      <c r="NFW176" s="173"/>
      <c r="NFX176" s="173"/>
      <c r="NFY176" s="173"/>
      <c r="NFZ176" s="173"/>
      <c r="NGA176" s="173"/>
      <c r="NGB176" s="173"/>
      <c r="NGC176" s="173"/>
      <c r="NGD176" s="173"/>
      <c r="NGE176" s="173"/>
      <c r="NGF176" s="173"/>
      <c r="NGG176" s="173"/>
      <c r="NGH176" s="173"/>
      <c r="NGI176" s="173"/>
      <c r="NGJ176" s="173"/>
      <c r="NGK176" s="173"/>
      <c r="NGL176" s="173"/>
      <c r="NGM176" s="173"/>
      <c r="NGN176" s="173"/>
      <c r="NGO176" s="173"/>
      <c r="NGP176" s="173"/>
      <c r="NGQ176" s="173"/>
      <c r="NGR176" s="173"/>
      <c r="NGS176" s="173"/>
      <c r="NGT176" s="173"/>
      <c r="NGU176" s="173"/>
      <c r="NGV176" s="173"/>
      <c r="NGW176" s="173"/>
      <c r="NGX176" s="173"/>
      <c r="NGY176" s="173"/>
      <c r="NGZ176" s="173"/>
      <c r="NHA176" s="173"/>
      <c r="NHB176" s="173"/>
      <c r="NHC176" s="173"/>
      <c r="NHD176" s="173"/>
      <c r="NHE176" s="173"/>
      <c r="NHF176" s="173"/>
      <c r="NHG176" s="173"/>
      <c r="NHH176" s="173"/>
      <c r="NHI176" s="173"/>
      <c r="NHJ176" s="173"/>
      <c r="NHK176" s="173"/>
      <c r="NHL176" s="173"/>
      <c r="NHM176" s="173"/>
      <c r="NHN176" s="173"/>
      <c r="NHO176" s="173"/>
      <c r="NHP176" s="173"/>
      <c r="NHQ176" s="173"/>
      <c r="NHR176" s="173"/>
      <c r="NHS176" s="173"/>
      <c r="NHT176" s="173"/>
      <c r="NHU176" s="173"/>
      <c r="NHV176" s="173"/>
      <c r="NHW176" s="173"/>
      <c r="NHX176" s="173"/>
      <c r="NHY176" s="173"/>
      <c r="NHZ176" s="173"/>
      <c r="NIA176" s="173"/>
      <c r="NIB176" s="173"/>
      <c r="NIC176" s="173"/>
      <c r="NID176" s="173"/>
      <c r="NIE176" s="173"/>
      <c r="NIF176" s="173"/>
      <c r="NIG176" s="173"/>
      <c r="NIH176" s="173"/>
      <c r="NII176" s="173"/>
      <c r="NIJ176" s="173"/>
      <c r="NIK176" s="173"/>
      <c r="NIL176" s="173"/>
      <c r="NIM176" s="173"/>
      <c r="NIN176" s="173"/>
      <c r="NIO176" s="173"/>
      <c r="NIP176" s="173"/>
      <c r="NIQ176" s="173"/>
      <c r="NIR176" s="173"/>
      <c r="NIS176" s="173"/>
      <c r="NIT176" s="173"/>
      <c r="NIU176" s="173"/>
      <c r="NIV176" s="173"/>
      <c r="NIW176" s="173"/>
      <c r="NIX176" s="173"/>
      <c r="NIY176" s="173"/>
      <c r="NIZ176" s="173"/>
      <c r="NJA176" s="173"/>
      <c r="NJB176" s="173"/>
      <c r="NJC176" s="173"/>
      <c r="NJD176" s="173"/>
      <c r="NJE176" s="173"/>
      <c r="NJF176" s="173"/>
      <c r="NJG176" s="173"/>
      <c r="NJH176" s="173"/>
      <c r="NJI176" s="173"/>
      <c r="NJJ176" s="173"/>
      <c r="NJK176" s="173"/>
      <c r="NJL176" s="173"/>
      <c r="NJM176" s="173"/>
      <c r="NJN176" s="173"/>
      <c r="NJO176" s="173"/>
      <c r="NJP176" s="173"/>
      <c r="NJQ176" s="173"/>
      <c r="NJR176" s="173"/>
      <c r="NJS176" s="173"/>
      <c r="NJT176" s="173"/>
      <c r="NJU176" s="173"/>
      <c r="NJV176" s="173"/>
      <c r="NJW176" s="173"/>
      <c r="NJX176" s="173"/>
      <c r="NJY176" s="173"/>
      <c r="NJZ176" s="173"/>
      <c r="NKA176" s="173"/>
      <c r="NKB176" s="173"/>
      <c r="NKC176" s="173"/>
      <c r="NKD176" s="173"/>
      <c r="NKE176" s="173"/>
      <c r="NKF176" s="173"/>
      <c r="NKG176" s="173"/>
      <c r="NKH176" s="173"/>
      <c r="NKI176" s="173"/>
      <c r="NKJ176" s="173"/>
      <c r="NKK176" s="173"/>
      <c r="NKL176" s="173"/>
      <c r="NKM176" s="173"/>
      <c r="NKN176" s="173"/>
      <c r="NKO176" s="173"/>
      <c r="NKP176" s="173"/>
      <c r="NKQ176" s="173"/>
      <c r="NKR176" s="173"/>
      <c r="NKS176" s="173"/>
      <c r="NKT176" s="173"/>
      <c r="NKU176" s="173"/>
      <c r="NKV176" s="173"/>
      <c r="NKW176" s="173"/>
      <c r="NKX176" s="173"/>
      <c r="NKY176" s="173"/>
      <c r="NKZ176" s="173"/>
      <c r="NLA176" s="173"/>
      <c r="NLB176" s="173"/>
      <c r="NLC176" s="173"/>
      <c r="NLD176" s="173"/>
      <c r="NLE176" s="173"/>
      <c r="NLF176" s="173"/>
      <c r="NLG176" s="173"/>
      <c r="NLH176" s="173"/>
      <c r="NLI176" s="173"/>
      <c r="NLJ176" s="173"/>
      <c r="NLK176" s="173"/>
      <c r="NLL176" s="173"/>
      <c r="NLM176" s="173"/>
      <c r="NLN176" s="173"/>
      <c r="NLO176" s="173"/>
      <c r="NLP176" s="173"/>
      <c r="NLQ176" s="173"/>
      <c r="NLR176" s="173"/>
      <c r="NLS176" s="173"/>
      <c r="NLT176" s="173"/>
      <c r="NLU176" s="173"/>
      <c r="NLV176" s="173"/>
      <c r="NLW176" s="173"/>
      <c r="NLX176" s="173"/>
      <c r="NLY176" s="173"/>
      <c r="NLZ176" s="173"/>
      <c r="NMA176" s="173"/>
      <c r="NMB176" s="173"/>
      <c r="NMC176" s="173"/>
      <c r="NMD176" s="173"/>
      <c r="NME176" s="173"/>
      <c r="NMF176" s="173"/>
      <c r="NMG176" s="173"/>
      <c r="NMH176" s="173"/>
      <c r="NMI176" s="173"/>
      <c r="NMJ176" s="173"/>
      <c r="NMK176" s="173"/>
      <c r="NML176" s="173"/>
      <c r="NMM176" s="173"/>
      <c r="NMN176" s="173"/>
      <c r="NMO176" s="173"/>
      <c r="NMP176" s="173"/>
      <c r="NMQ176" s="173"/>
      <c r="NMR176" s="173"/>
      <c r="NMS176" s="173"/>
      <c r="NMT176" s="173"/>
      <c r="NMU176" s="173"/>
      <c r="NMV176" s="173"/>
      <c r="NMW176" s="173"/>
      <c r="NMX176" s="173"/>
      <c r="NMY176" s="173"/>
      <c r="NMZ176" s="173"/>
      <c r="NNA176" s="173"/>
      <c r="NNB176" s="173"/>
      <c r="NNC176" s="173"/>
      <c r="NND176" s="173"/>
      <c r="NNE176" s="173"/>
      <c r="NNF176" s="173"/>
      <c r="NNG176" s="173"/>
      <c r="NNH176" s="173"/>
      <c r="NNI176" s="173"/>
      <c r="NNJ176" s="173"/>
      <c r="NNK176" s="173"/>
      <c r="NNL176" s="173"/>
      <c r="NNM176" s="173"/>
      <c r="NNN176" s="173"/>
      <c r="NNO176" s="173"/>
      <c r="NNP176" s="173"/>
      <c r="NNQ176" s="173"/>
      <c r="NNR176" s="173"/>
      <c r="NNS176" s="173"/>
      <c r="NNT176" s="173"/>
      <c r="NNU176" s="173"/>
      <c r="NNV176" s="173"/>
      <c r="NNW176" s="173"/>
      <c r="NNX176" s="173"/>
      <c r="NNY176" s="173"/>
      <c r="NNZ176" s="173"/>
      <c r="NOA176" s="173"/>
      <c r="NOB176" s="173"/>
      <c r="NOC176" s="173"/>
      <c r="NOD176" s="173"/>
      <c r="NOE176" s="173"/>
      <c r="NOF176" s="173"/>
      <c r="NOG176" s="173"/>
      <c r="NOH176" s="173"/>
      <c r="NOI176" s="173"/>
      <c r="NOJ176" s="173"/>
      <c r="NOK176" s="173"/>
      <c r="NOL176" s="173"/>
      <c r="NOM176" s="173"/>
      <c r="NON176" s="173"/>
      <c r="NOO176" s="173"/>
      <c r="NOP176" s="173"/>
      <c r="NOQ176" s="173"/>
      <c r="NOR176" s="173"/>
      <c r="NOS176" s="173"/>
      <c r="NOT176" s="173"/>
      <c r="NOU176" s="173"/>
      <c r="NOV176" s="173"/>
      <c r="NOW176" s="173"/>
      <c r="NOX176" s="173"/>
      <c r="NOY176" s="173"/>
      <c r="NOZ176" s="173"/>
      <c r="NPA176" s="173"/>
      <c r="NPB176" s="173"/>
      <c r="NPC176" s="173"/>
      <c r="NPD176" s="173"/>
      <c r="NPE176" s="173"/>
      <c r="NPF176" s="173"/>
      <c r="NPG176" s="173"/>
      <c r="NPH176" s="173"/>
      <c r="NPI176" s="173"/>
      <c r="NPJ176" s="173"/>
      <c r="NPK176" s="173"/>
      <c r="NPL176" s="173"/>
      <c r="NPM176" s="173"/>
      <c r="NPN176" s="173"/>
      <c r="NPO176" s="173"/>
      <c r="NPP176" s="173"/>
      <c r="NPQ176" s="173"/>
      <c r="NPR176" s="173"/>
      <c r="NPS176" s="173"/>
      <c r="NPT176" s="173"/>
      <c r="NPU176" s="173"/>
      <c r="NPV176" s="173"/>
      <c r="NPW176" s="173"/>
      <c r="NPX176" s="173"/>
      <c r="NPY176" s="173"/>
      <c r="NPZ176" s="173"/>
      <c r="NQA176" s="173"/>
      <c r="NQB176" s="173"/>
      <c r="NQC176" s="173"/>
      <c r="NQD176" s="173"/>
      <c r="NQE176" s="173"/>
      <c r="NQF176" s="173"/>
      <c r="NQG176" s="173"/>
      <c r="NQH176" s="173"/>
      <c r="NQI176" s="173"/>
      <c r="NQJ176" s="173"/>
      <c r="NQK176" s="173"/>
      <c r="NQL176" s="173"/>
      <c r="NQM176" s="173"/>
      <c r="NQN176" s="173"/>
      <c r="NQO176" s="173"/>
      <c r="NQP176" s="173"/>
      <c r="NQQ176" s="173"/>
      <c r="NQR176" s="173"/>
      <c r="NQS176" s="173"/>
      <c r="NQT176" s="173"/>
      <c r="NQU176" s="173"/>
      <c r="NQV176" s="173"/>
      <c r="NQW176" s="173"/>
      <c r="NQX176" s="173"/>
      <c r="NQY176" s="173"/>
      <c r="NQZ176" s="173"/>
      <c r="NRA176" s="173"/>
      <c r="NRB176" s="173"/>
      <c r="NRC176" s="173"/>
      <c r="NRD176" s="173"/>
      <c r="NRE176" s="173"/>
      <c r="NRF176" s="173"/>
      <c r="NRG176" s="173"/>
      <c r="NRH176" s="173"/>
      <c r="NRI176" s="173"/>
      <c r="NRJ176" s="173"/>
      <c r="NRK176" s="173"/>
      <c r="NRL176" s="173"/>
      <c r="NRM176" s="173"/>
      <c r="NRN176" s="173"/>
      <c r="NRO176" s="173"/>
      <c r="NRP176" s="173"/>
      <c r="NRQ176" s="173"/>
      <c r="NRR176" s="173"/>
      <c r="NRS176" s="173"/>
      <c r="NRT176" s="173"/>
      <c r="NRU176" s="173"/>
      <c r="NRV176" s="173"/>
      <c r="NRW176" s="173"/>
      <c r="NRX176" s="173"/>
      <c r="NRY176" s="173"/>
      <c r="NRZ176" s="173"/>
      <c r="NSA176" s="173"/>
      <c r="NSB176" s="173"/>
      <c r="NSC176" s="173"/>
      <c r="NSD176" s="173"/>
      <c r="NSE176" s="173"/>
      <c r="NSF176" s="173"/>
      <c r="NSG176" s="173"/>
      <c r="NSH176" s="173"/>
      <c r="NSI176" s="173"/>
      <c r="NSJ176" s="173"/>
      <c r="NSK176" s="173"/>
      <c r="NSL176" s="173"/>
      <c r="NSM176" s="173"/>
      <c r="NSN176" s="173"/>
      <c r="NSO176" s="173"/>
      <c r="NSP176" s="173"/>
      <c r="NSQ176" s="173"/>
      <c r="NSR176" s="173"/>
      <c r="NSS176" s="173"/>
      <c r="NST176" s="173"/>
      <c r="NSU176" s="173"/>
      <c r="NSV176" s="173"/>
      <c r="NSW176" s="173"/>
      <c r="NSX176" s="173"/>
      <c r="NSY176" s="173"/>
      <c r="NSZ176" s="173"/>
      <c r="NTA176" s="173"/>
      <c r="NTB176" s="173"/>
      <c r="NTC176" s="173"/>
      <c r="NTD176" s="173"/>
      <c r="NTE176" s="173"/>
      <c r="NTF176" s="173"/>
      <c r="NTG176" s="173"/>
      <c r="NTH176" s="173"/>
      <c r="NTI176" s="173"/>
      <c r="NTJ176" s="173"/>
      <c r="NTK176" s="173"/>
      <c r="NTL176" s="173"/>
      <c r="NTM176" s="173"/>
      <c r="NTN176" s="173"/>
      <c r="NTO176" s="173"/>
      <c r="NTP176" s="173"/>
      <c r="NTQ176" s="173"/>
      <c r="NTR176" s="173"/>
      <c r="NTS176" s="173"/>
      <c r="NTT176" s="173"/>
      <c r="NTU176" s="173"/>
      <c r="NTV176" s="173"/>
      <c r="NTW176" s="173"/>
      <c r="NTX176" s="173"/>
      <c r="NTY176" s="173"/>
      <c r="NTZ176" s="173"/>
      <c r="NUA176" s="173"/>
      <c r="NUB176" s="173"/>
      <c r="NUC176" s="173"/>
      <c r="NUD176" s="173"/>
      <c r="NUE176" s="173"/>
      <c r="NUF176" s="173"/>
      <c r="NUG176" s="173"/>
      <c r="NUH176" s="173"/>
      <c r="NUI176" s="173"/>
      <c r="NUJ176" s="173"/>
      <c r="NUK176" s="173"/>
      <c r="NUL176" s="173"/>
      <c r="NUM176" s="173"/>
      <c r="NUN176" s="173"/>
      <c r="NUO176" s="173"/>
      <c r="NUP176" s="173"/>
      <c r="NUQ176" s="173"/>
      <c r="NUR176" s="173"/>
      <c r="NUS176" s="173"/>
      <c r="NUT176" s="173"/>
      <c r="NUU176" s="173"/>
      <c r="NUV176" s="173"/>
      <c r="NUW176" s="173"/>
      <c r="NUX176" s="173"/>
      <c r="NUY176" s="173"/>
      <c r="NUZ176" s="173"/>
      <c r="NVA176" s="173"/>
      <c r="NVB176" s="173"/>
      <c r="NVC176" s="173"/>
      <c r="NVD176" s="173"/>
      <c r="NVE176" s="173"/>
      <c r="NVF176" s="173"/>
      <c r="NVG176" s="173"/>
      <c r="NVH176" s="173"/>
      <c r="NVI176" s="173"/>
      <c r="NVJ176" s="173"/>
      <c r="NVK176" s="173"/>
      <c r="NVL176" s="173"/>
      <c r="NVM176" s="173"/>
      <c r="NVN176" s="173"/>
      <c r="NVO176" s="173"/>
      <c r="NVP176" s="173"/>
      <c r="NVQ176" s="173"/>
      <c r="NVR176" s="173"/>
      <c r="NVS176" s="173"/>
      <c r="NVT176" s="173"/>
      <c r="NVU176" s="173"/>
      <c r="NVV176" s="173"/>
      <c r="NVW176" s="173"/>
      <c r="NVX176" s="173"/>
      <c r="NVY176" s="173"/>
      <c r="NVZ176" s="173"/>
      <c r="NWA176" s="173"/>
      <c r="NWB176" s="173"/>
      <c r="NWC176" s="173"/>
      <c r="NWD176" s="173"/>
      <c r="NWE176" s="173"/>
      <c r="NWF176" s="173"/>
      <c r="NWG176" s="173"/>
      <c r="NWH176" s="173"/>
      <c r="NWI176" s="173"/>
      <c r="NWJ176" s="173"/>
      <c r="NWK176" s="173"/>
      <c r="NWL176" s="173"/>
      <c r="NWM176" s="173"/>
      <c r="NWN176" s="173"/>
      <c r="NWO176" s="173"/>
      <c r="NWP176" s="173"/>
      <c r="NWQ176" s="173"/>
      <c r="NWR176" s="173"/>
      <c r="NWS176" s="173"/>
      <c r="NWT176" s="173"/>
      <c r="NWU176" s="173"/>
      <c r="NWV176" s="173"/>
      <c r="NWW176" s="173"/>
      <c r="NWX176" s="173"/>
      <c r="NWY176" s="173"/>
      <c r="NWZ176" s="173"/>
      <c r="NXA176" s="173"/>
      <c r="NXB176" s="173"/>
      <c r="NXC176" s="173"/>
      <c r="NXD176" s="173"/>
      <c r="NXE176" s="173"/>
      <c r="NXF176" s="173"/>
      <c r="NXG176" s="173"/>
      <c r="NXH176" s="173"/>
      <c r="NXI176" s="173"/>
      <c r="NXJ176" s="173"/>
      <c r="NXK176" s="173"/>
      <c r="NXL176" s="173"/>
      <c r="NXM176" s="173"/>
      <c r="NXN176" s="173"/>
      <c r="NXO176" s="173"/>
      <c r="NXP176" s="173"/>
      <c r="NXQ176" s="173"/>
      <c r="NXR176" s="173"/>
      <c r="NXS176" s="173"/>
      <c r="NXT176" s="173"/>
      <c r="NXU176" s="173"/>
      <c r="NXV176" s="173"/>
      <c r="NXW176" s="173"/>
      <c r="NXX176" s="173"/>
      <c r="NXY176" s="173"/>
      <c r="NXZ176" s="173"/>
      <c r="NYA176" s="173"/>
      <c r="NYB176" s="173"/>
      <c r="NYC176" s="173"/>
      <c r="NYD176" s="173"/>
      <c r="NYE176" s="173"/>
      <c r="NYF176" s="173"/>
      <c r="NYG176" s="173"/>
      <c r="NYH176" s="173"/>
      <c r="NYI176" s="173"/>
      <c r="NYJ176" s="173"/>
      <c r="NYK176" s="173"/>
      <c r="NYL176" s="173"/>
      <c r="NYM176" s="173"/>
      <c r="NYN176" s="173"/>
      <c r="NYO176" s="173"/>
      <c r="NYP176" s="173"/>
      <c r="NYQ176" s="173"/>
      <c r="NYR176" s="173"/>
      <c r="NYS176" s="173"/>
      <c r="NYT176" s="173"/>
      <c r="NYU176" s="173"/>
      <c r="NYV176" s="173"/>
      <c r="NYW176" s="173"/>
      <c r="NYX176" s="173"/>
      <c r="NYY176" s="173"/>
      <c r="NYZ176" s="173"/>
      <c r="NZA176" s="173"/>
      <c r="NZB176" s="173"/>
      <c r="NZC176" s="173"/>
      <c r="NZD176" s="173"/>
      <c r="NZE176" s="173"/>
      <c r="NZF176" s="173"/>
      <c r="NZG176" s="173"/>
      <c r="NZH176" s="173"/>
      <c r="NZI176" s="173"/>
      <c r="NZJ176" s="173"/>
      <c r="NZK176" s="173"/>
      <c r="NZL176" s="173"/>
      <c r="NZM176" s="173"/>
      <c r="NZN176" s="173"/>
      <c r="NZO176" s="173"/>
      <c r="NZP176" s="173"/>
      <c r="NZQ176" s="173"/>
      <c r="NZR176" s="173"/>
      <c r="NZS176" s="173"/>
      <c r="NZT176" s="173"/>
      <c r="NZU176" s="173"/>
      <c r="NZV176" s="173"/>
      <c r="NZW176" s="173"/>
      <c r="NZX176" s="173"/>
      <c r="NZY176" s="173"/>
      <c r="NZZ176" s="173"/>
      <c r="OAA176" s="173"/>
      <c r="OAB176" s="173"/>
      <c r="OAC176" s="173"/>
      <c r="OAD176" s="173"/>
      <c r="OAE176" s="173"/>
      <c r="OAF176" s="173"/>
      <c r="OAG176" s="173"/>
      <c r="OAH176" s="173"/>
      <c r="OAI176" s="173"/>
      <c r="OAJ176" s="173"/>
      <c r="OAK176" s="173"/>
      <c r="OAL176" s="173"/>
      <c r="OAM176" s="173"/>
      <c r="OAN176" s="173"/>
      <c r="OAO176" s="173"/>
      <c r="OAP176" s="173"/>
      <c r="OAQ176" s="173"/>
      <c r="OAR176" s="173"/>
      <c r="OAS176" s="173"/>
      <c r="OAT176" s="173"/>
      <c r="OAU176" s="173"/>
      <c r="OAV176" s="173"/>
      <c r="OAW176" s="173"/>
      <c r="OAX176" s="173"/>
      <c r="OAY176" s="173"/>
      <c r="OAZ176" s="173"/>
      <c r="OBA176" s="173"/>
      <c r="OBB176" s="173"/>
      <c r="OBC176" s="173"/>
      <c r="OBD176" s="173"/>
      <c r="OBE176" s="173"/>
      <c r="OBF176" s="173"/>
      <c r="OBG176" s="173"/>
      <c r="OBH176" s="173"/>
      <c r="OBI176" s="173"/>
      <c r="OBJ176" s="173"/>
      <c r="OBK176" s="173"/>
      <c r="OBL176" s="173"/>
      <c r="OBM176" s="173"/>
      <c r="OBN176" s="173"/>
      <c r="OBO176" s="173"/>
      <c r="OBP176" s="173"/>
      <c r="OBQ176" s="173"/>
      <c r="OBR176" s="173"/>
      <c r="OBS176" s="173"/>
      <c r="OBT176" s="173"/>
      <c r="OBU176" s="173"/>
      <c r="OBV176" s="173"/>
      <c r="OBW176" s="173"/>
      <c r="OBX176" s="173"/>
      <c r="OBY176" s="173"/>
      <c r="OBZ176" s="173"/>
      <c r="OCA176" s="173"/>
      <c r="OCB176" s="173"/>
      <c r="OCC176" s="173"/>
      <c r="OCD176" s="173"/>
      <c r="OCE176" s="173"/>
      <c r="OCF176" s="173"/>
      <c r="OCG176" s="173"/>
      <c r="OCH176" s="173"/>
      <c r="OCI176" s="173"/>
      <c r="OCJ176" s="173"/>
      <c r="OCK176" s="173"/>
      <c r="OCL176" s="173"/>
      <c r="OCM176" s="173"/>
      <c r="OCN176" s="173"/>
      <c r="OCO176" s="173"/>
      <c r="OCP176" s="173"/>
      <c r="OCQ176" s="173"/>
      <c r="OCR176" s="173"/>
      <c r="OCS176" s="173"/>
      <c r="OCT176" s="173"/>
      <c r="OCU176" s="173"/>
      <c r="OCV176" s="173"/>
      <c r="OCW176" s="173"/>
      <c r="OCX176" s="173"/>
      <c r="OCY176" s="173"/>
      <c r="OCZ176" s="173"/>
      <c r="ODA176" s="173"/>
      <c r="ODB176" s="173"/>
      <c r="ODC176" s="173"/>
      <c r="ODD176" s="173"/>
      <c r="ODE176" s="173"/>
      <c r="ODF176" s="173"/>
      <c r="ODG176" s="173"/>
      <c r="ODH176" s="173"/>
      <c r="ODI176" s="173"/>
      <c r="ODJ176" s="173"/>
      <c r="ODK176" s="173"/>
      <c r="ODL176" s="173"/>
      <c r="ODM176" s="173"/>
      <c r="ODN176" s="173"/>
      <c r="ODO176" s="173"/>
      <c r="ODP176" s="173"/>
      <c r="ODQ176" s="173"/>
      <c r="ODR176" s="173"/>
      <c r="ODS176" s="173"/>
      <c r="ODT176" s="173"/>
      <c r="ODU176" s="173"/>
      <c r="ODV176" s="173"/>
      <c r="ODW176" s="173"/>
      <c r="ODX176" s="173"/>
      <c r="ODY176" s="173"/>
      <c r="ODZ176" s="173"/>
      <c r="OEA176" s="173"/>
      <c r="OEB176" s="173"/>
      <c r="OEC176" s="173"/>
      <c r="OED176" s="173"/>
      <c r="OEE176" s="173"/>
      <c r="OEF176" s="173"/>
      <c r="OEG176" s="173"/>
      <c r="OEH176" s="173"/>
      <c r="OEI176" s="173"/>
      <c r="OEJ176" s="173"/>
      <c r="OEK176" s="173"/>
      <c r="OEL176" s="173"/>
      <c r="OEM176" s="173"/>
      <c r="OEN176" s="173"/>
      <c r="OEO176" s="173"/>
      <c r="OEP176" s="173"/>
      <c r="OEQ176" s="173"/>
      <c r="OER176" s="173"/>
      <c r="OES176" s="173"/>
      <c r="OET176" s="173"/>
      <c r="OEU176" s="173"/>
      <c r="OEV176" s="173"/>
      <c r="OEW176" s="173"/>
      <c r="OEX176" s="173"/>
      <c r="OEY176" s="173"/>
      <c r="OEZ176" s="173"/>
      <c r="OFA176" s="173"/>
      <c r="OFB176" s="173"/>
      <c r="OFC176" s="173"/>
      <c r="OFD176" s="173"/>
      <c r="OFE176" s="173"/>
      <c r="OFF176" s="173"/>
      <c r="OFG176" s="173"/>
      <c r="OFH176" s="173"/>
      <c r="OFI176" s="173"/>
      <c r="OFJ176" s="173"/>
      <c r="OFK176" s="173"/>
      <c r="OFL176" s="173"/>
      <c r="OFM176" s="173"/>
      <c r="OFN176" s="173"/>
      <c r="OFO176" s="173"/>
      <c r="OFP176" s="173"/>
      <c r="OFQ176" s="173"/>
      <c r="OFR176" s="173"/>
      <c r="OFS176" s="173"/>
      <c r="OFT176" s="173"/>
      <c r="OFU176" s="173"/>
      <c r="OFV176" s="173"/>
      <c r="OFW176" s="173"/>
      <c r="OFX176" s="173"/>
      <c r="OFY176" s="173"/>
      <c r="OFZ176" s="173"/>
      <c r="OGA176" s="173"/>
      <c r="OGB176" s="173"/>
      <c r="OGC176" s="173"/>
      <c r="OGD176" s="173"/>
      <c r="OGE176" s="173"/>
      <c r="OGF176" s="173"/>
      <c r="OGG176" s="173"/>
      <c r="OGH176" s="173"/>
      <c r="OGI176" s="173"/>
      <c r="OGJ176" s="173"/>
      <c r="OGK176" s="173"/>
      <c r="OGL176" s="173"/>
      <c r="OGM176" s="173"/>
      <c r="OGN176" s="173"/>
      <c r="OGO176" s="173"/>
      <c r="OGP176" s="173"/>
      <c r="OGQ176" s="173"/>
      <c r="OGR176" s="173"/>
      <c r="OGS176" s="173"/>
      <c r="OGT176" s="173"/>
      <c r="OGU176" s="173"/>
      <c r="OGV176" s="173"/>
      <c r="OGW176" s="173"/>
      <c r="OGX176" s="173"/>
      <c r="OGY176" s="173"/>
      <c r="OGZ176" s="173"/>
      <c r="OHA176" s="173"/>
      <c r="OHB176" s="173"/>
      <c r="OHC176" s="173"/>
      <c r="OHD176" s="173"/>
      <c r="OHE176" s="173"/>
      <c r="OHF176" s="173"/>
      <c r="OHG176" s="173"/>
      <c r="OHH176" s="173"/>
      <c r="OHI176" s="173"/>
      <c r="OHJ176" s="173"/>
      <c r="OHK176" s="173"/>
      <c r="OHL176" s="173"/>
      <c r="OHM176" s="173"/>
      <c r="OHN176" s="173"/>
      <c r="OHO176" s="173"/>
      <c r="OHP176" s="173"/>
      <c r="OHQ176" s="173"/>
      <c r="OHR176" s="173"/>
      <c r="OHS176" s="173"/>
      <c r="OHT176" s="173"/>
      <c r="OHU176" s="173"/>
      <c r="OHV176" s="173"/>
      <c r="OHW176" s="173"/>
      <c r="OHX176" s="173"/>
      <c r="OHY176" s="173"/>
      <c r="OHZ176" s="173"/>
      <c r="OIA176" s="173"/>
      <c r="OIB176" s="173"/>
      <c r="OIC176" s="173"/>
      <c r="OID176" s="173"/>
      <c r="OIE176" s="173"/>
      <c r="OIF176" s="173"/>
      <c r="OIG176" s="173"/>
      <c r="OIH176" s="173"/>
      <c r="OII176" s="173"/>
      <c r="OIJ176" s="173"/>
      <c r="OIK176" s="173"/>
      <c r="OIL176" s="173"/>
      <c r="OIM176" s="173"/>
      <c r="OIN176" s="173"/>
      <c r="OIO176" s="173"/>
      <c r="OIP176" s="173"/>
      <c r="OIQ176" s="173"/>
      <c r="OIR176" s="173"/>
      <c r="OIS176" s="173"/>
      <c r="OIT176" s="173"/>
      <c r="OIU176" s="173"/>
      <c r="OIV176" s="173"/>
      <c r="OIW176" s="173"/>
      <c r="OIX176" s="173"/>
      <c r="OIY176" s="173"/>
      <c r="OIZ176" s="173"/>
      <c r="OJA176" s="173"/>
      <c r="OJB176" s="173"/>
      <c r="OJC176" s="173"/>
      <c r="OJD176" s="173"/>
      <c r="OJE176" s="173"/>
      <c r="OJF176" s="173"/>
      <c r="OJG176" s="173"/>
      <c r="OJH176" s="173"/>
      <c r="OJI176" s="173"/>
      <c r="OJJ176" s="173"/>
      <c r="OJK176" s="173"/>
      <c r="OJL176" s="173"/>
      <c r="OJM176" s="173"/>
      <c r="OJN176" s="173"/>
      <c r="OJO176" s="173"/>
      <c r="OJP176" s="173"/>
      <c r="OJQ176" s="173"/>
      <c r="OJR176" s="173"/>
      <c r="OJS176" s="173"/>
      <c r="OJT176" s="173"/>
      <c r="OJU176" s="173"/>
      <c r="OJV176" s="173"/>
      <c r="OJW176" s="173"/>
      <c r="OJX176" s="173"/>
      <c r="OJY176" s="173"/>
      <c r="OJZ176" s="173"/>
      <c r="OKA176" s="173"/>
      <c r="OKB176" s="173"/>
      <c r="OKC176" s="173"/>
      <c r="OKD176" s="173"/>
      <c r="OKE176" s="173"/>
      <c r="OKF176" s="173"/>
      <c r="OKG176" s="173"/>
      <c r="OKH176" s="173"/>
      <c r="OKI176" s="173"/>
      <c r="OKJ176" s="173"/>
      <c r="OKK176" s="173"/>
      <c r="OKL176" s="173"/>
      <c r="OKM176" s="173"/>
      <c r="OKN176" s="173"/>
      <c r="OKO176" s="173"/>
      <c r="OKP176" s="173"/>
      <c r="OKQ176" s="173"/>
      <c r="OKR176" s="173"/>
      <c r="OKS176" s="173"/>
      <c r="OKT176" s="173"/>
      <c r="OKU176" s="173"/>
      <c r="OKV176" s="173"/>
      <c r="OKW176" s="173"/>
      <c r="OKX176" s="173"/>
      <c r="OKY176" s="173"/>
      <c r="OKZ176" s="173"/>
      <c r="OLA176" s="173"/>
      <c r="OLB176" s="173"/>
      <c r="OLC176" s="173"/>
      <c r="OLD176" s="173"/>
      <c r="OLE176" s="173"/>
      <c r="OLF176" s="173"/>
      <c r="OLG176" s="173"/>
      <c r="OLH176" s="173"/>
      <c r="OLI176" s="173"/>
      <c r="OLJ176" s="173"/>
      <c r="OLK176" s="173"/>
      <c r="OLL176" s="173"/>
      <c r="OLM176" s="173"/>
      <c r="OLN176" s="173"/>
      <c r="OLO176" s="173"/>
      <c r="OLP176" s="173"/>
      <c r="OLQ176" s="173"/>
      <c r="OLR176" s="173"/>
      <c r="OLS176" s="173"/>
      <c r="OLT176" s="173"/>
      <c r="OLU176" s="173"/>
      <c r="OLV176" s="173"/>
      <c r="OLW176" s="173"/>
      <c r="OLX176" s="173"/>
      <c r="OLY176" s="173"/>
      <c r="OLZ176" s="173"/>
      <c r="OMA176" s="173"/>
      <c r="OMB176" s="173"/>
      <c r="OMC176" s="173"/>
      <c r="OMD176" s="173"/>
      <c r="OME176" s="173"/>
      <c r="OMF176" s="173"/>
      <c r="OMG176" s="173"/>
      <c r="OMH176" s="173"/>
      <c r="OMI176" s="173"/>
      <c r="OMJ176" s="173"/>
      <c r="OMK176" s="173"/>
      <c r="OML176" s="173"/>
      <c r="OMM176" s="173"/>
      <c r="OMN176" s="173"/>
      <c r="OMO176" s="173"/>
      <c r="OMP176" s="173"/>
      <c r="OMQ176" s="173"/>
      <c r="OMR176" s="173"/>
      <c r="OMS176" s="173"/>
      <c r="OMT176" s="173"/>
      <c r="OMU176" s="173"/>
      <c r="OMV176" s="173"/>
      <c r="OMW176" s="173"/>
      <c r="OMX176" s="173"/>
      <c r="OMY176" s="173"/>
      <c r="OMZ176" s="173"/>
      <c r="ONA176" s="173"/>
      <c r="ONB176" s="173"/>
      <c r="ONC176" s="173"/>
      <c r="OND176" s="173"/>
      <c r="ONE176" s="173"/>
      <c r="ONF176" s="173"/>
      <c r="ONG176" s="173"/>
      <c r="ONH176" s="173"/>
      <c r="ONI176" s="173"/>
      <c r="ONJ176" s="173"/>
      <c r="ONK176" s="173"/>
      <c r="ONL176" s="173"/>
      <c r="ONM176" s="173"/>
      <c r="ONN176" s="173"/>
      <c r="ONO176" s="173"/>
      <c r="ONP176" s="173"/>
      <c r="ONQ176" s="173"/>
      <c r="ONR176" s="173"/>
      <c r="ONS176" s="173"/>
      <c r="ONT176" s="173"/>
      <c r="ONU176" s="173"/>
      <c r="ONV176" s="173"/>
      <c r="ONW176" s="173"/>
      <c r="ONX176" s="173"/>
      <c r="ONY176" s="173"/>
      <c r="ONZ176" s="173"/>
      <c r="OOA176" s="173"/>
      <c r="OOB176" s="173"/>
      <c r="OOC176" s="173"/>
      <c r="OOD176" s="173"/>
      <c r="OOE176" s="173"/>
      <c r="OOF176" s="173"/>
      <c r="OOG176" s="173"/>
      <c r="OOH176" s="173"/>
      <c r="OOI176" s="173"/>
      <c r="OOJ176" s="173"/>
      <c r="OOK176" s="173"/>
      <c r="OOL176" s="173"/>
      <c r="OOM176" s="173"/>
      <c r="OON176" s="173"/>
      <c r="OOO176" s="173"/>
      <c r="OOP176" s="173"/>
      <c r="OOQ176" s="173"/>
      <c r="OOR176" s="173"/>
      <c r="OOS176" s="173"/>
      <c r="OOT176" s="173"/>
      <c r="OOU176" s="173"/>
      <c r="OOV176" s="173"/>
      <c r="OOW176" s="173"/>
      <c r="OOX176" s="173"/>
      <c r="OOY176" s="173"/>
      <c r="OOZ176" s="173"/>
      <c r="OPA176" s="173"/>
      <c r="OPB176" s="173"/>
      <c r="OPC176" s="173"/>
      <c r="OPD176" s="173"/>
      <c r="OPE176" s="173"/>
      <c r="OPF176" s="173"/>
      <c r="OPG176" s="173"/>
      <c r="OPH176" s="173"/>
      <c r="OPI176" s="173"/>
      <c r="OPJ176" s="173"/>
      <c r="OPK176" s="173"/>
      <c r="OPL176" s="173"/>
      <c r="OPM176" s="173"/>
      <c r="OPN176" s="173"/>
      <c r="OPO176" s="173"/>
      <c r="OPP176" s="173"/>
      <c r="OPQ176" s="173"/>
      <c r="OPR176" s="173"/>
      <c r="OPS176" s="173"/>
      <c r="OPT176" s="173"/>
      <c r="OPU176" s="173"/>
      <c r="OPV176" s="173"/>
      <c r="OPW176" s="173"/>
      <c r="OPX176" s="173"/>
      <c r="OPY176" s="173"/>
      <c r="OPZ176" s="173"/>
      <c r="OQA176" s="173"/>
      <c r="OQB176" s="173"/>
      <c r="OQC176" s="173"/>
      <c r="OQD176" s="173"/>
      <c r="OQE176" s="173"/>
      <c r="OQF176" s="173"/>
      <c r="OQG176" s="173"/>
      <c r="OQH176" s="173"/>
      <c r="OQI176" s="173"/>
      <c r="OQJ176" s="173"/>
      <c r="OQK176" s="173"/>
      <c r="OQL176" s="173"/>
      <c r="OQM176" s="173"/>
      <c r="OQN176" s="173"/>
      <c r="OQO176" s="173"/>
      <c r="OQP176" s="173"/>
      <c r="OQQ176" s="173"/>
      <c r="OQR176" s="173"/>
      <c r="OQS176" s="173"/>
      <c r="OQT176" s="173"/>
      <c r="OQU176" s="173"/>
      <c r="OQV176" s="173"/>
      <c r="OQW176" s="173"/>
      <c r="OQX176" s="173"/>
      <c r="OQY176" s="173"/>
      <c r="OQZ176" s="173"/>
      <c r="ORA176" s="173"/>
      <c r="ORB176" s="173"/>
      <c r="ORC176" s="173"/>
      <c r="ORD176" s="173"/>
      <c r="ORE176" s="173"/>
      <c r="ORF176" s="173"/>
      <c r="ORG176" s="173"/>
      <c r="ORH176" s="173"/>
      <c r="ORI176" s="173"/>
      <c r="ORJ176" s="173"/>
      <c r="ORK176" s="173"/>
      <c r="ORL176" s="173"/>
      <c r="ORM176" s="173"/>
      <c r="ORN176" s="173"/>
      <c r="ORO176" s="173"/>
      <c r="ORP176" s="173"/>
      <c r="ORQ176" s="173"/>
      <c r="ORR176" s="173"/>
      <c r="ORS176" s="173"/>
      <c r="ORT176" s="173"/>
      <c r="ORU176" s="173"/>
      <c r="ORV176" s="173"/>
      <c r="ORW176" s="173"/>
      <c r="ORX176" s="173"/>
      <c r="ORY176" s="173"/>
      <c r="ORZ176" s="173"/>
      <c r="OSA176" s="173"/>
      <c r="OSB176" s="173"/>
      <c r="OSC176" s="173"/>
      <c r="OSD176" s="173"/>
      <c r="OSE176" s="173"/>
      <c r="OSF176" s="173"/>
      <c r="OSG176" s="173"/>
      <c r="OSH176" s="173"/>
      <c r="OSI176" s="173"/>
      <c r="OSJ176" s="173"/>
      <c r="OSK176" s="173"/>
      <c r="OSL176" s="173"/>
      <c r="OSM176" s="173"/>
      <c r="OSN176" s="173"/>
      <c r="OSO176" s="173"/>
      <c r="OSP176" s="173"/>
      <c r="OSQ176" s="173"/>
      <c r="OSR176" s="173"/>
      <c r="OSS176" s="173"/>
      <c r="OST176" s="173"/>
      <c r="OSU176" s="173"/>
      <c r="OSV176" s="173"/>
      <c r="OSW176" s="173"/>
      <c r="OSX176" s="173"/>
      <c r="OSY176" s="173"/>
      <c r="OSZ176" s="173"/>
      <c r="OTA176" s="173"/>
      <c r="OTB176" s="173"/>
      <c r="OTC176" s="173"/>
      <c r="OTD176" s="173"/>
      <c r="OTE176" s="173"/>
      <c r="OTF176" s="173"/>
      <c r="OTG176" s="173"/>
      <c r="OTH176" s="173"/>
      <c r="OTI176" s="173"/>
      <c r="OTJ176" s="173"/>
      <c r="OTK176" s="173"/>
      <c r="OTL176" s="173"/>
      <c r="OTM176" s="173"/>
      <c r="OTN176" s="173"/>
      <c r="OTO176" s="173"/>
      <c r="OTP176" s="173"/>
      <c r="OTQ176" s="173"/>
      <c r="OTR176" s="173"/>
      <c r="OTS176" s="173"/>
      <c r="OTT176" s="173"/>
      <c r="OTU176" s="173"/>
      <c r="OTV176" s="173"/>
      <c r="OTW176" s="173"/>
      <c r="OTX176" s="173"/>
      <c r="OTY176" s="173"/>
      <c r="OTZ176" s="173"/>
      <c r="OUA176" s="173"/>
      <c r="OUB176" s="173"/>
      <c r="OUC176" s="173"/>
      <c r="OUD176" s="173"/>
      <c r="OUE176" s="173"/>
      <c r="OUF176" s="173"/>
      <c r="OUG176" s="173"/>
      <c r="OUH176" s="173"/>
      <c r="OUI176" s="173"/>
      <c r="OUJ176" s="173"/>
      <c r="OUK176" s="173"/>
      <c r="OUL176" s="173"/>
      <c r="OUM176" s="173"/>
      <c r="OUN176" s="173"/>
      <c r="OUO176" s="173"/>
      <c r="OUP176" s="173"/>
      <c r="OUQ176" s="173"/>
      <c r="OUR176" s="173"/>
      <c r="OUS176" s="173"/>
      <c r="OUT176" s="173"/>
      <c r="OUU176" s="173"/>
      <c r="OUV176" s="173"/>
      <c r="OUW176" s="173"/>
      <c r="OUX176" s="173"/>
      <c r="OUY176" s="173"/>
      <c r="OUZ176" s="173"/>
      <c r="OVA176" s="173"/>
      <c r="OVB176" s="173"/>
      <c r="OVC176" s="173"/>
      <c r="OVD176" s="173"/>
      <c r="OVE176" s="173"/>
      <c r="OVF176" s="173"/>
      <c r="OVG176" s="173"/>
      <c r="OVH176" s="173"/>
      <c r="OVI176" s="173"/>
      <c r="OVJ176" s="173"/>
      <c r="OVK176" s="173"/>
      <c r="OVL176" s="173"/>
      <c r="OVM176" s="173"/>
      <c r="OVN176" s="173"/>
      <c r="OVO176" s="173"/>
      <c r="OVP176" s="173"/>
      <c r="OVQ176" s="173"/>
      <c r="OVR176" s="173"/>
      <c r="OVS176" s="173"/>
      <c r="OVT176" s="173"/>
      <c r="OVU176" s="173"/>
      <c r="OVV176" s="173"/>
      <c r="OVW176" s="173"/>
      <c r="OVX176" s="173"/>
      <c r="OVY176" s="173"/>
      <c r="OVZ176" s="173"/>
      <c r="OWA176" s="173"/>
      <c r="OWB176" s="173"/>
      <c r="OWC176" s="173"/>
      <c r="OWD176" s="173"/>
      <c r="OWE176" s="173"/>
      <c r="OWF176" s="173"/>
      <c r="OWG176" s="173"/>
      <c r="OWH176" s="173"/>
      <c r="OWI176" s="173"/>
      <c r="OWJ176" s="173"/>
      <c r="OWK176" s="173"/>
      <c r="OWL176" s="173"/>
      <c r="OWM176" s="173"/>
      <c r="OWN176" s="173"/>
      <c r="OWO176" s="173"/>
      <c r="OWP176" s="173"/>
      <c r="OWQ176" s="173"/>
      <c r="OWR176" s="173"/>
      <c r="OWS176" s="173"/>
      <c r="OWT176" s="173"/>
      <c r="OWU176" s="173"/>
      <c r="OWV176" s="173"/>
      <c r="OWW176" s="173"/>
      <c r="OWX176" s="173"/>
      <c r="OWY176" s="173"/>
      <c r="OWZ176" s="173"/>
      <c r="OXA176" s="173"/>
      <c r="OXB176" s="173"/>
      <c r="OXC176" s="173"/>
      <c r="OXD176" s="173"/>
      <c r="OXE176" s="173"/>
      <c r="OXF176" s="173"/>
      <c r="OXG176" s="173"/>
      <c r="OXH176" s="173"/>
      <c r="OXI176" s="173"/>
      <c r="OXJ176" s="173"/>
      <c r="OXK176" s="173"/>
      <c r="OXL176" s="173"/>
      <c r="OXM176" s="173"/>
      <c r="OXN176" s="173"/>
      <c r="OXO176" s="173"/>
      <c r="OXP176" s="173"/>
      <c r="OXQ176" s="173"/>
      <c r="OXR176" s="173"/>
      <c r="OXS176" s="173"/>
      <c r="OXT176" s="173"/>
      <c r="OXU176" s="173"/>
      <c r="OXV176" s="173"/>
      <c r="OXW176" s="173"/>
      <c r="OXX176" s="173"/>
      <c r="OXY176" s="173"/>
      <c r="OXZ176" s="173"/>
      <c r="OYA176" s="173"/>
      <c r="OYB176" s="173"/>
      <c r="OYC176" s="173"/>
      <c r="OYD176" s="173"/>
      <c r="OYE176" s="173"/>
      <c r="OYF176" s="173"/>
      <c r="OYG176" s="173"/>
      <c r="OYH176" s="173"/>
      <c r="OYI176" s="173"/>
      <c r="OYJ176" s="173"/>
      <c r="OYK176" s="173"/>
      <c r="OYL176" s="173"/>
      <c r="OYM176" s="173"/>
      <c r="OYN176" s="173"/>
      <c r="OYO176" s="173"/>
      <c r="OYP176" s="173"/>
      <c r="OYQ176" s="173"/>
      <c r="OYR176" s="173"/>
      <c r="OYS176" s="173"/>
      <c r="OYT176" s="173"/>
      <c r="OYU176" s="173"/>
      <c r="OYV176" s="173"/>
      <c r="OYW176" s="173"/>
      <c r="OYX176" s="173"/>
      <c r="OYY176" s="173"/>
      <c r="OYZ176" s="173"/>
      <c r="OZA176" s="173"/>
      <c r="OZB176" s="173"/>
      <c r="OZC176" s="173"/>
      <c r="OZD176" s="173"/>
      <c r="OZE176" s="173"/>
      <c r="OZF176" s="173"/>
      <c r="OZG176" s="173"/>
      <c r="OZH176" s="173"/>
      <c r="OZI176" s="173"/>
      <c r="OZJ176" s="173"/>
      <c r="OZK176" s="173"/>
      <c r="OZL176" s="173"/>
      <c r="OZM176" s="173"/>
      <c r="OZN176" s="173"/>
      <c r="OZO176" s="173"/>
      <c r="OZP176" s="173"/>
      <c r="OZQ176" s="173"/>
      <c r="OZR176" s="173"/>
      <c r="OZS176" s="173"/>
      <c r="OZT176" s="173"/>
      <c r="OZU176" s="173"/>
      <c r="OZV176" s="173"/>
      <c r="OZW176" s="173"/>
      <c r="OZX176" s="173"/>
      <c r="OZY176" s="173"/>
      <c r="OZZ176" s="173"/>
      <c r="PAA176" s="173"/>
      <c r="PAB176" s="173"/>
      <c r="PAC176" s="173"/>
      <c r="PAD176" s="173"/>
      <c r="PAE176" s="173"/>
      <c r="PAF176" s="173"/>
      <c r="PAG176" s="173"/>
      <c r="PAH176" s="173"/>
      <c r="PAI176" s="173"/>
      <c r="PAJ176" s="173"/>
      <c r="PAK176" s="173"/>
      <c r="PAL176" s="173"/>
      <c r="PAM176" s="173"/>
      <c r="PAN176" s="173"/>
      <c r="PAO176" s="173"/>
      <c r="PAP176" s="173"/>
      <c r="PAQ176" s="173"/>
      <c r="PAR176" s="173"/>
      <c r="PAS176" s="173"/>
      <c r="PAT176" s="173"/>
      <c r="PAU176" s="173"/>
      <c r="PAV176" s="173"/>
      <c r="PAW176" s="173"/>
      <c r="PAX176" s="173"/>
      <c r="PAY176" s="173"/>
      <c r="PAZ176" s="173"/>
      <c r="PBA176" s="173"/>
      <c r="PBB176" s="173"/>
      <c r="PBC176" s="173"/>
      <c r="PBD176" s="173"/>
      <c r="PBE176" s="173"/>
      <c r="PBF176" s="173"/>
      <c r="PBG176" s="173"/>
      <c r="PBH176" s="173"/>
      <c r="PBI176" s="173"/>
      <c r="PBJ176" s="173"/>
      <c r="PBK176" s="173"/>
      <c r="PBL176" s="173"/>
      <c r="PBM176" s="173"/>
      <c r="PBN176" s="173"/>
      <c r="PBO176" s="173"/>
      <c r="PBP176" s="173"/>
      <c r="PBQ176" s="173"/>
      <c r="PBR176" s="173"/>
      <c r="PBS176" s="173"/>
      <c r="PBT176" s="173"/>
      <c r="PBU176" s="173"/>
      <c r="PBV176" s="173"/>
      <c r="PBW176" s="173"/>
      <c r="PBX176" s="173"/>
      <c r="PBY176" s="173"/>
      <c r="PBZ176" s="173"/>
      <c r="PCA176" s="173"/>
      <c r="PCB176" s="173"/>
      <c r="PCC176" s="173"/>
      <c r="PCD176" s="173"/>
      <c r="PCE176" s="173"/>
      <c r="PCF176" s="173"/>
      <c r="PCG176" s="173"/>
      <c r="PCH176" s="173"/>
      <c r="PCI176" s="173"/>
      <c r="PCJ176" s="173"/>
      <c r="PCK176" s="173"/>
      <c r="PCL176" s="173"/>
      <c r="PCM176" s="173"/>
      <c r="PCN176" s="173"/>
      <c r="PCO176" s="173"/>
      <c r="PCP176" s="173"/>
      <c r="PCQ176" s="173"/>
      <c r="PCR176" s="173"/>
      <c r="PCS176" s="173"/>
      <c r="PCT176" s="173"/>
      <c r="PCU176" s="173"/>
      <c r="PCV176" s="173"/>
      <c r="PCW176" s="173"/>
      <c r="PCX176" s="173"/>
      <c r="PCY176" s="173"/>
      <c r="PCZ176" s="173"/>
      <c r="PDA176" s="173"/>
      <c r="PDB176" s="173"/>
      <c r="PDC176" s="173"/>
      <c r="PDD176" s="173"/>
      <c r="PDE176" s="173"/>
      <c r="PDF176" s="173"/>
      <c r="PDG176" s="173"/>
      <c r="PDH176" s="173"/>
      <c r="PDI176" s="173"/>
      <c r="PDJ176" s="173"/>
      <c r="PDK176" s="173"/>
      <c r="PDL176" s="173"/>
      <c r="PDM176" s="173"/>
      <c r="PDN176" s="173"/>
      <c r="PDO176" s="173"/>
      <c r="PDP176" s="173"/>
      <c r="PDQ176" s="173"/>
      <c r="PDR176" s="173"/>
      <c r="PDS176" s="173"/>
      <c r="PDT176" s="173"/>
      <c r="PDU176" s="173"/>
      <c r="PDV176" s="173"/>
      <c r="PDW176" s="173"/>
      <c r="PDX176" s="173"/>
      <c r="PDY176" s="173"/>
      <c r="PDZ176" s="173"/>
      <c r="PEA176" s="173"/>
      <c r="PEB176" s="173"/>
      <c r="PEC176" s="173"/>
      <c r="PED176" s="173"/>
      <c r="PEE176" s="173"/>
      <c r="PEF176" s="173"/>
      <c r="PEG176" s="173"/>
      <c r="PEH176" s="173"/>
      <c r="PEI176" s="173"/>
      <c r="PEJ176" s="173"/>
      <c r="PEK176" s="173"/>
      <c r="PEL176" s="173"/>
      <c r="PEM176" s="173"/>
      <c r="PEN176" s="173"/>
      <c r="PEO176" s="173"/>
      <c r="PEP176" s="173"/>
      <c r="PEQ176" s="173"/>
      <c r="PER176" s="173"/>
      <c r="PES176" s="173"/>
      <c r="PET176" s="173"/>
      <c r="PEU176" s="173"/>
      <c r="PEV176" s="173"/>
      <c r="PEW176" s="173"/>
      <c r="PEX176" s="173"/>
      <c r="PEY176" s="173"/>
      <c r="PEZ176" s="173"/>
      <c r="PFA176" s="173"/>
      <c r="PFB176" s="173"/>
      <c r="PFC176" s="173"/>
      <c r="PFD176" s="173"/>
      <c r="PFE176" s="173"/>
      <c r="PFF176" s="173"/>
      <c r="PFG176" s="173"/>
      <c r="PFH176" s="173"/>
      <c r="PFI176" s="173"/>
      <c r="PFJ176" s="173"/>
      <c r="PFK176" s="173"/>
      <c r="PFL176" s="173"/>
      <c r="PFM176" s="173"/>
      <c r="PFN176" s="173"/>
      <c r="PFO176" s="173"/>
      <c r="PFP176" s="173"/>
      <c r="PFQ176" s="173"/>
      <c r="PFR176" s="173"/>
      <c r="PFS176" s="173"/>
      <c r="PFT176" s="173"/>
      <c r="PFU176" s="173"/>
      <c r="PFV176" s="173"/>
      <c r="PFW176" s="173"/>
      <c r="PFX176" s="173"/>
      <c r="PFY176" s="173"/>
      <c r="PFZ176" s="173"/>
      <c r="PGA176" s="173"/>
      <c r="PGB176" s="173"/>
      <c r="PGC176" s="173"/>
      <c r="PGD176" s="173"/>
      <c r="PGE176" s="173"/>
      <c r="PGF176" s="173"/>
      <c r="PGG176" s="173"/>
      <c r="PGH176" s="173"/>
      <c r="PGI176" s="173"/>
      <c r="PGJ176" s="173"/>
      <c r="PGK176" s="173"/>
      <c r="PGL176" s="173"/>
      <c r="PGM176" s="173"/>
      <c r="PGN176" s="173"/>
      <c r="PGO176" s="173"/>
      <c r="PGP176" s="173"/>
      <c r="PGQ176" s="173"/>
      <c r="PGR176" s="173"/>
      <c r="PGS176" s="173"/>
      <c r="PGT176" s="173"/>
      <c r="PGU176" s="173"/>
      <c r="PGV176" s="173"/>
      <c r="PGW176" s="173"/>
      <c r="PGX176" s="173"/>
      <c r="PGY176" s="173"/>
      <c r="PGZ176" s="173"/>
      <c r="PHA176" s="173"/>
      <c r="PHB176" s="173"/>
      <c r="PHC176" s="173"/>
      <c r="PHD176" s="173"/>
      <c r="PHE176" s="173"/>
      <c r="PHF176" s="173"/>
      <c r="PHG176" s="173"/>
      <c r="PHH176" s="173"/>
      <c r="PHI176" s="173"/>
      <c r="PHJ176" s="173"/>
      <c r="PHK176" s="173"/>
      <c r="PHL176" s="173"/>
      <c r="PHM176" s="173"/>
      <c r="PHN176" s="173"/>
      <c r="PHO176" s="173"/>
      <c r="PHP176" s="173"/>
      <c r="PHQ176" s="173"/>
      <c r="PHR176" s="173"/>
      <c r="PHS176" s="173"/>
      <c r="PHT176" s="173"/>
      <c r="PHU176" s="173"/>
      <c r="PHV176" s="173"/>
      <c r="PHW176" s="173"/>
      <c r="PHX176" s="173"/>
      <c r="PHY176" s="173"/>
      <c r="PHZ176" s="173"/>
      <c r="PIA176" s="173"/>
      <c r="PIB176" s="173"/>
      <c r="PIC176" s="173"/>
      <c r="PID176" s="173"/>
      <c r="PIE176" s="173"/>
      <c r="PIF176" s="173"/>
      <c r="PIG176" s="173"/>
      <c r="PIH176" s="173"/>
      <c r="PII176" s="173"/>
      <c r="PIJ176" s="173"/>
      <c r="PIK176" s="173"/>
      <c r="PIL176" s="173"/>
      <c r="PIM176" s="173"/>
      <c r="PIN176" s="173"/>
      <c r="PIO176" s="173"/>
      <c r="PIP176" s="173"/>
      <c r="PIQ176" s="173"/>
      <c r="PIR176" s="173"/>
      <c r="PIS176" s="173"/>
      <c r="PIT176" s="173"/>
      <c r="PIU176" s="173"/>
      <c r="PIV176" s="173"/>
      <c r="PIW176" s="173"/>
      <c r="PIX176" s="173"/>
      <c r="PIY176" s="173"/>
      <c r="PIZ176" s="173"/>
      <c r="PJA176" s="173"/>
      <c r="PJB176" s="173"/>
      <c r="PJC176" s="173"/>
      <c r="PJD176" s="173"/>
      <c r="PJE176" s="173"/>
      <c r="PJF176" s="173"/>
      <c r="PJG176" s="173"/>
      <c r="PJH176" s="173"/>
      <c r="PJI176" s="173"/>
      <c r="PJJ176" s="173"/>
      <c r="PJK176" s="173"/>
      <c r="PJL176" s="173"/>
      <c r="PJM176" s="173"/>
      <c r="PJN176" s="173"/>
      <c r="PJO176" s="173"/>
      <c r="PJP176" s="173"/>
      <c r="PJQ176" s="173"/>
      <c r="PJR176" s="173"/>
      <c r="PJS176" s="173"/>
      <c r="PJT176" s="173"/>
      <c r="PJU176" s="173"/>
      <c r="PJV176" s="173"/>
      <c r="PJW176" s="173"/>
      <c r="PJX176" s="173"/>
      <c r="PJY176" s="173"/>
      <c r="PJZ176" s="173"/>
      <c r="PKA176" s="173"/>
      <c r="PKB176" s="173"/>
      <c r="PKC176" s="173"/>
      <c r="PKD176" s="173"/>
      <c r="PKE176" s="173"/>
      <c r="PKF176" s="173"/>
      <c r="PKG176" s="173"/>
      <c r="PKH176" s="173"/>
      <c r="PKI176" s="173"/>
      <c r="PKJ176" s="173"/>
      <c r="PKK176" s="173"/>
      <c r="PKL176" s="173"/>
      <c r="PKM176" s="173"/>
      <c r="PKN176" s="173"/>
      <c r="PKO176" s="173"/>
      <c r="PKP176" s="173"/>
      <c r="PKQ176" s="173"/>
      <c r="PKR176" s="173"/>
      <c r="PKS176" s="173"/>
      <c r="PKT176" s="173"/>
      <c r="PKU176" s="173"/>
      <c r="PKV176" s="173"/>
      <c r="PKW176" s="173"/>
      <c r="PKX176" s="173"/>
      <c r="PKY176" s="173"/>
      <c r="PKZ176" s="173"/>
      <c r="PLA176" s="173"/>
      <c r="PLB176" s="173"/>
      <c r="PLC176" s="173"/>
      <c r="PLD176" s="173"/>
      <c r="PLE176" s="173"/>
      <c r="PLF176" s="173"/>
      <c r="PLG176" s="173"/>
      <c r="PLH176" s="173"/>
      <c r="PLI176" s="173"/>
      <c r="PLJ176" s="173"/>
      <c r="PLK176" s="173"/>
      <c r="PLL176" s="173"/>
      <c r="PLM176" s="173"/>
      <c r="PLN176" s="173"/>
      <c r="PLO176" s="173"/>
      <c r="PLP176" s="173"/>
      <c r="PLQ176" s="173"/>
      <c r="PLR176" s="173"/>
      <c r="PLS176" s="173"/>
      <c r="PLT176" s="173"/>
      <c r="PLU176" s="173"/>
      <c r="PLV176" s="173"/>
      <c r="PLW176" s="173"/>
      <c r="PLX176" s="173"/>
      <c r="PLY176" s="173"/>
      <c r="PLZ176" s="173"/>
      <c r="PMA176" s="173"/>
      <c r="PMB176" s="173"/>
      <c r="PMC176" s="173"/>
      <c r="PMD176" s="173"/>
      <c r="PME176" s="173"/>
      <c r="PMF176" s="173"/>
      <c r="PMG176" s="173"/>
      <c r="PMH176" s="173"/>
      <c r="PMI176" s="173"/>
      <c r="PMJ176" s="173"/>
      <c r="PMK176" s="173"/>
      <c r="PML176" s="173"/>
      <c r="PMM176" s="173"/>
      <c r="PMN176" s="173"/>
      <c r="PMO176" s="173"/>
      <c r="PMP176" s="173"/>
      <c r="PMQ176" s="173"/>
      <c r="PMR176" s="173"/>
      <c r="PMS176" s="173"/>
      <c r="PMT176" s="173"/>
      <c r="PMU176" s="173"/>
      <c r="PMV176" s="173"/>
      <c r="PMW176" s="173"/>
      <c r="PMX176" s="173"/>
      <c r="PMY176" s="173"/>
      <c r="PMZ176" s="173"/>
      <c r="PNA176" s="173"/>
      <c r="PNB176" s="173"/>
      <c r="PNC176" s="173"/>
      <c r="PND176" s="173"/>
      <c r="PNE176" s="173"/>
      <c r="PNF176" s="173"/>
      <c r="PNG176" s="173"/>
      <c r="PNH176" s="173"/>
      <c r="PNI176" s="173"/>
      <c r="PNJ176" s="173"/>
      <c r="PNK176" s="173"/>
      <c r="PNL176" s="173"/>
      <c r="PNM176" s="173"/>
      <c r="PNN176" s="173"/>
      <c r="PNO176" s="173"/>
      <c r="PNP176" s="173"/>
      <c r="PNQ176" s="173"/>
      <c r="PNR176" s="173"/>
      <c r="PNS176" s="173"/>
      <c r="PNT176" s="173"/>
      <c r="PNU176" s="173"/>
      <c r="PNV176" s="173"/>
      <c r="PNW176" s="173"/>
      <c r="PNX176" s="173"/>
      <c r="PNY176" s="173"/>
      <c r="PNZ176" s="173"/>
      <c r="POA176" s="173"/>
      <c r="POB176" s="173"/>
      <c r="POC176" s="173"/>
      <c r="POD176" s="173"/>
      <c r="POE176" s="173"/>
      <c r="POF176" s="173"/>
      <c r="POG176" s="173"/>
      <c r="POH176" s="173"/>
      <c r="POI176" s="173"/>
      <c r="POJ176" s="173"/>
      <c r="POK176" s="173"/>
      <c r="POL176" s="173"/>
      <c r="POM176" s="173"/>
      <c r="PON176" s="173"/>
      <c r="POO176" s="173"/>
      <c r="POP176" s="173"/>
      <c r="POQ176" s="173"/>
      <c r="POR176" s="173"/>
      <c r="POS176" s="173"/>
      <c r="POT176" s="173"/>
      <c r="POU176" s="173"/>
      <c r="POV176" s="173"/>
      <c r="POW176" s="173"/>
      <c r="POX176" s="173"/>
      <c r="POY176" s="173"/>
      <c r="POZ176" s="173"/>
      <c r="PPA176" s="173"/>
      <c r="PPB176" s="173"/>
      <c r="PPC176" s="173"/>
      <c r="PPD176" s="173"/>
      <c r="PPE176" s="173"/>
      <c r="PPF176" s="173"/>
      <c r="PPG176" s="173"/>
      <c r="PPH176" s="173"/>
      <c r="PPI176" s="173"/>
      <c r="PPJ176" s="173"/>
      <c r="PPK176" s="173"/>
      <c r="PPL176" s="173"/>
      <c r="PPM176" s="173"/>
      <c r="PPN176" s="173"/>
      <c r="PPO176" s="173"/>
      <c r="PPP176" s="173"/>
      <c r="PPQ176" s="173"/>
      <c r="PPR176" s="173"/>
      <c r="PPS176" s="173"/>
      <c r="PPT176" s="173"/>
      <c r="PPU176" s="173"/>
      <c r="PPV176" s="173"/>
      <c r="PPW176" s="173"/>
      <c r="PPX176" s="173"/>
      <c r="PPY176" s="173"/>
      <c r="PPZ176" s="173"/>
      <c r="PQA176" s="173"/>
      <c r="PQB176" s="173"/>
      <c r="PQC176" s="173"/>
      <c r="PQD176" s="173"/>
      <c r="PQE176" s="173"/>
      <c r="PQF176" s="173"/>
      <c r="PQG176" s="173"/>
      <c r="PQH176" s="173"/>
      <c r="PQI176" s="173"/>
      <c r="PQJ176" s="173"/>
      <c r="PQK176" s="173"/>
      <c r="PQL176" s="173"/>
      <c r="PQM176" s="173"/>
      <c r="PQN176" s="173"/>
      <c r="PQO176" s="173"/>
      <c r="PQP176" s="173"/>
      <c r="PQQ176" s="173"/>
      <c r="PQR176" s="173"/>
      <c r="PQS176" s="173"/>
      <c r="PQT176" s="173"/>
      <c r="PQU176" s="173"/>
      <c r="PQV176" s="173"/>
      <c r="PQW176" s="173"/>
      <c r="PQX176" s="173"/>
      <c r="PQY176" s="173"/>
      <c r="PQZ176" s="173"/>
      <c r="PRA176" s="173"/>
      <c r="PRB176" s="173"/>
      <c r="PRC176" s="173"/>
      <c r="PRD176" s="173"/>
      <c r="PRE176" s="173"/>
      <c r="PRF176" s="173"/>
      <c r="PRG176" s="173"/>
      <c r="PRH176" s="173"/>
      <c r="PRI176" s="173"/>
      <c r="PRJ176" s="173"/>
      <c r="PRK176" s="173"/>
      <c r="PRL176" s="173"/>
      <c r="PRM176" s="173"/>
      <c r="PRN176" s="173"/>
      <c r="PRO176" s="173"/>
      <c r="PRP176" s="173"/>
      <c r="PRQ176" s="173"/>
      <c r="PRR176" s="173"/>
      <c r="PRS176" s="173"/>
      <c r="PRT176" s="173"/>
      <c r="PRU176" s="173"/>
      <c r="PRV176" s="173"/>
      <c r="PRW176" s="173"/>
      <c r="PRX176" s="173"/>
      <c r="PRY176" s="173"/>
      <c r="PRZ176" s="173"/>
      <c r="PSA176" s="173"/>
      <c r="PSB176" s="173"/>
      <c r="PSC176" s="173"/>
      <c r="PSD176" s="173"/>
      <c r="PSE176" s="173"/>
      <c r="PSF176" s="173"/>
      <c r="PSG176" s="173"/>
      <c r="PSH176" s="173"/>
      <c r="PSI176" s="173"/>
      <c r="PSJ176" s="173"/>
      <c r="PSK176" s="173"/>
      <c r="PSL176" s="173"/>
      <c r="PSM176" s="173"/>
      <c r="PSN176" s="173"/>
      <c r="PSO176" s="173"/>
      <c r="PSP176" s="173"/>
      <c r="PSQ176" s="173"/>
      <c r="PSR176" s="173"/>
      <c r="PSS176" s="173"/>
      <c r="PST176" s="173"/>
      <c r="PSU176" s="173"/>
      <c r="PSV176" s="173"/>
      <c r="PSW176" s="173"/>
      <c r="PSX176" s="173"/>
      <c r="PSY176" s="173"/>
      <c r="PSZ176" s="173"/>
      <c r="PTA176" s="173"/>
      <c r="PTB176" s="173"/>
      <c r="PTC176" s="173"/>
      <c r="PTD176" s="173"/>
      <c r="PTE176" s="173"/>
      <c r="PTF176" s="173"/>
      <c r="PTG176" s="173"/>
      <c r="PTH176" s="173"/>
      <c r="PTI176" s="173"/>
      <c r="PTJ176" s="173"/>
      <c r="PTK176" s="173"/>
      <c r="PTL176" s="173"/>
      <c r="PTM176" s="173"/>
      <c r="PTN176" s="173"/>
      <c r="PTO176" s="173"/>
      <c r="PTP176" s="173"/>
      <c r="PTQ176" s="173"/>
      <c r="PTR176" s="173"/>
      <c r="PTS176" s="173"/>
      <c r="PTT176" s="173"/>
      <c r="PTU176" s="173"/>
      <c r="PTV176" s="173"/>
      <c r="PTW176" s="173"/>
      <c r="PTX176" s="173"/>
      <c r="PTY176" s="173"/>
      <c r="PTZ176" s="173"/>
      <c r="PUA176" s="173"/>
      <c r="PUB176" s="173"/>
      <c r="PUC176" s="173"/>
      <c r="PUD176" s="173"/>
      <c r="PUE176" s="173"/>
      <c r="PUF176" s="173"/>
      <c r="PUG176" s="173"/>
      <c r="PUH176" s="173"/>
      <c r="PUI176" s="173"/>
      <c r="PUJ176" s="173"/>
      <c r="PUK176" s="173"/>
      <c r="PUL176" s="173"/>
      <c r="PUM176" s="173"/>
      <c r="PUN176" s="173"/>
      <c r="PUO176" s="173"/>
      <c r="PUP176" s="173"/>
      <c r="PUQ176" s="173"/>
      <c r="PUR176" s="173"/>
      <c r="PUS176" s="173"/>
      <c r="PUT176" s="173"/>
      <c r="PUU176" s="173"/>
      <c r="PUV176" s="173"/>
      <c r="PUW176" s="173"/>
      <c r="PUX176" s="173"/>
      <c r="PUY176" s="173"/>
      <c r="PUZ176" s="173"/>
      <c r="PVA176" s="173"/>
      <c r="PVB176" s="173"/>
      <c r="PVC176" s="173"/>
      <c r="PVD176" s="173"/>
      <c r="PVE176" s="173"/>
      <c r="PVF176" s="173"/>
      <c r="PVG176" s="173"/>
      <c r="PVH176" s="173"/>
      <c r="PVI176" s="173"/>
      <c r="PVJ176" s="173"/>
      <c r="PVK176" s="173"/>
      <c r="PVL176" s="173"/>
      <c r="PVM176" s="173"/>
      <c r="PVN176" s="173"/>
      <c r="PVO176" s="173"/>
      <c r="PVP176" s="173"/>
      <c r="PVQ176" s="173"/>
      <c r="PVR176" s="173"/>
      <c r="PVS176" s="173"/>
      <c r="PVT176" s="173"/>
      <c r="PVU176" s="173"/>
      <c r="PVV176" s="173"/>
      <c r="PVW176" s="173"/>
      <c r="PVX176" s="173"/>
      <c r="PVY176" s="173"/>
      <c r="PVZ176" s="173"/>
      <c r="PWA176" s="173"/>
      <c r="PWB176" s="173"/>
      <c r="PWC176" s="173"/>
      <c r="PWD176" s="173"/>
      <c r="PWE176" s="173"/>
      <c r="PWF176" s="173"/>
      <c r="PWG176" s="173"/>
      <c r="PWH176" s="173"/>
      <c r="PWI176" s="173"/>
      <c r="PWJ176" s="173"/>
      <c r="PWK176" s="173"/>
      <c r="PWL176" s="173"/>
      <c r="PWM176" s="173"/>
      <c r="PWN176" s="173"/>
      <c r="PWO176" s="173"/>
      <c r="PWP176" s="173"/>
      <c r="PWQ176" s="173"/>
      <c r="PWR176" s="173"/>
      <c r="PWS176" s="173"/>
      <c r="PWT176" s="173"/>
      <c r="PWU176" s="173"/>
      <c r="PWV176" s="173"/>
      <c r="PWW176" s="173"/>
      <c r="PWX176" s="173"/>
      <c r="PWY176" s="173"/>
      <c r="PWZ176" s="173"/>
      <c r="PXA176" s="173"/>
      <c r="PXB176" s="173"/>
      <c r="PXC176" s="173"/>
      <c r="PXD176" s="173"/>
      <c r="PXE176" s="173"/>
      <c r="PXF176" s="173"/>
      <c r="PXG176" s="173"/>
      <c r="PXH176" s="173"/>
      <c r="PXI176" s="173"/>
      <c r="PXJ176" s="173"/>
      <c r="PXK176" s="173"/>
      <c r="PXL176" s="173"/>
      <c r="PXM176" s="173"/>
      <c r="PXN176" s="173"/>
      <c r="PXO176" s="173"/>
      <c r="PXP176" s="173"/>
      <c r="PXQ176" s="173"/>
      <c r="PXR176" s="173"/>
      <c r="PXS176" s="173"/>
      <c r="PXT176" s="173"/>
      <c r="PXU176" s="173"/>
      <c r="PXV176" s="173"/>
      <c r="PXW176" s="173"/>
      <c r="PXX176" s="173"/>
      <c r="PXY176" s="173"/>
      <c r="PXZ176" s="173"/>
      <c r="PYA176" s="173"/>
      <c r="PYB176" s="173"/>
      <c r="PYC176" s="173"/>
      <c r="PYD176" s="173"/>
      <c r="PYE176" s="173"/>
      <c r="PYF176" s="173"/>
      <c r="PYG176" s="173"/>
      <c r="PYH176" s="173"/>
      <c r="PYI176" s="173"/>
      <c r="PYJ176" s="173"/>
      <c r="PYK176" s="173"/>
      <c r="PYL176" s="173"/>
      <c r="PYM176" s="173"/>
      <c r="PYN176" s="173"/>
      <c r="PYO176" s="173"/>
      <c r="PYP176" s="173"/>
      <c r="PYQ176" s="173"/>
      <c r="PYR176" s="173"/>
      <c r="PYS176" s="173"/>
      <c r="PYT176" s="173"/>
      <c r="PYU176" s="173"/>
      <c r="PYV176" s="173"/>
      <c r="PYW176" s="173"/>
      <c r="PYX176" s="173"/>
      <c r="PYY176" s="173"/>
      <c r="PYZ176" s="173"/>
      <c r="PZA176" s="173"/>
      <c r="PZB176" s="173"/>
      <c r="PZC176" s="173"/>
      <c r="PZD176" s="173"/>
      <c r="PZE176" s="173"/>
      <c r="PZF176" s="173"/>
      <c r="PZG176" s="173"/>
      <c r="PZH176" s="173"/>
      <c r="PZI176" s="173"/>
      <c r="PZJ176" s="173"/>
      <c r="PZK176" s="173"/>
      <c r="PZL176" s="173"/>
      <c r="PZM176" s="173"/>
      <c r="PZN176" s="173"/>
      <c r="PZO176" s="173"/>
      <c r="PZP176" s="173"/>
      <c r="PZQ176" s="173"/>
      <c r="PZR176" s="173"/>
      <c r="PZS176" s="173"/>
      <c r="PZT176" s="173"/>
      <c r="PZU176" s="173"/>
      <c r="PZV176" s="173"/>
      <c r="PZW176" s="173"/>
      <c r="PZX176" s="173"/>
      <c r="PZY176" s="173"/>
      <c r="PZZ176" s="173"/>
      <c r="QAA176" s="173"/>
      <c r="QAB176" s="173"/>
      <c r="QAC176" s="173"/>
      <c r="QAD176" s="173"/>
      <c r="QAE176" s="173"/>
      <c r="QAF176" s="173"/>
      <c r="QAG176" s="173"/>
      <c r="QAH176" s="173"/>
      <c r="QAI176" s="173"/>
      <c r="QAJ176" s="173"/>
      <c r="QAK176" s="173"/>
      <c r="QAL176" s="173"/>
      <c r="QAM176" s="173"/>
      <c r="QAN176" s="173"/>
      <c r="QAO176" s="173"/>
      <c r="QAP176" s="173"/>
      <c r="QAQ176" s="173"/>
      <c r="QAR176" s="173"/>
      <c r="QAS176" s="173"/>
      <c r="QAT176" s="173"/>
      <c r="QAU176" s="173"/>
      <c r="QAV176" s="173"/>
      <c r="QAW176" s="173"/>
      <c r="QAX176" s="173"/>
      <c r="QAY176" s="173"/>
      <c r="QAZ176" s="173"/>
      <c r="QBA176" s="173"/>
      <c r="QBB176" s="173"/>
      <c r="QBC176" s="173"/>
      <c r="QBD176" s="173"/>
      <c r="QBE176" s="173"/>
      <c r="QBF176" s="173"/>
      <c r="QBG176" s="173"/>
      <c r="QBH176" s="173"/>
      <c r="QBI176" s="173"/>
      <c r="QBJ176" s="173"/>
      <c r="QBK176" s="173"/>
      <c r="QBL176" s="173"/>
      <c r="QBM176" s="173"/>
      <c r="QBN176" s="173"/>
      <c r="QBO176" s="173"/>
      <c r="QBP176" s="173"/>
      <c r="QBQ176" s="173"/>
      <c r="QBR176" s="173"/>
      <c r="QBS176" s="173"/>
      <c r="QBT176" s="173"/>
      <c r="QBU176" s="173"/>
      <c r="QBV176" s="173"/>
      <c r="QBW176" s="173"/>
      <c r="QBX176" s="173"/>
      <c r="QBY176" s="173"/>
      <c r="QBZ176" s="173"/>
      <c r="QCA176" s="173"/>
      <c r="QCB176" s="173"/>
      <c r="QCC176" s="173"/>
      <c r="QCD176" s="173"/>
      <c r="QCE176" s="173"/>
      <c r="QCF176" s="173"/>
      <c r="QCG176" s="173"/>
      <c r="QCH176" s="173"/>
      <c r="QCI176" s="173"/>
      <c r="QCJ176" s="173"/>
      <c r="QCK176" s="173"/>
      <c r="QCL176" s="173"/>
      <c r="QCM176" s="173"/>
      <c r="QCN176" s="173"/>
      <c r="QCO176" s="173"/>
      <c r="QCP176" s="173"/>
      <c r="QCQ176" s="173"/>
      <c r="QCR176" s="173"/>
      <c r="QCS176" s="173"/>
      <c r="QCT176" s="173"/>
      <c r="QCU176" s="173"/>
      <c r="QCV176" s="173"/>
      <c r="QCW176" s="173"/>
      <c r="QCX176" s="173"/>
      <c r="QCY176" s="173"/>
      <c r="QCZ176" s="173"/>
      <c r="QDA176" s="173"/>
      <c r="QDB176" s="173"/>
      <c r="QDC176" s="173"/>
      <c r="QDD176" s="173"/>
      <c r="QDE176" s="173"/>
      <c r="QDF176" s="173"/>
      <c r="QDG176" s="173"/>
      <c r="QDH176" s="173"/>
      <c r="QDI176" s="173"/>
      <c r="QDJ176" s="173"/>
      <c r="QDK176" s="173"/>
      <c r="QDL176" s="173"/>
      <c r="QDM176" s="173"/>
      <c r="QDN176" s="173"/>
      <c r="QDO176" s="173"/>
      <c r="QDP176" s="173"/>
      <c r="QDQ176" s="173"/>
      <c r="QDR176" s="173"/>
      <c r="QDS176" s="173"/>
      <c r="QDT176" s="173"/>
      <c r="QDU176" s="173"/>
      <c r="QDV176" s="173"/>
      <c r="QDW176" s="173"/>
      <c r="QDX176" s="173"/>
      <c r="QDY176" s="173"/>
      <c r="QDZ176" s="173"/>
      <c r="QEA176" s="173"/>
      <c r="QEB176" s="173"/>
      <c r="QEC176" s="173"/>
      <c r="QED176" s="173"/>
      <c r="QEE176" s="173"/>
      <c r="QEF176" s="173"/>
      <c r="QEG176" s="173"/>
      <c r="QEH176" s="173"/>
      <c r="QEI176" s="173"/>
      <c r="QEJ176" s="173"/>
      <c r="QEK176" s="173"/>
      <c r="QEL176" s="173"/>
      <c r="QEM176" s="173"/>
      <c r="QEN176" s="173"/>
      <c r="QEO176" s="173"/>
      <c r="QEP176" s="173"/>
      <c r="QEQ176" s="173"/>
      <c r="QER176" s="173"/>
      <c r="QES176" s="173"/>
      <c r="QET176" s="173"/>
      <c r="QEU176" s="173"/>
      <c r="QEV176" s="173"/>
      <c r="QEW176" s="173"/>
      <c r="QEX176" s="173"/>
      <c r="QEY176" s="173"/>
      <c r="QEZ176" s="173"/>
      <c r="QFA176" s="173"/>
      <c r="QFB176" s="173"/>
      <c r="QFC176" s="173"/>
      <c r="QFD176" s="173"/>
      <c r="QFE176" s="173"/>
      <c r="QFF176" s="173"/>
      <c r="QFG176" s="173"/>
      <c r="QFH176" s="173"/>
      <c r="QFI176" s="173"/>
      <c r="QFJ176" s="173"/>
      <c r="QFK176" s="173"/>
      <c r="QFL176" s="173"/>
      <c r="QFM176" s="173"/>
      <c r="QFN176" s="173"/>
      <c r="QFO176" s="173"/>
      <c r="QFP176" s="173"/>
      <c r="QFQ176" s="173"/>
      <c r="QFR176" s="173"/>
      <c r="QFS176" s="173"/>
      <c r="QFT176" s="173"/>
      <c r="QFU176" s="173"/>
      <c r="QFV176" s="173"/>
      <c r="QFW176" s="173"/>
      <c r="QFX176" s="173"/>
      <c r="QFY176" s="173"/>
      <c r="QFZ176" s="173"/>
      <c r="QGA176" s="173"/>
      <c r="QGB176" s="173"/>
      <c r="QGC176" s="173"/>
      <c r="QGD176" s="173"/>
      <c r="QGE176" s="173"/>
      <c r="QGF176" s="173"/>
      <c r="QGG176" s="173"/>
      <c r="QGH176" s="173"/>
      <c r="QGI176" s="173"/>
      <c r="QGJ176" s="173"/>
      <c r="QGK176" s="173"/>
      <c r="QGL176" s="173"/>
      <c r="QGM176" s="173"/>
      <c r="QGN176" s="173"/>
      <c r="QGO176" s="173"/>
      <c r="QGP176" s="173"/>
      <c r="QGQ176" s="173"/>
      <c r="QGR176" s="173"/>
      <c r="QGS176" s="173"/>
      <c r="QGT176" s="173"/>
      <c r="QGU176" s="173"/>
      <c r="QGV176" s="173"/>
      <c r="QGW176" s="173"/>
      <c r="QGX176" s="173"/>
      <c r="QGY176" s="173"/>
      <c r="QGZ176" s="173"/>
      <c r="QHA176" s="173"/>
      <c r="QHB176" s="173"/>
      <c r="QHC176" s="173"/>
      <c r="QHD176" s="173"/>
      <c r="QHE176" s="173"/>
      <c r="QHF176" s="173"/>
      <c r="QHG176" s="173"/>
      <c r="QHH176" s="173"/>
      <c r="QHI176" s="173"/>
      <c r="QHJ176" s="173"/>
      <c r="QHK176" s="173"/>
      <c r="QHL176" s="173"/>
      <c r="QHM176" s="173"/>
      <c r="QHN176" s="173"/>
      <c r="QHO176" s="173"/>
      <c r="QHP176" s="173"/>
      <c r="QHQ176" s="173"/>
      <c r="QHR176" s="173"/>
      <c r="QHS176" s="173"/>
      <c r="QHT176" s="173"/>
      <c r="QHU176" s="173"/>
      <c r="QHV176" s="173"/>
      <c r="QHW176" s="173"/>
      <c r="QHX176" s="173"/>
      <c r="QHY176" s="173"/>
      <c r="QHZ176" s="173"/>
      <c r="QIA176" s="173"/>
      <c r="QIB176" s="173"/>
      <c r="QIC176" s="173"/>
      <c r="QID176" s="173"/>
      <c r="QIE176" s="173"/>
      <c r="QIF176" s="173"/>
      <c r="QIG176" s="173"/>
      <c r="QIH176" s="173"/>
      <c r="QII176" s="173"/>
      <c r="QIJ176" s="173"/>
      <c r="QIK176" s="173"/>
      <c r="QIL176" s="173"/>
      <c r="QIM176" s="173"/>
      <c r="QIN176" s="173"/>
      <c r="QIO176" s="173"/>
      <c r="QIP176" s="173"/>
      <c r="QIQ176" s="173"/>
      <c r="QIR176" s="173"/>
      <c r="QIS176" s="173"/>
      <c r="QIT176" s="173"/>
      <c r="QIU176" s="173"/>
      <c r="QIV176" s="173"/>
      <c r="QIW176" s="173"/>
      <c r="QIX176" s="173"/>
      <c r="QIY176" s="173"/>
      <c r="QIZ176" s="173"/>
      <c r="QJA176" s="173"/>
      <c r="QJB176" s="173"/>
      <c r="QJC176" s="173"/>
      <c r="QJD176" s="173"/>
      <c r="QJE176" s="173"/>
      <c r="QJF176" s="173"/>
      <c r="QJG176" s="173"/>
      <c r="QJH176" s="173"/>
      <c r="QJI176" s="173"/>
      <c r="QJJ176" s="173"/>
      <c r="QJK176" s="173"/>
      <c r="QJL176" s="173"/>
      <c r="QJM176" s="173"/>
      <c r="QJN176" s="173"/>
      <c r="QJO176" s="173"/>
      <c r="QJP176" s="173"/>
      <c r="QJQ176" s="173"/>
      <c r="QJR176" s="173"/>
      <c r="QJS176" s="173"/>
      <c r="QJT176" s="173"/>
      <c r="QJU176" s="173"/>
      <c r="QJV176" s="173"/>
      <c r="QJW176" s="173"/>
      <c r="QJX176" s="173"/>
      <c r="QJY176" s="173"/>
      <c r="QJZ176" s="173"/>
      <c r="QKA176" s="173"/>
      <c r="QKB176" s="173"/>
      <c r="QKC176" s="173"/>
      <c r="QKD176" s="173"/>
      <c r="QKE176" s="173"/>
      <c r="QKF176" s="173"/>
      <c r="QKG176" s="173"/>
      <c r="QKH176" s="173"/>
      <c r="QKI176" s="173"/>
      <c r="QKJ176" s="173"/>
      <c r="QKK176" s="173"/>
      <c r="QKL176" s="173"/>
      <c r="QKM176" s="173"/>
      <c r="QKN176" s="173"/>
      <c r="QKO176" s="173"/>
      <c r="QKP176" s="173"/>
      <c r="QKQ176" s="173"/>
      <c r="QKR176" s="173"/>
      <c r="QKS176" s="173"/>
      <c r="QKT176" s="173"/>
      <c r="QKU176" s="173"/>
      <c r="QKV176" s="173"/>
      <c r="QKW176" s="173"/>
      <c r="QKX176" s="173"/>
      <c r="QKY176" s="173"/>
      <c r="QKZ176" s="173"/>
      <c r="QLA176" s="173"/>
      <c r="QLB176" s="173"/>
      <c r="QLC176" s="173"/>
      <c r="QLD176" s="173"/>
      <c r="QLE176" s="173"/>
      <c r="QLF176" s="173"/>
      <c r="QLG176" s="173"/>
      <c r="QLH176" s="173"/>
      <c r="QLI176" s="173"/>
      <c r="QLJ176" s="173"/>
      <c r="QLK176" s="173"/>
      <c r="QLL176" s="173"/>
      <c r="QLM176" s="173"/>
      <c r="QLN176" s="173"/>
      <c r="QLO176" s="173"/>
      <c r="QLP176" s="173"/>
      <c r="QLQ176" s="173"/>
      <c r="QLR176" s="173"/>
      <c r="QLS176" s="173"/>
      <c r="QLT176" s="173"/>
      <c r="QLU176" s="173"/>
      <c r="QLV176" s="173"/>
      <c r="QLW176" s="173"/>
      <c r="QLX176" s="173"/>
      <c r="QLY176" s="173"/>
      <c r="QLZ176" s="173"/>
      <c r="QMA176" s="173"/>
      <c r="QMB176" s="173"/>
      <c r="QMC176" s="173"/>
      <c r="QMD176" s="173"/>
      <c r="QME176" s="173"/>
      <c r="QMF176" s="173"/>
      <c r="QMG176" s="173"/>
      <c r="QMH176" s="173"/>
      <c r="QMI176" s="173"/>
      <c r="QMJ176" s="173"/>
      <c r="QMK176" s="173"/>
      <c r="QML176" s="173"/>
      <c r="QMM176" s="173"/>
      <c r="QMN176" s="173"/>
      <c r="QMO176" s="173"/>
      <c r="QMP176" s="173"/>
      <c r="QMQ176" s="173"/>
      <c r="QMR176" s="173"/>
      <c r="QMS176" s="173"/>
      <c r="QMT176" s="173"/>
      <c r="QMU176" s="173"/>
      <c r="QMV176" s="173"/>
      <c r="QMW176" s="173"/>
      <c r="QMX176" s="173"/>
      <c r="QMY176" s="173"/>
      <c r="QMZ176" s="173"/>
      <c r="QNA176" s="173"/>
      <c r="QNB176" s="173"/>
      <c r="QNC176" s="173"/>
      <c r="QND176" s="173"/>
      <c r="QNE176" s="173"/>
      <c r="QNF176" s="173"/>
      <c r="QNG176" s="173"/>
      <c r="QNH176" s="173"/>
      <c r="QNI176" s="173"/>
      <c r="QNJ176" s="173"/>
      <c r="QNK176" s="173"/>
      <c r="QNL176" s="173"/>
      <c r="QNM176" s="173"/>
      <c r="QNN176" s="173"/>
      <c r="QNO176" s="173"/>
      <c r="QNP176" s="173"/>
      <c r="QNQ176" s="173"/>
      <c r="QNR176" s="173"/>
      <c r="QNS176" s="173"/>
      <c r="QNT176" s="173"/>
      <c r="QNU176" s="173"/>
      <c r="QNV176" s="173"/>
      <c r="QNW176" s="173"/>
      <c r="QNX176" s="173"/>
      <c r="QNY176" s="173"/>
      <c r="QNZ176" s="173"/>
      <c r="QOA176" s="173"/>
      <c r="QOB176" s="173"/>
      <c r="QOC176" s="173"/>
      <c r="QOD176" s="173"/>
      <c r="QOE176" s="173"/>
      <c r="QOF176" s="173"/>
      <c r="QOG176" s="173"/>
      <c r="QOH176" s="173"/>
      <c r="QOI176" s="173"/>
      <c r="QOJ176" s="173"/>
      <c r="QOK176" s="173"/>
      <c r="QOL176" s="173"/>
      <c r="QOM176" s="173"/>
      <c r="QON176" s="173"/>
      <c r="QOO176" s="173"/>
      <c r="QOP176" s="173"/>
      <c r="QOQ176" s="173"/>
      <c r="QOR176" s="173"/>
      <c r="QOS176" s="173"/>
      <c r="QOT176" s="173"/>
      <c r="QOU176" s="173"/>
      <c r="QOV176" s="173"/>
      <c r="QOW176" s="173"/>
      <c r="QOX176" s="173"/>
      <c r="QOY176" s="173"/>
      <c r="QOZ176" s="173"/>
      <c r="QPA176" s="173"/>
      <c r="QPB176" s="173"/>
      <c r="QPC176" s="173"/>
      <c r="QPD176" s="173"/>
      <c r="QPE176" s="173"/>
      <c r="QPF176" s="173"/>
      <c r="QPG176" s="173"/>
      <c r="QPH176" s="173"/>
      <c r="QPI176" s="173"/>
      <c r="QPJ176" s="173"/>
      <c r="QPK176" s="173"/>
      <c r="QPL176" s="173"/>
      <c r="QPM176" s="173"/>
      <c r="QPN176" s="173"/>
      <c r="QPO176" s="173"/>
      <c r="QPP176" s="173"/>
      <c r="QPQ176" s="173"/>
      <c r="QPR176" s="173"/>
      <c r="QPS176" s="173"/>
      <c r="QPT176" s="173"/>
      <c r="QPU176" s="173"/>
      <c r="QPV176" s="173"/>
      <c r="QPW176" s="173"/>
      <c r="QPX176" s="173"/>
      <c r="QPY176" s="173"/>
      <c r="QPZ176" s="173"/>
      <c r="QQA176" s="173"/>
      <c r="QQB176" s="173"/>
      <c r="QQC176" s="173"/>
      <c r="QQD176" s="173"/>
      <c r="QQE176" s="173"/>
      <c r="QQF176" s="173"/>
      <c r="QQG176" s="173"/>
      <c r="QQH176" s="173"/>
      <c r="QQI176" s="173"/>
      <c r="QQJ176" s="173"/>
      <c r="QQK176" s="173"/>
      <c r="QQL176" s="173"/>
      <c r="QQM176" s="173"/>
      <c r="QQN176" s="173"/>
      <c r="QQO176" s="173"/>
      <c r="QQP176" s="173"/>
      <c r="QQQ176" s="173"/>
      <c r="QQR176" s="173"/>
      <c r="QQS176" s="173"/>
      <c r="QQT176" s="173"/>
      <c r="QQU176" s="173"/>
      <c r="QQV176" s="173"/>
      <c r="QQW176" s="173"/>
      <c r="QQX176" s="173"/>
      <c r="QQY176" s="173"/>
      <c r="QQZ176" s="173"/>
      <c r="QRA176" s="173"/>
      <c r="QRB176" s="173"/>
      <c r="QRC176" s="173"/>
      <c r="QRD176" s="173"/>
      <c r="QRE176" s="173"/>
      <c r="QRF176" s="173"/>
      <c r="QRG176" s="173"/>
      <c r="QRH176" s="173"/>
      <c r="QRI176" s="173"/>
      <c r="QRJ176" s="173"/>
      <c r="QRK176" s="173"/>
      <c r="QRL176" s="173"/>
      <c r="QRM176" s="173"/>
      <c r="QRN176" s="173"/>
      <c r="QRO176" s="173"/>
      <c r="QRP176" s="173"/>
      <c r="QRQ176" s="173"/>
      <c r="QRR176" s="173"/>
      <c r="QRS176" s="173"/>
      <c r="QRT176" s="173"/>
      <c r="QRU176" s="173"/>
      <c r="QRV176" s="173"/>
      <c r="QRW176" s="173"/>
      <c r="QRX176" s="173"/>
      <c r="QRY176" s="173"/>
      <c r="QRZ176" s="173"/>
      <c r="QSA176" s="173"/>
      <c r="QSB176" s="173"/>
      <c r="QSC176" s="173"/>
      <c r="QSD176" s="173"/>
      <c r="QSE176" s="173"/>
      <c r="QSF176" s="173"/>
      <c r="QSG176" s="173"/>
      <c r="QSH176" s="173"/>
      <c r="QSI176" s="173"/>
      <c r="QSJ176" s="173"/>
      <c r="QSK176" s="173"/>
      <c r="QSL176" s="173"/>
      <c r="QSM176" s="173"/>
      <c r="QSN176" s="173"/>
      <c r="QSO176" s="173"/>
      <c r="QSP176" s="173"/>
      <c r="QSQ176" s="173"/>
      <c r="QSR176" s="173"/>
      <c r="QSS176" s="173"/>
      <c r="QST176" s="173"/>
      <c r="QSU176" s="173"/>
      <c r="QSV176" s="173"/>
      <c r="QSW176" s="173"/>
      <c r="QSX176" s="173"/>
      <c r="QSY176" s="173"/>
      <c r="QSZ176" s="173"/>
      <c r="QTA176" s="173"/>
      <c r="QTB176" s="173"/>
      <c r="QTC176" s="173"/>
      <c r="QTD176" s="173"/>
      <c r="QTE176" s="173"/>
      <c r="QTF176" s="173"/>
      <c r="QTG176" s="173"/>
      <c r="QTH176" s="173"/>
      <c r="QTI176" s="173"/>
      <c r="QTJ176" s="173"/>
      <c r="QTK176" s="173"/>
      <c r="QTL176" s="173"/>
      <c r="QTM176" s="173"/>
      <c r="QTN176" s="173"/>
      <c r="QTO176" s="173"/>
      <c r="QTP176" s="173"/>
      <c r="QTQ176" s="173"/>
      <c r="QTR176" s="173"/>
      <c r="QTS176" s="173"/>
      <c r="QTT176" s="173"/>
      <c r="QTU176" s="173"/>
      <c r="QTV176" s="173"/>
      <c r="QTW176" s="173"/>
      <c r="QTX176" s="173"/>
      <c r="QTY176" s="173"/>
      <c r="QTZ176" s="173"/>
      <c r="QUA176" s="173"/>
      <c r="QUB176" s="173"/>
      <c r="QUC176" s="173"/>
      <c r="QUD176" s="173"/>
      <c r="QUE176" s="173"/>
      <c r="QUF176" s="173"/>
      <c r="QUG176" s="173"/>
      <c r="QUH176" s="173"/>
      <c r="QUI176" s="173"/>
      <c r="QUJ176" s="173"/>
      <c r="QUK176" s="173"/>
      <c r="QUL176" s="173"/>
      <c r="QUM176" s="173"/>
      <c r="QUN176" s="173"/>
      <c r="QUO176" s="173"/>
      <c r="QUP176" s="173"/>
      <c r="QUQ176" s="173"/>
      <c r="QUR176" s="173"/>
      <c r="QUS176" s="173"/>
      <c r="QUT176" s="173"/>
      <c r="QUU176" s="173"/>
      <c r="QUV176" s="173"/>
      <c r="QUW176" s="173"/>
      <c r="QUX176" s="173"/>
      <c r="QUY176" s="173"/>
      <c r="QUZ176" s="173"/>
      <c r="QVA176" s="173"/>
      <c r="QVB176" s="173"/>
      <c r="QVC176" s="173"/>
      <c r="QVD176" s="173"/>
      <c r="QVE176" s="173"/>
      <c r="QVF176" s="173"/>
      <c r="QVG176" s="173"/>
      <c r="QVH176" s="173"/>
      <c r="QVI176" s="173"/>
      <c r="QVJ176" s="173"/>
      <c r="QVK176" s="173"/>
      <c r="QVL176" s="173"/>
      <c r="QVM176" s="173"/>
      <c r="QVN176" s="173"/>
      <c r="QVO176" s="173"/>
      <c r="QVP176" s="173"/>
      <c r="QVQ176" s="173"/>
      <c r="QVR176" s="173"/>
      <c r="QVS176" s="173"/>
      <c r="QVT176" s="173"/>
      <c r="QVU176" s="173"/>
      <c r="QVV176" s="173"/>
      <c r="QVW176" s="173"/>
      <c r="QVX176" s="173"/>
      <c r="QVY176" s="173"/>
      <c r="QVZ176" s="173"/>
      <c r="QWA176" s="173"/>
      <c r="QWB176" s="173"/>
      <c r="QWC176" s="173"/>
      <c r="QWD176" s="173"/>
      <c r="QWE176" s="173"/>
      <c r="QWF176" s="173"/>
      <c r="QWG176" s="173"/>
      <c r="QWH176" s="173"/>
      <c r="QWI176" s="173"/>
      <c r="QWJ176" s="173"/>
      <c r="QWK176" s="173"/>
      <c r="QWL176" s="173"/>
      <c r="QWM176" s="173"/>
      <c r="QWN176" s="173"/>
      <c r="QWO176" s="173"/>
      <c r="QWP176" s="173"/>
      <c r="QWQ176" s="173"/>
      <c r="QWR176" s="173"/>
      <c r="QWS176" s="173"/>
      <c r="QWT176" s="173"/>
      <c r="QWU176" s="173"/>
      <c r="QWV176" s="173"/>
      <c r="QWW176" s="173"/>
      <c r="QWX176" s="173"/>
      <c r="QWY176" s="173"/>
      <c r="QWZ176" s="173"/>
      <c r="QXA176" s="173"/>
      <c r="QXB176" s="173"/>
      <c r="QXC176" s="173"/>
      <c r="QXD176" s="173"/>
      <c r="QXE176" s="173"/>
      <c r="QXF176" s="173"/>
      <c r="QXG176" s="173"/>
      <c r="QXH176" s="173"/>
      <c r="QXI176" s="173"/>
      <c r="QXJ176" s="173"/>
      <c r="QXK176" s="173"/>
      <c r="QXL176" s="173"/>
      <c r="QXM176" s="173"/>
      <c r="QXN176" s="173"/>
      <c r="QXO176" s="173"/>
      <c r="QXP176" s="173"/>
      <c r="QXQ176" s="173"/>
      <c r="QXR176" s="173"/>
      <c r="QXS176" s="173"/>
      <c r="QXT176" s="173"/>
      <c r="QXU176" s="173"/>
      <c r="QXV176" s="173"/>
      <c r="QXW176" s="173"/>
      <c r="QXX176" s="173"/>
      <c r="QXY176" s="173"/>
      <c r="QXZ176" s="173"/>
      <c r="QYA176" s="173"/>
      <c r="QYB176" s="173"/>
      <c r="QYC176" s="173"/>
      <c r="QYD176" s="173"/>
      <c r="QYE176" s="173"/>
      <c r="QYF176" s="173"/>
      <c r="QYG176" s="173"/>
      <c r="QYH176" s="173"/>
      <c r="QYI176" s="173"/>
      <c r="QYJ176" s="173"/>
      <c r="QYK176" s="173"/>
      <c r="QYL176" s="173"/>
      <c r="QYM176" s="173"/>
      <c r="QYN176" s="173"/>
      <c r="QYO176" s="173"/>
      <c r="QYP176" s="173"/>
      <c r="QYQ176" s="173"/>
      <c r="QYR176" s="173"/>
      <c r="QYS176" s="173"/>
      <c r="QYT176" s="173"/>
      <c r="QYU176" s="173"/>
      <c r="QYV176" s="173"/>
      <c r="QYW176" s="173"/>
      <c r="QYX176" s="173"/>
      <c r="QYY176" s="173"/>
      <c r="QYZ176" s="173"/>
      <c r="QZA176" s="173"/>
      <c r="QZB176" s="173"/>
      <c r="QZC176" s="173"/>
      <c r="QZD176" s="173"/>
      <c r="QZE176" s="173"/>
      <c r="QZF176" s="173"/>
      <c r="QZG176" s="173"/>
      <c r="QZH176" s="173"/>
      <c r="QZI176" s="173"/>
      <c r="QZJ176" s="173"/>
      <c r="QZK176" s="173"/>
      <c r="QZL176" s="173"/>
      <c r="QZM176" s="173"/>
      <c r="QZN176" s="173"/>
      <c r="QZO176" s="173"/>
      <c r="QZP176" s="173"/>
      <c r="QZQ176" s="173"/>
      <c r="QZR176" s="173"/>
      <c r="QZS176" s="173"/>
      <c r="QZT176" s="173"/>
      <c r="QZU176" s="173"/>
      <c r="QZV176" s="173"/>
      <c r="QZW176" s="173"/>
      <c r="QZX176" s="173"/>
      <c r="QZY176" s="173"/>
      <c r="QZZ176" s="173"/>
      <c r="RAA176" s="173"/>
      <c r="RAB176" s="173"/>
      <c r="RAC176" s="173"/>
      <c r="RAD176" s="173"/>
      <c r="RAE176" s="173"/>
      <c r="RAF176" s="173"/>
      <c r="RAG176" s="173"/>
      <c r="RAH176" s="173"/>
      <c r="RAI176" s="173"/>
      <c r="RAJ176" s="173"/>
      <c r="RAK176" s="173"/>
      <c r="RAL176" s="173"/>
      <c r="RAM176" s="173"/>
      <c r="RAN176" s="173"/>
      <c r="RAO176" s="173"/>
      <c r="RAP176" s="173"/>
      <c r="RAQ176" s="173"/>
      <c r="RAR176" s="173"/>
      <c r="RAS176" s="173"/>
      <c r="RAT176" s="173"/>
      <c r="RAU176" s="173"/>
      <c r="RAV176" s="173"/>
      <c r="RAW176" s="173"/>
      <c r="RAX176" s="173"/>
      <c r="RAY176" s="173"/>
      <c r="RAZ176" s="173"/>
      <c r="RBA176" s="173"/>
      <c r="RBB176" s="173"/>
      <c r="RBC176" s="173"/>
      <c r="RBD176" s="173"/>
      <c r="RBE176" s="173"/>
      <c r="RBF176" s="173"/>
      <c r="RBG176" s="173"/>
      <c r="RBH176" s="173"/>
      <c r="RBI176" s="173"/>
      <c r="RBJ176" s="173"/>
      <c r="RBK176" s="173"/>
      <c r="RBL176" s="173"/>
      <c r="RBM176" s="173"/>
      <c r="RBN176" s="173"/>
      <c r="RBO176" s="173"/>
      <c r="RBP176" s="173"/>
      <c r="RBQ176" s="173"/>
      <c r="RBR176" s="173"/>
      <c r="RBS176" s="173"/>
      <c r="RBT176" s="173"/>
      <c r="RBU176" s="173"/>
      <c r="RBV176" s="173"/>
      <c r="RBW176" s="173"/>
      <c r="RBX176" s="173"/>
      <c r="RBY176" s="173"/>
      <c r="RBZ176" s="173"/>
      <c r="RCA176" s="173"/>
      <c r="RCB176" s="173"/>
      <c r="RCC176" s="173"/>
      <c r="RCD176" s="173"/>
      <c r="RCE176" s="173"/>
      <c r="RCF176" s="173"/>
      <c r="RCG176" s="173"/>
      <c r="RCH176" s="173"/>
      <c r="RCI176" s="173"/>
      <c r="RCJ176" s="173"/>
      <c r="RCK176" s="173"/>
      <c r="RCL176" s="173"/>
      <c r="RCM176" s="173"/>
      <c r="RCN176" s="173"/>
      <c r="RCO176" s="173"/>
      <c r="RCP176" s="173"/>
      <c r="RCQ176" s="173"/>
      <c r="RCR176" s="173"/>
      <c r="RCS176" s="173"/>
      <c r="RCT176" s="173"/>
      <c r="RCU176" s="173"/>
      <c r="RCV176" s="173"/>
      <c r="RCW176" s="173"/>
      <c r="RCX176" s="173"/>
      <c r="RCY176" s="173"/>
      <c r="RCZ176" s="173"/>
      <c r="RDA176" s="173"/>
      <c r="RDB176" s="173"/>
      <c r="RDC176" s="173"/>
      <c r="RDD176" s="173"/>
      <c r="RDE176" s="173"/>
      <c r="RDF176" s="173"/>
      <c r="RDG176" s="173"/>
      <c r="RDH176" s="173"/>
      <c r="RDI176" s="173"/>
      <c r="RDJ176" s="173"/>
      <c r="RDK176" s="173"/>
      <c r="RDL176" s="173"/>
      <c r="RDM176" s="173"/>
      <c r="RDN176" s="173"/>
      <c r="RDO176" s="173"/>
      <c r="RDP176" s="173"/>
      <c r="RDQ176" s="173"/>
      <c r="RDR176" s="173"/>
      <c r="RDS176" s="173"/>
      <c r="RDT176" s="173"/>
      <c r="RDU176" s="173"/>
      <c r="RDV176" s="173"/>
      <c r="RDW176" s="173"/>
      <c r="RDX176" s="173"/>
      <c r="RDY176" s="173"/>
      <c r="RDZ176" s="173"/>
      <c r="REA176" s="173"/>
      <c r="REB176" s="173"/>
      <c r="REC176" s="173"/>
      <c r="RED176" s="173"/>
      <c r="REE176" s="173"/>
      <c r="REF176" s="173"/>
      <c r="REG176" s="173"/>
      <c r="REH176" s="173"/>
      <c r="REI176" s="173"/>
      <c r="REJ176" s="173"/>
      <c r="REK176" s="173"/>
      <c r="REL176" s="173"/>
      <c r="REM176" s="173"/>
      <c r="REN176" s="173"/>
      <c r="REO176" s="173"/>
      <c r="REP176" s="173"/>
      <c r="REQ176" s="173"/>
      <c r="RER176" s="173"/>
      <c r="RES176" s="173"/>
      <c r="RET176" s="173"/>
      <c r="REU176" s="173"/>
      <c r="REV176" s="173"/>
      <c r="REW176" s="173"/>
      <c r="REX176" s="173"/>
      <c r="REY176" s="173"/>
      <c r="REZ176" s="173"/>
      <c r="RFA176" s="173"/>
      <c r="RFB176" s="173"/>
      <c r="RFC176" s="173"/>
      <c r="RFD176" s="173"/>
      <c r="RFE176" s="173"/>
      <c r="RFF176" s="173"/>
      <c r="RFG176" s="173"/>
      <c r="RFH176" s="173"/>
      <c r="RFI176" s="173"/>
      <c r="RFJ176" s="173"/>
      <c r="RFK176" s="173"/>
      <c r="RFL176" s="173"/>
      <c r="RFM176" s="173"/>
      <c r="RFN176" s="173"/>
      <c r="RFO176" s="173"/>
      <c r="RFP176" s="173"/>
      <c r="RFQ176" s="173"/>
      <c r="RFR176" s="173"/>
      <c r="RFS176" s="173"/>
      <c r="RFT176" s="173"/>
      <c r="RFU176" s="173"/>
      <c r="RFV176" s="173"/>
      <c r="RFW176" s="173"/>
      <c r="RFX176" s="173"/>
      <c r="RFY176" s="173"/>
      <c r="RFZ176" s="173"/>
      <c r="RGA176" s="173"/>
      <c r="RGB176" s="173"/>
      <c r="RGC176" s="173"/>
      <c r="RGD176" s="173"/>
      <c r="RGE176" s="173"/>
      <c r="RGF176" s="173"/>
      <c r="RGG176" s="173"/>
      <c r="RGH176" s="173"/>
      <c r="RGI176" s="173"/>
      <c r="RGJ176" s="173"/>
      <c r="RGK176" s="173"/>
      <c r="RGL176" s="173"/>
      <c r="RGM176" s="173"/>
      <c r="RGN176" s="173"/>
      <c r="RGO176" s="173"/>
      <c r="RGP176" s="173"/>
      <c r="RGQ176" s="173"/>
      <c r="RGR176" s="173"/>
      <c r="RGS176" s="173"/>
      <c r="RGT176" s="173"/>
      <c r="RGU176" s="173"/>
      <c r="RGV176" s="173"/>
      <c r="RGW176" s="173"/>
      <c r="RGX176" s="173"/>
      <c r="RGY176" s="173"/>
      <c r="RGZ176" s="173"/>
      <c r="RHA176" s="173"/>
      <c r="RHB176" s="173"/>
      <c r="RHC176" s="173"/>
      <c r="RHD176" s="173"/>
      <c r="RHE176" s="173"/>
      <c r="RHF176" s="173"/>
      <c r="RHG176" s="173"/>
      <c r="RHH176" s="173"/>
      <c r="RHI176" s="173"/>
      <c r="RHJ176" s="173"/>
      <c r="RHK176" s="173"/>
      <c r="RHL176" s="173"/>
      <c r="RHM176" s="173"/>
      <c r="RHN176" s="173"/>
      <c r="RHO176" s="173"/>
      <c r="RHP176" s="173"/>
      <c r="RHQ176" s="173"/>
      <c r="RHR176" s="173"/>
      <c r="RHS176" s="173"/>
      <c r="RHT176" s="173"/>
      <c r="RHU176" s="173"/>
      <c r="RHV176" s="173"/>
      <c r="RHW176" s="173"/>
      <c r="RHX176" s="173"/>
      <c r="RHY176" s="173"/>
      <c r="RHZ176" s="173"/>
      <c r="RIA176" s="173"/>
      <c r="RIB176" s="173"/>
      <c r="RIC176" s="173"/>
      <c r="RID176" s="173"/>
      <c r="RIE176" s="173"/>
      <c r="RIF176" s="173"/>
      <c r="RIG176" s="173"/>
      <c r="RIH176" s="173"/>
      <c r="RII176" s="173"/>
      <c r="RIJ176" s="173"/>
      <c r="RIK176" s="173"/>
      <c r="RIL176" s="173"/>
      <c r="RIM176" s="173"/>
      <c r="RIN176" s="173"/>
      <c r="RIO176" s="173"/>
      <c r="RIP176" s="173"/>
      <c r="RIQ176" s="173"/>
      <c r="RIR176" s="173"/>
      <c r="RIS176" s="173"/>
      <c r="RIT176" s="173"/>
      <c r="RIU176" s="173"/>
      <c r="RIV176" s="173"/>
      <c r="RIW176" s="173"/>
      <c r="RIX176" s="173"/>
      <c r="RIY176" s="173"/>
      <c r="RIZ176" s="173"/>
      <c r="RJA176" s="173"/>
      <c r="RJB176" s="173"/>
      <c r="RJC176" s="173"/>
      <c r="RJD176" s="173"/>
      <c r="RJE176" s="173"/>
      <c r="RJF176" s="173"/>
      <c r="RJG176" s="173"/>
      <c r="RJH176" s="173"/>
      <c r="RJI176" s="173"/>
      <c r="RJJ176" s="173"/>
      <c r="RJK176" s="173"/>
      <c r="RJL176" s="173"/>
      <c r="RJM176" s="173"/>
      <c r="RJN176" s="173"/>
      <c r="RJO176" s="173"/>
      <c r="RJP176" s="173"/>
      <c r="RJQ176" s="173"/>
      <c r="RJR176" s="173"/>
      <c r="RJS176" s="173"/>
      <c r="RJT176" s="173"/>
      <c r="RJU176" s="173"/>
      <c r="RJV176" s="173"/>
      <c r="RJW176" s="173"/>
      <c r="RJX176" s="173"/>
      <c r="RJY176" s="173"/>
      <c r="RJZ176" s="173"/>
      <c r="RKA176" s="173"/>
      <c r="RKB176" s="173"/>
      <c r="RKC176" s="173"/>
      <c r="RKD176" s="173"/>
      <c r="RKE176" s="173"/>
      <c r="RKF176" s="173"/>
      <c r="RKG176" s="173"/>
      <c r="RKH176" s="173"/>
      <c r="RKI176" s="173"/>
      <c r="RKJ176" s="173"/>
      <c r="RKK176" s="173"/>
      <c r="RKL176" s="173"/>
      <c r="RKM176" s="173"/>
      <c r="RKN176" s="173"/>
      <c r="RKO176" s="173"/>
      <c r="RKP176" s="173"/>
      <c r="RKQ176" s="173"/>
      <c r="RKR176" s="173"/>
      <c r="RKS176" s="173"/>
      <c r="RKT176" s="173"/>
      <c r="RKU176" s="173"/>
      <c r="RKV176" s="173"/>
      <c r="RKW176" s="173"/>
      <c r="RKX176" s="173"/>
      <c r="RKY176" s="173"/>
      <c r="RKZ176" s="173"/>
      <c r="RLA176" s="173"/>
      <c r="RLB176" s="173"/>
      <c r="RLC176" s="173"/>
      <c r="RLD176" s="173"/>
      <c r="RLE176" s="173"/>
      <c r="RLF176" s="173"/>
      <c r="RLG176" s="173"/>
      <c r="RLH176" s="173"/>
      <c r="RLI176" s="173"/>
      <c r="RLJ176" s="173"/>
      <c r="RLK176" s="173"/>
      <c r="RLL176" s="173"/>
      <c r="RLM176" s="173"/>
      <c r="RLN176" s="173"/>
      <c r="RLO176" s="173"/>
      <c r="RLP176" s="173"/>
      <c r="RLQ176" s="173"/>
      <c r="RLR176" s="173"/>
      <c r="RLS176" s="173"/>
      <c r="RLT176" s="173"/>
      <c r="RLU176" s="173"/>
      <c r="RLV176" s="173"/>
      <c r="RLW176" s="173"/>
      <c r="RLX176" s="173"/>
      <c r="RLY176" s="173"/>
      <c r="RLZ176" s="173"/>
      <c r="RMA176" s="173"/>
      <c r="RMB176" s="173"/>
      <c r="RMC176" s="173"/>
      <c r="RMD176" s="173"/>
      <c r="RME176" s="173"/>
      <c r="RMF176" s="173"/>
      <c r="RMG176" s="173"/>
      <c r="RMH176" s="173"/>
      <c r="RMI176" s="173"/>
      <c r="RMJ176" s="173"/>
      <c r="RMK176" s="173"/>
      <c r="RML176" s="173"/>
      <c r="RMM176" s="173"/>
      <c r="RMN176" s="173"/>
      <c r="RMO176" s="173"/>
      <c r="RMP176" s="173"/>
      <c r="RMQ176" s="173"/>
      <c r="RMR176" s="173"/>
      <c r="RMS176" s="173"/>
      <c r="RMT176" s="173"/>
      <c r="RMU176" s="173"/>
      <c r="RMV176" s="173"/>
      <c r="RMW176" s="173"/>
      <c r="RMX176" s="173"/>
      <c r="RMY176" s="173"/>
      <c r="RMZ176" s="173"/>
      <c r="RNA176" s="173"/>
      <c r="RNB176" s="173"/>
      <c r="RNC176" s="173"/>
      <c r="RND176" s="173"/>
      <c r="RNE176" s="173"/>
      <c r="RNF176" s="173"/>
      <c r="RNG176" s="173"/>
      <c r="RNH176" s="173"/>
      <c r="RNI176" s="173"/>
      <c r="RNJ176" s="173"/>
      <c r="RNK176" s="173"/>
      <c r="RNL176" s="173"/>
      <c r="RNM176" s="173"/>
      <c r="RNN176" s="173"/>
      <c r="RNO176" s="173"/>
      <c r="RNP176" s="173"/>
      <c r="RNQ176" s="173"/>
      <c r="RNR176" s="173"/>
      <c r="RNS176" s="173"/>
      <c r="RNT176" s="173"/>
      <c r="RNU176" s="173"/>
      <c r="RNV176" s="173"/>
      <c r="RNW176" s="173"/>
      <c r="RNX176" s="173"/>
      <c r="RNY176" s="173"/>
      <c r="RNZ176" s="173"/>
      <c r="ROA176" s="173"/>
      <c r="ROB176" s="173"/>
      <c r="ROC176" s="173"/>
      <c r="ROD176" s="173"/>
      <c r="ROE176" s="173"/>
      <c r="ROF176" s="173"/>
      <c r="ROG176" s="173"/>
      <c r="ROH176" s="173"/>
      <c r="ROI176" s="173"/>
      <c r="ROJ176" s="173"/>
      <c r="ROK176" s="173"/>
      <c r="ROL176" s="173"/>
      <c r="ROM176" s="173"/>
      <c r="RON176" s="173"/>
      <c r="ROO176" s="173"/>
      <c r="ROP176" s="173"/>
      <c r="ROQ176" s="173"/>
      <c r="ROR176" s="173"/>
      <c r="ROS176" s="173"/>
      <c r="ROT176" s="173"/>
      <c r="ROU176" s="173"/>
      <c r="ROV176" s="173"/>
      <c r="ROW176" s="173"/>
      <c r="ROX176" s="173"/>
      <c r="ROY176" s="173"/>
      <c r="ROZ176" s="173"/>
      <c r="RPA176" s="173"/>
      <c r="RPB176" s="173"/>
      <c r="RPC176" s="173"/>
      <c r="RPD176" s="173"/>
      <c r="RPE176" s="173"/>
      <c r="RPF176" s="173"/>
      <c r="RPG176" s="173"/>
      <c r="RPH176" s="173"/>
      <c r="RPI176" s="173"/>
      <c r="RPJ176" s="173"/>
      <c r="RPK176" s="173"/>
      <c r="RPL176" s="173"/>
      <c r="RPM176" s="173"/>
      <c r="RPN176" s="173"/>
      <c r="RPO176" s="173"/>
      <c r="RPP176" s="173"/>
      <c r="RPQ176" s="173"/>
      <c r="RPR176" s="173"/>
      <c r="RPS176" s="173"/>
      <c r="RPT176" s="173"/>
      <c r="RPU176" s="173"/>
      <c r="RPV176" s="173"/>
      <c r="RPW176" s="173"/>
      <c r="RPX176" s="173"/>
      <c r="RPY176" s="173"/>
      <c r="RPZ176" s="173"/>
      <c r="RQA176" s="173"/>
      <c r="RQB176" s="173"/>
      <c r="RQC176" s="173"/>
      <c r="RQD176" s="173"/>
      <c r="RQE176" s="173"/>
      <c r="RQF176" s="173"/>
      <c r="RQG176" s="173"/>
      <c r="RQH176" s="173"/>
      <c r="RQI176" s="173"/>
      <c r="RQJ176" s="173"/>
      <c r="RQK176" s="173"/>
      <c r="RQL176" s="173"/>
      <c r="RQM176" s="173"/>
      <c r="RQN176" s="173"/>
      <c r="RQO176" s="173"/>
      <c r="RQP176" s="173"/>
      <c r="RQQ176" s="173"/>
      <c r="RQR176" s="173"/>
      <c r="RQS176" s="173"/>
      <c r="RQT176" s="173"/>
      <c r="RQU176" s="173"/>
      <c r="RQV176" s="173"/>
      <c r="RQW176" s="173"/>
      <c r="RQX176" s="173"/>
      <c r="RQY176" s="173"/>
      <c r="RQZ176" s="173"/>
      <c r="RRA176" s="173"/>
      <c r="RRB176" s="173"/>
      <c r="RRC176" s="173"/>
      <c r="RRD176" s="173"/>
      <c r="RRE176" s="173"/>
      <c r="RRF176" s="173"/>
      <c r="RRG176" s="173"/>
      <c r="RRH176" s="173"/>
      <c r="RRI176" s="173"/>
      <c r="RRJ176" s="173"/>
      <c r="RRK176" s="173"/>
      <c r="RRL176" s="173"/>
      <c r="RRM176" s="173"/>
      <c r="RRN176" s="173"/>
      <c r="RRO176" s="173"/>
      <c r="RRP176" s="173"/>
      <c r="RRQ176" s="173"/>
      <c r="RRR176" s="173"/>
      <c r="RRS176" s="173"/>
      <c r="RRT176" s="173"/>
      <c r="RRU176" s="173"/>
      <c r="RRV176" s="173"/>
      <c r="RRW176" s="173"/>
      <c r="RRX176" s="173"/>
      <c r="RRY176" s="173"/>
      <c r="RRZ176" s="173"/>
      <c r="RSA176" s="173"/>
      <c r="RSB176" s="173"/>
      <c r="RSC176" s="173"/>
      <c r="RSD176" s="173"/>
      <c r="RSE176" s="173"/>
      <c r="RSF176" s="173"/>
      <c r="RSG176" s="173"/>
      <c r="RSH176" s="173"/>
      <c r="RSI176" s="173"/>
      <c r="RSJ176" s="173"/>
      <c r="RSK176" s="173"/>
      <c r="RSL176" s="173"/>
      <c r="RSM176" s="173"/>
      <c r="RSN176" s="173"/>
      <c r="RSO176" s="173"/>
      <c r="RSP176" s="173"/>
      <c r="RSQ176" s="173"/>
      <c r="RSR176" s="173"/>
      <c r="RSS176" s="173"/>
      <c r="RST176" s="173"/>
      <c r="RSU176" s="173"/>
      <c r="RSV176" s="173"/>
      <c r="RSW176" s="173"/>
      <c r="RSX176" s="173"/>
      <c r="RSY176" s="173"/>
      <c r="RSZ176" s="173"/>
      <c r="RTA176" s="173"/>
      <c r="RTB176" s="173"/>
      <c r="RTC176" s="173"/>
      <c r="RTD176" s="173"/>
      <c r="RTE176" s="173"/>
      <c r="RTF176" s="173"/>
      <c r="RTG176" s="173"/>
      <c r="RTH176" s="173"/>
      <c r="RTI176" s="173"/>
      <c r="RTJ176" s="173"/>
      <c r="RTK176" s="173"/>
      <c r="RTL176" s="173"/>
      <c r="RTM176" s="173"/>
      <c r="RTN176" s="173"/>
      <c r="RTO176" s="173"/>
      <c r="RTP176" s="173"/>
      <c r="RTQ176" s="173"/>
      <c r="RTR176" s="173"/>
      <c r="RTS176" s="173"/>
      <c r="RTT176" s="173"/>
      <c r="RTU176" s="173"/>
      <c r="RTV176" s="173"/>
      <c r="RTW176" s="173"/>
      <c r="RTX176" s="173"/>
      <c r="RTY176" s="173"/>
      <c r="RTZ176" s="173"/>
      <c r="RUA176" s="173"/>
      <c r="RUB176" s="173"/>
      <c r="RUC176" s="173"/>
      <c r="RUD176" s="173"/>
      <c r="RUE176" s="173"/>
      <c r="RUF176" s="173"/>
      <c r="RUG176" s="173"/>
      <c r="RUH176" s="173"/>
      <c r="RUI176" s="173"/>
      <c r="RUJ176" s="173"/>
      <c r="RUK176" s="173"/>
      <c r="RUL176" s="173"/>
      <c r="RUM176" s="173"/>
      <c r="RUN176" s="173"/>
      <c r="RUO176" s="173"/>
      <c r="RUP176" s="173"/>
      <c r="RUQ176" s="173"/>
      <c r="RUR176" s="173"/>
      <c r="RUS176" s="173"/>
      <c r="RUT176" s="173"/>
      <c r="RUU176" s="173"/>
      <c r="RUV176" s="173"/>
      <c r="RUW176" s="173"/>
      <c r="RUX176" s="173"/>
      <c r="RUY176" s="173"/>
      <c r="RUZ176" s="173"/>
      <c r="RVA176" s="173"/>
      <c r="RVB176" s="173"/>
      <c r="RVC176" s="173"/>
      <c r="RVD176" s="173"/>
      <c r="RVE176" s="173"/>
      <c r="RVF176" s="173"/>
      <c r="RVG176" s="173"/>
      <c r="RVH176" s="173"/>
      <c r="RVI176" s="173"/>
      <c r="RVJ176" s="173"/>
      <c r="RVK176" s="173"/>
      <c r="RVL176" s="173"/>
      <c r="RVM176" s="173"/>
      <c r="RVN176" s="173"/>
      <c r="RVO176" s="173"/>
      <c r="RVP176" s="173"/>
      <c r="RVQ176" s="173"/>
      <c r="RVR176" s="173"/>
      <c r="RVS176" s="173"/>
      <c r="RVT176" s="173"/>
      <c r="RVU176" s="173"/>
      <c r="RVV176" s="173"/>
      <c r="RVW176" s="173"/>
      <c r="RVX176" s="173"/>
      <c r="RVY176" s="173"/>
      <c r="RVZ176" s="173"/>
      <c r="RWA176" s="173"/>
      <c r="RWB176" s="173"/>
      <c r="RWC176" s="173"/>
      <c r="RWD176" s="173"/>
      <c r="RWE176" s="173"/>
      <c r="RWF176" s="173"/>
      <c r="RWG176" s="173"/>
      <c r="RWH176" s="173"/>
      <c r="RWI176" s="173"/>
      <c r="RWJ176" s="173"/>
      <c r="RWK176" s="173"/>
      <c r="RWL176" s="173"/>
      <c r="RWM176" s="173"/>
      <c r="RWN176" s="173"/>
      <c r="RWO176" s="173"/>
      <c r="RWP176" s="173"/>
      <c r="RWQ176" s="173"/>
      <c r="RWR176" s="173"/>
      <c r="RWS176" s="173"/>
      <c r="RWT176" s="173"/>
      <c r="RWU176" s="173"/>
      <c r="RWV176" s="173"/>
      <c r="RWW176" s="173"/>
      <c r="RWX176" s="173"/>
      <c r="RWY176" s="173"/>
      <c r="RWZ176" s="173"/>
      <c r="RXA176" s="173"/>
      <c r="RXB176" s="173"/>
      <c r="RXC176" s="173"/>
      <c r="RXD176" s="173"/>
      <c r="RXE176" s="173"/>
      <c r="RXF176" s="173"/>
      <c r="RXG176" s="173"/>
      <c r="RXH176" s="173"/>
      <c r="RXI176" s="173"/>
      <c r="RXJ176" s="173"/>
      <c r="RXK176" s="173"/>
      <c r="RXL176" s="173"/>
      <c r="RXM176" s="173"/>
      <c r="RXN176" s="173"/>
      <c r="RXO176" s="173"/>
      <c r="RXP176" s="173"/>
      <c r="RXQ176" s="173"/>
      <c r="RXR176" s="173"/>
      <c r="RXS176" s="173"/>
      <c r="RXT176" s="173"/>
      <c r="RXU176" s="173"/>
      <c r="RXV176" s="173"/>
      <c r="RXW176" s="173"/>
      <c r="RXX176" s="173"/>
      <c r="RXY176" s="173"/>
      <c r="RXZ176" s="173"/>
      <c r="RYA176" s="173"/>
      <c r="RYB176" s="173"/>
      <c r="RYC176" s="173"/>
      <c r="RYD176" s="173"/>
      <c r="RYE176" s="173"/>
      <c r="RYF176" s="173"/>
      <c r="RYG176" s="173"/>
      <c r="RYH176" s="173"/>
      <c r="RYI176" s="173"/>
      <c r="RYJ176" s="173"/>
      <c r="RYK176" s="173"/>
      <c r="RYL176" s="173"/>
      <c r="RYM176" s="173"/>
      <c r="RYN176" s="173"/>
      <c r="RYO176" s="173"/>
      <c r="RYP176" s="173"/>
      <c r="RYQ176" s="173"/>
      <c r="RYR176" s="173"/>
      <c r="RYS176" s="173"/>
      <c r="RYT176" s="173"/>
      <c r="RYU176" s="173"/>
      <c r="RYV176" s="173"/>
      <c r="RYW176" s="173"/>
      <c r="RYX176" s="173"/>
      <c r="RYY176" s="173"/>
      <c r="RYZ176" s="173"/>
      <c r="RZA176" s="173"/>
      <c r="RZB176" s="173"/>
      <c r="RZC176" s="173"/>
      <c r="RZD176" s="173"/>
      <c r="RZE176" s="173"/>
      <c r="RZF176" s="173"/>
      <c r="RZG176" s="173"/>
      <c r="RZH176" s="173"/>
      <c r="RZI176" s="173"/>
      <c r="RZJ176" s="173"/>
      <c r="RZK176" s="173"/>
      <c r="RZL176" s="173"/>
      <c r="RZM176" s="173"/>
      <c r="RZN176" s="173"/>
      <c r="RZO176" s="173"/>
      <c r="RZP176" s="173"/>
      <c r="RZQ176" s="173"/>
      <c r="RZR176" s="173"/>
      <c r="RZS176" s="173"/>
      <c r="RZT176" s="173"/>
      <c r="RZU176" s="173"/>
      <c r="RZV176" s="173"/>
      <c r="RZW176" s="173"/>
      <c r="RZX176" s="173"/>
      <c r="RZY176" s="173"/>
      <c r="RZZ176" s="173"/>
      <c r="SAA176" s="173"/>
      <c r="SAB176" s="173"/>
      <c r="SAC176" s="173"/>
      <c r="SAD176" s="173"/>
      <c r="SAE176" s="173"/>
      <c r="SAF176" s="173"/>
      <c r="SAG176" s="173"/>
      <c r="SAH176" s="173"/>
      <c r="SAI176" s="173"/>
      <c r="SAJ176" s="173"/>
      <c r="SAK176" s="173"/>
      <c r="SAL176" s="173"/>
      <c r="SAM176" s="173"/>
      <c r="SAN176" s="173"/>
      <c r="SAO176" s="173"/>
      <c r="SAP176" s="173"/>
      <c r="SAQ176" s="173"/>
      <c r="SAR176" s="173"/>
      <c r="SAS176" s="173"/>
      <c r="SAT176" s="173"/>
      <c r="SAU176" s="173"/>
      <c r="SAV176" s="173"/>
      <c r="SAW176" s="173"/>
      <c r="SAX176" s="173"/>
      <c r="SAY176" s="173"/>
      <c r="SAZ176" s="173"/>
      <c r="SBA176" s="173"/>
      <c r="SBB176" s="173"/>
      <c r="SBC176" s="173"/>
      <c r="SBD176" s="173"/>
      <c r="SBE176" s="173"/>
      <c r="SBF176" s="173"/>
      <c r="SBG176" s="173"/>
      <c r="SBH176" s="173"/>
      <c r="SBI176" s="173"/>
      <c r="SBJ176" s="173"/>
      <c r="SBK176" s="173"/>
      <c r="SBL176" s="173"/>
      <c r="SBM176" s="173"/>
      <c r="SBN176" s="173"/>
      <c r="SBO176" s="173"/>
      <c r="SBP176" s="173"/>
      <c r="SBQ176" s="173"/>
      <c r="SBR176" s="173"/>
      <c r="SBS176" s="173"/>
      <c r="SBT176" s="173"/>
      <c r="SBU176" s="173"/>
      <c r="SBV176" s="173"/>
      <c r="SBW176" s="173"/>
      <c r="SBX176" s="173"/>
      <c r="SBY176" s="173"/>
      <c r="SBZ176" s="173"/>
      <c r="SCA176" s="173"/>
      <c r="SCB176" s="173"/>
      <c r="SCC176" s="173"/>
      <c r="SCD176" s="173"/>
      <c r="SCE176" s="173"/>
      <c r="SCF176" s="173"/>
      <c r="SCG176" s="173"/>
      <c r="SCH176" s="173"/>
      <c r="SCI176" s="173"/>
      <c r="SCJ176" s="173"/>
      <c r="SCK176" s="173"/>
      <c r="SCL176" s="173"/>
      <c r="SCM176" s="173"/>
      <c r="SCN176" s="173"/>
      <c r="SCO176" s="173"/>
      <c r="SCP176" s="173"/>
      <c r="SCQ176" s="173"/>
      <c r="SCR176" s="173"/>
      <c r="SCS176" s="173"/>
      <c r="SCT176" s="173"/>
      <c r="SCU176" s="173"/>
      <c r="SCV176" s="173"/>
      <c r="SCW176" s="173"/>
      <c r="SCX176" s="173"/>
      <c r="SCY176" s="173"/>
      <c r="SCZ176" s="173"/>
      <c r="SDA176" s="173"/>
      <c r="SDB176" s="173"/>
      <c r="SDC176" s="173"/>
      <c r="SDD176" s="173"/>
      <c r="SDE176" s="173"/>
      <c r="SDF176" s="173"/>
      <c r="SDG176" s="173"/>
      <c r="SDH176" s="173"/>
      <c r="SDI176" s="173"/>
      <c r="SDJ176" s="173"/>
      <c r="SDK176" s="173"/>
      <c r="SDL176" s="173"/>
      <c r="SDM176" s="173"/>
      <c r="SDN176" s="173"/>
      <c r="SDO176" s="173"/>
      <c r="SDP176" s="173"/>
      <c r="SDQ176" s="173"/>
      <c r="SDR176" s="173"/>
      <c r="SDS176" s="173"/>
      <c r="SDT176" s="173"/>
      <c r="SDU176" s="173"/>
      <c r="SDV176" s="173"/>
      <c r="SDW176" s="173"/>
      <c r="SDX176" s="173"/>
      <c r="SDY176" s="173"/>
      <c r="SDZ176" s="173"/>
      <c r="SEA176" s="173"/>
      <c r="SEB176" s="173"/>
      <c r="SEC176" s="173"/>
      <c r="SED176" s="173"/>
      <c r="SEE176" s="173"/>
      <c r="SEF176" s="173"/>
      <c r="SEG176" s="173"/>
      <c r="SEH176" s="173"/>
      <c r="SEI176" s="173"/>
      <c r="SEJ176" s="173"/>
      <c r="SEK176" s="173"/>
      <c r="SEL176" s="173"/>
      <c r="SEM176" s="173"/>
      <c r="SEN176" s="173"/>
      <c r="SEO176" s="173"/>
      <c r="SEP176" s="173"/>
      <c r="SEQ176" s="173"/>
      <c r="SER176" s="173"/>
      <c r="SES176" s="173"/>
      <c r="SET176" s="173"/>
      <c r="SEU176" s="173"/>
      <c r="SEV176" s="173"/>
      <c r="SEW176" s="173"/>
      <c r="SEX176" s="173"/>
      <c r="SEY176" s="173"/>
      <c r="SEZ176" s="173"/>
      <c r="SFA176" s="173"/>
      <c r="SFB176" s="173"/>
      <c r="SFC176" s="173"/>
      <c r="SFD176" s="173"/>
      <c r="SFE176" s="173"/>
      <c r="SFF176" s="173"/>
      <c r="SFG176" s="173"/>
      <c r="SFH176" s="173"/>
      <c r="SFI176" s="173"/>
      <c r="SFJ176" s="173"/>
      <c r="SFK176" s="173"/>
      <c r="SFL176" s="173"/>
      <c r="SFM176" s="173"/>
      <c r="SFN176" s="173"/>
      <c r="SFO176" s="173"/>
      <c r="SFP176" s="173"/>
      <c r="SFQ176" s="173"/>
      <c r="SFR176" s="173"/>
      <c r="SFS176" s="173"/>
      <c r="SFT176" s="173"/>
      <c r="SFU176" s="173"/>
      <c r="SFV176" s="173"/>
      <c r="SFW176" s="173"/>
      <c r="SFX176" s="173"/>
      <c r="SFY176" s="173"/>
      <c r="SFZ176" s="173"/>
      <c r="SGA176" s="173"/>
      <c r="SGB176" s="173"/>
      <c r="SGC176" s="173"/>
      <c r="SGD176" s="173"/>
      <c r="SGE176" s="173"/>
      <c r="SGF176" s="173"/>
      <c r="SGG176" s="173"/>
      <c r="SGH176" s="173"/>
      <c r="SGI176" s="173"/>
      <c r="SGJ176" s="173"/>
      <c r="SGK176" s="173"/>
      <c r="SGL176" s="173"/>
      <c r="SGM176" s="173"/>
      <c r="SGN176" s="173"/>
      <c r="SGO176" s="173"/>
      <c r="SGP176" s="173"/>
      <c r="SGQ176" s="173"/>
      <c r="SGR176" s="173"/>
      <c r="SGS176" s="173"/>
      <c r="SGT176" s="173"/>
      <c r="SGU176" s="173"/>
      <c r="SGV176" s="173"/>
      <c r="SGW176" s="173"/>
      <c r="SGX176" s="173"/>
      <c r="SGY176" s="173"/>
      <c r="SGZ176" s="173"/>
      <c r="SHA176" s="173"/>
      <c r="SHB176" s="173"/>
      <c r="SHC176" s="173"/>
      <c r="SHD176" s="173"/>
      <c r="SHE176" s="173"/>
      <c r="SHF176" s="173"/>
      <c r="SHG176" s="173"/>
      <c r="SHH176" s="173"/>
      <c r="SHI176" s="173"/>
      <c r="SHJ176" s="173"/>
      <c r="SHK176" s="173"/>
      <c r="SHL176" s="173"/>
      <c r="SHM176" s="173"/>
      <c r="SHN176" s="173"/>
      <c r="SHO176" s="173"/>
      <c r="SHP176" s="173"/>
      <c r="SHQ176" s="173"/>
      <c r="SHR176" s="173"/>
      <c r="SHS176" s="173"/>
      <c r="SHT176" s="173"/>
      <c r="SHU176" s="173"/>
      <c r="SHV176" s="173"/>
      <c r="SHW176" s="173"/>
      <c r="SHX176" s="173"/>
      <c r="SHY176" s="173"/>
      <c r="SHZ176" s="173"/>
      <c r="SIA176" s="173"/>
      <c r="SIB176" s="173"/>
      <c r="SIC176" s="173"/>
      <c r="SID176" s="173"/>
      <c r="SIE176" s="173"/>
      <c r="SIF176" s="173"/>
      <c r="SIG176" s="173"/>
      <c r="SIH176" s="173"/>
      <c r="SII176" s="173"/>
      <c r="SIJ176" s="173"/>
      <c r="SIK176" s="173"/>
      <c r="SIL176" s="173"/>
      <c r="SIM176" s="173"/>
      <c r="SIN176" s="173"/>
      <c r="SIO176" s="173"/>
      <c r="SIP176" s="173"/>
      <c r="SIQ176" s="173"/>
      <c r="SIR176" s="173"/>
      <c r="SIS176" s="173"/>
      <c r="SIT176" s="173"/>
      <c r="SIU176" s="173"/>
      <c r="SIV176" s="173"/>
      <c r="SIW176" s="173"/>
      <c r="SIX176" s="173"/>
      <c r="SIY176" s="173"/>
      <c r="SIZ176" s="173"/>
      <c r="SJA176" s="173"/>
      <c r="SJB176" s="173"/>
      <c r="SJC176" s="173"/>
      <c r="SJD176" s="173"/>
      <c r="SJE176" s="173"/>
      <c r="SJF176" s="173"/>
      <c r="SJG176" s="173"/>
      <c r="SJH176" s="173"/>
      <c r="SJI176" s="173"/>
      <c r="SJJ176" s="173"/>
      <c r="SJK176" s="173"/>
      <c r="SJL176" s="173"/>
      <c r="SJM176" s="173"/>
      <c r="SJN176" s="173"/>
      <c r="SJO176" s="173"/>
      <c r="SJP176" s="173"/>
      <c r="SJQ176" s="173"/>
      <c r="SJR176" s="173"/>
      <c r="SJS176" s="173"/>
      <c r="SJT176" s="173"/>
      <c r="SJU176" s="173"/>
      <c r="SJV176" s="173"/>
      <c r="SJW176" s="173"/>
      <c r="SJX176" s="173"/>
      <c r="SJY176" s="173"/>
      <c r="SJZ176" s="173"/>
      <c r="SKA176" s="173"/>
      <c r="SKB176" s="173"/>
      <c r="SKC176" s="173"/>
      <c r="SKD176" s="173"/>
      <c r="SKE176" s="173"/>
      <c r="SKF176" s="173"/>
      <c r="SKG176" s="173"/>
      <c r="SKH176" s="173"/>
      <c r="SKI176" s="173"/>
      <c r="SKJ176" s="173"/>
      <c r="SKK176" s="173"/>
      <c r="SKL176" s="173"/>
      <c r="SKM176" s="173"/>
      <c r="SKN176" s="173"/>
      <c r="SKO176" s="173"/>
      <c r="SKP176" s="173"/>
      <c r="SKQ176" s="173"/>
      <c r="SKR176" s="173"/>
      <c r="SKS176" s="173"/>
      <c r="SKT176" s="173"/>
      <c r="SKU176" s="173"/>
      <c r="SKV176" s="173"/>
      <c r="SKW176" s="173"/>
      <c r="SKX176" s="173"/>
      <c r="SKY176" s="173"/>
      <c r="SKZ176" s="173"/>
      <c r="SLA176" s="173"/>
      <c r="SLB176" s="173"/>
      <c r="SLC176" s="173"/>
      <c r="SLD176" s="173"/>
      <c r="SLE176" s="173"/>
      <c r="SLF176" s="173"/>
      <c r="SLG176" s="173"/>
      <c r="SLH176" s="173"/>
      <c r="SLI176" s="173"/>
      <c r="SLJ176" s="173"/>
      <c r="SLK176" s="173"/>
      <c r="SLL176" s="173"/>
      <c r="SLM176" s="173"/>
      <c r="SLN176" s="173"/>
      <c r="SLO176" s="173"/>
      <c r="SLP176" s="173"/>
      <c r="SLQ176" s="173"/>
      <c r="SLR176" s="173"/>
      <c r="SLS176" s="173"/>
      <c r="SLT176" s="173"/>
      <c r="SLU176" s="173"/>
      <c r="SLV176" s="173"/>
      <c r="SLW176" s="173"/>
      <c r="SLX176" s="173"/>
      <c r="SLY176" s="173"/>
      <c r="SLZ176" s="173"/>
      <c r="SMA176" s="173"/>
      <c r="SMB176" s="173"/>
      <c r="SMC176" s="173"/>
      <c r="SMD176" s="173"/>
      <c r="SME176" s="173"/>
      <c r="SMF176" s="173"/>
      <c r="SMG176" s="173"/>
      <c r="SMH176" s="173"/>
      <c r="SMI176" s="173"/>
      <c r="SMJ176" s="173"/>
      <c r="SMK176" s="173"/>
      <c r="SML176" s="173"/>
      <c r="SMM176" s="173"/>
      <c r="SMN176" s="173"/>
      <c r="SMO176" s="173"/>
      <c r="SMP176" s="173"/>
      <c r="SMQ176" s="173"/>
      <c r="SMR176" s="173"/>
      <c r="SMS176" s="173"/>
      <c r="SMT176" s="173"/>
      <c r="SMU176" s="173"/>
      <c r="SMV176" s="173"/>
      <c r="SMW176" s="173"/>
      <c r="SMX176" s="173"/>
      <c r="SMY176" s="173"/>
      <c r="SMZ176" s="173"/>
      <c r="SNA176" s="173"/>
      <c r="SNB176" s="173"/>
      <c r="SNC176" s="173"/>
      <c r="SND176" s="173"/>
      <c r="SNE176" s="173"/>
      <c r="SNF176" s="173"/>
      <c r="SNG176" s="173"/>
      <c r="SNH176" s="173"/>
      <c r="SNI176" s="173"/>
      <c r="SNJ176" s="173"/>
      <c r="SNK176" s="173"/>
      <c r="SNL176" s="173"/>
      <c r="SNM176" s="173"/>
      <c r="SNN176" s="173"/>
      <c r="SNO176" s="173"/>
      <c r="SNP176" s="173"/>
      <c r="SNQ176" s="173"/>
      <c r="SNR176" s="173"/>
      <c r="SNS176" s="173"/>
      <c r="SNT176" s="173"/>
      <c r="SNU176" s="173"/>
      <c r="SNV176" s="173"/>
      <c r="SNW176" s="173"/>
      <c r="SNX176" s="173"/>
      <c r="SNY176" s="173"/>
      <c r="SNZ176" s="173"/>
      <c r="SOA176" s="173"/>
      <c r="SOB176" s="173"/>
      <c r="SOC176" s="173"/>
      <c r="SOD176" s="173"/>
      <c r="SOE176" s="173"/>
      <c r="SOF176" s="173"/>
      <c r="SOG176" s="173"/>
      <c r="SOH176" s="173"/>
      <c r="SOI176" s="173"/>
      <c r="SOJ176" s="173"/>
      <c r="SOK176" s="173"/>
      <c r="SOL176" s="173"/>
      <c r="SOM176" s="173"/>
      <c r="SON176" s="173"/>
      <c r="SOO176" s="173"/>
      <c r="SOP176" s="173"/>
      <c r="SOQ176" s="173"/>
      <c r="SOR176" s="173"/>
      <c r="SOS176" s="173"/>
      <c r="SOT176" s="173"/>
      <c r="SOU176" s="173"/>
      <c r="SOV176" s="173"/>
      <c r="SOW176" s="173"/>
      <c r="SOX176" s="173"/>
      <c r="SOY176" s="173"/>
      <c r="SOZ176" s="173"/>
      <c r="SPA176" s="173"/>
      <c r="SPB176" s="173"/>
      <c r="SPC176" s="173"/>
      <c r="SPD176" s="173"/>
      <c r="SPE176" s="173"/>
      <c r="SPF176" s="173"/>
      <c r="SPG176" s="173"/>
      <c r="SPH176" s="173"/>
      <c r="SPI176" s="173"/>
      <c r="SPJ176" s="173"/>
      <c r="SPK176" s="173"/>
      <c r="SPL176" s="173"/>
      <c r="SPM176" s="173"/>
      <c r="SPN176" s="173"/>
      <c r="SPO176" s="173"/>
      <c r="SPP176" s="173"/>
      <c r="SPQ176" s="173"/>
      <c r="SPR176" s="173"/>
      <c r="SPS176" s="173"/>
      <c r="SPT176" s="173"/>
      <c r="SPU176" s="173"/>
      <c r="SPV176" s="173"/>
      <c r="SPW176" s="173"/>
      <c r="SPX176" s="173"/>
      <c r="SPY176" s="173"/>
      <c r="SPZ176" s="173"/>
      <c r="SQA176" s="173"/>
      <c r="SQB176" s="173"/>
      <c r="SQC176" s="173"/>
      <c r="SQD176" s="173"/>
      <c r="SQE176" s="173"/>
      <c r="SQF176" s="173"/>
      <c r="SQG176" s="173"/>
      <c r="SQH176" s="173"/>
      <c r="SQI176" s="173"/>
      <c r="SQJ176" s="173"/>
      <c r="SQK176" s="173"/>
      <c r="SQL176" s="173"/>
      <c r="SQM176" s="173"/>
      <c r="SQN176" s="173"/>
      <c r="SQO176" s="173"/>
      <c r="SQP176" s="173"/>
      <c r="SQQ176" s="173"/>
      <c r="SQR176" s="173"/>
      <c r="SQS176" s="173"/>
      <c r="SQT176" s="173"/>
      <c r="SQU176" s="173"/>
      <c r="SQV176" s="173"/>
      <c r="SQW176" s="173"/>
      <c r="SQX176" s="173"/>
      <c r="SQY176" s="173"/>
      <c r="SQZ176" s="173"/>
      <c r="SRA176" s="173"/>
      <c r="SRB176" s="173"/>
      <c r="SRC176" s="173"/>
      <c r="SRD176" s="173"/>
      <c r="SRE176" s="173"/>
      <c r="SRF176" s="173"/>
      <c r="SRG176" s="173"/>
      <c r="SRH176" s="173"/>
      <c r="SRI176" s="173"/>
      <c r="SRJ176" s="173"/>
      <c r="SRK176" s="173"/>
      <c r="SRL176" s="173"/>
      <c r="SRM176" s="173"/>
      <c r="SRN176" s="173"/>
      <c r="SRO176" s="173"/>
      <c r="SRP176" s="173"/>
      <c r="SRQ176" s="173"/>
      <c r="SRR176" s="173"/>
      <c r="SRS176" s="173"/>
      <c r="SRT176" s="173"/>
      <c r="SRU176" s="173"/>
      <c r="SRV176" s="173"/>
      <c r="SRW176" s="173"/>
      <c r="SRX176" s="173"/>
      <c r="SRY176" s="173"/>
      <c r="SRZ176" s="173"/>
      <c r="SSA176" s="173"/>
      <c r="SSB176" s="173"/>
      <c r="SSC176" s="173"/>
      <c r="SSD176" s="173"/>
      <c r="SSE176" s="173"/>
      <c r="SSF176" s="173"/>
      <c r="SSG176" s="173"/>
      <c r="SSH176" s="173"/>
      <c r="SSI176" s="173"/>
      <c r="SSJ176" s="173"/>
      <c r="SSK176" s="173"/>
      <c r="SSL176" s="173"/>
      <c r="SSM176" s="173"/>
      <c r="SSN176" s="173"/>
      <c r="SSO176" s="173"/>
      <c r="SSP176" s="173"/>
      <c r="SSQ176" s="173"/>
      <c r="SSR176" s="173"/>
      <c r="SSS176" s="173"/>
      <c r="SST176" s="173"/>
      <c r="SSU176" s="173"/>
      <c r="SSV176" s="173"/>
      <c r="SSW176" s="173"/>
      <c r="SSX176" s="173"/>
      <c r="SSY176" s="173"/>
      <c r="SSZ176" s="173"/>
      <c r="STA176" s="173"/>
      <c r="STB176" s="173"/>
      <c r="STC176" s="173"/>
      <c r="STD176" s="173"/>
      <c r="STE176" s="173"/>
      <c r="STF176" s="173"/>
      <c r="STG176" s="173"/>
      <c r="STH176" s="173"/>
      <c r="STI176" s="173"/>
      <c r="STJ176" s="173"/>
      <c r="STK176" s="173"/>
      <c r="STL176" s="173"/>
      <c r="STM176" s="173"/>
      <c r="STN176" s="173"/>
      <c r="STO176" s="173"/>
      <c r="STP176" s="173"/>
      <c r="STQ176" s="173"/>
      <c r="STR176" s="173"/>
      <c r="STS176" s="173"/>
      <c r="STT176" s="173"/>
      <c r="STU176" s="173"/>
      <c r="STV176" s="173"/>
      <c r="STW176" s="173"/>
      <c r="STX176" s="173"/>
      <c r="STY176" s="173"/>
      <c r="STZ176" s="173"/>
      <c r="SUA176" s="173"/>
      <c r="SUB176" s="173"/>
      <c r="SUC176" s="173"/>
      <c r="SUD176" s="173"/>
      <c r="SUE176" s="173"/>
      <c r="SUF176" s="173"/>
      <c r="SUG176" s="173"/>
      <c r="SUH176" s="173"/>
      <c r="SUI176" s="173"/>
      <c r="SUJ176" s="173"/>
      <c r="SUK176" s="173"/>
      <c r="SUL176" s="173"/>
      <c r="SUM176" s="173"/>
      <c r="SUN176" s="173"/>
      <c r="SUO176" s="173"/>
      <c r="SUP176" s="173"/>
      <c r="SUQ176" s="173"/>
      <c r="SUR176" s="173"/>
      <c r="SUS176" s="173"/>
      <c r="SUT176" s="173"/>
      <c r="SUU176" s="173"/>
      <c r="SUV176" s="173"/>
      <c r="SUW176" s="173"/>
      <c r="SUX176" s="173"/>
      <c r="SUY176" s="173"/>
      <c r="SUZ176" s="173"/>
      <c r="SVA176" s="173"/>
      <c r="SVB176" s="173"/>
      <c r="SVC176" s="173"/>
      <c r="SVD176" s="173"/>
      <c r="SVE176" s="173"/>
      <c r="SVF176" s="173"/>
      <c r="SVG176" s="173"/>
      <c r="SVH176" s="173"/>
      <c r="SVI176" s="173"/>
      <c r="SVJ176" s="173"/>
      <c r="SVK176" s="173"/>
      <c r="SVL176" s="173"/>
      <c r="SVM176" s="173"/>
      <c r="SVN176" s="173"/>
      <c r="SVO176" s="173"/>
      <c r="SVP176" s="173"/>
      <c r="SVQ176" s="173"/>
      <c r="SVR176" s="173"/>
      <c r="SVS176" s="173"/>
      <c r="SVT176" s="173"/>
      <c r="SVU176" s="173"/>
      <c r="SVV176" s="173"/>
      <c r="SVW176" s="173"/>
      <c r="SVX176" s="173"/>
      <c r="SVY176" s="173"/>
      <c r="SVZ176" s="173"/>
      <c r="SWA176" s="173"/>
      <c r="SWB176" s="173"/>
      <c r="SWC176" s="173"/>
      <c r="SWD176" s="173"/>
      <c r="SWE176" s="173"/>
      <c r="SWF176" s="173"/>
      <c r="SWG176" s="173"/>
      <c r="SWH176" s="173"/>
      <c r="SWI176" s="173"/>
      <c r="SWJ176" s="173"/>
      <c r="SWK176" s="173"/>
      <c r="SWL176" s="173"/>
      <c r="SWM176" s="173"/>
      <c r="SWN176" s="173"/>
      <c r="SWO176" s="173"/>
      <c r="SWP176" s="173"/>
      <c r="SWQ176" s="173"/>
      <c r="SWR176" s="173"/>
      <c r="SWS176" s="173"/>
      <c r="SWT176" s="173"/>
      <c r="SWU176" s="173"/>
      <c r="SWV176" s="173"/>
      <c r="SWW176" s="173"/>
      <c r="SWX176" s="173"/>
      <c r="SWY176" s="173"/>
      <c r="SWZ176" s="173"/>
      <c r="SXA176" s="173"/>
      <c r="SXB176" s="173"/>
      <c r="SXC176" s="173"/>
      <c r="SXD176" s="173"/>
      <c r="SXE176" s="173"/>
      <c r="SXF176" s="173"/>
      <c r="SXG176" s="173"/>
      <c r="SXH176" s="173"/>
      <c r="SXI176" s="173"/>
      <c r="SXJ176" s="173"/>
      <c r="SXK176" s="173"/>
      <c r="SXL176" s="173"/>
      <c r="SXM176" s="173"/>
      <c r="SXN176" s="173"/>
      <c r="SXO176" s="173"/>
      <c r="SXP176" s="173"/>
      <c r="SXQ176" s="173"/>
      <c r="SXR176" s="173"/>
      <c r="SXS176" s="173"/>
      <c r="SXT176" s="173"/>
      <c r="SXU176" s="173"/>
      <c r="SXV176" s="173"/>
      <c r="SXW176" s="173"/>
      <c r="SXX176" s="173"/>
      <c r="SXY176" s="173"/>
      <c r="SXZ176" s="173"/>
      <c r="SYA176" s="173"/>
      <c r="SYB176" s="173"/>
      <c r="SYC176" s="173"/>
      <c r="SYD176" s="173"/>
      <c r="SYE176" s="173"/>
      <c r="SYF176" s="173"/>
      <c r="SYG176" s="173"/>
      <c r="SYH176" s="173"/>
      <c r="SYI176" s="173"/>
      <c r="SYJ176" s="173"/>
      <c r="SYK176" s="173"/>
      <c r="SYL176" s="173"/>
      <c r="SYM176" s="173"/>
      <c r="SYN176" s="173"/>
      <c r="SYO176" s="173"/>
      <c r="SYP176" s="173"/>
      <c r="SYQ176" s="173"/>
      <c r="SYR176" s="173"/>
      <c r="SYS176" s="173"/>
      <c r="SYT176" s="173"/>
      <c r="SYU176" s="173"/>
      <c r="SYV176" s="173"/>
      <c r="SYW176" s="173"/>
      <c r="SYX176" s="173"/>
      <c r="SYY176" s="173"/>
      <c r="SYZ176" s="173"/>
      <c r="SZA176" s="173"/>
      <c r="SZB176" s="173"/>
      <c r="SZC176" s="173"/>
      <c r="SZD176" s="173"/>
      <c r="SZE176" s="173"/>
      <c r="SZF176" s="173"/>
      <c r="SZG176" s="173"/>
      <c r="SZH176" s="173"/>
      <c r="SZI176" s="173"/>
      <c r="SZJ176" s="173"/>
      <c r="SZK176" s="173"/>
      <c r="SZL176" s="173"/>
      <c r="SZM176" s="173"/>
      <c r="SZN176" s="173"/>
      <c r="SZO176" s="173"/>
      <c r="SZP176" s="173"/>
      <c r="SZQ176" s="173"/>
      <c r="SZR176" s="173"/>
      <c r="SZS176" s="173"/>
      <c r="SZT176" s="173"/>
      <c r="SZU176" s="173"/>
      <c r="SZV176" s="173"/>
      <c r="SZW176" s="173"/>
      <c r="SZX176" s="173"/>
      <c r="SZY176" s="173"/>
      <c r="SZZ176" s="173"/>
      <c r="TAA176" s="173"/>
      <c r="TAB176" s="173"/>
      <c r="TAC176" s="173"/>
      <c r="TAD176" s="173"/>
      <c r="TAE176" s="173"/>
      <c r="TAF176" s="173"/>
      <c r="TAG176" s="173"/>
      <c r="TAH176" s="173"/>
      <c r="TAI176" s="173"/>
      <c r="TAJ176" s="173"/>
      <c r="TAK176" s="173"/>
      <c r="TAL176" s="173"/>
      <c r="TAM176" s="173"/>
      <c r="TAN176" s="173"/>
      <c r="TAO176" s="173"/>
      <c r="TAP176" s="173"/>
      <c r="TAQ176" s="173"/>
      <c r="TAR176" s="173"/>
      <c r="TAS176" s="173"/>
      <c r="TAT176" s="173"/>
      <c r="TAU176" s="173"/>
      <c r="TAV176" s="173"/>
      <c r="TAW176" s="173"/>
      <c r="TAX176" s="173"/>
      <c r="TAY176" s="173"/>
      <c r="TAZ176" s="173"/>
      <c r="TBA176" s="173"/>
      <c r="TBB176" s="173"/>
      <c r="TBC176" s="173"/>
      <c r="TBD176" s="173"/>
      <c r="TBE176" s="173"/>
      <c r="TBF176" s="173"/>
      <c r="TBG176" s="173"/>
      <c r="TBH176" s="173"/>
      <c r="TBI176" s="173"/>
      <c r="TBJ176" s="173"/>
      <c r="TBK176" s="173"/>
      <c r="TBL176" s="173"/>
      <c r="TBM176" s="173"/>
      <c r="TBN176" s="173"/>
      <c r="TBO176" s="173"/>
      <c r="TBP176" s="173"/>
      <c r="TBQ176" s="173"/>
      <c r="TBR176" s="173"/>
      <c r="TBS176" s="173"/>
      <c r="TBT176" s="173"/>
      <c r="TBU176" s="173"/>
      <c r="TBV176" s="173"/>
      <c r="TBW176" s="173"/>
      <c r="TBX176" s="173"/>
      <c r="TBY176" s="173"/>
      <c r="TBZ176" s="173"/>
      <c r="TCA176" s="173"/>
      <c r="TCB176" s="173"/>
      <c r="TCC176" s="173"/>
      <c r="TCD176" s="173"/>
      <c r="TCE176" s="173"/>
      <c r="TCF176" s="173"/>
      <c r="TCG176" s="173"/>
      <c r="TCH176" s="173"/>
      <c r="TCI176" s="173"/>
      <c r="TCJ176" s="173"/>
      <c r="TCK176" s="173"/>
      <c r="TCL176" s="173"/>
      <c r="TCM176" s="173"/>
      <c r="TCN176" s="173"/>
      <c r="TCO176" s="173"/>
      <c r="TCP176" s="173"/>
      <c r="TCQ176" s="173"/>
      <c r="TCR176" s="173"/>
      <c r="TCS176" s="173"/>
      <c r="TCT176" s="173"/>
      <c r="TCU176" s="173"/>
      <c r="TCV176" s="173"/>
      <c r="TCW176" s="173"/>
      <c r="TCX176" s="173"/>
      <c r="TCY176" s="173"/>
      <c r="TCZ176" s="173"/>
      <c r="TDA176" s="173"/>
      <c r="TDB176" s="173"/>
      <c r="TDC176" s="173"/>
      <c r="TDD176" s="173"/>
      <c r="TDE176" s="173"/>
      <c r="TDF176" s="173"/>
      <c r="TDG176" s="173"/>
      <c r="TDH176" s="173"/>
      <c r="TDI176" s="173"/>
      <c r="TDJ176" s="173"/>
      <c r="TDK176" s="173"/>
      <c r="TDL176" s="173"/>
      <c r="TDM176" s="173"/>
      <c r="TDN176" s="173"/>
      <c r="TDO176" s="173"/>
      <c r="TDP176" s="173"/>
      <c r="TDQ176" s="173"/>
      <c r="TDR176" s="173"/>
      <c r="TDS176" s="173"/>
      <c r="TDT176" s="173"/>
      <c r="TDU176" s="173"/>
      <c r="TDV176" s="173"/>
      <c r="TDW176" s="173"/>
      <c r="TDX176" s="173"/>
      <c r="TDY176" s="173"/>
      <c r="TDZ176" s="173"/>
      <c r="TEA176" s="173"/>
      <c r="TEB176" s="173"/>
      <c r="TEC176" s="173"/>
      <c r="TED176" s="173"/>
      <c r="TEE176" s="173"/>
      <c r="TEF176" s="173"/>
      <c r="TEG176" s="173"/>
      <c r="TEH176" s="173"/>
      <c r="TEI176" s="173"/>
      <c r="TEJ176" s="173"/>
      <c r="TEK176" s="173"/>
      <c r="TEL176" s="173"/>
      <c r="TEM176" s="173"/>
      <c r="TEN176" s="173"/>
      <c r="TEO176" s="173"/>
      <c r="TEP176" s="173"/>
      <c r="TEQ176" s="173"/>
      <c r="TER176" s="173"/>
      <c r="TES176" s="173"/>
      <c r="TET176" s="173"/>
      <c r="TEU176" s="173"/>
      <c r="TEV176" s="173"/>
      <c r="TEW176" s="173"/>
      <c r="TEX176" s="173"/>
      <c r="TEY176" s="173"/>
      <c r="TEZ176" s="173"/>
      <c r="TFA176" s="173"/>
      <c r="TFB176" s="173"/>
      <c r="TFC176" s="173"/>
      <c r="TFD176" s="173"/>
      <c r="TFE176" s="173"/>
      <c r="TFF176" s="173"/>
      <c r="TFG176" s="173"/>
      <c r="TFH176" s="173"/>
      <c r="TFI176" s="173"/>
      <c r="TFJ176" s="173"/>
      <c r="TFK176" s="173"/>
      <c r="TFL176" s="173"/>
      <c r="TFM176" s="173"/>
      <c r="TFN176" s="173"/>
      <c r="TFO176" s="173"/>
      <c r="TFP176" s="173"/>
      <c r="TFQ176" s="173"/>
      <c r="TFR176" s="173"/>
      <c r="TFS176" s="173"/>
      <c r="TFT176" s="173"/>
      <c r="TFU176" s="173"/>
      <c r="TFV176" s="173"/>
      <c r="TFW176" s="173"/>
      <c r="TFX176" s="173"/>
      <c r="TFY176" s="173"/>
      <c r="TFZ176" s="173"/>
      <c r="TGA176" s="173"/>
      <c r="TGB176" s="173"/>
      <c r="TGC176" s="173"/>
      <c r="TGD176" s="173"/>
      <c r="TGE176" s="173"/>
      <c r="TGF176" s="173"/>
      <c r="TGG176" s="173"/>
      <c r="TGH176" s="173"/>
      <c r="TGI176" s="173"/>
      <c r="TGJ176" s="173"/>
      <c r="TGK176" s="173"/>
      <c r="TGL176" s="173"/>
      <c r="TGM176" s="173"/>
      <c r="TGN176" s="173"/>
      <c r="TGO176" s="173"/>
      <c r="TGP176" s="173"/>
      <c r="TGQ176" s="173"/>
      <c r="TGR176" s="173"/>
      <c r="TGS176" s="173"/>
      <c r="TGT176" s="173"/>
      <c r="TGU176" s="173"/>
      <c r="TGV176" s="173"/>
      <c r="TGW176" s="173"/>
      <c r="TGX176" s="173"/>
      <c r="TGY176" s="173"/>
      <c r="TGZ176" s="173"/>
      <c r="THA176" s="173"/>
      <c r="THB176" s="173"/>
      <c r="THC176" s="173"/>
      <c r="THD176" s="173"/>
      <c r="THE176" s="173"/>
      <c r="THF176" s="173"/>
      <c r="THG176" s="173"/>
      <c r="THH176" s="173"/>
      <c r="THI176" s="173"/>
      <c r="THJ176" s="173"/>
      <c r="THK176" s="173"/>
      <c r="THL176" s="173"/>
      <c r="THM176" s="173"/>
      <c r="THN176" s="173"/>
      <c r="THO176" s="173"/>
      <c r="THP176" s="173"/>
      <c r="THQ176" s="173"/>
      <c r="THR176" s="173"/>
      <c r="THS176" s="173"/>
      <c r="THT176" s="173"/>
      <c r="THU176" s="173"/>
      <c r="THV176" s="173"/>
      <c r="THW176" s="173"/>
      <c r="THX176" s="173"/>
      <c r="THY176" s="173"/>
      <c r="THZ176" s="173"/>
      <c r="TIA176" s="173"/>
      <c r="TIB176" s="173"/>
      <c r="TIC176" s="173"/>
      <c r="TID176" s="173"/>
      <c r="TIE176" s="173"/>
      <c r="TIF176" s="173"/>
      <c r="TIG176" s="173"/>
      <c r="TIH176" s="173"/>
      <c r="TII176" s="173"/>
      <c r="TIJ176" s="173"/>
      <c r="TIK176" s="173"/>
      <c r="TIL176" s="173"/>
      <c r="TIM176" s="173"/>
      <c r="TIN176" s="173"/>
      <c r="TIO176" s="173"/>
      <c r="TIP176" s="173"/>
      <c r="TIQ176" s="173"/>
      <c r="TIR176" s="173"/>
      <c r="TIS176" s="173"/>
      <c r="TIT176" s="173"/>
      <c r="TIU176" s="173"/>
      <c r="TIV176" s="173"/>
      <c r="TIW176" s="173"/>
      <c r="TIX176" s="173"/>
      <c r="TIY176" s="173"/>
      <c r="TIZ176" s="173"/>
      <c r="TJA176" s="173"/>
      <c r="TJB176" s="173"/>
      <c r="TJC176" s="173"/>
      <c r="TJD176" s="173"/>
      <c r="TJE176" s="173"/>
      <c r="TJF176" s="173"/>
      <c r="TJG176" s="173"/>
      <c r="TJH176" s="173"/>
      <c r="TJI176" s="173"/>
      <c r="TJJ176" s="173"/>
      <c r="TJK176" s="173"/>
      <c r="TJL176" s="173"/>
      <c r="TJM176" s="173"/>
      <c r="TJN176" s="173"/>
      <c r="TJO176" s="173"/>
      <c r="TJP176" s="173"/>
      <c r="TJQ176" s="173"/>
      <c r="TJR176" s="173"/>
      <c r="TJS176" s="173"/>
      <c r="TJT176" s="173"/>
      <c r="TJU176" s="173"/>
      <c r="TJV176" s="173"/>
      <c r="TJW176" s="173"/>
      <c r="TJX176" s="173"/>
      <c r="TJY176" s="173"/>
      <c r="TJZ176" s="173"/>
      <c r="TKA176" s="173"/>
      <c r="TKB176" s="173"/>
      <c r="TKC176" s="173"/>
      <c r="TKD176" s="173"/>
      <c r="TKE176" s="173"/>
      <c r="TKF176" s="173"/>
      <c r="TKG176" s="173"/>
      <c r="TKH176" s="173"/>
      <c r="TKI176" s="173"/>
      <c r="TKJ176" s="173"/>
      <c r="TKK176" s="173"/>
      <c r="TKL176" s="173"/>
      <c r="TKM176" s="173"/>
      <c r="TKN176" s="173"/>
      <c r="TKO176" s="173"/>
      <c r="TKP176" s="173"/>
      <c r="TKQ176" s="173"/>
      <c r="TKR176" s="173"/>
      <c r="TKS176" s="173"/>
      <c r="TKT176" s="173"/>
      <c r="TKU176" s="173"/>
      <c r="TKV176" s="173"/>
      <c r="TKW176" s="173"/>
      <c r="TKX176" s="173"/>
      <c r="TKY176" s="173"/>
      <c r="TKZ176" s="173"/>
      <c r="TLA176" s="173"/>
      <c r="TLB176" s="173"/>
      <c r="TLC176" s="173"/>
      <c r="TLD176" s="173"/>
      <c r="TLE176" s="173"/>
      <c r="TLF176" s="173"/>
      <c r="TLG176" s="173"/>
      <c r="TLH176" s="173"/>
      <c r="TLI176" s="173"/>
      <c r="TLJ176" s="173"/>
      <c r="TLK176" s="173"/>
      <c r="TLL176" s="173"/>
      <c r="TLM176" s="173"/>
      <c r="TLN176" s="173"/>
      <c r="TLO176" s="173"/>
      <c r="TLP176" s="173"/>
      <c r="TLQ176" s="173"/>
      <c r="TLR176" s="173"/>
      <c r="TLS176" s="173"/>
      <c r="TLT176" s="173"/>
      <c r="TLU176" s="173"/>
      <c r="TLV176" s="173"/>
      <c r="TLW176" s="173"/>
      <c r="TLX176" s="173"/>
      <c r="TLY176" s="173"/>
      <c r="TLZ176" s="173"/>
      <c r="TMA176" s="173"/>
      <c r="TMB176" s="173"/>
      <c r="TMC176" s="173"/>
      <c r="TMD176" s="173"/>
      <c r="TME176" s="173"/>
      <c r="TMF176" s="173"/>
      <c r="TMG176" s="173"/>
      <c r="TMH176" s="173"/>
      <c r="TMI176" s="173"/>
      <c r="TMJ176" s="173"/>
      <c r="TMK176" s="173"/>
      <c r="TML176" s="173"/>
      <c r="TMM176" s="173"/>
      <c r="TMN176" s="173"/>
      <c r="TMO176" s="173"/>
      <c r="TMP176" s="173"/>
      <c r="TMQ176" s="173"/>
      <c r="TMR176" s="173"/>
      <c r="TMS176" s="173"/>
      <c r="TMT176" s="173"/>
      <c r="TMU176" s="173"/>
      <c r="TMV176" s="173"/>
      <c r="TMW176" s="173"/>
      <c r="TMX176" s="173"/>
      <c r="TMY176" s="173"/>
      <c r="TMZ176" s="173"/>
      <c r="TNA176" s="173"/>
      <c r="TNB176" s="173"/>
      <c r="TNC176" s="173"/>
      <c r="TND176" s="173"/>
      <c r="TNE176" s="173"/>
      <c r="TNF176" s="173"/>
      <c r="TNG176" s="173"/>
      <c r="TNH176" s="173"/>
      <c r="TNI176" s="173"/>
      <c r="TNJ176" s="173"/>
      <c r="TNK176" s="173"/>
      <c r="TNL176" s="173"/>
      <c r="TNM176" s="173"/>
      <c r="TNN176" s="173"/>
      <c r="TNO176" s="173"/>
      <c r="TNP176" s="173"/>
      <c r="TNQ176" s="173"/>
      <c r="TNR176" s="173"/>
      <c r="TNS176" s="173"/>
      <c r="TNT176" s="173"/>
      <c r="TNU176" s="173"/>
      <c r="TNV176" s="173"/>
      <c r="TNW176" s="173"/>
      <c r="TNX176" s="173"/>
      <c r="TNY176" s="173"/>
      <c r="TNZ176" s="173"/>
      <c r="TOA176" s="173"/>
      <c r="TOB176" s="173"/>
      <c r="TOC176" s="173"/>
      <c r="TOD176" s="173"/>
      <c r="TOE176" s="173"/>
      <c r="TOF176" s="173"/>
      <c r="TOG176" s="173"/>
      <c r="TOH176" s="173"/>
      <c r="TOI176" s="173"/>
      <c r="TOJ176" s="173"/>
      <c r="TOK176" s="173"/>
      <c r="TOL176" s="173"/>
      <c r="TOM176" s="173"/>
      <c r="TON176" s="173"/>
      <c r="TOO176" s="173"/>
      <c r="TOP176" s="173"/>
      <c r="TOQ176" s="173"/>
      <c r="TOR176" s="173"/>
      <c r="TOS176" s="173"/>
      <c r="TOT176" s="173"/>
      <c r="TOU176" s="173"/>
      <c r="TOV176" s="173"/>
      <c r="TOW176" s="173"/>
      <c r="TOX176" s="173"/>
      <c r="TOY176" s="173"/>
      <c r="TOZ176" s="173"/>
      <c r="TPA176" s="173"/>
      <c r="TPB176" s="173"/>
      <c r="TPC176" s="173"/>
      <c r="TPD176" s="173"/>
      <c r="TPE176" s="173"/>
      <c r="TPF176" s="173"/>
      <c r="TPG176" s="173"/>
      <c r="TPH176" s="173"/>
      <c r="TPI176" s="173"/>
      <c r="TPJ176" s="173"/>
      <c r="TPK176" s="173"/>
      <c r="TPL176" s="173"/>
      <c r="TPM176" s="173"/>
      <c r="TPN176" s="173"/>
      <c r="TPO176" s="173"/>
      <c r="TPP176" s="173"/>
      <c r="TPQ176" s="173"/>
      <c r="TPR176" s="173"/>
      <c r="TPS176" s="173"/>
      <c r="TPT176" s="173"/>
      <c r="TPU176" s="173"/>
      <c r="TPV176" s="173"/>
      <c r="TPW176" s="173"/>
      <c r="TPX176" s="173"/>
      <c r="TPY176" s="173"/>
      <c r="TPZ176" s="173"/>
      <c r="TQA176" s="173"/>
      <c r="TQB176" s="173"/>
      <c r="TQC176" s="173"/>
      <c r="TQD176" s="173"/>
      <c r="TQE176" s="173"/>
      <c r="TQF176" s="173"/>
      <c r="TQG176" s="173"/>
      <c r="TQH176" s="173"/>
      <c r="TQI176" s="173"/>
      <c r="TQJ176" s="173"/>
      <c r="TQK176" s="173"/>
      <c r="TQL176" s="173"/>
      <c r="TQM176" s="173"/>
      <c r="TQN176" s="173"/>
      <c r="TQO176" s="173"/>
      <c r="TQP176" s="173"/>
      <c r="TQQ176" s="173"/>
      <c r="TQR176" s="173"/>
      <c r="TQS176" s="173"/>
      <c r="TQT176" s="173"/>
      <c r="TQU176" s="173"/>
      <c r="TQV176" s="173"/>
      <c r="TQW176" s="173"/>
      <c r="TQX176" s="173"/>
      <c r="TQY176" s="173"/>
      <c r="TQZ176" s="173"/>
      <c r="TRA176" s="173"/>
      <c r="TRB176" s="173"/>
      <c r="TRC176" s="173"/>
      <c r="TRD176" s="173"/>
      <c r="TRE176" s="173"/>
      <c r="TRF176" s="173"/>
      <c r="TRG176" s="173"/>
      <c r="TRH176" s="173"/>
      <c r="TRI176" s="173"/>
      <c r="TRJ176" s="173"/>
      <c r="TRK176" s="173"/>
      <c r="TRL176" s="173"/>
      <c r="TRM176" s="173"/>
      <c r="TRN176" s="173"/>
      <c r="TRO176" s="173"/>
      <c r="TRP176" s="173"/>
      <c r="TRQ176" s="173"/>
      <c r="TRR176" s="173"/>
      <c r="TRS176" s="173"/>
      <c r="TRT176" s="173"/>
      <c r="TRU176" s="173"/>
      <c r="TRV176" s="173"/>
      <c r="TRW176" s="173"/>
      <c r="TRX176" s="173"/>
      <c r="TRY176" s="173"/>
      <c r="TRZ176" s="173"/>
      <c r="TSA176" s="173"/>
      <c r="TSB176" s="173"/>
      <c r="TSC176" s="173"/>
      <c r="TSD176" s="173"/>
      <c r="TSE176" s="173"/>
      <c r="TSF176" s="173"/>
      <c r="TSG176" s="173"/>
      <c r="TSH176" s="173"/>
      <c r="TSI176" s="173"/>
      <c r="TSJ176" s="173"/>
      <c r="TSK176" s="173"/>
      <c r="TSL176" s="173"/>
      <c r="TSM176" s="173"/>
      <c r="TSN176" s="173"/>
      <c r="TSO176" s="173"/>
      <c r="TSP176" s="173"/>
      <c r="TSQ176" s="173"/>
      <c r="TSR176" s="173"/>
      <c r="TSS176" s="173"/>
      <c r="TST176" s="173"/>
      <c r="TSU176" s="173"/>
      <c r="TSV176" s="173"/>
      <c r="TSW176" s="173"/>
      <c r="TSX176" s="173"/>
      <c r="TSY176" s="173"/>
      <c r="TSZ176" s="173"/>
      <c r="TTA176" s="173"/>
      <c r="TTB176" s="173"/>
      <c r="TTC176" s="173"/>
      <c r="TTD176" s="173"/>
      <c r="TTE176" s="173"/>
      <c r="TTF176" s="173"/>
      <c r="TTG176" s="173"/>
      <c r="TTH176" s="173"/>
      <c r="TTI176" s="173"/>
      <c r="TTJ176" s="173"/>
      <c r="TTK176" s="173"/>
      <c r="TTL176" s="173"/>
      <c r="TTM176" s="173"/>
      <c r="TTN176" s="173"/>
      <c r="TTO176" s="173"/>
      <c r="TTP176" s="173"/>
      <c r="TTQ176" s="173"/>
      <c r="TTR176" s="173"/>
      <c r="TTS176" s="173"/>
      <c r="TTT176" s="173"/>
      <c r="TTU176" s="173"/>
      <c r="TTV176" s="173"/>
      <c r="TTW176" s="173"/>
      <c r="TTX176" s="173"/>
      <c r="TTY176" s="173"/>
      <c r="TTZ176" s="173"/>
      <c r="TUA176" s="173"/>
      <c r="TUB176" s="173"/>
      <c r="TUC176" s="173"/>
      <c r="TUD176" s="173"/>
      <c r="TUE176" s="173"/>
      <c r="TUF176" s="173"/>
      <c r="TUG176" s="173"/>
      <c r="TUH176" s="173"/>
      <c r="TUI176" s="173"/>
      <c r="TUJ176" s="173"/>
      <c r="TUK176" s="173"/>
      <c r="TUL176" s="173"/>
      <c r="TUM176" s="173"/>
      <c r="TUN176" s="173"/>
      <c r="TUO176" s="173"/>
      <c r="TUP176" s="173"/>
      <c r="TUQ176" s="173"/>
      <c r="TUR176" s="173"/>
      <c r="TUS176" s="173"/>
      <c r="TUT176" s="173"/>
      <c r="TUU176" s="173"/>
      <c r="TUV176" s="173"/>
      <c r="TUW176" s="173"/>
      <c r="TUX176" s="173"/>
      <c r="TUY176" s="173"/>
      <c r="TUZ176" s="173"/>
      <c r="TVA176" s="173"/>
      <c r="TVB176" s="173"/>
      <c r="TVC176" s="173"/>
      <c r="TVD176" s="173"/>
      <c r="TVE176" s="173"/>
      <c r="TVF176" s="173"/>
      <c r="TVG176" s="173"/>
      <c r="TVH176" s="173"/>
      <c r="TVI176" s="173"/>
      <c r="TVJ176" s="173"/>
      <c r="TVK176" s="173"/>
      <c r="TVL176" s="173"/>
      <c r="TVM176" s="173"/>
      <c r="TVN176" s="173"/>
      <c r="TVO176" s="173"/>
      <c r="TVP176" s="173"/>
      <c r="TVQ176" s="173"/>
      <c r="TVR176" s="173"/>
      <c r="TVS176" s="173"/>
      <c r="TVT176" s="173"/>
      <c r="TVU176" s="173"/>
      <c r="TVV176" s="173"/>
      <c r="TVW176" s="173"/>
      <c r="TVX176" s="173"/>
      <c r="TVY176" s="173"/>
      <c r="TVZ176" s="173"/>
      <c r="TWA176" s="173"/>
      <c r="TWB176" s="173"/>
      <c r="TWC176" s="173"/>
      <c r="TWD176" s="173"/>
      <c r="TWE176" s="173"/>
      <c r="TWF176" s="173"/>
      <c r="TWG176" s="173"/>
      <c r="TWH176" s="173"/>
      <c r="TWI176" s="173"/>
      <c r="TWJ176" s="173"/>
      <c r="TWK176" s="173"/>
      <c r="TWL176" s="173"/>
      <c r="TWM176" s="173"/>
      <c r="TWN176" s="173"/>
      <c r="TWO176" s="173"/>
      <c r="TWP176" s="173"/>
      <c r="TWQ176" s="173"/>
      <c r="TWR176" s="173"/>
      <c r="TWS176" s="173"/>
      <c r="TWT176" s="173"/>
      <c r="TWU176" s="173"/>
      <c r="TWV176" s="173"/>
      <c r="TWW176" s="173"/>
      <c r="TWX176" s="173"/>
      <c r="TWY176" s="173"/>
      <c r="TWZ176" s="173"/>
      <c r="TXA176" s="173"/>
      <c r="TXB176" s="173"/>
      <c r="TXC176" s="173"/>
      <c r="TXD176" s="173"/>
      <c r="TXE176" s="173"/>
      <c r="TXF176" s="173"/>
      <c r="TXG176" s="173"/>
      <c r="TXH176" s="173"/>
      <c r="TXI176" s="173"/>
      <c r="TXJ176" s="173"/>
      <c r="TXK176" s="173"/>
      <c r="TXL176" s="173"/>
      <c r="TXM176" s="173"/>
      <c r="TXN176" s="173"/>
      <c r="TXO176" s="173"/>
      <c r="TXP176" s="173"/>
      <c r="TXQ176" s="173"/>
      <c r="TXR176" s="173"/>
      <c r="TXS176" s="173"/>
      <c r="TXT176" s="173"/>
      <c r="TXU176" s="173"/>
      <c r="TXV176" s="173"/>
      <c r="TXW176" s="173"/>
      <c r="TXX176" s="173"/>
      <c r="TXY176" s="173"/>
      <c r="TXZ176" s="173"/>
      <c r="TYA176" s="173"/>
      <c r="TYB176" s="173"/>
      <c r="TYC176" s="173"/>
      <c r="TYD176" s="173"/>
      <c r="TYE176" s="173"/>
      <c r="TYF176" s="173"/>
      <c r="TYG176" s="173"/>
      <c r="TYH176" s="173"/>
      <c r="TYI176" s="173"/>
      <c r="TYJ176" s="173"/>
      <c r="TYK176" s="173"/>
      <c r="TYL176" s="173"/>
      <c r="TYM176" s="173"/>
      <c r="TYN176" s="173"/>
      <c r="TYO176" s="173"/>
      <c r="TYP176" s="173"/>
      <c r="TYQ176" s="173"/>
      <c r="TYR176" s="173"/>
      <c r="TYS176" s="173"/>
      <c r="TYT176" s="173"/>
      <c r="TYU176" s="173"/>
      <c r="TYV176" s="173"/>
      <c r="TYW176" s="173"/>
      <c r="TYX176" s="173"/>
      <c r="TYY176" s="173"/>
      <c r="TYZ176" s="173"/>
      <c r="TZA176" s="173"/>
      <c r="TZB176" s="173"/>
      <c r="TZC176" s="173"/>
      <c r="TZD176" s="173"/>
      <c r="TZE176" s="173"/>
      <c r="TZF176" s="173"/>
      <c r="TZG176" s="173"/>
      <c r="TZH176" s="173"/>
      <c r="TZI176" s="173"/>
      <c r="TZJ176" s="173"/>
      <c r="TZK176" s="173"/>
      <c r="TZL176" s="173"/>
      <c r="TZM176" s="173"/>
      <c r="TZN176" s="173"/>
      <c r="TZO176" s="173"/>
      <c r="TZP176" s="173"/>
      <c r="TZQ176" s="173"/>
      <c r="TZR176" s="173"/>
      <c r="TZS176" s="173"/>
      <c r="TZT176" s="173"/>
      <c r="TZU176" s="173"/>
      <c r="TZV176" s="173"/>
      <c r="TZW176" s="173"/>
      <c r="TZX176" s="173"/>
      <c r="TZY176" s="173"/>
      <c r="TZZ176" s="173"/>
      <c r="UAA176" s="173"/>
      <c r="UAB176" s="173"/>
      <c r="UAC176" s="173"/>
      <c r="UAD176" s="173"/>
      <c r="UAE176" s="173"/>
      <c r="UAF176" s="173"/>
      <c r="UAG176" s="173"/>
      <c r="UAH176" s="173"/>
      <c r="UAI176" s="173"/>
      <c r="UAJ176" s="173"/>
      <c r="UAK176" s="173"/>
      <c r="UAL176" s="173"/>
      <c r="UAM176" s="173"/>
      <c r="UAN176" s="173"/>
      <c r="UAO176" s="173"/>
      <c r="UAP176" s="173"/>
      <c r="UAQ176" s="173"/>
      <c r="UAR176" s="173"/>
      <c r="UAS176" s="173"/>
      <c r="UAT176" s="173"/>
      <c r="UAU176" s="173"/>
      <c r="UAV176" s="173"/>
      <c r="UAW176" s="173"/>
      <c r="UAX176" s="173"/>
      <c r="UAY176" s="173"/>
      <c r="UAZ176" s="173"/>
      <c r="UBA176" s="173"/>
      <c r="UBB176" s="173"/>
      <c r="UBC176" s="173"/>
      <c r="UBD176" s="173"/>
      <c r="UBE176" s="173"/>
      <c r="UBF176" s="173"/>
      <c r="UBG176" s="173"/>
      <c r="UBH176" s="173"/>
      <c r="UBI176" s="173"/>
      <c r="UBJ176" s="173"/>
      <c r="UBK176" s="173"/>
      <c r="UBL176" s="173"/>
      <c r="UBM176" s="173"/>
      <c r="UBN176" s="173"/>
      <c r="UBO176" s="173"/>
      <c r="UBP176" s="173"/>
      <c r="UBQ176" s="173"/>
      <c r="UBR176" s="173"/>
      <c r="UBS176" s="173"/>
      <c r="UBT176" s="173"/>
      <c r="UBU176" s="173"/>
      <c r="UBV176" s="173"/>
      <c r="UBW176" s="173"/>
      <c r="UBX176" s="173"/>
      <c r="UBY176" s="173"/>
      <c r="UBZ176" s="173"/>
      <c r="UCA176" s="173"/>
      <c r="UCB176" s="173"/>
      <c r="UCC176" s="173"/>
      <c r="UCD176" s="173"/>
      <c r="UCE176" s="173"/>
      <c r="UCF176" s="173"/>
      <c r="UCG176" s="173"/>
      <c r="UCH176" s="173"/>
      <c r="UCI176" s="173"/>
      <c r="UCJ176" s="173"/>
      <c r="UCK176" s="173"/>
      <c r="UCL176" s="173"/>
      <c r="UCM176" s="173"/>
      <c r="UCN176" s="173"/>
      <c r="UCO176" s="173"/>
      <c r="UCP176" s="173"/>
      <c r="UCQ176" s="173"/>
      <c r="UCR176" s="173"/>
      <c r="UCS176" s="173"/>
      <c r="UCT176" s="173"/>
      <c r="UCU176" s="173"/>
      <c r="UCV176" s="173"/>
      <c r="UCW176" s="173"/>
      <c r="UCX176" s="173"/>
      <c r="UCY176" s="173"/>
      <c r="UCZ176" s="173"/>
      <c r="UDA176" s="173"/>
      <c r="UDB176" s="173"/>
      <c r="UDC176" s="173"/>
      <c r="UDD176" s="173"/>
      <c r="UDE176" s="173"/>
      <c r="UDF176" s="173"/>
      <c r="UDG176" s="173"/>
      <c r="UDH176" s="173"/>
      <c r="UDI176" s="173"/>
      <c r="UDJ176" s="173"/>
      <c r="UDK176" s="173"/>
      <c r="UDL176" s="173"/>
      <c r="UDM176" s="173"/>
      <c r="UDN176" s="173"/>
      <c r="UDO176" s="173"/>
      <c r="UDP176" s="173"/>
      <c r="UDQ176" s="173"/>
      <c r="UDR176" s="173"/>
      <c r="UDS176" s="173"/>
      <c r="UDT176" s="173"/>
      <c r="UDU176" s="173"/>
      <c r="UDV176" s="173"/>
      <c r="UDW176" s="173"/>
      <c r="UDX176" s="173"/>
      <c r="UDY176" s="173"/>
      <c r="UDZ176" s="173"/>
      <c r="UEA176" s="173"/>
      <c r="UEB176" s="173"/>
      <c r="UEC176" s="173"/>
      <c r="UED176" s="173"/>
      <c r="UEE176" s="173"/>
      <c r="UEF176" s="173"/>
      <c r="UEG176" s="173"/>
      <c r="UEH176" s="173"/>
      <c r="UEI176" s="173"/>
      <c r="UEJ176" s="173"/>
      <c r="UEK176" s="173"/>
      <c r="UEL176" s="173"/>
      <c r="UEM176" s="173"/>
      <c r="UEN176" s="173"/>
      <c r="UEO176" s="173"/>
      <c r="UEP176" s="173"/>
      <c r="UEQ176" s="173"/>
      <c r="UER176" s="173"/>
      <c r="UES176" s="173"/>
      <c r="UET176" s="173"/>
      <c r="UEU176" s="173"/>
      <c r="UEV176" s="173"/>
      <c r="UEW176" s="173"/>
      <c r="UEX176" s="173"/>
      <c r="UEY176" s="173"/>
      <c r="UEZ176" s="173"/>
      <c r="UFA176" s="173"/>
      <c r="UFB176" s="173"/>
      <c r="UFC176" s="173"/>
      <c r="UFD176" s="173"/>
      <c r="UFE176" s="173"/>
      <c r="UFF176" s="173"/>
      <c r="UFG176" s="173"/>
      <c r="UFH176" s="173"/>
      <c r="UFI176" s="173"/>
      <c r="UFJ176" s="173"/>
      <c r="UFK176" s="173"/>
      <c r="UFL176" s="173"/>
      <c r="UFM176" s="173"/>
      <c r="UFN176" s="173"/>
      <c r="UFO176" s="173"/>
      <c r="UFP176" s="173"/>
      <c r="UFQ176" s="173"/>
      <c r="UFR176" s="173"/>
      <c r="UFS176" s="173"/>
      <c r="UFT176" s="173"/>
      <c r="UFU176" s="173"/>
      <c r="UFV176" s="173"/>
      <c r="UFW176" s="173"/>
      <c r="UFX176" s="173"/>
      <c r="UFY176" s="173"/>
      <c r="UFZ176" s="173"/>
      <c r="UGA176" s="173"/>
      <c r="UGB176" s="173"/>
      <c r="UGC176" s="173"/>
      <c r="UGD176" s="173"/>
      <c r="UGE176" s="173"/>
      <c r="UGF176" s="173"/>
      <c r="UGG176" s="173"/>
      <c r="UGH176" s="173"/>
      <c r="UGI176" s="173"/>
      <c r="UGJ176" s="173"/>
      <c r="UGK176" s="173"/>
      <c r="UGL176" s="173"/>
      <c r="UGM176" s="173"/>
      <c r="UGN176" s="173"/>
      <c r="UGO176" s="173"/>
      <c r="UGP176" s="173"/>
      <c r="UGQ176" s="173"/>
      <c r="UGR176" s="173"/>
      <c r="UGS176" s="173"/>
      <c r="UGT176" s="173"/>
      <c r="UGU176" s="173"/>
      <c r="UGV176" s="173"/>
      <c r="UGW176" s="173"/>
      <c r="UGX176" s="173"/>
      <c r="UGY176" s="173"/>
      <c r="UGZ176" s="173"/>
      <c r="UHA176" s="173"/>
      <c r="UHB176" s="173"/>
      <c r="UHC176" s="173"/>
      <c r="UHD176" s="173"/>
      <c r="UHE176" s="173"/>
      <c r="UHF176" s="173"/>
      <c r="UHG176" s="173"/>
      <c r="UHH176" s="173"/>
      <c r="UHI176" s="173"/>
      <c r="UHJ176" s="173"/>
      <c r="UHK176" s="173"/>
      <c r="UHL176" s="173"/>
      <c r="UHM176" s="173"/>
      <c r="UHN176" s="173"/>
      <c r="UHO176" s="173"/>
      <c r="UHP176" s="173"/>
      <c r="UHQ176" s="173"/>
      <c r="UHR176" s="173"/>
      <c r="UHS176" s="173"/>
      <c r="UHT176" s="173"/>
      <c r="UHU176" s="173"/>
      <c r="UHV176" s="173"/>
      <c r="UHW176" s="173"/>
      <c r="UHX176" s="173"/>
      <c r="UHY176" s="173"/>
      <c r="UHZ176" s="173"/>
      <c r="UIA176" s="173"/>
      <c r="UIB176" s="173"/>
      <c r="UIC176" s="173"/>
      <c r="UID176" s="173"/>
      <c r="UIE176" s="173"/>
      <c r="UIF176" s="173"/>
      <c r="UIG176" s="173"/>
      <c r="UIH176" s="173"/>
      <c r="UII176" s="173"/>
      <c r="UIJ176" s="173"/>
      <c r="UIK176" s="173"/>
      <c r="UIL176" s="173"/>
      <c r="UIM176" s="173"/>
      <c r="UIN176" s="173"/>
      <c r="UIO176" s="173"/>
      <c r="UIP176" s="173"/>
      <c r="UIQ176" s="173"/>
      <c r="UIR176" s="173"/>
      <c r="UIS176" s="173"/>
      <c r="UIT176" s="173"/>
      <c r="UIU176" s="173"/>
      <c r="UIV176" s="173"/>
      <c r="UIW176" s="173"/>
      <c r="UIX176" s="173"/>
      <c r="UIY176" s="173"/>
      <c r="UIZ176" s="173"/>
      <c r="UJA176" s="173"/>
      <c r="UJB176" s="173"/>
      <c r="UJC176" s="173"/>
      <c r="UJD176" s="173"/>
      <c r="UJE176" s="173"/>
      <c r="UJF176" s="173"/>
      <c r="UJG176" s="173"/>
      <c r="UJH176" s="173"/>
      <c r="UJI176" s="173"/>
      <c r="UJJ176" s="173"/>
      <c r="UJK176" s="173"/>
      <c r="UJL176" s="173"/>
      <c r="UJM176" s="173"/>
      <c r="UJN176" s="173"/>
      <c r="UJO176" s="173"/>
      <c r="UJP176" s="173"/>
      <c r="UJQ176" s="173"/>
      <c r="UJR176" s="173"/>
      <c r="UJS176" s="173"/>
      <c r="UJT176" s="173"/>
      <c r="UJU176" s="173"/>
      <c r="UJV176" s="173"/>
      <c r="UJW176" s="173"/>
      <c r="UJX176" s="173"/>
      <c r="UJY176" s="173"/>
      <c r="UJZ176" s="173"/>
      <c r="UKA176" s="173"/>
      <c r="UKB176" s="173"/>
      <c r="UKC176" s="173"/>
      <c r="UKD176" s="173"/>
      <c r="UKE176" s="173"/>
      <c r="UKF176" s="173"/>
      <c r="UKG176" s="173"/>
      <c r="UKH176" s="173"/>
      <c r="UKI176" s="173"/>
      <c r="UKJ176" s="173"/>
      <c r="UKK176" s="173"/>
      <c r="UKL176" s="173"/>
      <c r="UKM176" s="173"/>
      <c r="UKN176" s="173"/>
      <c r="UKO176" s="173"/>
      <c r="UKP176" s="173"/>
      <c r="UKQ176" s="173"/>
      <c r="UKR176" s="173"/>
      <c r="UKS176" s="173"/>
      <c r="UKT176" s="173"/>
      <c r="UKU176" s="173"/>
      <c r="UKV176" s="173"/>
      <c r="UKW176" s="173"/>
      <c r="UKX176" s="173"/>
      <c r="UKY176" s="173"/>
      <c r="UKZ176" s="173"/>
      <c r="ULA176" s="173"/>
      <c r="ULB176" s="173"/>
      <c r="ULC176" s="173"/>
      <c r="ULD176" s="173"/>
      <c r="ULE176" s="173"/>
      <c r="ULF176" s="173"/>
      <c r="ULG176" s="173"/>
      <c r="ULH176" s="173"/>
      <c r="ULI176" s="173"/>
      <c r="ULJ176" s="173"/>
      <c r="ULK176" s="173"/>
      <c r="ULL176" s="173"/>
      <c r="ULM176" s="173"/>
      <c r="ULN176" s="173"/>
      <c r="ULO176" s="173"/>
      <c r="ULP176" s="173"/>
      <c r="ULQ176" s="173"/>
      <c r="ULR176" s="173"/>
      <c r="ULS176" s="173"/>
      <c r="ULT176" s="173"/>
      <c r="ULU176" s="173"/>
      <c r="ULV176" s="173"/>
      <c r="ULW176" s="173"/>
      <c r="ULX176" s="173"/>
      <c r="ULY176" s="173"/>
      <c r="ULZ176" s="173"/>
      <c r="UMA176" s="173"/>
      <c r="UMB176" s="173"/>
      <c r="UMC176" s="173"/>
      <c r="UMD176" s="173"/>
      <c r="UME176" s="173"/>
      <c r="UMF176" s="173"/>
      <c r="UMG176" s="173"/>
      <c r="UMH176" s="173"/>
      <c r="UMI176" s="173"/>
      <c r="UMJ176" s="173"/>
      <c r="UMK176" s="173"/>
      <c r="UML176" s="173"/>
      <c r="UMM176" s="173"/>
      <c r="UMN176" s="173"/>
      <c r="UMO176" s="173"/>
      <c r="UMP176" s="173"/>
      <c r="UMQ176" s="173"/>
      <c r="UMR176" s="173"/>
      <c r="UMS176" s="173"/>
      <c r="UMT176" s="173"/>
      <c r="UMU176" s="173"/>
      <c r="UMV176" s="173"/>
      <c r="UMW176" s="173"/>
      <c r="UMX176" s="173"/>
      <c r="UMY176" s="173"/>
      <c r="UMZ176" s="173"/>
      <c r="UNA176" s="173"/>
      <c r="UNB176" s="173"/>
      <c r="UNC176" s="173"/>
      <c r="UND176" s="173"/>
      <c r="UNE176" s="173"/>
      <c r="UNF176" s="173"/>
      <c r="UNG176" s="173"/>
      <c r="UNH176" s="173"/>
      <c r="UNI176" s="173"/>
      <c r="UNJ176" s="173"/>
      <c r="UNK176" s="173"/>
      <c r="UNL176" s="173"/>
      <c r="UNM176" s="173"/>
      <c r="UNN176" s="173"/>
      <c r="UNO176" s="173"/>
      <c r="UNP176" s="173"/>
      <c r="UNQ176" s="173"/>
      <c r="UNR176" s="173"/>
      <c r="UNS176" s="173"/>
      <c r="UNT176" s="173"/>
      <c r="UNU176" s="173"/>
      <c r="UNV176" s="173"/>
      <c r="UNW176" s="173"/>
      <c r="UNX176" s="173"/>
      <c r="UNY176" s="173"/>
      <c r="UNZ176" s="173"/>
      <c r="UOA176" s="173"/>
      <c r="UOB176" s="173"/>
      <c r="UOC176" s="173"/>
      <c r="UOD176" s="173"/>
      <c r="UOE176" s="173"/>
      <c r="UOF176" s="173"/>
      <c r="UOG176" s="173"/>
      <c r="UOH176" s="173"/>
      <c r="UOI176" s="173"/>
      <c r="UOJ176" s="173"/>
      <c r="UOK176" s="173"/>
      <c r="UOL176" s="173"/>
      <c r="UOM176" s="173"/>
      <c r="UON176" s="173"/>
      <c r="UOO176" s="173"/>
      <c r="UOP176" s="173"/>
      <c r="UOQ176" s="173"/>
      <c r="UOR176" s="173"/>
      <c r="UOS176" s="173"/>
      <c r="UOT176" s="173"/>
      <c r="UOU176" s="173"/>
      <c r="UOV176" s="173"/>
      <c r="UOW176" s="173"/>
      <c r="UOX176" s="173"/>
      <c r="UOY176" s="173"/>
      <c r="UOZ176" s="173"/>
      <c r="UPA176" s="173"/>
      <c r="UPB176" s="173"/>
      <c r="UPC176" s="173"/>
      <c r="UPD176" s="173"/>
      <c r="UPE176" s="173"/>
      <c r="UPF176" s="173"/>
      <c r="UPG176" s="173"/>
      <c r="UPH176" s="173"/>
      <c r="UPI176" s="173"/>
      <c r="UPJ176" s="173"/>
      <c r="UPK176" s="173"/>
      <c r="UPL176" s="173"/>
      <c r="UPM176" s="173"/>
      <c r="UPN176" s="173"/>
      <c r="UPO176" s="173"/>
      <c r="UPP176" s="173"/>
      <c r="UPQ176" s="173"/>
      <c r="UPR176" s="173"/>
      <c r="UPS176" s="173"/>
      <c r="UPT176" s="173"/>
      <c r="UPU176" s="173"/>
      <c r="UPV176" s="173"/>
      <c r="UPW176" s="173"/>
      <c r="UPX176" s="173"/>
      <c r="UPY176" s="173"/>
      <c r="UPZ176" s="173"/>
      <c r="UQA176" s="173"/>
      <c r="UQB176" s="173"/>
      <c r="UQC176" s="173"/>
      <c r="UQD176" s="173"/>
      <c r="UQE176" s="173"/>
      <c r="UQF176" s="173"/>
      <c r="UQG176" s="173"/>
      <c r="UQH176" s="173"/>
      <c r="UQI176" s="173"/>
      <c r="UQJ176" s="173"/>
      <c r="UQK176" s="173"/>
      <c r="UQL176" s="173"/>
      <c r="UQM176" s="173"/>
      <c r="UQN176" s="173"/>
      <c r="UQO176" s="173"/>
      <c r="UQP176" s="173"/>
      <c r="UQQ176" s="173"/>
      <c r="UQR176" s="173"/>
      <c r="UQS176" s="173"/>
      <c r="UQT176" s="173"/>
      <c r="UQU176" s="173"/>
      <c r="UQV176" s="173"/>
      <c r="UQW176" s="173"/>
      <c r="UQX176" s="173"/>
      <c r="UQY176" s="173"/>
      <c r="UQZ176" s="173"/>
      <c r="URA176" s="173"/>
      <c r="URB176" s="173"/>
      <c r="URC176" s="173"/>
      <c r="URD176" s="173"/>
      <c r="URE176" s="173"/>
      <c r="URF176" s="173"/>
      <c r="URG176" s="173"/>
      <c r="URH176" s="173"/>
      <c r="URI176" s="173"/>
      <c r="URJ176" s="173"/>
      <c r="URK176" s="173"/>
      <c r="URL176" s="173"/>
      <c r="URM176" s="173"/>
      <c r="URN176" s="173"/>
      <c r="URO176" s="173"/>
      <c r="URP176" s="173"/>
      <c r="URQ176" s="173"/>
      <c r="URR176" s="173"/>
      <c r="URS176" s="173"/>
      <c r="URT176" s="173"/>
      <c r="URU176" s="173"/>
      <c r="URV176" s="173"/>
      <c r="URW176" s="173"/>
      <c r="URX176" s="173"/>
      <c r="URY176" s="173"/>
      <c r="URZ176" s="173"/>
      <c r="USA176" s="173"/>
      <c r="USB176" s="173"/>
      <c r="USC176" s="173"/>
      <c r="USD176" s="173"/>
      <c r="USE176" s="173"/>
      <c r="USF176" s="173"/>
      <c r="USG176" s="173"/>
      <c r="USH176" s="173"/>
      <c r="USI176" s="173"/>
      <c r="USJ176" s="173"/>
      <c r="USK176" s="173"/>
      <c r="USL176" s="173"/>
      <c r="USM176" s="173"/>
      <c r="USN176" s="173"/>
      <c r="USO176" s="173"/>
      <c r="USP176" s="173"/>
      <c r="USQ176" s="173"/>
      <c r="USR176" s="173"/>
      <c r="USS176" s="173"/>
      <c r="UST176" s="173"/>
      <c r="USU176" s="173"/>
      <c r="USV176" s="173"/>
      <c r="USW176" s="173"/>
      <c r="USX176" s="173"/>
      <c r="USY176" s="173"/>
      <c r="USZ176" s="173"/>
      <c r="UTA176" s="173"/>
      <c r="UTB176" s="173"/>
      <c r="UTC176" s="173"/>
      <c r="UTD176" s="173"/>
      <c r="UTE176" s="173"/>
      <c r="UTF176" s="173"/>
      <c r="UTG176" s="173"/>
      <c r="UTH176" s="173"/>
      <c r="UTI176" s="173"/>
      <c r="UTJ176" s="173"/>
      <c r="UTK176" s="173"/>
      <c r="UTL176" s="173"/>
      <c r="UTM176" s="173"/>
      <c r="UTN176" s="173"/>
      <c r="UTO176" s="173"/>
      <c r="UTP176" s="173"/>
      <c r="UTQ176" s="173"/>
      <c r="UTR176" s="173"/>
      <c r="UTS176" s="173"/>
      <c r="UTT176" s="173"/>
      <c r="UTU176" s="173"/>
      <c r="UTV176" s="173"/>
      <c r="UTW176" s="173"/>
      <c r="UTX176" s="173"/>
      <c r="UTY176" s="173"/>
      <c r="UTZ176" s="173"/>
      <c r="UUA176" s="173"/>
      <c r="UUB176" s="173"/>
      <c r="UUC176" s="173"/>
      <c r="UUD176" s="173"/>
      <c r="UUE176" s="173"/>
      <c r="UUF176" s="173"/>
      <c r="UUG176" s="173"/>
      <c r="UUH176" s="173"/>
      <c r="UUI176" s="173"/>
      <c r="UUJ176" s="173"/>
      <c r="UUK176" s="173"/>
      <c r="UUL176" s="173"/>
      <c r="UUM176" s="173"/>
      <c r="UUN176" s="173"/>
      <c r="UUO176" s="173"/>
      <c r="UUP176" s="173"/>
      <c r="UUQ176" s="173"/>
      <c r="UUR176" s="173"/>
      <c r="UUS176" s="173"/>
      <c r="UUT176" s="173"/>
      <c r="UUU176" s="173"/>
      <c r="UUV176" s="173"/>
      <c r="UUW176" s="173"/>
      <c r="UUX176" s="173"/>
      <c r="UUY176" s="173"/>
      <c r="UUZ176" s="173"/>
      <c r="UVA176" s="173"/>
      <c r="UVB176" s="173"/>
      <c r="UVC176" s="173"/>
      <c r="UVD176" s="173"/>
      <c r="UVE176" s="173"/>
      <c r="UVF176" s="173"/>
      <c r="UVG176" s="173"/>
      <c r="UVH176" s="173"/>
      <c r="UVI176" s="173"/>
      <c r="UVJ176" s="173"/>
      <c r="UVK176" s="173"/>
      <c r="UVL176" s="173"/>
      <c r="UVM176" s="173"/>
      <c r="UVN176" s="173"/>
      <c r="UVO176" s="173"/>
      <c r="UVP176" s="173"/>
      <c r="UVQ176" s="173"/>
      <c r="UVR176" s="173"/>
      <c r="UVS176" s="173"/>
      <c r="UVT176" s="173"/>
      <c r="UVU176" s="173"/>
      <c r="UVV176" s="173"/>
      <c r="UVW176" s="173"/>
      <c r="UVX176" s="173"/>
      <c r="UVY176" s="173"/>
      <c r="UVZ176" s="173"/>
      <c r="UWA176" s="173"/>
      <c r="UWB176" s="173"/>
      <c r="UWC176" s="173"/>
      <c r="UWD176" s="173"/>
      <c r="UWE176" s="173"/>
      <c r="UWF176" s="173"/>
      <c r="UWG176" s="173"/>
      <c r="UWH176" s="173"/>
      <c r="UWI176" s="173"/>
      <c r="UWJ176" s="173"/>
      <c r="UWK176" s="173"/>
      <c r="UWL176" s="173"/>
      <c r="UWM176" s="173"/>
      <c r="UWN176" s="173"/>
      <c r="UWO176" s="173"/>
      <c r="UWP176" s="173"/>
      <c r="UWQ176" s="173"/>
      <c r="UWR176" s="173"/>
      <c r="UWS176" s="173"/>
      <c r="UWT176" s="173"/>
      <c r="UWU176" s="173"/>
      <c r="UWV176" s="173"/>
      <c r="UWW176" s="173"/>
      <c r="UWX176" s="173"/>
      <c r="UWY176" s="173"/>
      <c r="UWZ176" s="173"/>
      <c r="UXA176" s="173"/>
      <c r="UXB176" s="173"/>
      <c r="UXC176" s="173"/>
      <c r="UXD176" s="173"/>
      <c r="UXE176" s="173"/>
      <c r="UXF176" s="173"/>
      <c r="UXG176" s="173"/>
      <c r="UXH176" s="173"/>
      <c r="UXI176" s="173"/>
      <c r="UXJ176" s="173"/>
      <c r="UXK176" s="173"/>
      <c r="UXL176" s="173"/>
      <c r="UXM176" s="173"/>
      <c r="UXN176" s="173"/>
      <c r="UXO176" s="173"/>
      <c r="UXP176" s="173"/>
      <c r="UXQ176" s="173"/>
      <c r="UXR176" s="173"/>
      <c r="UXS176" s="173"/>
      <c r="UXT176" s="173"/>
      <c r="UXU176" s="173"/>
      <c r="UXV176" s="173"/>
      <c r="UXW176" s="173"/>
      <c r="UXX176" s="173"/>
      <c r="UXY176" s="173"/>
      <c r="UXZ176" s="173"/>
      <c r="UYA176" s="173"/>
      <c r="UYB176" s="173"/>
      <c r="UYC176" s="173"/>
      <c r="UYD176" s="173"/>
      <c r="UYE176" s="173"/>
      <c r="UYF176" s="173"/>
      <c r="UYG176" s="173"/>
      <c r="UYH176" s="173"/>
      <c r="UYI176" s="173"/>
      <c r="UYJ176" s="173"/>
      <c r="UYK176" s="173"/>
      <c r="UYL176" s="173"/>
      <c r="UYM176" s="173"/>
      <c r="UYN176" s="173"/>
      <c r="UYO176" s="173"/>
      <c r="UYP176" s="173"/>
      <c r="UYQ176" s="173"/>
      <c r="UYR176" s="173"/>
      <c r="UYS176" s="173"/>
      <c r="UYT176" s="173"/>
      <c r="UYU176" s="173"/>
      <c r="UYV176" s="173"/>
      <c r="UYW176" s="173"/>
      <c r="UYX176" s="173"/>
      <c r="UYY176" s="173"/>
      <c r="UYZ176" s="173"/>
      <c r="UZA176" s="173"/>
      <c r="UZB176" s="173"/>
      <c r="UZC176" s="173"/>
      <c r="UZD176" s="173"/>
      <c r="UZE176" s="173"/>
      <c r="UZF176" s="173"/>
      <c r="UZG176" s="173"/>
      <c r="UZH176" s="173"/>
      <c r="UZI176" s="173"/>
      <c r="UZJ176" s="173"/>
      <c r="UZK176" s="173"/>
      <c r="UZL176" s="173"/>
      <c r="UZM176" s="173"/>
      <c r="UZN176" s="173"/>
      <c r="UZO176" s="173"/>
      <c r="UZP176" s="173"/>
      <c r="UZQ176" s="173"/>
      <c r="UZR176" s="173"/>
      <c r="UZS176" s="173"/>
      <c r="UZT176" s="173"/>
      <c r="UZU176" s="173"/>
      <c r="UZV176" s="173"/>
      <c r="UZW176" s="173"/>
      <c r="UZX176" s="173"/>
      <c r="UZY176" s="173"/>
      <c r="UZZ176" s="173"/>
      <c r="VAA176" s="173"/>
      <c r="VAB176" s="173"/>
      <c r="VAC176" s="173"/>
      <c r="VAD176" s="173"/>
      <c r="VAE176" s="173"/>
      <c r="VAF176" s="173"/>
      <c r="VAG176" s="173"/>
      <c r="VAH176" s="173"/>
      <c r="VAI176" s="173"/>
      <c r="VAJ176" s="173"/>
      <c r="VAK176" s="173"/>
      <c r="VAL176" s="173"/>
      <c r="VAM176" s="173"/>
      <c r="VAN176" s="173"/>
      <c r="VAO176" s="173"/>
      <c r="VAP176" s="173"/>
      <c r="VAQ176" s="173"/>
      <c r="VAR176" s="173"/>
      <c r="VAS176" s="173"/>
      <c r="VAT176" s="173"/>
      <c r="VAU176" s="173"/>
      <c r="VAV176" s="173"/>
      <c r="VAW176" s="173"/>
      <c r="VAX176" s="173"/>
      <c r="VAY176" s="173"/>
      <c r="VAZ176" s="173"/>
      <c r="VBA176" s="173"/>
      <c r="VBB176" s="173"/>
      <c r="VBC176" s="173"/>
      <c r="VBD176" s="173"/>
      <c r="VBE176" s="173"/>
      <c r="VBF176" s="173"/>
      <c r="VBG176" s="173"/>
      <c r="VBH176" s="173"/>
      <c r="VBI176" s="173"/>
      <c r="VBJ176" s="173"/>
      <c r="VBK176" s="173"/>
      <c r="VBL176" s="173"/>
      <c r="VBM176" s="173"/>
      <c r="VBN176" s="173"/>
      <c r="VBO176" s="173"/>
      <c r="VBP176" s="173"/>
      <c r="VBQ176" s="173"/>
      <c r="VBR176" s="173"/>
      <c r="VBS176" s="173"/>
      <c r="VBT176" s="173"/>
      <c r="VBU176" s="173"/>
      <c r="VBV176" s="173"/>
      <c r="VBW176" s="173"/>
      <c r="VBX176" s="173"/>
      <c r="VBY176" s="173"/>
      <c r="VBZ176" s="173"/>
      <c r="VCA176" s="173"/>
      <c r="VCB176" s="173"/>
      <c r="VCC176" s="173"/>
      <c r="VCD176" s="173"/>
      <c r="VCE176" s="173"/>
      <c r="VCF176" s="173"/>
      <c r="VCG176" s="173"/>
      <c r="VCH176" s="173"/>
      <c r="VCI176" s="173"/>
      <c r="VCJ176" s="173"/>
      <c r="VCK176" s="173"/>
      <c r="VCL176" s="173"/>
      <c r="VCM176" s="173"/>
      <c r="VCN176" s="173"/>
      <c r="VCO176" s="173"/>
      <c r="VCP176" s="173"/>
      <c r="VCQ176" s="173"/>
      <c r="VCR176" s="173"/>
      <c r="VCS176" s="173"/>
      <c r="VCT176" s="173"/>
      <c r="VCU176" s="173"/>
      <c r="VCV176" s="173"/>
      <c r="VCW176" s="173"/>
      <c r="VCX176" s="173"/>
      <c r="VCY176" s="173"/>
      <c r="VCZ176" s="173"/>
      <c r="VDA176" s="173"/>
      <c r="VDB176" s="173"/>
      <c r="VDC176" s="173"/>
      <c r="VDD176" s="173"/>
      <c r="VDE176" s="173"/>
      <c r="VDF176" s="173"/>
      <c r="VDG176" s="173"/>
      <c r="VDH176" s="173"/>
      <c r="VDI176" s="173"/>
      <c r="VDJ176" s="173"/>
      <c r="VDK176" s="173"/>
      <c r="VDL176" s="173"/>
      <c r="VDM176" s="173"/>
      <c r="VDN176" s="173"/>
      <c r="VDO176" s="173"/>
      <c r="VDP176" s="173"/>
      <c r="VDQ176" s="173"/>
      <c r="VDR176" s="173"/>
      <c r="VDS176" s="173"/>
      <c r="VDT176" s="173"/>
      <c r="VDU176" s="173"/>
      <c r="VDV176" s="173"/>
      <c r="VDW176" s="173"/>
      <c r="VDX176" s="173"/>
      <c r="VDY176" s="173"/>
      <c r="VDZ176" s="173"/>
      <c r="VEA176" s="173"/>
      <c r="VEB176" s="173"/>
      <c r="VEC176" s="173"/>
      <c r="VED176" s="173"/>
      <c r="VEE176" s="173"/>
      <c r="VEF176" s="173"/>
      <c r="VEG176" s="173"/>
      <c r="VEH176" s="173"/>
      <c r="VEI176" s="173"/>
      <c r="VEJ176" s="173"/>
      <c r="VEK176" s="173"/>
      <c r="VEL176" s="173"/>
      <c r="VEM176" s="173"/>
      <c r="VEN176" s="173"/>
      <c r="VEO176" s="173"/>
      <c r="VEP176" s="173"/>
      <c r="VEQ176" s="173"/>
      <c r="VER176" s="173"/>
      <c r="VES176" s="173"/>
      <c r="VET176" s="173"/>
      <c r="VEU176" s="173"/>
      <c r="VEV176" s="173"/>
      <c r="VEW176" s="173"/>
      <c r="VEX176" s="173"/>
      <c r="VEY176" s="173"/>
      <c r="VEZ176" s="173"/>
      <c r="VFA176" s="173"/>
      <c r="VFB176" s="173"/>
      <c r="VFC176" s="173"/>
      <c r="VFD176" s="173"/>
      <c r="VFE176" s="173"/>
      <c r="VFF176" s="173"/>
      <c r="VFG176" s="173"/>
      <c r="VFH176" s="173"/>
      <c r="VFI176" s="173"/>
      <c r="VFJ176" s="173"/>
      <c r="VFK176" s="173"/>
      <c r="VFL176" s="173"/>
      <c r="VFM176" s="173"/>
      <c r="VFN176" s="173"/>
      <c r="VFO176" s="173"/>
      <c r="VFP176" s="173"/>
      <c r="VFQ176" s="173"/>
      <c r="VFR176" s="173"/>
      <c r="VFS176" s="173"/>
      <c r="VFT176" s="173"/>
      <c r="VFU176" s="173"/>
      <c r="VFV176" s="173"/>
      <c r="VFW176" s="173"/>
      <c r="VFX176" s="173"/>
      <c r="VFY176" s="173"/>
      <c r="VFZ176" s="173"/>
      <c r="VGA176" s="173"/>
      <c r="VGB176" s="173"/>
      <c r="VGC176" s="173"/>
      <c r="VGD176" s="173"/>
      <c r="VGE176" s="173"/>
      <c r="VGF176" s="173"/>
      <c r="VGG176" s="173"/>
      <c r="VGH176" s="173"/>
      <c r="VGI176" s="173"/>
      <c r="VGJ176" s="173"/>
      <c r="VGK176" s="173"/>
      <c r="VGL176" s="173"/>
      <c r="VGM176" s="173"/>
      <c r="VGN176" s="173"/>
      <c r="VGO176" s="173"/>
      <c r="VGP176" s="173"/>
      <c r="VGQ176" s="173"/>
      <c r="VGR176" s="173"/>
      <c r="VGS176" s="173"/>
      <c r="VGT176" s="173"/>
      <c r="VGU176" s="173"/>
      <c r="VGV176" s="173"/>
      <c r="VGW176" s="173"/>
      <c r="VGX176" s="173"/>
      <c r="VGY176" s="173"/>
      <c r="VGZ176" s="173"/>
      <c r="VHA176" s="173"/>
      <c r="VHB176" s="173"/>
      <c r="VHC176" s="173"/>
      <c r="VHD176" s="173"/>
      <c r="VHE176" s="173"/>
      <c r="VHF176" s="173"/>
      <c r="VHG176" s="173"/>
      <c r="VHH176" s="173"/>
      <c r="VHI176" s="173"/>
      <c r="VHJ176" s="173"/>
      <c r="VHK176" s="173"/>
      <c r="VHL176" s="173"/>
      <c r="VHM176" s="173"/>
      <c r="VHN176" s="173"/>
      <c r="VHO176" s="173"/>
      <c r="VHP176" s="173"/>
      <c r="VHQ176" s="173"/>
      <c r="VHR176" s="173"/>
      <c r="VHS176" s="173"/>
      <c r="VHT176" s="173"/>
      <c r="VHU176" s="173"/>
      <c r="VHV176" s="173"/>
      <c r="VHW176" s="173"/>
      <c r="VHX176" s="173"/>
      <c r="VHY176" s="173"/>
      <c r="VHZ176" s="173"/>
      <c r="VIA176" s="173"/>
      <c r="VIB176" s="173"/>
      <c r="VIC176" s="173"/>
      <c r="VID176" s="173"/>
      <c r="VIE176" s="173"/>
      <c r="VIF176" s="173"/>
      <c r="VIG176" s="173"/>
      <c r="VIH176" s="173"/>
      <c r="VII176" s="173"/>
      <c r="VIJ176" s="173"/>
      <c r="VIK176" s="173"/>
      <c r="VIL176" s="173"/>
      <c r="VIM176" s="173"/>
      <c r="VIN176" s="173"/>
      <c r="VIO176" s="173"/>
      <c r="VIP176" s="173"/>
      <c r="VIQ176" s="173"/>
      <c r="VIR176" s="173"/>
      <c r="VIS176" s="173"/>
      <c r="VIT176" s="173"/>
      <c r="VIU176" s="173"/>
      <c r="VIV176" s="173"/>
      <c r="VIW176" s="173"/>
      <c r="VIX176" s="173"/>
      <c r="VIY176" s="173"/>
      <c r="VIZ176" s="173"/>
      <c r="VJA176" s="173"/>
      <c r="VJB176" s="173"/>
      <c r="VJC176" s="173"/>
      <c r="VJD176" s="173"/>
      <c r="VJE176" s="173"/>
      <c r="VJF176" s="173"/>
      <c r="VJG176" s="173"/>
      <c r="VJH176" s="173"/>
      <c r="VJI176" s="173"/>
      <c r="VJJ176" s="173"/>
      <c r="VJK176" s="173"/>
      <c r="VJL176" s="173"/>
      <c r="VJM176" s="173"/>
      <c r="VJN176" s="173"/>
      <c r="VJO176" s="173"/>
      <c r="VJP176" s="173"/>
      <c r="VJQ176" s="173"/>
      <c r="VJR176" s="173"/>
      <c r="VJS176" s="173"/>
      <c r="VJT176" s="173"/>
      <c r="VJU176" s="173"/>
      <c r="VJV176" s="173"/>
      <c r="VJW176" s="173"/>
      <c r="VJX176" s="173"/>
      <c r="VJY176" s="173"/>
      <c r="VJZ176" s="173"/>
      <c r="VKA176" s="173"/>
      <c r="VKB176" s="173"/>
      <c r="VKC176" s="173"/>
      <c r="VKD176" s="173"/>
      <c r="VKE176" s="173"/>
      <c r="VKF176" s="173"/>
      <c r="VKG176" s="173"/>
      <c r="VKH176" s="173"/>
      <c r="VKI176" s="173"/>
      <c r="VKJ176" s="173"/>
      <c r="VKK176" s="173"/>
      <c r="VKL176" s="173"/>
      <c r="VKM176" s="173"/>
      <c r="VKN176" s="173"/>
      <c r="VKO176" s="173"/>
      <c r="VKP176" s="173"/>
      <c r="VKQ176" s="173"/>
      <c r="VKR176" s="173"/>
      <c r="VKS176" s="173"/>
      <c r="VKT176" s="173"/>
      <c r="VKU176" s="173"/>
      <c r="VKV176" s="173"/>
      <c r="VKW176" s="173"/>
      <c r="VKX176" s="173"/>
      <c r="VKY176" s="173"/>
      <c r="VKZ176" s="173"/>
      <c r="VLA176" s="173"/>
      <c r="VLB176" s="173"/>
      <c r="VLC176" s="173"/>
      <c r="VLD176" s="173"/>
      <c r="VLE176" s="173"/>
      <c r="VLF176" s="173"/>
      <c r="VLG176" s="173"/>
      <c r="VLH176" s="173"/>
      <c r="VLI176" s="173"/>
      <c r="VLJ176" s="173"/>
      <c r="VLK176" s="173"/>
      <c r="VLL176" s="173"/>
      <c r="VLM176" s="173"/>
      <c r="VLN176" s="173"/>
      <c r="VLO176" s="173"/>
      <c r="VLP176" s="173"/>
      <c r="VLQ176" s="173"/>
      <c r="VLR176" s="173"/>
      <c r="VLS176" s="173"/>
      <c r="VLT176" s="173"/>
      <c r="VLU176" s="173"/>
      <c r="VLV176" s="173"/>
      <c r="VLW176" s="173"/>
      <c r="VLX176" s="173"/>
      <c r="VLY176" s="173"/>
      <c r="VLZ176" s="173"/>
      <c r="VMA176" s="173"/>
      <c r="VMB176" s="173"/>
      <c r="VMC176" s="173"/>
      <c r="VMD176" s="173"/>
      <c r="VME176" s="173"/>
      <c r="VMF176" s="173"/>
      <c r="VMG176" s="173"/>
      <c r="VMH176" s="173"/>
      <c r="VMI176" s="173"/>
      <c r="VMJ176" s="173"/>
      <c r="VMK176" s="173"/>
      <c r="VML176" s="173"/>
      <c r="VMM176" s="173"/>
      <c r="VMN176" s="173"/>
      <c r="VMO176" s="173"/>
      <c r="VMP176" s="173"/>
      <c r="VMQ176" s="173"/>
      <c r="VMR176" s="173"/>
      <c r="VMS176" s="173"/>
      <c r="VMT176" s="173"/>
      <c r="VMU176" s="173"/>
      <c r="VMV176" s="173"/>
      <c r="VMW176" s="173"/>
      <c r="VMX176" s="173"/>
      <c r="VMY176" s="173"/>
      <c r="VMZ176" s="173"/>
      <c r="VNA176" s="173"/>
      <c r="VNB176" s="173"/>
      <c r="VNC176" s="173"/>
      <c r="VND176" s="173"/>
      <c r="VNE176" s="173"/>
      <c r="VNF176" s="173"/>
      <c r="VNG176" s="173"/>
      <c r="VNH176" s="173"/>
      <c r="VNI176" s="173"/>
      <c r="VNJ176" s="173"/>
      <c r="VNK176" s="173"/>
      <c r="VNL176" s="173"/>
      <c r="VNM176" s="173"/>
      <c r="VNN176" s="173"/>
      <c r="VNO176" s="173"/>
      <c r="VNP176" s="173"/>
      <c r="VNQ176" s="173"/>
      <c r="VNR176" s="173"/>
      <c r="VNS176" s="173"/>
      <c r="VNT176" s="173"/>
      <c r="VNU176" s="173"/>
      <c r="VNV176" s="173"/>
      <c r="VNW176" s="173"/>
      <c r="VNX176" s="173"/>
      <c r="VNY176" s="173"/>
      <c r="VNZ176" s="173"/>
      <c r="VOA176" s="173"/>
      <c r="VOB176" s="173"/>
      <c r="VOC176" s="173"/>
      <c r="VOD176" s="173"/>
      <c r="VOE176" s="173"/>
      <c r="VOF176" s="173"/>
      <c r="VOG176" s="173"/>
      <c r="VOH176" s="173"/>
      <c r="VOI176" s="173"/>
      <c r="VOJ176" s="173"/>
      <c r="VOK176" s="173"/>
      <c r="VOL176" s="173"/>
      <c r="VOM176" s="173"/>
      <c r="VON176" s="173"/>
      <c r="VOO176" s="173"/>
      <c r="VOP176" s="173"/>
      <c r="VOQ176" s="173"/>
      <c r="VOR176" s="173"/>
      <c r="VOS176" s="173"/>
      <c r="VOT176" s="173"/>
      <c r="VOU176" s="173"/>
      <c r="VOV176" s="173"/>
      <c r="VOW176" s="173"/>
      <c r="VOX176" s="173"/>
      <c r="VOY176" s="173"/>
      <c r="VOZ176" s="173"/>
      <c r="VPA176" s="173"/>
      <c r="VPB176" s="173"/>
      <c r="VPC176" s="173"/>
      <c r="VPD176" s="173"/>
      <c r="VPE176" s="173"/>
      <c r="VPF176" s="173"/>
      <c r="VPG176" s="173"/>
      <c r="VPH176" s="173"/>
      <c r="VPI176" s="173"/>
      <c r="VPJ176" s="173"/>
      <c r="VPK176" s="173"/>
      <c r="VPL176" s="173"/>
      <c r="VPM176" s="173"/>
      <c r="VPN176" s="173"/>
      <c r="VPO176" s="173"/>
      <c r="VPP176" s="173"/>
      <c r="VPQ176" s="173"/>
      <c r="VPR176" s="173"/>
      <c r="VPS176" s="173"/>
      <c r="VPT176" s="173"/>
      <c r="VPU176" s="173"/>
      <c r="VPV176" s="173"/>
      <c r="VPW176" s="173"/>
      <c r="VPX176" s="173"/>
      <c r="VPY176" s="173"/>
      <c r="VPZ176" s="173"/>
      <c r="VQA176" s="173"/>
      <c r="VQB176" s="173"/>
      <c r="VQC176" s="173"/>
      <c r="VQD176" s="173"/>
      <c r="VQE176" s="173"/>
      <c r="VQF176" s="173"/>
      <c r="VQG176" s="173"/>
      <c r="VQH176" s="173"/>
      <c r="VQI176" s="173"/>
      <c r="VQJ176" s="173"/>
      <c r="VQK176" s="173"/>
      <c r="VQL176" s="173"/>
      <c r="VQM176" s="173"/>
      <c r="VQN176" s="173"/>
      <c r="VQO176" s="173"/>
      <c r="VQP176" s="173"/>
      <c r="VQQ176" s="173"/>
      <c r="VQR176" s="173"/>
      <c r="VQS176" s="173"/>
      <c r="VQT176" s="173"/>
      <c r="VQU176" s="173"/>
      <c r="VQV176" s="173"/>
      <c r="VQW176" s="173"/>
      <c r="VQX176" s="173"/>
      <c r="VQY176" s="173"/>
      <c r="VQZ176" s="173"/>
      <c r="VRA176" s="173"/>
      <c r="VRB176" s="173"/>
      <c r="VRC176" s="173"/>
      <c r="VRD176" s="173"/>
      <c r="VRE176" s="173"/>
      <c r="VRF176" s="173"/>
      <c r="VRG176" s="173"/>
      <c r="VRH176" s="173"/>
      <c r="VRI176" s="173"/>
      <c r="VRJ176" s="173"/>
      <c r="VRK176" s="173"/>
      <c r="VRL176" s="173"/>
      <c r="VRM176" s="173"/>
      <c r="VRN176" s="173"/>
      <c r="VRO176" s="173"/>
      <c r="VRP176" s="173"/>
      <c r="VRQ176" s="173"/>
      <c r="VRR176" s="173"/>
      <c r="VRS176" s="173"/>
      <c r="VRT176" s="173"/>
      <c r="VRU176" s="173"/>
      <c r="VRV176" s="173"/>
      <c r="VRW176" s="173"/>
      <c r="VRX176" s="173"/>
      <c r="VRY176" s="173"/>
      <c r="VRZ176" s="173"/>
      <c r="VSA176" s="173"/>
      <c r="VSB176" s="173"/>
      <c r="VSC176" s="173"/>
      <c r="VSD176" s="173"/>
      <c r="VSE176" s="173"/>
      <c r="VSF176" s="173"/>
      <c r="VSG176" s="173"/>
      <c r="VSH176" s="173"/>
      <c r="VSI176" s="173"/>
      <c r="VSJ176" s="173"/>
      <c r="VSK176" s="173"/>
      <c r="VSL176" s="173"/>
      <c r="VSM176" s="173"/>
      <c r="VSN176" s="173"/>
      <c r="VSO176" s="173"/>
      <c r="VSP176" s="173"/>
      <c r="VSQ176" s="173"/>
      <c r="VSR176" s="173"/>
      <c r="VSS176" s="173"/>
      <c r="VST176" s="173"/>
      <c r="VSU176" s="173"/>
      <c r="VSV176" s="173"/>
      <c r="VSW176" s="173"/>
      <c r="VSX176" s="173"/>
      <c r="VSY176" s="173"/>
      <c r="VSZ176" s="173"/>
      <c r="VTA176" s="173"/>
      <c r="VTB176" s="173"/>
      <c r="VTC176" s="173"/>
      <c r="VTD176" s="173"/>
      <c r="VTE176" s="173"/>
      <c r="VTF176" s="173"/>
      <c r="VTG176" s="173"/>
      <c r="VTH176" s="173"/>
      <c r="VTI176" s="173"/>
      <c r="VTJ176" s="173"/>
      <c r="VTK176" s="173"/>
      <c r="VTL176" s="173"/>
      <c r="VTM176" s="173"/>
      <c r="VTN176" s="173"/>
      <c r="VTO176" s="173"/>
      <c r="VTP176" s="173"/>
      <c r="VTQ176" s="173"/>
      <c r="VTR176" s="173"/>
      <c r="VTS176" s="173"/>
      <c r="VTT176" s="173"/>
      <c r="VTU176" s="173"/>
      <c r="VTV176" s="173"/>
      <c r="VTW176" s="173"/>
      <c r="VTX176" s="173"/>
      <c r="VTY176" s="173"/>
      <c r="VTZ176" s="173"/>
      <c r="VUA176" s="173"/>
      <c r="VUB176" s="173"/>
      <c r="VUC176" s="173"/>
      <c r="VUD176" s="173"/>
      <c r="VUE176" s="173"/>
      <c r="VUF176" s="173"/>
      <c r="VUG176" s="173"/>
      <c r="VUH176" s="173"/>
      <c r="VUI176" s="173"/>
      <c r="VUJ176" s="173"/>
      <c r="VUK176" s="173"/>
      <c r="VUL176" s="173"/>
      <c r="VUM176" s="173"/>
      <c r="VUN176" s="173"/>
      <c r="VUO176" s="173"/>
      <c r="VUP176" s="173"/>
      <c r="VUQ176" s="173"/>
      <c r="VUR176" s="173"/>
      <c r="VUS176" s="173"/>
      <c r="VUT176" s="173"/>
      <c r="VUU176" s="173"/>
      <c r="VUV176" s="173"/>
      <c r="VUW176" s="173"/>
      <c r="VUX176" s="173"/>
      <c r="VUY176" s="173"/>
      <c r="VUZ176" s="173"/>
      <c r="VVA176" s="173"/>
      <c r="VVB176" s="173"/>
      <c r="VVC176" s="173"/>
      <c r="VVD176" s="173"/>
      <c r="VVE176" s="173"/>
      <c r="VVF176" s="173"/>
      <c r="VVG176" s="173"/>
      <c r="VVH176" s="173"/>
      <c r="VVI176" s="173"/>
      <c r="VVJ176" s="173"/>
      <c r="VVK176" s="173"/>
      <c r="VVL176" s="173"/>
      <c r="VVM176" s="173"/>
      <c r="VVN176" s="173"/>
      <c r="VVO176" s="173"/>
      <c r="VVP176" s="173"/>
      <c r="VVQ176" s="173"/>
      <c r="VVR176" s="173"/>
      <c r="VVS176" s="173"/>
      <c r="VVT176" s="173"/>
      <c r="VVU176" s="173"/>
      <c r="VVV176" s="173"/>
      <c r="VVW176" s="173"/>
      <c r="VVX176" s="173"/>
      <c r="VVY176" s="173"/>
      <c r="VVZ176" s="173"/>
      <c r="VWA176" s="173"/>
      <c r="VWB176" s="173"/>
      <c r="VWC176" s="173"/>
      <c r="VWD176" s="173"/>
      <c r="VWE176" s="173"/>
      <c r="VWF176" s="173"/>
      <c r="VWG176" s="173"/>
      <c r="VWH176" s="173"/>
      <c r="VWI176" s="173"/>
      <c r="VWJ176" s="173"/>
      <c r="VWK176" s="173"/>
      <c r="VWL176" s="173"/>
      <c r="VWM176" s="173"/>
      <c r="VWN176" s="173"/>
      <c r="VWO176" s="173"/>
      <c r="VWP176" s="173"/>
      <c r="VWQ176" s="173"/>
      <c r="VWR176" s="173"/>
      <c r="VWS176" s="173"/>
      <c r="VWT176" s="173"/>
      <c r="VWU176" s="173"/>
      <c r="VWV176" s="173"/>
      <c r="VWW176" s="173"/>
      <c r="VWX176" s="173"/>
      <c r="VWY176" s="173"/>
      <c r="VWZ176" s="173"/>
      <c r="VXA176" s="173"/>
      <c r="VXB176" s="173"/>
      <c r="VXC176" s="173"/>
      <c r="VXD176" s="173"/>
      <c r="VXE176" s="173"/>
      <c r="VXF176" s="173"/>
      <c r="VXG176" s="173"/>
      <c r="VXH176" s="173"/>
      <c r="VXI176" s="173"/>
      <c r="VXJ176" s="173"/>
      <c r="VXK176" s="173"/>
      <c r="VXL176" s="173"/>
      <c r="VXM176" s="173"/>
      <c r="VXN176" s="173"/>
      <c r="VXO176" s="173"/>
      <c r="VXP176" s="173"/>
      <c r="VXQ176" s="173"/>
      <c r="VXR176" s="173"/>
      <c r="VXS176" s="173"/>
      <c r="VXT176" s="173"/>
      <c r="VXU176" s="173"/>
      <c r="VXV176" s="173"/>
      <c r="VXW176" s="173"/>
      <c r="VXX176" s="173"/>
      <c r="VXY176" s="173"/>
      <c r="VXZ176" s="173"/>
      <c r="VYA176" s="173"/>
      <c r="VYB176" s="173"/>
      <c r="VYC176" s="173"/>
      <c r="VYD176" s="173"/>
      <c r="VYE176" s="173"/>
      <c r="VYF176" s="173"/>
      <c r="VYG176" s="173"/>
      <c r="VYH176" s="173"/>
      <c r="VYI176" s="173"/>
      <c r="VYJ176" s="173"/>
      <c r="VYK176" s="173"/>
      <c r="VYL176" s="173"/>
      <c r="VYM176" s="173"/>
      <c r="VYN176" s="173"/>
      <c r="VYO176" s="173"/>
      <c r="VYP176" s="173"/>
      <c r="VYQ176" s="173"/>
      <c r="VYR176" s="173"/>
      <c r="VYS176" s="173"/>
      <c r="VYT176" s="173"/>
      <c r="VYU176" s="173"/>
      <c r="VYV176" s="173"/>
      <c r="VYW176" s="173"/>
      <c r="VYX176" s="173"/>
      <c r="VYY176" s="173"/>
      <c r="VYZ176" s="173"/>
      <c r="VZA176" s="173"/>
      <c r="VZB176" s="173"/>
      <c r="VZC176" s="173"/>
      <c r="VZD176" s="173"/>
      <c r="VZE176" s="173"/>
      <c r="VZF176" s="173"/>
      <c r="VZG176" s="173"/>
      <c r="VZH176" s="173"/>
      <c r="VZI176" s="173"/>
      <c r="VZJ176" s="173"/>
      <c r="VZK176" s="173"/>
      <c r="VZL176" s="173"/>
      <c r="VZM176" s="173"/>
      <c r="VZN176" s="173"/>
      <c r="VZO176" s="173"/>
      <c r="VZP176" s="173"/>
      <c r="VZQ176" s="173"/>
      <c r="VZR176" s="173"/>
      <c r="VZS176" s="173"/>
      <c r="VZT176" s="173"/>
      <c r="VZU176" s="173"/>
      <c r="VZV176" s="173"/>
      <c r="VZW176" s="173"/>
      <c r="VZX176" s="173"/>
      <c r="VZY176" s="173"/>
      <c r="VZZ176" s="173"/>
      <c r="WAA176" s="173"/>
      <c r="WAB176" s="173"/>
      <c r="WAC176" s="173"/>
      <c r="WAD176" s="173"/>
      <c r="WAE176" s="173"/>
      <c r="WAF176" s="173"/>
      <c r="WAG176" s="173"/>
      <c r="WAH176" s="173"/>
      <c r="WAI176" s="173"/>
      <c r="WAJ176" s="173"/>
      <c r="WAK176" s="173"/>
      <c r="WAL176" s="173"/>
      <c r="WAM176" s="173"/>
      <c r="WAN176" s="173"/>
      <c r="WAO176" s="173"/>
      <c r="WAP176" s="173"/>
      <c r="WAQ176" s="173"/>
      <c r="WAR176" s="173"/>
      <c r="WAS176" s="173"/>
      <c r="WAT176" s="173"/>
      <c r="WAU176" s="173"/>
      <c r="WAV176" s="173"/>
      <c r="WAW176" s="173"/>
      <c r="WAX176" s="173"/>
      <c r="WAY176" s="173"/>
      <c r="WAZ176" s="173"/>
      <c r="WBA176" s="173"/>
      <c r="WBB176" s="173"/>
      <c r="WBC176" s="173"/>
      <c r="WBD176" s="173"/>
      <c r="WBE176" s="173"/>
      <c r="WBF176" s="173"/>
      <c r="WBG176" s="173"/>
      <c r="WBH176" s="173"/>
      <c r="WBI176" s="173"/>
      <c r="WBJ176" s="173"/>
      <c r="WBK176" s="173"/>
      <c r="WBL176" s="173"/>
      <c r="WBM176" s="173"/>
      <c r="WBN176" s="173"/>
      <c r="WBO176" s="173"/>
      <c r="WBP176" s="173"/>
      <c r="WBQ176" s="173"/>
      <c r="WBR176" s="173"/>
      <c r="WBS176" s="173"/>
      <c r="WBT176" s="173"/>
      <c r="WBU176" s="173"/>
      <c r="WBV176" s="173"/>
      <c r="WBW176" s="173"/>
      <c r="WBX176" s="173"/>
      <c r="WBY176" s="173"/>
      <c r="WBZ176" s="173"/>
      <c r="WCA176" s="173"/>
      <c r="WCB176" s="173"/>
      <c r="WCC176" s="173"/>
      <c r="WCD176" s="173"/>
      <c r="WCE176" s="173"/>
      <c r="WCF176" s="173"/>
      <c r="WCG176" s="173"/>
      <c r="WCH176" s="173"/>
      <c r="WCI176" s="173"/>
      <c r="WCJ176" s="173"/>
      <c r="WCK176" s="173"/>
      <c r="WCL176" s="173"/>
      <c r="WCM176" s="173"/>
      <c r="WCN176" s="173"/>
      <c r="WCO176" s="173"/>
      <c r="WCP176" s="173"/>
      <c r="WCQ176" s="173"/>
      <c r="WCR176" s="173"/>
      <c r="WCS176" s="173"/>
      <c r="WCT176" s="173"/>
      <c r="WCU176" s="173"/>
      <c r="WCV176" s="173"/>
      <c r="WCW176" s="173"/>
      <c r="WCX176" s="173"/>
      <c r="WCY176" s="173"/>
      <c r="WCZ176" s="173"/>
      <c r="WDA176" s="173"/>
      <c r="WDB176" s="173"/>
      <c r="WDC176" s="173"/>
      <c r="WDD176" s="173"/>
      <c r="WDE176" s="173"/>
      <c r="WDF176" s="173"/>
      <c r="WDG176" s="173"/>
      <c r="WDH176" s="173"/>
      <c r="WDI176" s="173"/>
      <c r="WDJ176" s="173"/>
      <c r="WDK176" s="173"/>
      <c r="WDL176" s="173"/>
      <c r="WDM176" s="173"/>
      <c r="WDN176" s="173"/>
      <c r="WDO176" s="173"/>
      <c r="WDP176" s="173"/>
      <c r="WDQ176" s="173"/>
      <c r="WDR176" s="173"/>
      <c r="WDS176" s="173"/>
      <c r="WDT176" s="173"/>
      <c r="WDU176" s="173"/>
      <c r="WDV176" s="173"/>
      <c r="WDW176" s="173"/>
      <c r="WDX176" s="173"/>
      <c r="WDY176" s="173"/>
      <c r="WDZ176" s="173"/>
      <c r="WEA176" s="173"/>
      <c r="WEB176" s="173"/>
      <c r="WEC176" s="173"/>
      <c r="WED176" s="173"/>
      <c r="WEE176" s="173"/>
      <c r="WEF176" s="173"/>
      <c r="WEG176" s="173"/>
      <c r="WEH176" s="173"/>
      <c r="WEI176" s="173"/>
      <c r="WEJ176" s="173"/>
      <c r="WEK176" s="173"/>
      <c r="WEL176" s="173"/>
      <c r="WEM176" s="173"/>
      <c r="WEN176" s="173"/>
      <c r="WEO176" s="173"/>
      <c r="WEP176" s="173"/>
      <c r="WEQ176" s="173"/>
      <c r="WER176" s="173"/>
      <c r="WES176" s="173"/>
      <c r="WET176" s="173"/>
      <c r="WEU176" s="173"/>
      <c r="WEV176" s="173"/>
      <c r="WEW176" s="173"/>
      <c r="WEX176" s="173"/>
      <c r="WEY176" s="173"/>
      <c r="WEZ176" s="173"/>
      <c r="WFA176" s="173"/>
      <c r="WFB176" s="173"/>
      <c r="WFC176" s="173"/>
      <c r="WFD176" s="173"/>
      <c r="WFE176" s="173"/>
      <c r="WFF176" s="173"/>
      <c r="WFG176" s="173"/>
      <c r="WFH176" s="173"/>
      <c r="WFI176" s="173"/>
      <c r="WFJ176" s="173"/>
      <c r="WFK176" s="173"/>
      <c r="WFL176" s="173"/>
      <c r="WFM176" s="173"/>
      <c r="WFN176" s="173"/>
      <c r="WFO176" s="173"/>
      <c r="WFP176" s="173"/>
      <c r="WFQ176" s="173"/>
      <c r="WFR176" s="173"/>
      <c r="WFS176" s="173"/>
      <c r="WFT176" s="173"/>
      <c r="WFU176" s="173"/>
      <c r="WFV176" s="173"/>
      <c r="WFW176" s="173"/>
      <c r="WFX176" s="173"/>
      <c r="WFY176" s="173"/>
      <c r="WFZ176" s="173"/>
      <c r="WGA176" s="173"/>
      <c r="WGB176" s="173"/>
      <c r="WGC176" s="173"/>
      <c r="WGD176" s="173"/>
      <c r="WGE176" s="173"/>
      <c r="WGF176" s="173"/>
      <c r="WGG176" s="173"/>
      <c r="WGH176" s="173"/>
      <c r="WGI176" s="173"/>
      <c r="WGJ176" s="173"/>
      <c r="WGK176" s="173"/>
      <c r="WGL176" s="173"/>
      <c r="WGM176" s="173"/>
      <c r="WGN176" s="173"/>
      <c r="WGO176" s="173"/>
      <c r="WGP176" s="173"/>
      <c r="WGQ176" s="173"/>
      <c r="WGR176" s="173"/>
      <c r="WGS176" s="173"/>
      <c r="WGT176" s="173"/>
      <c r="WGU176" s="173"/>
      <c r="WGV176" s="173"/>
      <c r="WGW176" s="173"/>
      <c r="WGX176" s="173"/>
      <c r="WGY176" s="173"/>
      <c r="WGZ176" s="173"/>
      <c r="WHA176" s="173"/>
      <c r="WHB176" s="173"/>
      <c r="WHC176" s="173"/>
      <c r="WHD176" s="173"/>
      <c r="WHE176" s="173"/>
      <c r="WHF176" s="173"/>
      <c r="WHG176" s="173"/>
      <c r="WHH176" s="173"/>
      <c r="WHI176" s="173"/>
      <c r="WHJ176" s="173"/>
      <c r="WHK176" s="173"/>
      <c r="WHL176" s="173"/>
      <c r="WHM176" s="173"/>
      <c r="WHN176" s="173"/>
      <c r="WHO176" s="173"/>
      <c r="WHP176" s="173"/>
      <c r="WHQ176" s="173"/>
      <c r="WHR176" s="173"/>
      <c r="WHS176" s="173"/>
      <c r="WHT176" s="173"/>
      <c r="WHU176" s="173"/>
      <c r="WHV176" s="173"/>
      <c r="WHW176" s="173"/>
      <c r="WHX176" s="173"/>
      <c r="WHY176" s="173"/>
      <c r="WHZ176" s="173"/>
      <c r="WIA176" s="173"/>
      <c r="WIB176" s="173"/>
      <c r="WIC176" s="173"/>
      <c r="WID176" s="173"/>
      <c r="WIE176" s="173"/>
      <c r="WIF176" s="173"/>
      <c r="WIG176" s="173"/>
      <c r="WIH176" s="173"/>
      <c r="WII176" s="173"/>
      <c r="WIJ176" s="173"/>
      <c r="WIK176" s="173"/>
      <c r="WIL176" s="173"/>
      <c r="WIM176" s="173"/>
      <c r="WIN176" s="173"/>
      <c r="WIO176" s="173"/>
      <c r="WIP176" s="173"/>
      <c r="WIQ176" s="173"/>
      <c r="WIR176" s="173"/>
      <c r="WIS176" s="173"/>
      <c r="WIT176" s="173"/>
      <c r="WIU176" s="173"/>
      <c r="WIV176" s="173"/>
      <c r="WIW176" s="173"/>
      <c r="WIX176" s="173"/>
      <c r="WIY176" s="173"/>
      <c r="WIZ176" s="173"/>
      <c r="WJA176" s="173"/>
      <c r="WJB176" s="173"/>
      <c r="WJC176" s="173"/>
      <c r="WJD176" s="173"/>
      <c r="WJE176" s="173"/>
      <c r="WJF176" s="173"/>
      <c r="WJG176" s="173"/>
      <c r="WJH176" s="173"/>
      <c r="WJI176" s="173"/>
      <c r="WJJ176" s="173"/>
      <c r="WJK176" s="173"/>
      <c r="WJL176" s="173"/>
      <c r="WJM176" s="173"/>
      <c r="WJN176" s="173"/>
      <c r="WJO176" s="173"/>
      <c r="WJP176" s="173"/>
      <c r="WJQ176" s="173"/>
      <c r="WJR176" s="173"/>
      <c r="WJS176" s="173"/>
      <c r="WJT176" s="173"/>
      <c r="WJU176" s="173"/>
      <c r="WJV176" s="173"/>
      <c r="WJW176" s="173"/>
      <c r="WJX176" s="173"/>
      <c r="WJY176" s="173"/>
      <c r="WJZ176" s="173"/>
      <c r="WKA176" s="173"/>
      <c r="WKB176" s="173"/>
      <c r="WKC176" s="173"/>
      <c r="WKD176" s="173"/>
      <c r="WKE176" s="173"/>
      <c r="WKF176" s="173"/>
      <c r="WKG176" s="173"/>
      <c r="WKH176" s="173"/>
      <c r="WKI176" s="173"/>
      <c r="WKJ176" s="173"/>
      <c r="WKK176" s="173"/>
      <c r="WKL176" s="173"/>
      <c r="WKM176" s="173"/>
      <c r="WKN176" s="173"/>
      <c r="WKO176" s="173"/>
      <c r="WKP176" s="173"/>
      <c r="WKQ176" s="173"/>
      <c r="WKR176" s="173"/>
      <c r="WKS176" s="173"/>
      <c r="WKT176" s="173"/>
      <c r="WKU176" s="173"/>
      <c r="WKV176" s="173"/>
      <c r="WKW176" s="173"/>
      <c r="WKX176" s="173"/>
      <c r="WKY176" s="173"/>
      <c r="WKZ176" s="173"/>
      <c r="WLA176" s="173"/>
      <c r="WLB176" s="173"/>
      <c r="WLC176" s="173"/>
      <c r="WLD176" s="173"/>
      <c r="WLE176" s="173"/>
      <c r="WLF176" s="173"/>
      <c r="WLG176" s="173"/>
      <c r="WLH176" s="173"/>
      <c r="WLI176" s="173"/>
      <c r="WLJ176" s="173"/>
      <c r="WLK176" s="173"/>
      <c r="WLL176" s="173"/>
      <c r="WLM176" s="173"/>
      <c r="WLN176" s="173"/>
      <c r="WLO176" s="173"/>
      <c r="WLP176" s="173"/>
      <c r="WLQ176" s="173"/>
      <c r="WLR176" s="173"/>
      <c r="WLS176" s="173"/>
      <c r="WLT176" s="173"/>
      <c r="WLU176" s="173"/>
      <c r="WLV176" s="173"/>
      <c r="WLW176" s="173"/>
      <c r="WLX176" s="173"/>
      <c r="WLY176" s="173"/>
      <c r="WLZ176" s="173"/>
      <c r="WMA176" s="173"/>
      <c r="WMB176" s="173"/>
      <c r="WMC176" s="173"/>
      <c r="WMD176" s="173"/>
      <c r="WME176" s="173"/>
      <c r="WMF176" s="173"/>
      <c r="WMG176" s="173"/>
      <c r="WMH176" s="173"/>
      <c r="WMI176" s="173"/>
      <c r="WMJ176" s="173"/>
      <c r="WMK176" s="173"/>
      <c r="WML176" s="173"/>
      <c r="WMM176" s="173"/>
      <c r="WMN176" s="173"/>
      <c r="WMO176" s="173"/>
      <c r="WMP176" s="173"/>
      <c r="WMQ176" s="173"/>
      <c r="WMR176" s="173"/>
      <c r="WMS176" s="173"/>
      <c r="WMT176" s="173"/>
      <c r="WMU176" s="173"/>
      <c r="WMV176" s="173"/>
      <c r="WMW176" s="173"/>
      <c r="WMX176" s="173"/>
      <c r="WMY176" s="173"/>
      <c r="WMZ176" s="173"/>
      <c r="WNA176" s="173"/>
      <c r="WNB176" s="173"/>
      <c r="WNC176" s="173"/>
      <c r="WND176" s="173"/>
      <c r="WNE176" s="173"/>
      <c r="WNF176" s="173"/>
      <c r="WNG176" s="173"/>
      <c r="WNH176" s="173"/>
      <c r="WNI176" s="173"/>
      <c r="WNJ176" s="173"/>
      <c r="WNK176" s="173"/>
      <c r="WNL176" s="173"/>
      <c r="WNM176" s="173"/>
      <c r="WNN176" s="173"/>
      <c r="WNO176" s="173"/>
      <c r="WNP176" s="173"/>
      <c r="WNQ176" s="173"/>
      <c r="WNR176" s="173"/>
      <c r="WNS176" s="173"/>
      <c r="WNT176" s="173"/>
      <c r="WNU176" s="173"/>
      <c r="WNV176" s="173"/>
      <c r="WNW176" s="173"/>
      <c r="WNX176" s="173"/>
      <c r="WNY176" s="173"/>
      <c r="WNZ176" s="173"/>
      <c r="WOA176" s="173"/>
      <c r="WOB176" s="173"/>
      <c r="WOC176" s="173"/>
      <c r="WOD176" s="173"/>
      <c r="WOE176" s="173"/>
      <c r="WOF176" s="173"/>
      <c r="WOG176" s="173"/>
      <c r="WOH176" s="173"/>
      <c r="WOI176" s="173"/>
      <c r="WOJ176" s="173"/>
      <c r="WOK176" s="173"/>
      <c r="WOL176" s="173"/>
      <c r="WOM176" s="173"/>
      <c r="WON176" s="173"/>
      <c r="WOO176" s="173"/>
      <c r="WOP176" s="173"/>
      <c r="WOQ176" s="173"/>
      <c r="WOR176" s="173"/>
      <c r="WOS176" s="173"/>
      <c r="WOT176" s="173"/>
      <c r="WOU176" s="173"/>
      <c r="WOV176" s="173"/>
      <c r="WOW176" s="173"/>
      <c r="WOX176" s="173"/>
      <c r="WOY176" s="173"/>
      <c r="WOZ176" s="173"/>
      <c r="WPA176" s="173"/>
      <c r="WPB176" s="173"/>
      <c r="WPC176" s="173"/>
      <c r="WPD176" s="173"/>
      <c r="WPE176" s="173"/>
      <c r="WPF176" s="173"/>
      <c r="WPG176" s="173"/>
      <c r="WPH176" s="173"/>
      <c r="WPI176" s="173"/>
      <c r="WPJ176" s="173"/>
      <c r="WPK176" s="173"/>
      <c r="WPL176" s="173"/>
      <c r="WPM176" s="173"/>
      <c r="WPN176" s="173"/>
      <c r="WPO176" s="173"/>
      <c r="WPP176" s="173"/>
      <c r="WPQ176" s="173"/>
      <c r="WPR176" s="173"/>
      <c r="WPS176" s="173"/>
      <c r="WPT176" s="173"/>
      <c r="WPU176" s="173"/>
      <c r="WPV176" s="173"/>
      <c r="WPW176" s="173"/>
      <c r="WPX176" s="173"/>
      <c r="WPY176" s="173"/>
      <c r="WPZ176" s="173"/>
      <c r="WQA176" s="173"/>
      <c r="WQB176" s="173"/>
      <c r="WQC176" s="173"/>
      <c r="WQD176" s="173"/>
      <c r="WQE176" s="173"/>
      <c r="WQF176" s="173"/>
      <c r="WQG176" s="173"/>
      <c r="WQH176" s="173"/>
      <c r="WQI176" s="173"/>
      <c r="WQJ176" s="173"/>
      <c r="WQK176" s="173"/>
      <c r="WQL176" s="173"/>
      <c r="WQM176" s="173"/>
      <c r="WQN176" s="173"/>
      <c r="WQO176" s="173"/>
      <c r="WQP176" s="173"/>
      <c r="WQQ176" s="173"/>
      <c r="WQR176" s="173"/>
      <c r="WQS176" s="173"/>
      <c r="WQT176" s="173"/>
      <c r="WQU176" s="173"/>
      <c r="WQV176" s="173"/>
      <c r="WQW176" s="173"/>
      <c r="WQX176" s="173"/>
      <c r="WQY176" s="173"/>
      <c r="WQZ176" s="173"/>
      <c r="WRA176" s="173"/>
      <c r="WRB176" s="173"/>
      <c r="WRC176" s="173"/>
      <c r="WRD176" s="173"/>
      <c r="WRE176" s="173"/>
      <c r="WRF176" s="173"/>
      <c r="WRG176" s="173"/>
      <c r="WRH176" s="173"/>
      <c r="WRI176" s="173"/>
      <c r="WRJ176" s="173"/>
      <c r="WRK176" s="173"/>
      <c r="WRL176" s="173"/>
      <c r="WRM176" s="173"/>
      <c r="WRN176" s="173"/>
      <c r="WRO176" s="173"/>
      <c r="WRP176" s="173"/>
      <c r="WRQ176" s="173"/>
      <c r="WRR176" s="173"/>
      <c r="WRS176" s="173"/>
      <c r="WRT176" s="173"/>
      <c r="WRU176" s="173"/>
      <c r="WRV176" s="173"/>
      <c r="WRW176" s="173"/>
      <c r="WRX176" s="173"/>
      <c r="WRY176" s="173"/>
      <c r="WRZ176" s="173"/>
      <c r="WSA176" s="173"/>
      <c r="WSB176" s="173"/>
      <c r="WSC176" s="173"/>
      <c r="WSD176" s="173"/>
      <c r="WSE176" s="173"/>
      <c r="WSF176" s="173"/>
      <c r="WSG176" s="173"/>
      <c r="WSH176" s="173"/>
      <c r="WSI176" s="173"/>
      <c r="WSJ176" s="173"/>
      <c r="WSK176" s="173"/>
      <c r="WSL176" s="173"/>
      <c r="WSM176" s="173"/>
      <c r="WSN176" s="173"/>
      <c r="WSO176" s="173"/>
      <c r="WSP176" s="173"/>
      <c r="WSQ176" s="173"/>
      <c r="WSR176" s="173"/>
      <c r="WSS176" s="173"/>
      <c r="WST176" s="173"/>
      <c r="WSU176" s="173"/>
      <c r="WSV176" s="173"/>
      <c r="WSW176" s="173"/>
      <c r="WSX176" s="173"/>
      <c r="WSY176" s="173"/>
      <c r="WSZ176" s="173"/>
      <c r="WTA176" s="173"/>
      <c r="WTB176" s="173"/>
      <c r="WTC176" s="173"/>
      <c r="WTD176" s="173"/>
      <c r="WTE176" s="173"/>
      <c r="WTF176" s="173"/>
      <c r="WTG176" s="173"/>
      <c r="WTH176" s="173"/>
      <c r="WTI176" s="173"/>
      <c r="WTJ176" s="173"/>
      <c r="WTK176" s="173"/>
      <c r="WTL176" s="173"/>
      <c r="WTM176" s="173"/>
      <c r="WTN176" s="173"/>
      <c r="WTO176" s="173"/>
      <c r="WTP176" s="173"/>
      <c r="WTQ176" s="173"/>
      <c r="WTR176" s="173"/>
      <c r="WTS176" s="173"/>
      <c r="WTT176" s="173"/>
      <c r="WTU176" s="173"/>
      <c r="WTV176" s="173"/>
      <c r="WTW176" s="173"/>
      <c r="WTX176" s="173"/>
      <c r="WTY176" s="173"/>
      <c r="WTZ176" s="173"/>
      <c r="WUA176" s="173"/>
      <c r="WUB176" s="173"/>
      <c r="WUC176" s="173"/>
      <c r="WUD176" s="173"/>
      <c r="WUE176" s="173"/>
      <c r="WUF176" s="173"/>
      <c r="WUG176" s="173"/>
      <c r="WUH176" s="173"/>
      <c r="WUI176" s="173"/>
      <c r="WUJ176" s="173"/>
      <c r="WUK176" s="173"/>
      <c r="WUL176" s="173"/>
      <c r="WUM176" s="173"/>
      <c r="WUN176" s="173"/>
      <c r="WUO176" s="173"/>
      <c r="WUP176" s="173"/>
      <c r="WUQ176" s="173"/>
      <c r="WUR176" s="173"/>
      <c r="WUS176" s="173"/>
      <c r="WUT176" s="173"/>
      <c r="WUU176" s="173"/>
      <c r="WUV176" s="173"/>
      <c r="WUW176" s="173"/>
      <c r="WUX176" s="173"/>
      <c r="WUY176" s="173"/>
      <c r="WUZ176" s="173"/>
      <c r="WVA176" s="173"/>
      <c r="WVB176" s="173"/>
      <c r="WVC176" s="173"/>
      <c r="WVD176" s="173"/>
      <c r="WVE176" s="173"/>
      <c r="WVF176" s="173"/>
      <c r="WVG176" s="173"/>
      <c r="WVH176" s="173"/>
      <c r="WVI176" s="173"/>
      <c r="WVJ176" s="173"/>
      <c r="WVK176" s="173"/>
      <c r="WVL176" s="173"/>
      <c r="WVM176" s="173"/>
      <c r="WVN176" s="173"/>
      <c r="WVO176" s="173"/>
      <c r="WVP176" s="173"/>
      <c r="WVQ176" s="173"/>
      <c r="WVR176" s="173"/>
      <c r="WVS176" s="173"/>
      <c r="WVT176" s="173"/>
      <c r="WVU176" s="173"/>
      <c r="WVV176" s="173"/>
      <c r="WVW176" s="173"/>
      <c r="WVX176" s="173"/>
      <c r="WVY176" s="173"/>
      <c r="WVZ176" s="173"/>
      <c r="WWA176" s="173"/>
      <c r="WWB176" s="173"/>
      <c r="WWC176" s="173"/>
      <c r="WWD176" s="173"/>
      <c r="WWE176" s="173"/>
      <c r="WWF176" s="173"/>
      <c r="WWG176" s="173"/>
      <c r="WWH176" s="173"/>
      <c r="WWI176" s="173"/>
      <c r="WWJ176" s="173"/>
      <c r="WWK176" s="173"/>
      <c r="WWL176" s="173"/>
      <c r="WWM176" s="173"/>
      <c r="WWN176" s="173"/>
      <c r="WWO176" s="173"/>
      <c r="WWP176" s="173"/>
      <c r="WWQ176" s="173"/>
      <c r="WWR176" s="173"/>
      <c r="WWS176" s="173"/>
      <c r="WWT176" s="173"/>
      <c r="WWU176" s="173"/>
      <c r="WWV176" s="173"/>
      <c r="WWW176" s="173"/>
      <c r="WWX176" s="173"/>
      <c r="WWY176" s="173"/>
      <c r="WWZ176" s="173"/>
      <c r="WXA176" s="173"/>
      <c r="WXB176" s="173"/>
      <c r="WXC176" s="173"/>
      <c r="WXD176" s="173"/>
      <c r="WXE176" s="173"/>
      <c r="WXF176" s="173"/>
      <c r="WXG176" s="173"/>
      <c r="WXH176" s="173"/>
      <c r="WXI176" s="173"/>
      <c r="WXJ176" s="173"/>
      <c r="WXK176" s="173"/>
      <c r="WXL176" s="173"/>
      <c r="WXM176" s="173"/>
      <c r="WXN176" s="173"/>
      <c r="WXO176" s="173"/>
      <c r="WXP176" s="173"/>
      <c r="WXQ176" s="173"/>
      <c r="WXR176" s="173"/>
      <c r="WXS176" s="173"/>
      <c r="WXT176" s="173"/>
      <c r="WXU176" s="173"/>
      <c r="WXV176" s="173"/>
      <c r="WXW176" s="173"/>
      <c r="WXX176" s="173"/>
      <c r="WXY176" s="173"/>
      <c r="WXZ176" s="173"/>
      <c r="WYA176" s="173"/>
      <c r="WYB176" s="173"/>
      <c r="WYC176" s="173"/>
      <c r="WYD176" s="173"/>
      <c r="WYE176" s="173"/>
      <c r="WYF176" s="173"/>
      <c r="WYG176" s="173"/>
      <c r="WYH176" s="173"/>
      <c r="WYI176" s="173"/>
      <c r="WYJ176" s="173"/>
      <c r="WYK176" s="173"/>
      <c r="WYL176" s="173"/>
      <c r="WYM176" s="173"/>
      <c r="WYN176" s="173"/>
      <c r="WYO176" s="173"/>
      <c r="WYP176" s="173"/>
      <c r="WYQ176" s="173"/>
      <c r="WYR176" s="173"/>
      <c r="WYS176" s="173"/>
      <c r="WYT176" s="173"/>
      <c r="WYU176" s="173"/>
      <c r="WYV176" s="173"/>
      <c r="WYW176" s="173"/>
      <c r="WYX176" s="173"/>
      <c r="WYY176" s="173"/>
      <c r="WYZ176" s="173"/>
      <c r="WZA176" s="173"/>
      <c r="WZB176" s="173"/>
      <c r="WZC176" s="173"/>
      <c r="WZD176" s="173"/>
      <c r="WZE176" s="173"/>
      <c r="WZF176" s="173"/>
      <c r="WZG176" s="173"/>
      <c r="WZH176" s="173"/>
      <c r="WZI176" s="173"/>
      <c r="WZJ176" s="173"/>
      <c r="WZK176" s="173"/>
      <c r="WZL176" s="173"/>
      <c r="WZM176" s="173"/>
      <c r="WZN176" s="173"/>
      <c r="WZO176" s="173"/>
      <c r="WZP176" s="173"/>
      <c r="WZQ176" s="173"/>
      <c r="WZR176" s="173"/>
      <c r="WZS176" s="173"/>
      <c r="WZT176" s="173"/>
      <c r="WZU176" s="173"/>
      <c r="WZV176" s="173"/>
      <c r="WZW176" s="173"/>
      <c r="WZX176" s="173"/>
      <c r="WZY176" s="173"/>
      <c r="WZZ176" s="173"/>
      <c r="XAA176" s="173"/>
      <c r="XAB176" s="173"/>
      <c r="XAC176" s="173"/>
      <c r="XAD176" s="173"/>
      <c r="XAE176" s="173"/>
      <c r="XAF176" s="173"/>
      <c r="XAG176" s="173"/>
      <c r="XAH176" s="173"/>
      <c r="XAI176" s="173"/>
      <c r="XAJ176" s="173"/>
      <c r="XAK176" s="173"/>
      <c r="XAL176" s="173"/>
      <c r="XAM176" s="173"/>
      <c r="XAN176" s="173"/>
      <c r="XAO176" s="173"/>
      <c r="XAP176" s="173"/>
      <c r="XAQ176" s="173"/>
      <c r="XAR176" s="173"/>
      <c r="XAS176" s="173"/>
      <c r="XAT176" s="173"/>
      <c r="XAU176" s="173"/>
      <c r="XAV176" s="173"/>
      <c r="XAW176" s="173"/>
      <c r="XAX176" s="173"/>
      <c r="XAY176" s="173"/>
      <c r="XAZ176" s="173"/>
      <c r="XBA176" s="173"/>
      <c r="XBB176" s="173"/>
      <c r="XBC176" s="173"/>
      <c r="XBD176" s="173"/>
      <c r="XBE176" s="173"/>
      <c r="XBF176" s="173"/>
      <c r="XBG176" s="173"/>
      <c r="XBH176" s="173"/>
      <c r="XBI176" s="173"/>
      <c r="XBJ176" s="173"/>
      <c r="XBK176" s="173"/>
      <c r="XBL176" s="173"/>
      <c r="XBM176" s="173"/>
      <c r="XBN176" s="173"/>
      <c r="XBO176" s="173"/>
      <c r="XBP176" s="173"/>
      <c r="XBQ176" s="173"/>
      <c r="XBR176" s="173"/>
      <c r="XBS176" s="173"/>
      <c r="XBT176" s="173"/>
      <c r="XBU176" s="173"/>
      <c r="XBV176" s="173"/>
      <c r="XBW176" s="173"/>
      <c r="XBX176" s="173"/>
      <c r="XBY176" s="173"/>
      <c r="XBZ176" s="173"/>
      <c r="XCA176" s="173"/>
      <c r="XCB176" s="173"/>
      <c r="XCC176" s="173"/>
      <c r="XCD176" s="173"/>
      <c r="XCE176" s="173"/>
      <c r="XCF176" s="173"/>
      <c r="XCG176" s="173"/>
      <c r="XCH176" s="173"/>
      <c r="XCI176" s="173"/>
      <c r="XCJ176" s="173"/>
      <c r="XCK176" s="173"/>
      <c r="XCL176" s="173"/>
      <c r="XCM176" s="173"/>
      <c r="XCN176" s="173"/>
      <c r="XCO176" s="173"/>
      <c r="XCP176" s="173"/>
      <c r="XCQ176" s="173"/>
      <c r="XCR176" s="173"/>
      <c r="XCS176" s="173"/>
      <c r="XCT176" s="173"/>
      <c r="XCU176" s="173"/>
      <c r="XCV176" s="173"/>
      <c r="XCW176" s="173"/>
      <c r="XCX176" s="173"/>
      <c r="XCY176" s="173"/>
      <c r="XCZ176" s="173"/>
      <c r="XDA176" s="173"/>
      <c r="XDB176" s="173"/>
      <c r="XDC176" s="173"/>
      <c r="XDD176" s="173"/>
      <c r="XDE176" s="173"/>
      <c r="XDF176" s="173"/>
      <c r="XDG176" s="173"/>
      <c r="XDH176" s="173"/>
      <c r="XDI176" s="173"/>
      <c r="XDJ176" s="173"/>
      <c r="XDK176" s="173"/>
      <c r="XDL176" s="173"/>
      <c r="XDM176" s="173"/>
      <c r="XDN176" s="173"/>
      <c r="XDO176" s="173"/>
      <c r="XDP176" s="173"/>
      <c r="XDQ176" s="173"/>
      <c r="XDR176" s="173"/>
      <c r="XDS176" s="173"/>
      <c r="XDT176" s="173"/>
      <c r="XDU176" s="173"/>
      <c r="XDV176" s="173"/>
      <c r="XDW176" s="173"/>
      <c r="XDX176" s="173"/>
      <c r="XDY176" s="173"/>
      <c r="XDZ176" s="173"/>
      <c r="XEA176" s="173"/>
      <c r="XEB176" s="173"/>
      <c r="XEC176" s="173"/>
      <c r="XED176" s="173"/>
      <c r="XEE176" s="173"/>
      <c r="XEF176" s="173"/>
      <c r="XEG176" s="173"/>
      <c r="XEH176" s="173"/>
      <c r="XEI176" s="173"/>
      <c r="XEJ176" s="173"/>
      <c r="XEK176" s="173"/>
      <c r="XEL176" s="173"/>
      <c r="XEM176" s="173"/>
      <c r="XEN176" s="173"/>
      <c r="XEO176" s="173"/>
      <c r="XEP176" s="173"/>
      <c r="XEQ176" s="173"/>
      <c r="XER176" s="173"/>
      <c r="XES176" s="173"/>
      <c r="XET176" s="173"/>
      <c r="XEU176" s="173"/>
      <c r="XEV176" s="173"/>
    </row>
    <row r="177" spans="1:16376" s="231" customFormat="1" x14ac:dyDescent="0.25">
      <c r="A177" s="228"/>
      <c r="C177" s="232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  <c r="AF177" s="173"/>
      <c r="AG177" s="173"/>
      <c r="AH177" s="173"/>
      <c r="AI177" s="173"/>
      <c r="AJ177" s="173"/>
      <c r="AK177" s="173"/>
      <c r="AL177" s="173"/>
      <c r="AM177" s="173"/>
      <c r="AN177" s="173"/>
      <c r="AO177" s="173"/>
      <c r="AP177" s="173"/>
      <c r="AQ177" s="173"/>
      <c r="AR177" s="173"/>
      <c r="AS177" s="173"/>
      <c r="AT177" s="173"/>
      <c r="AU177" s="173"/>
      <c r="AV177" s="173"/>
      <c r="AW177" s="173"/>
      <c r="AX177" s="173"/>
      <c r="AY177" s="173"/>
      <c r="AZ177" s="173"/>
      <c r="BA177" s="173"/>
      <c r="BB177" s="173"/>
      <c r="BC177" s="173"/>
      <c r="BD177" s="173"/>
      <c r="BE177" s="173"/>
      <c r="BF177" s="173"/>
      <c r="BG177" s="173"/>
      <c r="BH177" s="173"/>
      <c r="BI177" s="173"/>
      <c r="BJ177" s="173"/>
      <c r="BK177" s="173"/>
      <c r="BL177" s="173"/>
      <c r="BM177" s="173"/>
      <c r="BN177" s="173"/>
      <c r="BO177" s="173"/>
      <c r="BP177" s="173"/>
      <c r="BQ177" s="173"/>
      <c r="BR177" s="173"/>
      <c r="BS177" s="173"/>
      <c r="BT177" s="173"/>
      <c r="BU177" s="173"/>
      <c r="BV177" s="173"/>
      <c r="BW177" s="173"/>
      <c r="BX177" s="173"/>
      <c r="BY177" s="173"/>
      <c r="BZ177" s="173"/>
      <c r="CA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3"/>
      <c r="CO177" s="173"/>
      <c r="CP177" s="173"/>
      <c r="CQ177" s="173"/>
      <c r="CR177" s="173"/>
      <c r="CS177" s="173"/>
      <c r="CT177" s="173"/>
      <c r="CU177" s="173"/>
      <c r="CV177" s="173"/>
      <c r="CW177" s="173"/>
      <c r="CX177" s="173"/>
      <c r="CY177" s="173"/>
      <c r="CZ177" s="173"/>
      <c r="DA177" s="173"/>
      <c r="DB177" s="173"/>
      <c r="DC177" s="173"/>
      <c r="DD177" s="173"/>
      <c r="DE177" s="173"/>
      <c r="DF177" s="173"/>
      <c r="DG177" s="173"/>
      <c r="DH177" s="173"/>
      <c r="DI177" s="173"/>
      <c r="DJ177" s="173"/>
      <c r="DK177" s="173"/>
      <c r="DL177" s="173"/>
      <c r="DM177" s="173"/>
      <c r="DN177" s="173"/>
      <c r="DO177" s="173"/>
      <c r="DP177" s="173"/>
      <c r="DQ177" s="173"/>
      <c r="DR177" s="173"/>
      <c r="DS177" s="173"/>
      <c r="DT177" s="173"/>
      <c r="DU177" s="173"/>
      <c r="DV177" s="173"/>
      <c r="DW177" s="173"/>
      <c r="DX177" s="173"/>
      <c r="DY177" s="173"/>
      <c r="DZ177" s="173"/>
      <c r="EA177" s="173"/>
      <c r="EB177" s="173"/>
      <c r="EC177" s="173"/>
      <c r="ED177" s="173"/>
      <c r="EE177" s="173"/>
      <c r="EF177" s="173"/>
      <c r="EG177" s="173"/>
      <c r="EH177" s="173"/>
      <c r="EI177" s="173"/>
      <c r="EJ177" s="173"/>
      <c r="EK177" s="173"/>
      <c r="EL177" s="173"/>
      <c r="EM177" s="173"/>
      <c r="EN177" s="173"/>
      <c r="EO177" s="173"/>
      <c r="EP177" s="173"/>
      <c r="EQ177" s="173"/>
      <c r="ER177" s="173"/>
      <c r="ES177" s="173"/>
      <c r="ET177" s="173"/>
      <c r="EU177" s="173"/>
      <c r="EV177" s="173"/>
      <c r="EW177" s="173"/>
      <c r="EX177" s="173"/>
      <c r="EY177" s="173"/>
      <c r="EZ177" s="173"/>
      <c r="FA177" s="173"/>
      <c r="FB177" s="173"/>
      <c r="FC177" s="173"/>
      <c r="FD177" s="173"/>
      <c r="FE177" s="173"/>
      <c r="FF177" s="173"/>
      <c r="FG177" s="173"/>
      <c r="FH177" s="173"/>
      <c r="FI177" s="173"/>
      <c r="FJ177" s="173"/>
      <c r="FK177" s="173"/>
      <c r="FL177" s="173"/>
      <c r="FM177" s="173"/>
      <c r="FN177" s="173"/>
      <c r="FO177" s="173"/>
      <c r="FP177" s="173"/>
      <c r="FQ177" s="173"/>
      <c r="FR177" s="173"/>
      <c r="FS177" s="173"/>
      <c r="FT177" s="173"/>
      <c r="FU177" s="173"/>
      <c r="FV177" s="173"/>
      <c r="FW177" s="173"/>
      <c r="FX177" s="173"/>
      <c r="FY177" s="173"/>
      <c r="FZ177" s="173"/>
      <c r="GA177" s="173"/>
      <c r="GB177" s="173"/>
      <c r="GC177" s="173"/>
      <c r="GD177" s="173"/>
      <c r="GE177" s="173"/>
      <c r="GF177" s="173"/>
      <c r="GG177" s="173"/>
      <c r="GH177" s="173"/>
      <c r="GI177" s="173"/>
      <c r="GJ177" s="173"/>
      <c r="GK177" s="173"/>
      <c r="GL177" s="173"/>
      <c r="GM177" s="173"/>
      <c r="GN177" s="173"/>
      <c r="GO177" s="173"/>
      <c r="GP177" s="173"/>
      <c r="GQ177" s="173"/>
      <c r="GR177" s="173"/>
      <c r="GS177" s="173"/>
      <c r="GT177" s="173"/>
      <c r="GU177" s="173"/>
      <c r="GV177" s="173"/>
      <c r="GW177" s="173"/>
      <c r="GX177" s="173"/>
      <c r="GY177" s="173"/>
      <c r="GZ177" s="173"/>
      <c r="HA177" s="173"/>
      <c r="HB177" s="173"/>
      <c r="HC177" s="173"/>
      <c r="HD177" s="173"/>
      <c r="HE177" s="173"/>
      <c r="HF177" s="173"/>
      <c r="HG177" s="173"/>
      <c r="HH177" s="173"/>
      <c r="HI177" s="173"/>
      <c r="HJ177" s="173"/>
      <c r="HK177" s="173"/>
      <c r="HL177" s="173"/>
      <c r="HM177" s="173"/>
      <c r="HN177" s="173"/>
      <c r="HO177" s="173"/>
      <c r="HP177" s="173"/>
      <c r="HQ177" s="173"/>
      <c r="HR177" s="173"/>
      <c r="HS177" s="173"/>
      <c r="HT177" s="173"/>
      <c r="HU177" s="173"/>
      <c r="HV177" s="173"/>
      <c r="HW177" s="173"/>
      <c r="HX177" s="173"/>
      <c r="HY177" s="173"/>
      <c r="HZ177" s="173"/>
      <c r="IA177" s="173"/>
      <c r="IB177" s="173"/>
      <c r="IC177" s="173"/>
      <c r="ID177" s="173"/>
      <c r="IE177" s="173"/>
      <c r="IF177" s="173"/>
      <c r="IG177" s="173"/>
      <c r="IH177" s="173"/>
      <c r="II177" s="173"/>
      <c r="IJ177" s="173"/>
      <c r="IK177" s="173"/>
      <c r="IL177" s="173"/>
      <c r="IM177" s="173"/>
      <c r="IN177" s="173"/>
      <c r="IO177" s="173"/>
      <c r="IP177" s="173"/>
      <c r="IQ177" s="173"/>
      <c r="IR177" s="173"/>
      <c r="IS177" s="173"/>
      <c r="IT177" s="173"/>
      <c r="IU177" s="173"/>
      <c r="IV177" s="173"/>
      <c r="IW177" s="173"/>
      <c r="IX177" s="173"/>
      <c r="IY177" s="173"/>
      <c r="IZ177" s="173"/>
      <c r="JA177" s="173"/>
      <c r="JB177" s="173"/>
      <c r="JC177" s="173"/>
      <c r="JD177" s="173"/>
      <c r="JE177" s="173"/>
      <c r="JF177" s="173"/>
      <c r="JG177" s="173"/>
      <c r="JH177" s="173"/>
      <c r="JI177" s="173"/>
      <c r="JJ177" s="173"/>
      <c r="JK177" s="173"/>
      <c r="JL177" s="173"/>
      <c r="JM177" s="173"/>
      <c r="JN177" s="173"/>
      <c r="JO177" s="173"/>
      <c r="JP177" s="173"/>
      <c r="JQ177" s="173"/>
      <c r="JR177" s="173"/>
      <c r="JS177" s="173"/>
      <c r="JT177" s="173"/>
      <c r="JU177" s="173"/>
      <c r="JV177" s="173"/>
      <c r="JW177" s="173"/>
      <c r="JX177" s="173"/>
      <c r="JY177" s="173"/>
      <c r="JZ177" s="173"/>
      <c r="KA177" s="173"/>
      <c r="KB177" s="173"/>
      <c r="KC177" s="173"/>
      <c r="KD177" s="173"/>
      <c r="KE177" s="173"/>
      <c r="KF177" s="173"/>
      <c r="KG177" s="173"/>
      <c r="KH177" s="173"/>
      <c r="KI177" s="173"/>
      <c r="KJ177" s="173"/>
      <c r="KK177" s="173"/>
      <c r="KL177" s="173"/>
      <c r="KM177" s="173"/>
      <c r="KN177" s="173"/>
      <c r="KO177" s="173"/>
      <c r="KP177" s="173"/>
      <c r="KQ177" s="173"/>
      <c r="KR177" s="173"/>
      <c r="KS177" s="173"/>
      <c r="KT177" s="173"/>
      <c r="KU177" s="173"/>
      <c r="KV177" s="173"/>
      <c r="KW177" s="173"/>
      <c r="KX177" s="173"/>
      <c r="KY177" s="173"/>
      <c r="KZ177" s="173"/>
      <c r="LA177" s="173"/>
      <c r="LB177" s="173"/>
      <c r="LC177" s="173"/>
      <c r="LD177" s="173"/>
      <c r="LE177" s="173"/>
      <c r="LF177" s="173"/>
      <c r="LG177" s="173"/>
      <c r="LH177" s="173"/>
      <c r="LI177" s="173"/>
      <c r="LJ177" s="173"/>
      <c r="LK177" s="173"/>
      <c r="LL177" s="173"/>
      <c r="LM177" s="173"/>
      <c r="LN177" s="173"/>
      <c r="LO177" s="173"/>
      <c r="LP177" s="173"/>
      <c r="LQ177" s="173"/>
      <c r="LR177" s="173"/>
      <c r="LS177" s="173"/>
      <c r="LT177" s="173"/>
      <c r="LU177" s="173"/>
      <c r="LV177" s="173"/>
      <c r="LW177" s="173"/>
      <c r="LX177" s="173"/>
      <c r="LY177" s="173"/>
      <c r="LZ177" s="173"/>
      <c r="MA177" s="173"/>
      <c r="MB177" s="173"/>
      <c r="MC177" s="173"/>
      <c r="MD177" s="173"/>
      <c r="ME177" s="173"/>
      <c r="MF177" s="173"/>
      <c r="MG177" s="173"/>
      <c r="MH177" s="173"/>
      <c r="MI177" s="173"/>
      <c r="MJ177" s="173"/>
      <c r="MK177" s="173"/>
      <c r="ML177" s="173"/>
      <c r="MM177" s="173"/>
      <c r="MN177" s="173"/>
      <c r="MO177" s="173"/>
      <c r="MP177" s="173"/>
      <c r="MQ177" s="173"/>
      <c r="MR177" s="173"/>
      <c r="MS177" s="173"/>
      <c r="MT177" s="173"/>
      <c r="MU177" s="173"/>
      <c r="MV177" s="173"/>
      <c r="MW177" s="173"/>
      <c r="MX177" s="173"/>
      <c r="MY177" s="173"/>
      <c r="MZ177" s="173"/>
      <c r="NA177" s="173"/>
      <c r="NB177" s="173"/>
      <c r="NC177" s="173"/>
      <c r="ND177" s="173"/>
      <c r="NE177" s="173"/>
      <c r="NF177" s="173"/>
      <c r="NG177" s="173"/>
      <c r="NH177" s="173"/>
      <c r="NI177" s="173"/>
      <c r="NJ177" s="173"/>
      <c r="NK177" s="173"/>
      <c r="NL177" s="173"/>
      <c r="NM177" s="173"/>
      <c r="NN177" s="173"/>
      <c r="NO177" s="173"/>
      <c r="NP177" s="173"/>
      <c r="NQ177" s="173"/>
      <c r="NR177" s="173"/>
      <c r="NS177" s="173"/>
      <c r="NT177" s="173"/>
      <c r="NU177" s="173"/>
      <c r="NV177" s="173"/>
      <c r="NW177" s="173"/>
      <c r="NX177" s="173"/>
      <c r="NY177" s="173"/>
      <c r="NZ177" s="173"/>
      <c r="OA177" s="173"/>
      <c r="OB177" s="173"/>
      <c r="OC177" s="173"/>
      <c r="OD177" s="173"/>
      <c r="OE177" s="173"/>
      <c r="OF177" s="173"/>
      <c r="OG177" s="173"/>
      <c r="OH177" s="173"/>
      <c r="OI177" s="173"/>
      <c r="OJ177" s="173"/>
      <c r="OK177" s="173"/>
      <c r="OL177" s="173"/>
      <c r="OM177" s="173"/>
      <c r="ON177" s="173"/>
      <c r="OO177" s="173"/>
      <c r="OP177" s="173"/>
      <c r="OQ177" s="173"/>
      <c r="OR177" s="173"/>
      <c r="OS177" s="173"/>
      <c r="OT177" s="173"/>
      <c r="OU177" s="173"/>
      <c r="OV177" s="173"/>
      <c r="OW177" s="173"/>
      <c r="OX177" s="173"/>
      <c r="OY177" s="173"/>
      <c r="OZ177" s="173"/>
      <c r="PA177" s="173"/>
      <c r="PB177" s="173"/>
      <c r="PC177" s="173"/>
      <c r="PD177" s="173"/>
      <c r="PE177" s="173"/>
      <c r="PF177" s="173"/>
      <c r="PG177" s="173"/>
      <c r="PH177" s="173"/>
      <c r="PI177" s="173"/>
      <c r="PJ177" s="173"/>
      <c r="PK177" s="173"/>
      <c r="PL177" s="173"/>
      <c r="PM177" s="173"/>
      <c r="PN177" s="173"/>
      <c r="PO177" s="173"/>
      <c r="PP177" s="173"/>
      <c r="PQ177" s="173"/>
      <c r="PR177" s="173"/>
      <c r="PS177" s="173"/>
      <c r="PT177" s="173"/>
      <c r="PU177" s="173"/>
      <c r="PV177" s="173"/>
      <c r="PW177" s="173"/>
      <c r="PX177" s="173"/>
      <c r="PY177" s="173"/>
      <c r="PZ177" s="173"/>
      <c r="QA177" s="173"/>
      <c r="QB177" s="173"/>
      <c r="QC177" s="173"/>
      <c r="QD177" s="173"/>
      <c r="QE177" s="173"/>
      <c r="QF177" s="173"/>
      <c r="QG177" s="173"/>
      <c r="QH177" s="173"/>
      <c r="QI177" s="173"/>
      <c r="QJ177" s="173"/>
      <c r="QK177" s="173"/>
      <c r="QL177" s="173"/>
      <c r="QM177" s="173"/>
      <c r="QN177" s="173"/>
      <c r="QO177" s="173"/>
      <c r="QP177" s="173"/>
      <c r="QQ177" s="173"/>
      <c r="QR177" s="173"/>
      <c r="QS177" s="173"/>
      <c r="QT177" s="173"/>
      <c r="QU177" s="173"/>
      <c r="QV177" s="173"/>
      <c r="QW177" s="173"/>
      <c r="QX177" s="173"/>
      <c r="QY177" s="173"/>
      <c r="QZ177" s="173"/>
      <c r="RA177" s="173"/>
      <c r="RB177" s="173"/>
      <c r="RC177" s="173"/>
      <c r="RD177" s="173"/>
      <c r="RE177" s="173"/>
      <c r="RF177" s="173"/>
      <c r="RG177" s="173"/>
      <c r="RH177" s="173"/>
      <c r="RI177" s="173"/>
      <c r="RJ177" s="173"/>
      <c r="RK177" s="173"/>
      <c r="RL177" s="173"/>
      <c r="RM177" s="173"/>
      <c r="RN177" s="173"/>
      <c r="RO177" s="173"/>
      <c r="RP177" s="173"/>
      <c r="RQ177" s="173"/>
      <c r="RR177" s="173"/>
      <c r="RS177" s="173"/>
      <c r="RT177" s="173"/>
      <c r="RU177" s="173"/>
      <c r="RV177" s="173"/>
      <c r="RW177" s="173"/>
      <c r="RX177" s="173"/>
      <c r="RY177" s="173"/>
      <c r="RZ177" s="173"/>
      <c r="SA177" s="173"/>
      <c r="SB177" s="173"/>
      <c r="SC177" s="173"/>
      <c r="SD177" s="173"/>
      <c r="SE177" s="173"/>
      <c r="SF177" s="173"/>
      <c r="SG177" s="173"/>
      <c r="SH177" s="173"/>
      <c r="SI177" s="173"/>
      <c r="SJ177" s="173"/>
      <c r="SK177" s="173"/>
      <c r="SL177" s="173"/>
      <c r="SM177" s="173"/>
      <c r="SN177" s="173"/>
      <c r="SO177" s="173"/>
      <c r="SP177" s="173"/>
      <c r="SQ177" s="173"/>
      <c r="SR177" s="173"/>
      <c r="SS177" s="173"/>
      <c r="ST177" s="173"/>
      <c r="SU177" s="173"/>
      <c r="SV177" s="173"/>
      <c r="SW177" s="173"/>
      <c r="SX177" s="173"/>
      <c r="SY177" s="173"/>
      <c r="SZ177" s="173"/>
      <c r="TA177" s="173"/>
      <c r="TB177" s="173"/>
      <c r="TC177" s="173"/>
      <c r="TD177" s="173"/>
      <c r="TE177" s="173"/>
      <c r="TF177" s="173"/>
      <c r="TG177" s="173"/>
      <c r="TH177" s="173"/>
      <c r="TI177" s="173"/>
      <c r="TJ177" s="173"/>
      <c r="TK177" s="173"/>
      <c r="TL177" s="173"/>
      <c r="TM177" s="173"/>
      <c r="TN177" s="173"/>
      <c r="TO177" s="173"/>
      <c r="TP177" s="173"/>
      <c r="TQ177" s="173"/>
      <c r="TR177" s="173"/>
      <c r="TS177" s="173"/>
      <c r="TT177" s="173"/>
      <c r="TU177" s="173"/>
      <c r="TV177" s="173"/>
      <c r="TW177" s="173"/>
      <c r="TX177" s="173"/>
      <c r="TY177" s="173"/>
      <c r="TZ177" s="173"/>
      <c r="UA177" s="173"/>
      <c r="UB177" s="173"/>
      <c r="UC177" s="173"/>
      <c r="UD177" s="173"/>
      <c r="UE177" s="173"/>
      <c r="UF177" s="173"/>
      <c r="UG177" s="173"/>
      <c r="UH177" s="173"/>
      <c r="UI177" s="173"/>
      <c r="UJ177" s="173"/>
      <c r="UK177" s="173"/>
      <c r="UL177" s="173"/>
      <c r="UM177" s="173"/>
      <c r="UN177" s="173"/>
      <c r="UO177" s="173"/>
      <c r="UP177" s="173"/>
      <c r="UQ177" s="173"/>
      <c r="UR177" s="173"/>
      <c r="US177" s="173"/>
      <c r="UT177" s="173"/>
      <c r="UU177" s="173"/>
      <c r="UV177" s="173"/>
      <c r="UW177" s="173"/>
      <c r="UX177" s="173"/>
      <c r="UY177" s="173"/>
      <c r="UZ177" s="173"/>
      <c r="VA177" s="173"/>
      <c r="VB177" s="173"/>
      <c r="VC177" s="173"/>
      <c r="VD177" s="173"/>
      <c r="VE177" s="173"/>
      <c r="VF177" s="173"/>
      <c r="VG177" s="173"/>
      <c r="VH177" s="173"/>
      <c r="VI177" s="173"/>
      <c r="VJ177" s="173"/>
      <c r="VK177" s="173"/>
      <c r="VL177" s="173"/>
      <c r="VM177" s="173"/>
      <c r="VN177" s="173"/>
      <c r="VO177" s="173"/>
      <c r="VP177" s="173"/>
      <c r="VQ177" s="173"/>
      <c r="VR177" s="173"/>
      <c r="VS177" s="173"/>
      <c r="VT177" s="173"/>
      <c r="VU177" s="173"/>
      <c r="VV177" s="173"/>
      <c r="VW177" s="173"/>
      <c r="VX177" s="173"/>
      <c r="VY177" s="173"/>
      <c r="VZ177" s="173"/>
      <c r="WA177" s="173"/>
      <c r="WB177" s="173"/>
      <c r="WC177" s="173"/>
      <c r="WD177" s="173"/>
      <c r="WE177" s="173"/>
      <c r="WF177" s="173"/>
      <c r="WG177" s="173"/>
      <c r="WH177" s="173"/>
      <c r="WI177" s="173"/>
      <c r="WJ177" s="173"/>
      <c r="WK177" s="173"/>
      <c r="WL177" s="173"/>
      <c r="WM177" s="173"/>
      <c r="WN177" s="173"/>
      <c r="WO177" s="173"/>
      <c r="WP177" s="173"/>
      <c r="WQ177" s="173"/>
      <c r="WR177" s="173"/>
      <c r="WS177" s="173"/>
      <c r="WT177" s="173"/>
      <c r="WU177" s="173"/>
      <c r="WV177" s="173"/>
      <c r="WW177" s="173"/>
      <c r="WX177" s="173"/>
      <c r="WY177" s="173"/>
      <c r="WZ177" s="173"/>
      <c r="XA177" s="173"/>
      <c r="XB177" s="173"/>
      <c r="XC177" s="173"/>
      <c r="XD177" s="173"/>
      <c r="XE177" s="173"/>
      <c r="XF177" s="173"/>
      <c r="XG177" s="173"/>
      <c r="XH177" s="173"/>
      <c r="XI177" s="173"/>
      <c r="XJ177" s="173"/>
      <c r="XK177" s="173"/>
      <c r="XL177" s="173"/>
      <c r="XM177" s="173"/>
      <c r="XN177" s="173"/>
      <c r="XO177" s="173"/>
      <c r="XP177" s="173"/>
      <c r="XQ177" s="173"/>
      <c r="XR177" s="173"/>
      <c r="XS177" s="173"/>
      <c r="XT177" s="173"/>
      <c r="XU177" s="173"/>
      <c r="XV177" s="173"/>
      <c r="XW177" s="173"/>
      <c r="XX177" s="173"/>
      <c r="XY177" s="173"/>
      <c r="XZ177" s="173"/>
      <c r="YA177" s="173"/>
      <c r="YB177" s="173"/>
      <c r="YC177" s="173"/>
      <c r="YD177" s="173"/>
      <c r="YE177" s="173"/>
      <c r="YF177" s="173"/>
      <c r="YG177" s="173"/>
      <c r="YH177" s="173"/>
      <c r="YI177" s="173"/>
      <c r="YJ177" s="173"/>
      <c r="YK177" s="173"/>
      <c r="YL177" s="173"/>
      <c r="YM177" s="173"/>
      <c r="YN177" s="173"/>
      <c r="YO177" s="173"/>
      <c r="YP177" s="173"/>
      <c r="YQ177" s="173"/>
      <c r="YR177" s="173"/>
      <c r="YS177" s="173"/>
      <c r="YT177" s="173"/>
      <c r="YU177" s="173"/>
      <c r="YV177" s="173"/>
      <c r="YW177" s="173"/>
      <c r="YX177" s="173"/>
      <c r="YY177" s="173"/>
      <c r="YZ177" s="173"/>
      <c r="ZA177" s="173"/>
      <c r="ZB177" s="173"/>
      <c r="ZC177" s="173"/>
      <c r="ZD177" s="173"/>
      <c r="ZE177" s="173"/>
      <c r="ZF177" s="173"/>
      <c r="ZG177" s="173"/>
      <c r="ZH177" s="173"/>
      <c r="ZI177" s="173"/>
      <c r="ZJ177" s="173"/>
      <c r="ZK177" s="173"/>
      <c r="ZL177" s="173"/>
      <c r="ZM177" s="173"/>
      <c r="ZN177" s="173"/>
      <c r="ZO177" s="173"/>
      <c r="ZP177" s="173"/>
      <c r="ZQ177" s="173"/>
      <c r="ZR177" s="173"/>
      <c r="ZS177" s="173"/>
      <c r="ZT177" s="173"/>
      <c r="ZU177" s="173"/>
      <c r="ZV177" s="173"/>
      <c r="ZW177" s="173"/>
      <c r="ZX177" s="173"/>
      <c r="ZY177" s="173"/>
      <c r="ZZ177" s="173"/>
      <c r="AAA177" s="173"/>
      <c r="AAB177" s="173"/>
      <c r="AAC177" s="173"/>
      <c r="AAD177" s="173"/>
      <c r="AAE177" s="173"/>
      <c r="AAF177" s="173"/>
      <c r="AAG177" s="173"/>
      <c r="AAH177" s="173"/>
      <c r="AAI177" s="173"/>
      <c r="AAJ177" s="173"/>
      <c r="AAK177" s="173"/>
      <c r="AAL177" s="173"/>
      <c r="AAM177" s="173"/>
      <c r="AAN177" s="173"/>
      <c r="AAO177" s="173"/>
      <c r="AAP177" s="173"/>
      <c r="AAQ177" s="173"/>
      <c r="AAR177" s="173"/>
      <c r="AAS177" s="173"/>
      <c r="AAT177" s="173"/>
      <c r="AAU177" s="173"/>
      <c r="AAV177" s="173"/>
      <c r="AAW177" s="173"/>
      <c r="AAX177" s="173"/>
      <c r="AAY177" s="173"/>
      <c r="AAZ177" s="173"/>
      <c r="ABA177" s="173"/>
      <c r="ABB177" s="173"/>
      <c r="ABC177" s="173"/>
      <c r="ABD177" s="173"/>
      <c r="ABE177" s="173"/>
      <c r="ABF177" s="173"/>
      <c r="ABG177" s="173"/>
      <c r="ABH177" s="173"/>
      <c r="ABI177" s="173"/>
      <c r="ABJ177" s="173"/>
      <c r="ABK177" s="173"/>
      <c r="ABL177" s="173"/>
      <c r="ABM177" s="173"/>
      <c r="ABN177" s="173"/>
      <c r="ABO177" s="173"/>
      <c r="ABP177" s="173"/>
      <c r="ABQ177" s="173"/>
      <c r="ABR177" s="173"/>
      <c r="ABS177" s="173"/>
      <c r="ABT177" s="173"/>
      <c r="ABU177" s="173"/>
      <c r="ABV177" s="173"/>
      <c r="ABW177" s="173"/>
      <c r="ABX177" s="173"/>
      <c r="ABY177" s="173"/>
      <c r="ABZ177" s="173"/>
      <c r="ACA177" s="173"/>
      <c r="ACB177" s="173"/>
      <c r="ACC177" s="173"/>
      <c r="ACD177" s="173"/>
      <c r="ACE177" s="173"/>
      <c r="ACF177" s="173"/>
      <c r="ACG177" s="173"/>
      <c r="ACH177" s="173"/>
      <c r="ACI177" s="173"/>
      <c r="ACJ177" s="173"/>
      <c r="ACK177" s="173"/>
      <c r="ACL177" s="173"/>
      <c r="ACM177" s="173"/>
      <c r="ACN177" s="173"/>
      <c r="ACO177" s="173"/>
      <c r="ACP177" s="173"/>
      <c r="ACQ177" s="173"/>
      <c r="ACR177" s="173"/>
      <c r="ACS177" s="173"/>
      <c r="ACT177" s="173"/>
      <c r="ACU177" s="173"/>
      <c r="ACV177" s="173"/>
      <c r="ACW177" s="173"/>
      <c r="ACX177" s="173"/>
      <c r="ACY177" s="173"/>
      <c r="ACZ177" s="173"/>
      <c r="ADA177" s="173"/>
      <c r="ADB177" s="173"/>
      <c r="ADC177" s="173"/>
      <c r="ADD177" s="173"/>
      <c r="ADE177" s="173"/>
      <c r="ADF177" s="173"/>
      <c r="ADG177" s="173"/>
      <c r="ADH177" s="173"/>
      <c r="ADI177" s="173"/>
      <c r="ADJ177" s="173"/>
      <c r="ADK177" s="173"/>
      <c r="ADL177" s="173"/>
      <c r="ADM177" s="173"/>
      <c r="ADN177" s="173"/>
      <c r="ADO177" s="173"/>
      <c r="ADP177" s="173"/>
      <c r="ADQ177" s="173"/>
      <c r="ADR177" s="173"/>
      <c r="ADS177" s="173"/>
      <c r="ADT177" s="173"/>
      <c r="ADU177" s="173"/>
      <c r="ADV177" s="173"/>
      <c r="ADW177" s="173"/>
      <c r="ADX177" s="173"/>
      <c r="ADY177" s="173"/>
      <c r="ADZ177" s="173"/>
      <c r="AEA177" s="173"/>
      <c r="AEB177" s="173"/>
      <c r="AEC177" s="173"/>
      <c r="AED177" s="173"/>
      <c r="AEE177" s="173"/>
      <c r="AEF177" s="173"/>
      <c r="AEG177" s="173"/>
      <c r="AEH177" s="173"/>
      <c r="AEI177" s="173"/>
      <c r="AEJ177" s="173"/>
      <c r="AEK177" s="173"/>
      <c r="AEL177" s="173"/>
      <c r="AEM177" s="173"/>
      <c r="AEN177" s="173"/>
      <c r="AEO177" s="173"/>
      <c r="AEP177" s="173"/>
      <c r="AEQ177" s="173"/>
      <c r="AER177" s="173"/>
      <c r="AES177" s="173"/>
      <c r="AET177" s="173"/>
      <c r="AEU177" s="173"/>
      <c r="AEV177" s="173"/>
      <c r="AEW177" s="173"/>
      <c r="AEX177" s="173"/>
      <c r="AEY177" s="173"/>
      <c r="AEZ177" s="173"/>
      <c r="AFA177" s="173"/>
      <c r="AFB177" s="173"/>
      <c r="AFC177" s="173"/>
      <c r="AFD177" s="173"/>
      <c r="AFE177" s="173"/>
      <c r="AFF177" s="173"/>
      <c r="AFG177" s="173"/>
      <c r="AFH177" s="173"/>
      <c r="AFI177" s="173"/>
      <c r="AFJ177" s="173"/>
      <c r="AFK177" s="173"/>
      <c r="AFL177" s="173"/>
      <c r="AFM177" s="173"/>
      <c r="AFN177" s="173"/>
      <c r="AFO177" s="173"/>
      <c r="AFP177" s="173"/>
      <c r="AFQ177" s="173"/>
      <c r="AFR177" s="173"/>
      <c r="AFS177" s="173"/>
      <c r="AFT177" s="173"/>
      <c r="AFU177" s="173"/>
      <c r="AFV177" s="173"/>
      <c r="AFW177" s="173"/>
      <c r="AFX177" s="173"/>
      <c r="AFY177" s="173"/>
      <c r="AFZ177" s="173"/>
      <c r="AGA177" s="173"/>
      <c r="AGB177" s="173"/>
      <c r="AGC177" s="173"/>
      <c r="AGD177" s="173"/>
      <c r="AGE177" s="173"/>
      <c r="AGF177" s="173"/>
      <c r="AGG177" s="173"/>
      <c r="AGH177" s="173"/>
      <c r="AGI177" s="173"/>
      <c r="AGJ177" s="173"/>
      <c r="AGK177" s="173"/>
      <c r="AGL177" s="173"/>
      <c r="AGM177" s="173"/>
      <c r="AGN177" s="173"/>
      <c r="AGO177" s="173"/>
      <c r="AGP177" s="173"/>
      <c r="AGQ177" s="173"/>
      <c r="AGR177" s="173"/>
      <c r="AGS177" s="173"/>
      <c r="AGT177" s="173"/>
      <c r="AGU177" s="173"/>
      <c r="AGV177" s="173"/>
      <c r="AGW177" s="173"/>
      <c r="AGX177" s="173"/>
      <c r="AGY177" s="173"/>
      <c r="AGZ177" s="173"/>
      <c r="AHA177" s="173"/>
      <c r="AHB177" s="173"/>
      <c r="AHC177" s="173"/>
      <c r="AHD177" s="173"/>
      <c r="AHE177" s="173"/>
      <c r="AHF177" s="173"/>
      <c r="AHG177" s="173"/>
      <c r="AHH177" s="173"/>
      <c r="AHI177" s="173"/>
      <c r="AHJ177" s="173"/>
      <c r="AHK177" s="173"/>
      <c r="AHL177" s="173"/>
      <c r="AHM177" s="173"/>
      <c r="AHN177" s="173"/>
      <c r="AHO177" s="173"/>
      <c r="AHP177" s="173"/>
      <c r="AHQ177" s="173"/>
      <c r="AHR177" s="173"/>
      <c r="AHS177" s="173"/>
      <c r="AHT177" s="173"/>
      <c r="AHU177" s="173"/>
      <c r="AHV177" s="173"/>
      <c r="AHW177" s="173"/>
      <c r="AHX177" s="173"/>
      <c r="AHY177" s="173"/>
      <c r="AHZ177" s="173"/>
      <c r="AIA177" s="173"/>
      <c r="AIB177" s="173"/>
      <c r="AIC177" s="173"/>
      <c r="AID177" s="173"/>
      <c r="AIE177" s="173"/>
      <c r="AIF177" s="173"/>
      <c r="AIG177" s="173"/>
      <c r="AIH177" s="173"/>
      <c r="AII177" s="173"/>
      <c r="AIJ177" s="173"/>
      <c r="AIK177" s="173"/>
      <c r="AIL177" s="173"/>
      <c r="AIM177" s="173"/>
      <c r="AIN177" s="173"/>
      <c r="AIO177" s="173"/>
      <c r="AIP177" s="173"/>
      <c r="AIQ177" s="173"/>
      <c r="AIR177" s="173"/>
      <c r="AIS177" s="173"/>
      <c r="AIT177" s="173"/>
      <c r="AIU177" s="173"/>
      <c r="AIV177" s="173"/>
      <c r="AIW177" s="173"/>
      <c r="AIX177" s="173"/>
      <c r="AIY177" s="173"/>
      <c r="AIZ177" s="173"/>
      <c r="AJA177" s="173"/>
      <c r="AJB177" s="173"/>
      <c r="AJC177" s="173"/>
      <c r="AJD177" s="173"/>
      <c r="AJE177" s="173"/>
      <c r="AJF177" s="173"/>
      <c r="AJG177" s="173"/>
      <c r="AJH177" s="173"/>
      <c r="AJI177" s="173"/>
      <c r="AJJ177" s="173"/>
      <c r="AJK177" s="173"/>
      <c r="AJL177" s="173"/>
      <c r="AJM177" s="173"/>
      <c r="AJN177" s="173"/>
      <c r="AJO177" s="173"/>
      <c r="AJP177" s="173"/>
      <c r="AJQ177" s="173"/>
      <c r="AJR177" s="173"/>
      <c r="AJS177" s="173"/>
      <c r="AJT177" s="173"/>
      <c r="AJU177" s="173"/>
      <c r="AJV177" s="173"/>
      <c r="AJW177" s="173"/>
      <c r="AJX177" s="173"/>
      <c r="AJY177" s="173"/>
      <c r="AJZ177" s="173"/>
      <c r="AKA177" s="173"/>
      <c r="AKB177" s="173"/>
      <c r="AKC177" s="173"/>
      <c r="AKD177" s="173"/>
      <c r="AKE177" s="173"/>
      <c r="AKF177" s="173"/>
      <c r="AKG177" s="173"/>
      <c r="AKH177" s="173"/>
      <c r="AKI177" s="173"/>
      <c r="AKJ177" s="173"/>
      <c r="AKK177" s="173"/>
      <c r="AKL177" s="173"/>
      <c r="AKM177" s="173"/>
      <c r="AKN177" s="173"/>
      <c r="AKO177" s="173"/>
      <c r="AKP177" s="173"/>
      <c r="AKQ177" s="173"/>
      <c r="AKR177" s="173"/>
      <c r="AKS177" s="173"/>
      <c r="AKT177" s="173"/>
      <c r="AKU177" s="173"/>
      <c r="AKV177" s="173"/>
      <c r="AKW177" s="173"/>
      <c r="AKX177" s="173"/>
      <c r="AKY177" s="173"/>
      <c r="AKZ177" s="173"/>
      <c r="ALA177" s="173"/>
      <c r="ALB177" s="173"/>
      <c r="ALC177" s="173"/>
      <c r="ALD177" s="173"/>
      <c r="ALE177" s="173"/>
      <c r="ALF177" s="173"/>
      <c r="ALG177" s="173"/>
      <c r="ALH177" s="173"/>
      <c r="ALI177" s="173"/>
      <c r="ALJ177" s="173"/>
      <c r="ALK177" s="173"/>
      <c r="ALL177" s="173"/>
      <c r="ALM177" s="173"/>
      <c r="ALN177" s="173"/>
      <c r="ALO177" s="173"/>
      <c r="ALP177" s="173"/>
      <c r="ALQ177" s="173"/>
      <c r="ALR177" s="173"/>
      <c r="ALS177" s="173"/>
      <c r="ALT177" s="173"/>
      <c r="ALU177" s="173"/>
      <c r="ALV177" s="173"/>
      <c r="ALW177" s="173"/>
      <c r="ALX177" s="173"/>
      <c r="ALY177" s="173"/>
      <c r="ALZ177" s="173"/>
      <c r="AMA177" s="173"/>
      <c r="AMB177" s="173"/>
      <c r="AMC177" s="173"/>
      <c r="AMD177" s="173"/>
      <c r="AME177" s="173"/>
      <c r="AMF177" s="173"/>
      <c r="AMG177" s="173"/>
      <c r="AMH177" s="173"/>
      <c r="AMI177" s="173"/>
      <c r="AMJ177" s="173"/>
      <c r="AMK177" s="173"/>
      <c r="AML177" s="173"/>
      <c r="AMM177" s="173"/>
      <c r="AMN177" s="173"/>
      <c r="AMO177" s="173"/>
      <c r="AMP177" s="173"/>
      <c r="AMQ177" s="173"/>
      <c r="AMR177" s="173"/>
      <c r="AMS177" s="173"/>
      <c r="AMT177" s="173"/>
      <c r="AMU177" s="173"/>
      <c r="AMV177" s="173"/>
      <c r="AMW177" s="173"/>
      <c r="AMX177" s="173"/>
      <c r="AMY177" s="173"/>
      <c r="AMZ177" s="173"/>
      <c r="ANA177" s="173"/>
      <c r="ANB177" s="173"/>
      <c r="ANC177" s="173"/>
      <c r="AND177" s="173"/>
      <c r="ANE177" s="173"/>
      <c r="ANF177" s="173"/>
      <c r="ANG177" s="173"/>
      <c r="ANH177" s="173"/>
      <c r="ANI177" s="173"/>
      <c r="ANJ177" s="173"/>
      <c r="ANK177" s="173"/>
      <c r="ANL177" s="173"/>
      <c r="ANM177" s="173"/>
      <c r="ANN177" s="173"/>
      <c r="ANO177" s="173"/>
      <c r="ANP177" s="173"/>
      <c r="ANQ177" s="173"/>
      <c r="ANR177" s="173"/>
      <c r="ANS177" s="173"/>
      <c r="ANT177" s="173"/>
      <c r="ANU177" s="173"/>
      <c r="ANV177" s="173"/>
      <c r="ANW177" s="173"/>
      <c r="ANX177" s="173"/>
      <c r="ANY177" s="173"/>
      <c r="ANZ177" s="173"/>
      <c r="AOA177" s="173"/>
      <c r="AOB177" s="173"/>
      <c r="AOC177" s="173"/>
      <c r="AOD177" s="173"/>
      <c r="AOE177" s="173"/>
      <c r="AOF177" s="173"/>
      <c r="AOG177" s="173"/>
      <c r="AOH177" s="173"/>
      <c r="AOI177" s="173"/>
      <c r="AOJ177" s="173"/>
      <c r="AOK177" s="173"/>
      <c r="AOL177" s="173"/>
      <c r="AOM177" s="173"/>
      <c r="AON177" s="173"/>
      <c r="AOO177" s="173"/>
      <c r="AOP177" s="173"/>
      <c r="AOQ177" s="173"/>
      <c r="AOR177" s="173"/>
      <c r="AOS177" s="173"/>
      <c r="AOT177" s="173"/>
      <c r="AOU177" s="173"/>
      <c r="AOV177" s="173"/>
      <c r="AOW177" s="173"/>
      <c r="AOX177" s="173"/>
      <c r="AOY177" s="173"/>
      <c r="AOZ177" s="173"/>
      <c r="APA177" s="173"/>
      <c r="APB177" s="173"/>
      <c r="APC177" s="173"/>
      <c r="APD177" s="173"/>
      <c r="APE177" s="173"/>
      <c r="APF177" s="173"/>
      <c r="APG177" s="173"/>
      <c r="APH177" s="173"/>
      <c r="API177" s="173"/>
      <c r="APJ177" s="173"/>
      <c r="APK177" s="173"/>
      <c r="APL177" s="173"/>
      <c r="APM177" s="173"/>
      <c r="APN177" s="173"/>
      <c r="APO177" s="173"/>
      <c r="APP177" s="173"/>
      <c r="APQ177" s="173"/>
      <c r="APR177" s="173"/>
      <c r="APS177" s="173"/>
      <c r="APT177" s="173"/>
      <c r="APU177" s="173"/>
      <c r="APV177" s="173"/>
      <c r="APW177" s="173"/>
      <c r="APX177" s="173"/>
      <c r="APY177" s="173"/>
      <c r="APZ177" s="173"/>
      <c r="AQA177" s="173"/>
      <c r="AQB177" s="173"/>
      <c r="AQC177" s="173"/>
      <c r="AQD177" s="173"/>
      <c r="AQE177" s="173"/>
      <c r="AQF177" s="173"/>
      <c r="AQG177" s="173"/>
      <c r="AQH177" s="173"/>
      <c r="AQI177" s="173"/>
      <c r="AQJ177" s="173"/>
      <c r="AQK177" s="173"/>
      <c r="AQL177" s="173"/>
      <c r="AQM177" s="173"/>
      <c r="AQN177" s="173"/>
      <c r="AQO177" s="173"/>
      <c r="AQP177" s="173"/>
      <c r="AQQ177" s="173"/>
      <c r="AQR177" s="173"/>
      <c r="AQS177" s="173"/>
      <c r="AQT177" s="173"/>
      <c r="AQU177" s="173"/>
      <c r="AQV177" s="173"/>
      <c r="AQW177" s="173"/>
      <c r="AQX177" s="173"/>
      <c r="AQY177" s="173"/>
      <c r="AQZ177" s="173"/>
      <c r="ARA177" s="173"/>
      <c r="ARB177" s="173"/>
      <c r="ARC177" s="173"/>
      <c r="ARD177" s="173"/>
      <c r="ARE177" s="173"/>
      <c r="ARF177" s="173"/>
      <c r="ARG177" s="173"/>
      <c r="ARH177" s="173"/>
      <c r="ARI177" s="173"/>
      <c r="ARJ177" s="173"/>
      <c r="ARK177" s="173"/>
      <c r="ARL177" s="173"/>
      <c r="ARM177" s="173"/>
      <c r="ARN177" s="173"/>
      <c r="ARO177" s="173"/>
      <c r="ARP177" s="173"/>
      <c r="ARQ177" s="173"/>
      <c r="ARR177" s="173"/>
      <c r="ARS177" s="173"/>
      <c r="ART177" s="173"/>
      <c r="ARU177" s="173"/>
      <c r="ARV177" s="173"/>
      <c r="ARW177" s="173"/>
      <c r="ARX177" s="173"/>
      <c r="ARY177" s="173"/>
      <c r="ARZ177" s="173"/>
      <c r="ASA177" s="173"/>
      <c r="ASB177" s="173"/>
      <c r="ASC177" s="173"/>
      <c r="ASD177" s="173"/>
      <c r="ASE177" s="173"/>
      <c r="ASF177" s="173"/>
      <c r="ASG177" s="173"/>
      <c r="ASH177" s="173"/>
      <c r="ASI177" s="173"/>
      <c r="ASJ177" s="173"/>
      <c r="ASK177" s="173"/>
      <c r="ASL177" s="173"/>
      <c r="ASM177" s="173"/>
      <c r="ASN177" s="173"/>
      <c r="ASO177" s="173"/>
      <c r="ASP177" s="173"/>
      <c r="ASQ177" s="173"/>
      <c r="ASR177" s="173"/>
      <c r="ASS177" s="173"/>
      <c r="AST177" s="173"/>
      <c r="ASU177" s="173"/>
      <c r="ASV177" s="173"/>
      <c r="ASW177" s="173"/>
      <c r="ASX177" s="173"/>
      <c r="ASY177" s="173"/>
      <c r="ASZ177" s="173"/>
      <c r="ATA177" s="173"/>
      <c r="ATB177" s="173"/>
      <c r="ATC177" s="173"/>
      <c r="ATD177" s="173"/>
      <c r="ATE177" s="173"/>
      <c r="ATF177" s="173"/>
      <c r="ATG177" s="173"/>
      <c r="ATH177" s="173"/>
      <c r="ATI177" s="173"/>
      <c r="ATJ177" s="173"/>
      <c r="ATK177" s="173"/>
      <c r="ATL177" s="173"/>
      <c r="ATM177" s="173"/>
      <c r="ATN177" s="173"/>
      <c r="ATO177" s="173"/>
      <c r="ATP177" s="173"/>
      <c r="ATQ177" s="173"/>
      <c r="ATR177" s="173"/>
      <c r="ATS177" s="173"/>
      <c r="ATT177" s="173"/>
      <c r="ATU177" s="173"/>
      <c r="ATV177" s="173"/>
      <c r="ATW177" s="173"/>
      <c r="ATX177" s="173"/>
      <c r="ATY177" s="173"/>
      <c r="ATZ177" s="173"/>
      <c r="AUA177" s="173"/>
      <c r="AUB177" s="173"/>
      <c r="AUC177" s="173"/>
      <c r="AUD177" s="173"/>
      <c r="AUE177" s="173"/>
      <c r="AUF177" s="173"/>
      <c r="AUG177" s="173"/>
      <c r="AUH177" s="173"/>
      <c r="AUI177" s="173"/>
      <c r="AUJ177" s="173"/>
      <c r="AUK177" s="173"/>
      <c r="AUL177" s="173"/>
      <c r="AUM177" s="173"/>
      <c r="AUN177" s="173"/>
      <c r="AUO177" s="173"/>
      <c r="AUP177" s="173"/>
      <c r="AUQ177" s="173"/>
      <c r="AUR177" s="173"/>
      <c r="AUS177" s="173"/>
      <c r="AUT177" s="173"/>
      <c r="AUU177" s="173"/>
      <c r="AUV177" s="173"/>
      <c r="AUW177" s="173"/>
      <c r="AUX177" s="173"/>
      <c r="AUY177" s="173"/>
      <c r="AUZ177" s="173"/>
      <c r="AVA177" s="173"/>
      <c r="AVB177" s="173"/>
      <c r="AVC177" s="173"/>
      <c r="AVD177" s="173"/>
      <c r="AVE177" s="173"/>
      <c r="AVF177" s="173"/>
      <c r="AVG177" s="173"/>
      <c r="AVH177" s="173"/>
      <c r="AVI177" s="173"/>
      <c r="AVJ177" s="173"/>
      <c r="AVK177" s="173"/>
      <c r="AVL177" s="173"/>
      <c r="AVM177" s="173"/>
      <c r="AVN177" s="173"/>
      <c r="AVO177" s="173"/>
      <c r="AVP177" s="173"/>
      <c r="AVQ177" s="173"/>
      <c r="AVR177" s="173"/>
      <c r="AVS177" s="173"/>
      <c r="AVT177" s="173"/>
      <c r="AVU177" s="173"/>
      <c r="AVV177" s="173"/>
      <c r="AVW177" s="173"/>
      <c r="AVX177" s="173"/>
      <c r="AVY177" s="173"/>
      <c r="AVZ177" s="173"/>
      <c r="AWA177" s="173"/>
      <c r="AWB177" s="173"/>
      <c r="AWC177" s="173"/>
      <c r="AWD177" s="173"/>
      <c r="AWE177" s="173"/>
      <c r="AWF177" s="173"/>
      <c r="AWG177" s="173"/>
      <c r="AWH177" s="173"/>
      <c r="AWI177" s="173"/>
      <c r="AWJ177" s="173"/>
      <c r="AWK177" s="173"/>
      <c r="AWL177" s="173"/>
      <c r="AWM177" s="173"/>
      <c r="AWN177" s="173"/>
      <c r="AWO177" s="173"/>
      <c r="AWP177" s="173"/>
      <c r="AWQ177" s="173"/>
      <c r="AWR177" s="173"/>
      <c r="AWS177" s="173"/>
      <c r="AWT177" s="173"/>
      <c r="AWU177" s="173"/>
      <c r="AWV177" s="173"/>
      <c r="AWW177" s="173"/>
      <c r="AWX177" s="173"/>
      <c r="AWY177" s="173"/>
      <c r="AWZ177" s="173"/>
      <c r="AXA177" s="173"/>
      <c r="AXB177" s="173"/>
      <c r="AXC177" s="173"/>
      <c r="AXD177" s="173"/>
      <c r="AXE177" s="173"/>
      <c r="AXF177" s="173"/>
      <c r="AXG177" s="173"/>
      <c r="AXH177" s="173"/>
      <c r="AXI177" s="173"/>
      <c r="AXJ177" s="173"/>
      <c r="AXK177" s="173"/>
      <c r="AXL177" s="173"/>
      <c r="AXM177" s="173"/>
      <c r="AXN177" s="173"/>
      <c r="AXO177" s="173"/>
      <c r="AXP177" s="173"/>
      <c r="AXQ177" s="173"/>
      <c r="AXR177" s="173"/>
      <c r="AXS177" s="173"/>
      <c r="AXT177" s="173"/>
      <c r="AXU177" s="173"/>
      <c r="AXV177" s="173"/>
      <c r="AXW177" s="173"/>
      <c r="AXX177" s="173"/>
      <c r="AXY177" s="173"/>
      <c r="AXZ177" s="173"/>
      <c r="AYA177" s="173"/>
      <c r="AYB177" s="173"/>
      <c r="AYC177" s="173"/>
      <c r="AYD177" s="173"/>
      <c r="AYE177" s="173"/>
      <c r="AYF177" s="173"/>
      <c r="AYG177" s="173"/>
      <c r="AYH177" s="173"/>
      <c r="AYI177" s="173"/>
      <c r="AYJ177" s="173"/>
      <c r="AYK177" s="173"/>
      <c r="AYL177" s="173"/>
      <c r="AYM177" s="173"/>
      <c r="AYN177" s="173"/>
      <c r="AYO177" s="173"/>
      <c r="AYP177" s="173"/>
      <c r="AYQ177" s="173"/>
      <c r="AYR177" s="173"/>
      <c r="AYS177" s="173"/>
      <c r="AYT177" s="173"/>
      <c r="AYU177" s="173"/>
      <c r="AYV177" s="173"/>
      <c r="AYW177" s="173"/>
      <c r="AYX177" s="173"/>
      <c r="AYY177" s="173"/>
      <c r="AYZ177" s="173"/>
      <c r="AZA177" s="173"/>
      <c r="AZB177" s="173"/>
      <c r="AZC177" s="173"/>
      <c r="AZD177" s="173"/>
      <c r="AZE177" s="173"/>
      <c r="AZF177" s="173"/>
      <c r="AZG177" s="173"/>
      <c r="AZH177" s="173"/>
      <c r="AZI177" s="173"/>
      <c r="AZJ177" s="173"/>
      <c r="AZK177" s="173"/>
      <c r="AZL177" s="173"/>
      <c r="AZM177" s="173"/>
      <c r="AZN177" s="173"/>
      <c r="AZO177" s="173"/>
      <c r="AZP177" s="173"/>
      <c r="AZQ177" s="173"/>
      <c r="AZR177" s="173"/>
      <c r="AZS177" s="173"/>
      <c r="AZT177" s="173"/>
      <c r="AZU177" s="173"/>
      <c r="AZV177" s="173"/>
      <c r="AZW177" s="173"/>
      <c r="AZX177" s="173"/>
      <c r="AZY177" s="173"/>
      <c r="AZZ177" s="173"/>
      <c r="BAA177" s="173"/>
      <c r="BAB177" s="173"/>
      <c r="BAC177" s="173"/>
      <c r="BAD177" s="173"/>
      <c r="BAE177" s="173"/>
      <c r="BAF177" s="173"/>
      <c r="BAG177" s="173"/>
      <c r="BAH177" s="173"/>
      <c r="BAI177" s="173"/>
      <c r="BAJ177" s="173"/>
      <c r="BAK177" s="173"/>
      <c r="BAL177" s="173"/>
      <c r="BAM177" s="173"/>
      <c r="BAN177" s="173"/>
      <c r="BAO177" s="173"/>
      <c r="BAP177" s="173"/>
      <c r="BAQ177" s="173"/>
      <c r="BAR177" s="173"/>
      <c r="BAS177" s="173"/>
      <c r="BAT177" s="173"/>
      <c r="BAU177" s="173"/>
      <c r="BAV177" s="173"/>
      <c r="BAW177" s="173"/>
      <c r="BAX177" s="173"/>
      <c r="BAY177" s="173"/>
      <c r="BAZ177" s="173"/>
      <c r="BBA177" s="173"/>
      <c r="BBB177" s="173"/>
      <c r="BBC177" s="173"/>
      <c r="BBD177" s="173"/>
      <c r="BBE177" s="173"/>
      <c r="BBF177" s="173"/>
      <c r="BBG177" s="173"/>
      <c r="BBH177" s="173"/>
      <c r="BBI177" s="173"/>
      <c r="BBJ177" s="173"/>
      <c r="BBK177" s="173"/>
      <c r="BBL177" s="173"/>
      <c r="BBM177" s="173"/>
      <c r="BBN177" s="173"/>
      <c r="BBO177" s="173"/>
      <c r="BBP177" s="173"/>
      <c r="BBQ177" s="173"/>
      <c r="BBR177" s="173"/>
      <c r="BBS177" s="173"/>
      <c r="BBT177" s="173"/>
      <c r="BBU177" s="173"/>
      <c r="BBV177" s="173"/>
      <c r="BBW177" s="173"/>
      <c r="BBX177" s="173"/>
      <c r="BBY177" s="173"/>
      <c r="BBZ177" s="173"/>
      <c r="BCA177" s="173"/>
      <c r="BCB177" s="173"/>
      <c r="BCC177" s="173"/>
      <c r="BCD177" s="173"/>
      <c r="BCE177" s="173"/>
      <c r="BCF177" s="173"/>
      <c r="BCG177" s="173"/>
      <c r="BCH177" s="173"/>
      <c r="BCI177" s="173"/>
      <c r="BCJ177" s="173"/>
      <c r="BCK177" s="173"/>
      <c r="BCL177" s="173"/>
      <c r="BCM177" s="173"/>
      <c r="BCN177" s="173"/>
      <c r="BCO177" s="173"/>
      <c r="BCP177" s="173"/>
      <c r="BCQ177" s="173"/>
      <c r="BCR177" s="173"/>
      <c r="BCS177" s="173"/>
      <c r="BCT177" s="173"/>
      <c r="BCU177" s="173"/>
      <c r="BCV177" s="173"/>
      <c r="BCW177" s="173"/>
      <c r="BCX177" s="173"/>
      <c r="BCY177" s="173"/>
      <c r="BCZ177" s="173"/>
      <c r="BDA177" s="173"/>
      <c r="BDB177" s="173"/>
      <c r="BDC177" s="173"/>
      <c r="BDD177" s="173"/>
      <c r="BDE177" s="173"/>
      <c r="BDF177" s="173"/>
      <c r="BDG177" s="173"/>
      <c r="BDH177" s="173"/>
      <c r="BDI177" s="173"/>
      <c r="BDJ177" s="173"/>
      <c r="BDK177" s="173"/>
      <c r="BDL177" s="173"/>
      <c r="BDM177" s="173"/>
      <c r="BDN177" s="173"/>
      <c r="BDO177" s="173"/>
      <c r="BDP177" s="173"/>
      <c r="BDQ177" s="173"/>
      <c r="BDR177" s="173"/>
      <c r="BDS177" s="173"/>
      <c r="BDT177" s="173"/>
      <c r="BDU177" s="173"/>
      <c r="BDV177" s="173"/>
      <c r="BDW177" s="173"/>
      <c r="BDX177" s="173"/>
      <c r="BDY177" s="173"/>
      <c r="BDZ177" s="173"/>
      <c r="BEA177" s="173"/>
      <c r="BEB177" s="173"/>
      <c r="BEC177" s="173"/>
      <c r="BED177" s="173"/>
      <c r="BEE177" s="173"/>
      <c r="BEF177" s="173"/>
      <c r="BEG177" s="173"/>
      <c r="BEH177" s="173"/>
      <c r="BEI177" s="173"/>
      <c r="BEJ177" s="173"/>
      <c r="BEK177" s="173"/>
      <c r="BEL177" s="173"/>
      <c r="BEM177" s="173"/>
      <c r="BEN177" s="173"/>
      <c r="BEO177" s="173"/>
      <c r="BEP177" s="173"/>
      <c r="BEQ177" s="173"/>
      <c r="BER177" s="173"/>
      <c r="BES177" s="173"/>
      <c r="BET177" s="173"/>
      <c r="BEU177" s="173"/>
      <c r="BEV177" s="173"/>
      <c r="BEW177" s="173"/>
      <c r="BEX177" s="173"/>
      <c r="BEY177" s="173"/>
      <c r="BEZ177" s="173"/>
      <c r="BFA177" s="173"/>
      <c r="BFB177" s="173"/>
      <c r="BFC177" s="173"/>
      <c r="BFD177" s="173"/>
      <c r="BFE177" s="173"/>
      <c r="BFF177" s="173"/>
      <c r="BFG177" s="173"/>
      <c r="BFH177" s="173"/>
      <c r="BFI177" s="173"/>
      <c r="BFJ177" s="173"/>
      <c r="BFK177" s="173"/>
      <c r="BFL177" s="173"/>
      <c r="BFM177" s="173"/>
      <c r="BFN177" s="173"/>
      <c r="BFO177" s="173"/>
      <c r="BFP177" s="173"/>
      <c r="BFQ177" s="173"/>
      <c r="BFR177" s="173"/>
      <c r="BFS177" s="173"/>
      <c r="BFT177" s="173"/>
      <c r="BFU177" s="173"/>
      <c r="BFV177" s="173"/>
      <c r="BFW177" s="173"/>
      <c r="BFX177" s="173"/>
      <c r="BFY177" s="173"/>
      <c r="BFZ177" s="173"/>
      <c r="BGA177" s="173"/>
      <c r="BGB177" s="173"/>
      <c r="BGC177" s="173"/>
      <c r="BGD177" s="173"/>
      <c r="BGE177" s="173"/>
      <c r="BGF177" s="173"/>
      <c r="BGG177" s="173"/>
      <c r="BGH177" s="173"/>
      <c r="BGI177" s="173"/>
      <c r="BGJ177" s="173"/>
      <c r="BGK177" s="173"/>
      <c r="BGL177" s="173"/>
      <c r="BGM177" s="173"/>
      <c r="BGN177" s="173"/>
      <c r="BGO177" s="173"/>
      <c r="BGP177" s="173"/>
      <c r="BGQ177" s="173"/>
      <c r="BGR177" s="173"/>
      <c r="BGS177" s="173"/>
      <c r="BGT177" s="173"/>
      <c r="BGU177" s="173"/>
      <c r="BGV177" s="173"/>
      <c r="BGW177" s="173"/>
      <c r="BGX177" s="173"/>
      <c r="BGY177" s="173"/>
      <c r="BGZ177" s="173"/>
      <c r="BHA177" s="173"/>
      <c r="BHB177" s="173"/>
      <c r="BHC177" s="173"/>
      <c r="BHD177" s="173"/>
      <c r="BHE177" s="173"/>
      <c r="BHF177" s="173"/>
      <c r="BHG177" s="173"/>
      <c r="BHH177" s="173"/>
      <c r="BHI177" s="173"/>
      <c r="BHJ177" s="173"/>
      <c r="BHK177" s="173"/>
      <c r="BHL177" s="173"/>
      <c r="BHM177" s="173"/>
      <c r="BHN177" s="173"/>
      <c r="BHO177" s="173"/>
      <c r="BHP177" s="173"/>
      <c r="BHQ177" s="173"/>
      <c r="BHR177" s="173"/>
      <c r="BHS177" s="173"/>
      <c r="BHT177" s="173"/>
      <c r="BHU177" s="173"/>
      <c r="BHV177" s="173"/>
      <c r="BHW177" s="173"/>
      <c r="BHX177" s="173"/>
      <c r="BHY177" s="173"/>
      <c r="BHZ177" s="173"/>
      <c r="BIA177" s="173"/>
      <c r="BIB177" s="173"/>
      <c r="BIC177" s="173"/>
      <c r="BID177" s="173"/>
      <c r="BIE177" s="173"/>
      <c r="BIF177" s="173"/>
      <c r="BIG177" s="173"/>
      <c r="BIH177" s="173"/>
      <c r="BII177" s="173"/>
      <c r="BIJ177" s="173"/>
      <c r="BIK177" s="173"/>
      <c r="BIL177" s="173"/>
      <c r="BIM177" s="173"/>
      <c r="BIN177" s="173"/>
      <c r="BIO177" s="173"/>
      <c r="BIP177" s="173"/>
      <c r="BIQ177" s="173"/>
      <c r="BIR177" s="173"/>
      <c r="BIS177" s="173"/>
      <c r="BIT177" s="173"/>
      <c r="BIU177" s="173"/>
      <c r="BIV177" s="173"/>
      <c r="BIW177" s="173"/>
      <c r="BIX177" s="173"/>
      <c r="BIY177" s="173"/>
      <c r="BIZ177" s="173"/>
      <c r="BJA177" s="173"/>
      <c r="BJB177" s="173"/>
      <c r="BJC177" s="173"/>
      <c r="BJD177" s="173"/>
      <c r="BJE177" s="173"/>
      <c r="BJF177" s="173"/>
      <c r="BJG177" s="173"/>
      <c r="BJH177" s="173"/>
      <c r="BJI177" s="173"/>
      <c r="BJJ177" s="173"/>
      <c r="BJK177" s="173"/>
      <c r="BJL177" s="173"/>
      <c r="BJM177" s="173"/>
      <c r="BJN177" s="173"/>
      <c r="BJO177" s="173"/>
      <c r="BJP177" s="173"/>
      <c r="BJQ177" s="173"/>
      <c r="BJR177" s="173"/>
      <c r="BJS177" s="173"/>
      <c r="BJT177" s="173"/>
      <c r="BJU177" s="173"/>
      <c r="BJV177" s="173"/>
      <c r="BJW177" s="173"/>
      <c r="BJX177" s="173"/>
      <c r="BJY177" s="173"/>
      <c r="BJZ177" s="173"/>
      <c r="BKA177" s="173"/>
      <c r="BKB177" s="173"/>
      <c r="BKC177" s="173"/>
      <c r="BKD177" s="173"/>
      <c r="BKE177" s="173"/>
      <c r="BKF177" s="173"/>
      <c r="BKG177" s="173"/>
      <c r="BKH177" s="173"/>
      <c r="BKI177" s="173"/>
      <c r="BKJ177" s="173"/>
      <c r="BKK177" s="173"/>
      <c r="BKL177" s="173"/>
      <c r="BKM177" s="173"/>
      <c r="BKN177" s="173"/>
      <c r="BKO177" s="173"/>
      <c r="BKP177" s="173"/>
      <c r="BKQ177" s="173"/>
      <c r="BKR177" s="173"/>
      <c r="BKS177" s="173"/>
      <c r="BKT177" s="173"/>
      <c r="BKU177" s="173"/>
      <c r="BKV177" s="173"/>
      <c r="BKW177" s="173"/>
      <c r="BKX177" s="173"/>
      <c r="BKY177" s="173"/>
      <c r="BKZ177" s="173"/>
      <c r="BLA177" s="173"/>
      <c r="BLB177" s="173"/>
      <c r="BLC177" s="173"/>
      <c r="BLD177" s="173"/>
      <c r="BLE177" s="173"/>
      <c r="BLF177" s="173"/>
      <c r="BLG177" s="173"/>
      <c r="BLH177" s="173"/>
      <c r="BLI177" s="173"/>
      <c r="BLJ177" s="173"/>
      <c r="BLK177" s="173"/>
      <c r="BLL177" s="173"/>
      <c r="BLM177" s="173"/>
      <c r="BLN177" s="173"/>
      <c r="BLO177" s="173"/>
      <c r="BLP177" s="173"/>
      <c r="BLQ177" s="173"/>
      <c r="BLR177" s="173"/>
      <c r="BLS177" s="173"/>
      <c r="BLT177" s="173"/>
      <c r="BLU177" s="173"/>
      <c r="BLV177" s="173"/>
      <c r="BLW177" s="173"/>
      <c r="BLX177" s="173"/>
      <c r="BLY177" s="173"/>
      <c r="BLZ177" s="173"/>
      <c r="BMA177" s="173"/>
      <c r="BMB177" s="173"/>
      <c r="BMC177" s="173"/>
      <c r="BMD177" s="173"/>
      <c r="BME177" s="173"/>
      <c r="BMF177" s="173"/>
      <c r="BMG177" s="173"/>
      <c r="BMH177" s="173"/>
      <c r="BMI177" s="173"/>
      <c r="BMJ177" s="173"/>
      <c r="BMK177" s="173"/>
      <c r="BML177" s="173"/>
      <c r="BMM177" s="173"/>
      <c r="BMN177" s="173"/>
      <c r="BMO177" s="173"/>
      <c r="BMP177" s="173"/>
      <c r="BMQ177" s="173"/>
      <c r="BMR177" s="173"/>
      <c r="BMS177" s="173"/>
      <c r="BMT177" s="173"/>
      <c r="BMU177" s="173"/>
      <c r="BMV177" s="173"/>
      <c r="BMW177" s="173"/>
      <c r="BMX177" s="173"/>
      <c r="BMY177" s="173"/>
      <c r="BMZ177" s="173"/>
      <c r="BNA177" s="173"/>
      <c r="BNB177" s="173"/>
      <c r="BNC177" s="173"/>
      <c r="BND177" s="173"/>
      <c r="BNE177" s="173"/>
      <c r="BNF177" s="173"/>
      <c r="BNG177" s="173"/>
      <c r="BNH177" s="173"/>
      <c r="BNI177" s="173"/>
      <c r="BNJ177" s="173"/>
      <c r="BNK177" s="173"/>
      <c r="BNL177" s="173"/>
      <c r="BNM177" s="173"/>
      <c r="BNN177" s="173"/>
      <c r="BNO177" s="173"/>
      <c r="BNP177" s="173"/>
      <c r="BNQ177" s="173"/>
      <c r="BNR177" s="173"/>
      <c r="BNS177" s="173"/>
      <c r="BNT177" s="173"/>
      <c r="BNU177" s="173"/>
      <c r="BNV177" s="173"/>
      <c r="BNW177" s="173"/>
      <c r="BNX177" s="173"/>
      <c r="BNY177" s="173"/>
      <c r="BNZ177" s="173"/>
      <c r="BOA177" s="173"/>
      <c r="BOB177" s="173"/>
      <c r="BOC177" s="173"/>
      <c r="BOD177" s="173"/>
      <c r="BOE177" s="173"/>
      <c r="BOF177" s="173"/>
      <c r="BOG177" s="173"/>
      <c r="BOH177" s="173"/>
      <c r="BOI177" s="173"/>
      <c r="BOJ177" s="173"/>
      <c r="BOK177" s="173"/>
      <c r="BOL177" s="173"/>
      <c r="BOM177" s="173"/>
      <c r="BON177" s="173"/>
      <c r="BOO177" s="173"/>
      <c r="BOP177" s="173"/>
      <c r="BOQ177" s="173"/>
      <c r="BOR177" s="173"/>
      <c r="BOS177" s="173"/>
      <c r="BOT177" s="173"/>
      <c r="BOU177" s="173"/>
      <c r="BOV177" s="173"/>
      <c r="BOW177" s="173"/>
      <c r="BOX177" s="173"/>
      <c r="BOY177" s="173"/>
      <c r="BOZ177" s="173"/>
      <c r="BPA177" s="173"/>
      <c r="BPB177" s="173"/>
      <c r="BPC177" s="173"/>
      <c r="BPD177" s="173"/>
      <c r="BPE177" s="173"/>
      <c r="BPF177" s="173"/>
      <c r="BPG177" s="173"/>
      <c r="BPH177" s="173"/>
      <c r="BPI177" s="173"/>
      <c r="BPJ177" s="173"/>
      <c r="BPK177" s="173"/>
      <c r="BPL177" s="173"/>
      <c r="BPM177" s="173"/>
      <c r="BPN177" s="173"/>
      <c r="BPO177" s="173"/>
      <c r="BPP177" s="173"/>
      <c r="BPQ177" s="173"/>
      <c r="BPR177" s="173"/>
      <c r="BPS177" s="173"/>
      <c r="BPT177" s="173"/>
      <c r="BPU177" s="173"/>
      <c r="BPV177" s="173"/>
      <c r="BPW177" s="173"/>
      <c r="BPX177" s="173"/>
      <c r="BPY177" s="173"/>
      <c r="BPZ177" s="173"/>
      <c r="BQA177" s="173"/>
      <c r="BQB177" s="173"/>
      <c r="BQC177" s="173"/>
      <c r="BQD177" s="173"/>
      <c r="BQE177" s="173"/>
      <c r="BQF177" s="173"/>
      <c r="BQG177" s="173"/>
      <c r="BQH177" s="173"/>
      <c r="BQI177" s="173"/>
      <c r="BQJ177" s="173"/>
      <c r="BQK177" s="173"/>
      <c r="BQL177" s="173"/>
      <c r="BQM177" s="173"/>
      <c r="BQN177" s="173"/>
      <c r="BQO177" s="173"/>
      <c r="BQP177" s="173"/>
      <c r="BQQ177" s="173"/>
      <c r="BQR177" s="173"/>
      <c r="BQS177" s="173"/>
      <c r="BQT177" s="173"/>
      <c r="BQU177" s="173"/>
      <c r="BQV177" s="173"/>
      <c r="BQW177" s="173"/>
      <c r="BQX177" s="173"/>
      <c r="BQY177" s="173"/>
      <c r="BQZ177" s="173"/>
      <c r="BRA177" s="173"/>
      <c r="BRB177" s="173"/>
      <c r="BRC177" s="173"/>
      <c r="BRD177" s="173"/>
      <c r="BRE177" s="173"/>
      <c r="BRF177" s="173"/>
      <c r="BRG177" s="173"/>
      <c r="BRH177" s="173"/>
      <c r="BRI177" s="173"/>
      <c r="BRJ177" s="173"/>
      <c r="BRK177" s="173"/>
      <c r="BRL177" s="173"/>
      <c r="BRM177" s="173"/>
      <c r="BRN177" s="173"/>
      <c r="BRO177" s="173"/>
      <c r="BRP177" s="173"/>
      <c r="BRQ177" s="173"/>
      <c r="BRR177" s="173"/>
      <c r="BRS177" s="173"/>
      <c r="BRT177" s="173"/>
      <c r="BRU177" s="173"/>
      <c r="BRV177" s="173"/>
      <c r="BRW177" s="173"/>
      <c r="BRX177" s="173"/>
      <c r="BRY177" s="173"/>
      <c r="BRZ177" s="173"/>
      <c r="BSA177" s="173"/>
      <c r="BSB177" s="173"/>
      <c r="BSC177" s="173"/>
      <c r="BSD177" s="173"/>
      <c r="BSE177" s="173"/>
      <c r="BSF177" s="173"/>
      <c r="BSG177" s="173"/>
      <c r="BSH177" s="173"/>
      <c r="BSI177" s="173"/>
      <c r="BSJ177" s="173"/>
      <c r="BSK177" s="173"/>
      <c r="BSL177" s="173"/>
      <c r="BSM177" s="173"/>
      <c r="BSN177" s="173"/>
      <c r="BSO177" s="173"/>
      <c r="BSP177" s="173"/>
      <c r="BSQ177" s="173"/>
      <c r="BSR177" s="173"/>
      <c r="BSS177" s="173"/>
      <c r="BST177" s="173"/>
      <c r="BSU177" s="173"/>
      <c r="BSV177" s="173"/>
      <c r="BSW177" s="173"/>
      <c r="BSX177" s="173"/>
      <c r="BSY177" s="173"/>
      <c r="BSZ177" s="173"/>
      <c r="BTA177" s="173"/>
      <c r="BTB177" s="173"/>
      <c r="BTC177" s="173"/>
      <c r="BTD177" s="173"/>
      <c r="BTE177" s="173"/>
      <c r="BTF177" s="173"/>
      <c r="BTG177" s="173"/>
      <c r="BTH177" s="173"/>
      <c r="BTI177" s="173"/>
      <c r="BTJ177" s="173"/>
      <c r="BTK177" s="173"/>
      <c r="BTL177" s="173"/>
      <c r="BTM177" s="173"/>
      <c r="BTN177" s="173"/>
      <c r="BTO177" s="173"/>
      <c r="BTP177" s="173"/>
      <c r="BTQ177" s="173"/>
      <c r="BTR177" s="173"/>
      <c r="BTS177" s="173"/>
      <c r="BTT177" s="173"/>
      <c r="BTU177" s="173"/>
      <c r="BTV177" s="173"/>
      <c r="BTW177" s="173"/>
      <c r="BTX177" s="173"/>
      <c r="BTY177" s="173"/>
      <c r="BTZ177" s="173"/>
      <c r="BUA177" s="173"/>
      <c r="BUB177" s="173"/>
      <c r="BUC177" s="173"/>
      <c r="BUD177" s="173"/>
      <c r="BUE177" s="173"/>
      <c r="BUF177" s="173"/>
      <c r="BUG177" s="173"/>
      <c r="BUH177" s="173"/>
      <c r="BUI177" s="173"/>
      <c r="BUJ177" s="173"/>
      <c r="BUK177" s="173"/>
      <c r="BUL177" s="173"/>
      <c r="BUM177" s="173"/>
      <c r="BUN177" s="173"/>
      <c r="BUO177" s="173"/>
      <c r="BUP177" s="173"/>
      <c r="BUQ177" s="173"/>
      <c r="BUR177" s="173"/>
      <c r="BUS177" s="173"/>
      <c r="BUT177" s="173"/>
      <c r="BUU177" s="173"/>
      <c r="BUV177" s="173"/>
      <c r="BUW177" s="173"/>
      <c r="BUX177" s="173"/>
      <c r="BUY177" s="173"/>
      <c r="BUZ177" s="173"/>
      <c r="BVA177" s="173"/>
      <c r="BVB177" s="173"/>
      <c r="BVC177" s="173"/>
      <c r="BVD177" s="173"/>
      <c r="BVE177" s="173"/>
      <c r="BVF177" s="173"/>
      <c r="BVG177" s="173"/>
      <c r="BVH177" s="173"/>
      <c r="BVI177" s="173"/>
      <c r="BVJ177" s="173"/>
      <c r="BVK177" s="173"/>
      <c r="BVL177" s="173"/>
      <c r="BVM177" s="173"/>
      <c r="BVN177" s="173"/>
      <c r="BVO177" s="173"/>
      <c r="BVP177" s="173"/>
      <c r="BVQ177" s="173"/>
      <c r="BVR177" s="173"/>
      <c r="BVS177" s="173"/>
      <c r="BVT177" s="173"/>
      <c r="BVU177" s="173"/>
      <c r="BVV177" s="173"/>
      <c r="BVW177" s="173"/>
      <c r="BVX177" s="173"/>
      <c r="BVY177" s="173"/>
      <c r="BVZ177" s="173"/>
      <c r="BWA177" s="173"/>
      <c r="BWB177" s="173"/>
      <c r="BWC177" s="173"/>
      <c r="BWD177" s="173"/>
      <c r="BWE177" s="173"/>
      <c r="BWF177" s="173"/>
      <c r="BWG177" s="173"/>
      <c r="BWH177" s="173"/>
      <c r="BWI177" s="173"/>
      <c r="BWJ177" s="173"/>
      <c r="BWK177" s="173"/>
      <c r="BWL177" s="173"/>
      <c r="BWM177" s="173"/>
      <c r="BWN177" s="173"/>
      <c r="BWO177" s="173"/>
      <c r="BWP177" s="173"/>
      <c r="BWQ177" s="173"/>
      <c r="BWR177" s="173"/>
      <c r="BWS177" s="173"/>
      <c r="BWT177" s="173"/>
      <c r="BWU177" s="173"/>
      <c r="BWV177" s="173"/>
      <c r="BWW177" s="173"/>
      <c r="BWX177" s="173"/>
      <c r="BWY177" s="173"/>
      <c r="BWZ177" s="173"/>
      <c r="BXA177" s="173"/>
      <c r="BXB177" s="173"/>
      <c r="BXC177" s="173"/>
      <c r="BXD177" s="173"/>
      <c r="BXE177" s="173"/>
      <c r="BXF177" s="173"/>
      <c r="BXG177" s="173"/>
      <c r="BXH177" s="173"/>
      <c r="BXI177" s="173"/>
      <c r="BXJ177" s="173"/>
      <c r="BXK177" s="173"/>
      <c r="BXL177" s="173"/>
      <c r="BXM177" s="173"/>
      <c r="BXN177" s="173"/>
      <c r="BXO177" s="173"/>
      <c r="BXP177" s="173"/>
      <c r="BXQ177" s="173"/>
      <c r="BXR177" s="173"/>
      <c r="BXS177" s="173"/>
      <c r="BXT177" s="173"/>
      <c r="BXU177" s="173"/>
      <c r="BXV177" s="173"/>
      <c r="BXW177" s="173"/>
      <c r="BXX177" s="173"/>
      <c r="BXY177" s="173"/>
      <c r="BXZ177" s="173"/>
      <c r="BYA177" s="173"/>
      <c r="BYB177" s="173"/>
      <c r="BYC177" s="173"/>
      <c r="BYD177" s="173"/>
      <c r="BYE177" s="173"/>
      <c r="BYF177" s="173"/>
      <c r="BYG177" s="173"/>
      <c r="BYH177" s="173"/>
      <c r="BYI177" s="173"/>
      <c r="BYJ177" s="173"/>
      <c r="BYK177" s="173"/>
      <c r="BYL177" s="173"/>
      <c r="BYM177" s="173"/>
      <c r="BYN177" s="173"/>
      <c r="BYO177" s="173"/>
      <c r="BYP177" s="173"/>
      <c r="BYQ177" s="173"/>
      <c r="BYR177" s="173"/>
      <c r="BYS177" s="173"/>
      <c r="BYT177" s="173"/>
      <c r="BYU177" s="173"/>
      <c r="BYV177" s="173"/>
      <c r="BYW177" s="173"/>
      <c r="BYX177" s="173"/>
      <c r="BYY177" s="173"/>
      <c r="BYZ177" s="173"/>
      <c r="BZA177" s="173"/>
      <c r="BZB177" s="173"/>
      <c r="BZC177" s="173"/>
      <c r="BZD177" s="173"/>
      <c r="BZE177" s="173"/>
      <c r="BZF177" s="173"/>
      <c r="BZG177" s="173"/>
      <c r="BZH177" s="173"/>
      <c r="BZI177" s="173"/>
      <c r="BZJ177" s="173"/>
      <c r="BZK177" s="173"/>
      <c r="BZL177" s="173"/>
      <c r="BZM177" s="173"/>
      <c r="BZN177" s="173"/>
      <c r="BZO177" s="173"/>
      <c r="BZP177" s="173"/>
      <c r="BZQ177" s="173"/>
      <c r="BZR177" s="173"/>
      <c r="BZS177" s="173"/>
      <c r="BZT177" s="173"/>
      <c r="BZU177" s="173"/>
      <c r="BZV177" s="173"/>
      <c r="BZW177" s="173"/>
      <c r="BZX177" s="173"/>
      <c r="BZY177" s="173"/>
      <c r="BZZ177" s="173"/>
      <c r="CAA177" s="173"/>
      <c r="CAB177" s="173"/>
      <c r="CAC177" s="173"/>
      <c r="CAD177" s="173"/>
      <c r="CAE177" s="173"/>
      <c r="CAF177" s="173"/>
      <c r="CAG177" s="173"/>
      <c r="CAH177" s="173"/>
      <c r="CAI177" s="173"/>
      <c r="CAJ177" s="173"/>
      <c r="CAK177" s="173"/>
      <c r="CAL177" s="173"/>
      <c r="CAM177" s="173"/>
      <c r="CAN177" s="173"/>
      <c r="CAO177" s="173"/>
      <c r="CAP177" s="173"/>
      <c r="CAQ177" s="173"/>
      <c r="CAR177" s="173"/>
      <c r="CAS177" s="173"/>
      <c r="CAT177" s="173"/>
      <c r="CAU177" s="173"/>
      <c r="CAV177" s="173"/>
      <c r="CAW177" s="173"/>
      <c r="CAX177" s="173"/>
      <c r="CAY177" s="173"/>
      <c r="CAZ177" s="173"/>
      <c r="CBA177" s="173"/>
      <c r="CBB177" s="173"/>
      <c r="CBC177" s="173"/>
      <c r="CBD177" s="173"/>
      <c r="CBE177" s="173"/>
      <c r="CBF177" s="173"/>
      <c r="CBG177" s="173"/>
      <c r="CBH177" s="173"/>
      <c r="CBI177" s="173"/>
      <c r="CBJ177" s="173"/>
      <c r="CBK177" s="173"/>
      <c r="CBL177" s="173"/>
      <c r="CBM177" s="173"/>
      <c r="CBN177" s="173"/>
      <c r="CBO177" s="173"/>
      <c r="CBP177" s="173"/>
      <c r="CBQ177" s="173"/>
      <c r="CBR177" s="173"/>
      <c r="CBS177" s="173"/>
      <c r="CBT177" s="173"/>
      <c r="CBU177" s="173"/>
      <c r="CBV177" s="173"/>
      <c r="CBW177" s="173"/>
      <c r="CBX177" s="173"/>
      <c r="CBY177" s="173"/>
      <c r="CBZ177" s="173"/>
      <c r="CCA177" s="173"/>
      <c r="CCB177" s="173"/>
      <c r="CCC177" s="173"/>
      <c r="CCD177" s="173"/>
      <c r="CCE177" s="173"/>
      <c r="CCF177" s="173"/>
      <c r="CCG177" s="173"/>
      <c r="CCH177" s="173"/>
      <c r="CCI177" s="173"/>
      <c r="CCJ177" s="173"/>
      <c r="CCK177" s="173"/>
      <c r="CCL177" s="173"/>
      <c r="CCM177" s="173"/>
      <c r="CCN177" s="173"/>
      <c r="CCO177" s="173"/>
      <c r="CCP177" s="173"/>
      <c r="CCQ177" s="173"/>
      <c r="CCR177" s="173"/>
      <c r="CCS177" s="173"/>
      <c r="CCT177" s="173"/>
      <c r="CCU177" s="173"/>
      <c r="CCV177" s="173"/>
      <c r="CCW177" s="173"/>
      <c r="CCX177" s="173"/>
      <c r="CCY177" s="173"/>
      <c r="CCZ177" s="173"/>
      <c r="CDA177" s="173"/>
      <c r="CDB177" s="173"/>
      <c r="CDC177" s="173"/>
      <c r="CDD177" s="173"/>
      <c r="CDE177" s="173"/>
      <c r="CDF177" s="173"/>
      <c r="CDG177" s="173"/>
      <c r="CDH177" s="173"/>
      <c r="CDI177" s="173"/>
      <c r="CDJ177" s="173"/>
      <c r="CDK177" s="173"/>
      <c r="CDL177" s="173"/>
      <c r="CDM177" s="173"/>
      <c r="CDN177" s="173"/>
      <c r="CDO177" s="173"/>
      <c r="CDP177" s="173"/>
      <c r="CDQ177" s="173"/>
      <c r="CDR177" s="173"/>
      <c r="CDS177" s="173"/>
      <c r="CDT177" s="173"/>
      <c r="CDU177" s="173"/>
      <c r="CDV177" s="173"/>
      <c r="CDW177" s="173"/>
      <c r="CDX177" s="173"/>
      <c r="CDY177" s="173"/>
      <c r="CDZ177" s="173"/>
      <c r="CEA177" s="173"/>
      <c r="CEB177" s="173"/>
      <c r="CEC177" s="173"/>
      <c r="CED177" s="173"/>
      <c r="CEE177" s="173"/>
      <c r="CEF177" s="173"/>
      <c r="CEG177" s="173"/>
      <c r="CEH177" s="173"/>
      <c r="CEI177" s="173"/>
      <c r="CEJ177" s="173"/>
      <c r="CEK177" s="173"/>
      <c r="CEL177" s="173"/>
      <c r="CEM177" s="173"/>
      <c r="CEN177" s="173"/>
      <c r="CEO177" s="173"/>
      <c r="CEP177" s="173"/>
      <c r="CEQ177" s="173"/>
      <c r="CER177" s="173"/>
      <c r="CES177" s="173"/>
      <c r="CET177" s="173"/>
      <c r="CEU177" s="173"/>
      <c r="CEV177" s="173"/>
      <c r="CEW177" s="173"/>
      <c r="CEX177" s="173"/>
      <c r="CEY177" s="173"/>
      <c r="CEZ177" s="173"/>
      <c r="CFA177" s="173"/>
      <c r="CFB177" s="173"/>
      <c r="CFC177" s="173"/>
      <c r="CFD177" s="173"/>
      <c r="CFE177" s="173"/>
      <c r="CFF177" s="173"/>
      <c r="CFG177" s="173"/>
      <c r="CFH177" s="173"/>
      <c r="CFI177" s="173"/>
      <c r="CFJ177" s="173"/>
      <c r="CFK177" s="173"/>
      <c r="CFL177" s="173"/>
      <c r="CFM177" s="173"/>
      <c r="CFN177" s="173"/>
      <c r="CFO177" s="173"/>
      <c r="CFP177" s="173"/>
      <c r="CFQ177" s="173"/>
      <c r="CFR177" s="173"/>
      <c r="CFS177" s="173"/>
      <c r="CFT177" s="173"/>
      <c r="CFU177" s="173"/>
      <c r="CFV177" s="173"/>
      <c r="CFW177" s="173"/>
      <c r="CFX177" s="173"/>
      <c r="CFY177" s="173"/>
      <c r="CFZ177" s="173"/>
      <c r="CGA177" s="173"/>
      <c r="CGB177" s="173"/>
      <c r="CGC177" s="173"/>
      <c r="CGD177" s="173"/>
      <c r="CGE177" s="173"/>
      <c r="CGF177" s="173"/>
      <c r="CGG177" s="173"/>
      <c r="CGH177" s="173"/>
      <c r="CGI177" s="173"/>
      <c r="CGJ177" s="173"/>
      <c r="CGK177" s="173"/>
      <c r="CGL177" s="173"/>
      <c r="CGM177" s="173"/>
      <c r="CGN177" s="173"/>
      <c r="CGO177" s="173"/>
      <c r="CGP177" s="173"/>
      <c r="CGQ177" s="173"/>
      <c r="CGR177" s="173"/>
      <c r="CGS177" s="173"/>
      <c r="CGT177" s="173"/>
      <c r="CGU177" s="173"/>
      <c r="CGV177" s="173"/>
      <c r="CGW177" s="173"/>
      <c r="CGX177" s="173"/>
      <c r="CGY177" s="173"/>
      <c r="CGZ177" s="173"/>
      <c r="CHA177" s="173"/>
      <c r="CHB177" s="173"/>
      <c r="CHC177" s="173"/>
      <c r="CHD177" s="173"/>
      <c r="CHE177" s="173"/>
      <c r="CHF177" s="173"/>
      <c r="CHG177" s="173"/>
      <c r="CHH177" s="173"/>
      <c r="CHI177" s="173"/>
      <c r="CHJ177" s="173"/>
      <c r="CHK177" s="173"/>
      <c r="CHL177" s="173"/>
      <c r="CHM177" s="173"/>
      <c r="CHN177" s="173"/>
      <c r="CHO177" s="173"/>
      <c r="CHP177" s="173"/>
      <c r="CHQ177" s="173"/>
      <c r="CHR177" s="173"/>
      <c r="CHS177" s="173"/>
      <c r="CHT177" s="173"/>
      <c r="CHU177" s="173"/>
      <c r="CHV177" s="173"/>
      <c r="CHW177" s="173"/>
      <c r="CHX177" s="173"/>
      <c r="CHY177" s="173"/>
      <c r="CHZ177" s="173"/>
      <c r="CIA177" s="173"/>
      <c r="CIB177" s="173"/>
      <c r="CIC177" s="173"/>
      <c r="CID177" s="173"/>
      <c r="CIE177" s="173"/>
      <c r="CIF177" s="173"/>
      <c r="CIG177" s="173"/>
      <c r="CIH177" s="173"/>
      <c r="CII177" s="173"/>
      <c r="CIJ177" s="173"/>
      <c r="CIK177" s="173"/>
      <c r="CIL177" s="173"/>
      <c r="CIM177" s="173"/>
      <c r="CIN177" s="173"/>
      <c r="CIO177" s="173"/>
      <c r="CIP177" s="173"/>
      <c r="CIQ177" s="173"/>
      <c r="CIR177" s="173"/>
      <c r="CIS177" s="173"/>
      <c r="CIT177" s="173"/>
      <c r="CIU177" s="173"/>
      <c r="CIV177" s="173"/>
      <c r="CIW177" s="173"/>
      <c r="CIX177" s="173"/>
      <c r="CIY177" s="173"/>
      <c r="CIZ177" s="173"/>
      <c r="CJA177" s="173"/>
      <c r="CJB177" s="173"/>
      <c r="CJC177" s="173"/>
      <c r="CJD177" s="173"/>
      <c r="CJE177" s="173"/>
      <c r="CJF177" s="173"/>
      <c r="CJG177" s="173"/>
      <c r="CJH177" s="173"/>
      <c r="CJI177" s="173"/>
      <c r="CJJ177" s="173"/>
      <c r="CJK177" s="173"/>
      <c r="CJL177" s="173"/>
      <c r="CJM177" s="173"/>
      <c r="CJN177" s="173"/>
      <c r="CJO177" s="173"/>
      <c r="CJP177" s="173"/>
      <c r="CJQ177" s="173"/>
      <c r="CJR177" s="173"/>
      <c r="CJS177" s="173"/>
      <c r="CJT177" s="173"/>
      <c r="CJU177" s="173"/>
      <c r="CJV177" s="173"/>
      <c r="CJW177" s="173"/>
      <c r="CJX177" s="173"/>
      <c r="CJY177" s="173"/>
      <c r="CJZ177" s="173"/>
      <c r="CKA177" s="173"/>
      <c r="CKB177" s="173"/>
      <c r="CKC177" s="173"/>
      <c r="CKD177" s="173"/>
      <c r="CKE177" s="173"/>
      <c r="CKF177" s="173"/>
      <c r="CKG177" s="173"/>
      <c r="CKH177" s="173"/>
      <c r="CKI177" s="173"/>
      <c r="CKJ177" s="173"/>
      <c r="CKK177" s="173"/>
      <c r="CKL177" s="173"/>
      <c r="CKM177" s="173"/>
      <c r="CKN177" s="173"/>
      <c r="CKO177" s="173"/>
      <c r="CKP177" s="173"/>
      <c r="CKQ177" s="173"/>
      <c r="CKR177" s="173"/>
      <c r="CKS177" s="173"/>
      <c r="CKT177" s="173"/>
      <c r="CKU177" s="173"/>
      <c r="CKV177" s="173"/>
      <c r="CKW177" s="173"/>
      <c r="CKX177" s="173"/>
      <c r="CKY177" s="173"/>
      <c r="CKZ177" s="173"/>
      <c r="CLA177" s="173"/>
      <c r="CLB177" s="173"/>
      <c r="CLC177" s="173"/>
      <c r="CLD177" s="173"/>
      <c r="CLE177" s="173"/>
      <c r="CLF177" s="173"/>
      <c r="CLG177" s="173"/>
      <c r="CLH177" s="173"/>
      <c r="CLI177" s="173"/>
      <c r="CLJ177" s="173"/>
      <c r="CLK177" s="173"/>
      <c r="CLL177" s="173"/>
      <c r="CLM177" s="173"/>
      <c r="CLN177" s="173"/>
      <c r="CLO177" s="173"/>
      <c r="CLP177" s="173"/>
      <c r="CLQ177" s="173"/>
      <c r="CLR177" s="173"/>
      <c r="CLS177" s="173"/>
      <c r="CLT177" s="173"/>
      <c r="CLU177" s="173"/>
      <c r="CLV177" s="173"/>
      <c r="CLW177" s="173"/>
      <c r="CLX177" s="173"/>
      <c r="CLY177" s="173"/>
      <c r="CLZ177" s="173"/>
      <c r="CMA177" s="173"/>
      <c r="CMB177" s="173"/>
      <c r="CMC177" s="173"/>
      <c r="CMD177" s="173"/>
      <c r="CME177" s="173"/>
      <c r="CMF177" s="173"/>
      <c r="CMG177" s="173"/>
      <c r="CMH177" s="173"/>
      <c r="CMI177" s="173"/>
      <c r="CMJ177" s="173"/>
      <c r="CMK177" s="173"/>
      <c r="CML177" s="173"/>
      <c r="CMM177" s="173"/>
      <c r="CMN177" s="173"/>
      <c r="CMO177" s="173"/>
      <c r="CMP177" s="173"/>
      <c r="CMQ177" s="173"/>
      <c r="CMR177" s="173"/>
      <c r="CMS177" s="173"/>
      <c r="CMT177" s="173"/>
      <c r="CMU177" s="173"/>
      <c r="CMV177" s="173"/>
      <c r="CMW177" s="173"/>
      <c r="CMX177" s="173"/>
      <c r="CMY177" s="173"/>
      <c r="CMZ177" s="173"/>
      <c r="CNA177" s="173"/>
      <c r="CNB177" s="173"/>
      <c r="CNC177" s="173"/>
      <c r="CND177" s="173"/>
      <c r="CNE177" s="173"/>
      <c r="CNF177" s="173"/>
      <c r="CNG177" s="173"/>
      <c r="CNH177" s="173"/>
      <c r="CNI177" s="173"/>
      <c r="CNJ177" s="173"/>
      <c r="CNK177" s="173"/>
      <c r="CNL177" s="173"/>
      <c r="CNM177" s="173"/>
      <c r="CNN177" s="173"/>
      <c r="CNO177" s="173"/>
      <c r="CNP177" s="173"/>
      <c r="CNQ177" s="173"/>
      <c r="CNR177" s="173"/>
      <c r="CNS177" s="173"/>
      <c r="CNT177" s="173"/>
      <c r="CNU177" s="173"/>
      <c r="CNV177" s="173"/>
      <c r="CNW177" s="173"/>
      <c r="CNX177" s="173"/>
      <c r="CNY177" s="173"/>
      <c r="CNZ177" s="173"/>
      <c r="COA177" s="173"/>
      <c r="COB177" s="173"/>
      <c r="COC177" s="173"/>
      <c r="COD177" s="173"/>
      <c r="COE177" s="173"/>
      <c r="COF177" s="173"/>
      <c r="COG177" s="173"/>
      <c r="COH177" s="173"/>
      <c r="COI177" s="173"/>
      <c r="COJ177" s="173"/>
      <c r="COK177" s="173"/>
      <c r="COL177" s="173"/>
      <c r="COM177" s="173"/>
      <c r="CON177" s="173"/>
      <c r="COO177" s="173"/>
      <c r="COP177" s="173"/>
      <c r="COQ177" s="173"/>
      <c r="COR177" s="173"/>
      <c r="COS177" s="173"/>
      <c r="COT177" s="173"/>
      <c r="COU177" s="173"/>
      <c r="COV177" s="173"/>
      <c r="COW177" s="173"/>
      <c r="COX177" s="173"/>
      <c r="COY177" s="173"/>
      <c r="COZ177" s="173"/>
      <c r="CPA177" s="173"/>
      <c r="CPB177" s="173"/>
      <c r="CPC177" s="173"/>
      <c r="CPD177" s="173"/>
      <c r="CPE177" s="173"/>
      <c r="CPF177" s="173"/>
      <c r="CPG177" s="173"/>
      <c r="CPH177" s="173"/>
      <c r="CPI177" s="173"/>
      <c r="CPJ177" s="173"/>
      <c r="CPK177" s="173"/>
      <c r="CPL177" s="173"/>
      <c r="CPM177" s="173"/>
      <c r="CPN177" s="173"/>
      <c r="CPO177" s="173"/>
      <c r="CPP177" s="173"/>
      <c r="CPQ177" s="173"/>
      <c r="CPR177" s="173"/>
      <c r="CPS177" s="173"/>
      <c r="CPT177" s="173"/>
      <c r="CPU177" s="173"/>
      <c r="CPV177" s="173"/>
      <c r="CPW177" s="173"/>
      <c r="CPX177" s="173"/>
      <c r="CPY177" s="173"/>
      <c r="CPZ177" s="173"/>
      <c r="CQA177" s="173"/>
      <c r="CQB177" s="173"/>
      <c r="CQC177" s="173"/>
      <c r="CQD177" s="173"/>
      <c r="CQE177" s="173"/>
      <c r="CQF177" s="173"/>
      <c r="CQG177" s="173"/>
      <c r="CQH177" s="173"/>
      <c r="CQI177" s="173"/>
      <c r="CQJ177" s="173"/>
      <c r="CQK177" s="173"/>
      <c r="CQL177" s="173"/>
      <c r="CQM177" s="173"/>
      <c r="CQN177" s="173"/>
      <c r="CQO177" s="173"/>
      <c r="CQP177" s="173"/>
      <c r="CQQ177" s="173"/>
      <c r="CQR177" s="173"/>
      <c r="CQS177" s="173"/>
      <c r="CQT177" s="173"/>
      <c r="CQU177" s="173"/>
      <c r="CQV177" s="173"/>
      <c r="CQW177" s="173"/>
      <c r="CQX177" s="173"/>
      <c r="CQY177" s="173"/>
      <c r="CQZ177" s="173"/>
      <c r="CRA177" s="173"/>
      <c r="CRB177" s="173"/>
      <c r="CRC177" s="173"/>
      <c r="CRD177" s="173"/>
      <c r="CRE177" s="173"/>
      <c r="CRF177" s="173"/>
      <c r="CRG177" s="173"/>
      <c r="CRH177" s="173"/>
      <c r="CRI177" s="173"/>
      <c r="CRJ177" s="173"/>
      <c r="CRK177" s="173"/>
      <c r="CRL177" s="173"/>
      <c r="CRM177" s="173"/>
      <c r="CRN177" s="173"/>
      <c r="CRO177" s="173"/>
      <c r="CRP177" s="173"/>
      <c r="CRQ177" s="173"/>
      <c r="CRR177" s="173"/>
      <c r="CRS177" s="173"/>
      <c r="CRT177" s="173"/>
      <c r="CRU177" s="173"/>
      <c r="CRV177" s="173"/>
      <c r="CRW177" s="173"/>
      <c r="CRX177" s="173"/>
      <c r="CRY177" s="173"/>
      <c r="CRZ177" s="173"/>
      <c r="CSA177" s="173"/>
      <c r="CSB177" s="173"/>
      <c r="CSC177" s="173"/>
      <c r="CSD177" s="173"/>
      <c r="CSE177" s="173"/>
      <c r="CSF177" s="173"/>
      <c r="CSG177" s="173"/>
      <c r="CSH177" s="173"/>
      <c r="CSI177" s="173"/>
      <c r="CSJ177" s="173"/>
      <c r="CSK177" s="173"/>
      <c r="CSL177" s="173"/>
      <c r="CSM177" s="173"/>
      <c r="CSN177" s="173"/>
      <c r="CSO177" s="173"/>
      <c r="CSP177" s="173"/>
      <c r="CSQ177" s="173"/>
      <c r="CSR177" s="173"/>
      <c r="CSS177" s="173"/>
      <c r="CST177" s="173"/>
      <c r="CSU177" s="173"/>
      <c r="CSV177" s="173"/>
      <c r="CSW177" s="173"/>
      <c r="CSX177" s="173"/>
      <c r="CSY177" s="173"/>
      <c r="CSZ177" s="173"/>
      <c r="CTA177" s="173"/>
      <c r="CTB177" s="173"/>
      <c r="CTC177" s="173"/>
      <c r="CTD177" s="173"/>
      <c r="CTE177" s="173"/>
      <c r="CTF177" s="173"/>
      <c r="CTG177" s="173"/>
      <c r="CTH177" s="173"/>
      <c r="CTI177" s="173"/>
      <c r="CTJ177" s="173"/>
      <c r="CTK177" s="173"/>
      <c r="CTL177" s="173"/>
      <c r="CTM177" s="173"/>
      <c r="CTN177" s="173"/>
      <c r="CTO177" s="173"/>
      <c r="CTP177" s="173"/>
      <c r="CTQ177" s="173"/>
      <c r="CTR177" s="173"/>
      <c r="CTS177" s="173"/>
      <c r="CTT177" s="173"/>
      <c r="CTU177" s="173"/>
      <c r="CTV177" s="173"/>
      <c r="CTW177" s="173"/>
      <c r="CTX177" s="173"/>
      <c r="CTY177" s="173"/>
      <c r="CTZ177" s="173"/>
      <c r="CUA177" s="173"/>
      <c r="CUB177" s="173"/>
      <c r="CUC177" s="173"/>
      <c r="CUD177" s="173"/>
      <c r="CUE177" s="173"/>
      <c r="CUF177" s="173"/>
      <c r="CUG177" s="173"/>
      <c r="CUH177" s="173"/>
      <c r="CUI177" s="173"/>
      <c r="CUJ177" s="173"/>
      <c r="CUK177" s="173"/>
      <c r="CUL177" s="173"/>
      <c r="CUM177" s="173"/>
      <c r="CUN177" s="173"/>
      <c r="CUO177" s="173"/>
      <c r="CUP177" s="173"/>
      <c r="CUQ177" s="173"/>
      <c r="CUR177" s="173"/>
      <c r="CUS177" s="173"/>
      <c r="CUT177" s="173"/>
      <c r="CUU177" s="173"/>
      <c r="CUV177" s="173"/>
      <c r="CUW177" s="173"/>
      <c r="CUX177" s="173"/>
      <c r="CUY177" s="173"/>
      <c r="CUZ177" s="173"/>
      <c r="CVA177" s="173"/>
      <c r="CVB177" s="173"/>
      <c r="CVC177" s="173"/>
      <c r="CVD177" s="173"/>
      <c r="CVE177" s="173"/>
      <c r="CVF177" s="173"/>
      <c r="CVG177" s="173"/>
      <c r="CVH177" s="173"/>
      <c r="CVI177" s="173"/>
      <c r="CVJ177" s="173"/>
      <c r="CVK177" s="173"/>
      <c r="CVL177" s="173"/>
      <c r="CVM177" s="173"/>
      <c r="CVN177" s="173"/>
      <c r="CVO177" s="173"/>
      <c r="CVP177" s="173"/>
      <c r="CVQ177" s="173"/>
      <c r="CVR177" s="173"/>
      <c r="CVS177" s="173"/>
      <c r="CVT177" s="173"/>
      <c r="CVU177" s="173"/>
      <c r="CVV177" s="173"/>
      <c r="CVW177" s="173"/>
      <c r="CVX177" s="173"/>
      <c r="CVY177" s="173"/>
      <c r="CVZ177" s="173"/>
      <c r="CWA177" s="173"/>
      <c r="CWB177" s="173"/>
      <c r="CWC177" s="173"/>
      <c r="CWD177" s="173"/>
      <c r="CWE177" s="173"/>
      <c r="CWF177" s="173"/>
      <c r="CWG177" s="173"/>
      <c r="CWH177" s="173"/>
      <c r="CWI177" s="173"/>
      <c r="CWJ177" s="173"/>
      <c r="CWK177" s="173"/>
      <c r="CWL177" s="173"/>
      <c r="CWM177" s="173"/>
      <c r="CWN177" s="173"/>
      <c r="CWO177" s="173"/>
      <c r="CWP177" s="173"/>
      <c r="CWQ177" s="173"/>
      <c r="CWR177" s="173"/>
      <c r="CWS177" s="173"/>
      <c r="CWT177" s="173"/>
      <c r="CWU177" s="173"/>
      <c r="CWV177" s="173"/>
      <c r="CWW177" s="173"/>
      <c r="CWX177" s="173"/>
      <c r="CWY177" s="173"/>
      <c r="CWZ177" s="173"/>
      <c r="CXA177" s="173"/>
      <c r="CXB177" s="173"/>
      <c r="CXC177" s="173"/>
      <c r="CXD177" s="173"/>
      <c r="CXE177" s="173"/>
      <c r="CXF177" s="173"/>
      <c r="CXG177" s="173"/>
      <c r="CXH177" s="173"/>
      <c r="CXI177" s="173"/>
      <c r="CXJ177" s="173"/>
      <c r="CXK177" s="173"/>
      <c r="CXL177" s="173"/>
      <c r="CXM177" s="173"/>
      <c r="CXN177" s="173"/>
      <c r="CXO177" s="173"/>
      <c r="CXP177" s="173"/>
      <c r="CXQ177" s="173"/>
      <c r="CXR177" s="173"/>
      <c r="CXS177" s="173"/>
      <c r="CXT177" s="173"/>
      <c r="CXU177" s="173"/>
      <c r="CXV177" s="173"/>
      <c r="CXW177" s="173"/>
      <c r="CXX177" s="173"/>
      <c r="CXY177" s="173"/>
      <c r="CXZ177" s="173"/>
      <c r="CYA177" s="173"/>
      <c r="CYB177" s="173"/>
      <c r="CYC177" s="173"/>
      <c r="CYD177" s="173"/>
      <c r="CYE177" s="173"/>
      <c r="CYF177" s="173"/>
      <c r="CYG177" s="173"/>
      <c r="CYH177" s="173"/>
      <c r="CYI177" s="173"/>
      <c r="CYJ177" s="173"/>
      <c r="CYK177" s="173"/>
      <c r="CYL177" s="173"/>
      <c r="CYM177" s="173"/>
      <c r="CYN177" s="173"/>
      <c r="CYO177" s="173"/>
      <c r="CYP177" s="173"/>
      <c r="CYQ177" s="173"/>
      <c r="CYR177" s="173"/>
      <c r="CYS177" s="173"/>
      <c r="CYT177" s="173"/>
      <c r="CYU177" s="173"/>
      <c r="CYV177" s="173"/>
      <c r="CYW177" s="173"/>
      <c r="CYX177" s="173"/>
      <c r="CYY177" s="173"/>
      <c r="CYZ177" s="173"/>
      <c r="CZA177" s="173"/>
      <c r="CZB177" s="173"/>
      <c r="CZC177" s="173"/>
      <c r="CZD177" s="173"/>
      <c r="CZE177" s="173"/>
      <c r="CZF177" s="173"/>
      <c r="CZG177" s="173"/>
      <c r="CZH177" s="173"/>
      <c r="CZI177" s="173"/>
      <c r="CZJ177" s="173"/>
      <c r="CZK177" s="173"/>
      <c r="CZL177" s="173"/>
      <c r="CZM177" s="173"/>
      <c r="CZN177" s="173"/>
      <c r="CZO177" s="173"/>
      <c r="CZP177" s="173"/>
      <c r="CZQ177" s="173"/>
      <c r="CZR177" s="173"/>
      <c r="CZS177" s="173"/>
      <c r="CZT177" s="173"/>
      <c r="CZU177" s="173"/>
      <c r="CZV177" s="173"/>
      <c r="CZW177" s="173"/>
      <c r="CZX177" s="173"/>
      <c r="CZY177" s="173"/>
      <c r="CZZ177" s="173"/>
      <c r="DAA177" s="173"/>
      <c r="DAB177" s="173"/>
      <c r="DAC177" s="173"/>
      <c r="DAD177" s="173"/>
      <c r="DAE177" s="173"/>
      <c r="DAF177" s="173"/>
      <c r="DAG177" s="173"/>
      <c r="DAH177" s="173"/>
      <c r="DAI177" s="173"/>
      <c r="DAJ177" s="173"/>
      <c r="DAK177" s="173"/>
      <c r="DAL177" s="173"/>
      <c r="DAM177" s="173"/>
      <c r="DAN177" s="173"/>
      <c r="DAO177" s="173"/>
      <c r="DAP177" s="173"/>
      <c r="DAQ177" s="173"/>
      <c r="DAR177" s="173"/>
      <c r="DAS177" s="173"/>
      <c r="DAT177" s="173"/>
      <c r="DAU177" s="173"/>
      <c r="DAV177" s="173"/>
      <c r="DAW177" s="173"/>
      <c r="DAX177" s="173"/>
      <c r="DAY177" s="173"/>
      <c r="DAZ177" s="173"/>
      <c r="DBA177" s="173"/>
      <c r="DBB177" s="173"/>
      <c r="DBC177" s="173"/>
      <c r="DBD177" s="173"/>
      <c r="DBE177" s="173"/>
      <c r="DBF177" s="173"/>
      <c r="DBG177" s="173"/>
      <c r="DBH177" s="173"/>
      <c r="DBI177" s="173"/>
      <c r="DBJ177" s="173"/>
      <c r="DBK177" s="173"/>
      <c r="DBL177" s="173"/>
      <c r="DBM177" s="173"/>
      <c r="DBN177" s="173"/>
      <c r="DBO177" s="173"/>
      <c r="DBP177" s="173"/>
      <c r="DBQ177" s="173"/>
      <c r="DBR177" s="173"/>
      <c r="DBS177" s="173"/>
      <c r="DBT177" s="173"/>
      <c r="DBU177" s="173"/>
      <c r="DBV177" s="173"/>
      <c r="DBW177" s="173"/>
      <c r="DBX177" s="173"/>
      <c r="DBY177" s="173"/>
      <c r="DBZ177" s="173"/>
      <c r="DCA177" s="173"/>
      <c r="DCB177" s="173"/>
      <c r="DCC177" s="173"/>
      <c r="DCD177" s="173"/>
      <c r="DCE177" s="173"/>
      <c r="DCF177" s="173"/>
      <c r="DCG177" s="173"/>
      <c r="DCH177" s="173"/>
      <c r="DCI177" s="173"/>
      <c r="DCJ177" s="173"/>
      <c r="DCK177" s="173"/>
      <c r="DCL177" s="173"/>
      <c r="DCM177" s="173"/>
      <c r="DCN177" s="173"/>
      <c r="DCO177" s="173"/>
      <c r="DCP177" s="173"/>
      <c r="DCQ177" s="173"/>
      <c r="DCR177" s="173"/>
      <c r="DCS177" s="173"/>
      <c r="DCT177" s="173"/>
      <c r="DCU177" s="173"/>
      <c r="DCV177" s="173"/>
      <c r="DCW177" s="173"/>
      <c r="DCX177" s="173"/>
      <c r="DCY177" s="173"/>
      <c r="DCZ177" s="173"/>
      <c r="DDA177" s="173"/>
      <c r="DDB177" s="173"/>
      <c r="DDC177" s="173"/>
      <c r="DDD177" s="173"/>
      <c r="DDE177" s="173"/>
      <c r="DDF177" s="173"/>
      <c r="DDG177" s="173"/>
      <c r="DDH177" s="173"/>
      <c r="DDI177" s="173"/>
      <c r="DDJ177" s="173"/>
      <c r="DDK177" s="173"/>
      <c r="DDL177" s="173"/>
      <c r="DDM177" s="173"/>
      <c r="DDN177" s="173"/>
      <c r="DDO177" s="173"/>
      <c r="DDP177" s="173"/>
      <c r="DDQ177" s="173"/>
      <c r="DDR177" s="173"/>
      <c r="DDS177" s="173"/>
      <c r="DDT177" s="173"/>
      <c r="DDU177" s="173"/>
      <c r="DDV177" s="173"/>
      <c r="DDW177" s="173"/>
      <c r="DDX177" s="173"/>
      <c r="DDY177" s="173"/>
      <c r="DDZ177" s="173"/>
      <c r="DEA177" s="173"/>
      <c r="DEB177" s="173"/>
      <c r="DEC177" s="173"/>
      <c r="DED177" s="173"/>
      <c r="DEE177" s="173"/>
      <c r="DEF177" s="173"/>
      <c r="DEG177" s="173"/>
      <c r="DEH177" s="173"/>
      <c r="DEI177" s="173"/>
      <c r="DEJ177" s="173"/>
      <c r="DEK177" s="173"/>
      <c r="DEL177" s="173"/>
      <c r="DEM177" s="173"/>
      <c r="DEN177" s="173"/>
      <c r="DEO177" s="173"/>
      <c r="DEP177" s="173"/>
      <c r="DEQ177" s="173"/>
      <c r="DER177" s="173"/>
      <c r="DES177" s="173"/>
      <c r="DET177" s="173"/>
      <c r="DEU177" s="173"/>
      <c r="DEV177" s="173"/>
      <c r="DEW177" s="173"/>
      <c r="DEX177" s="173"/>
      <c r="DEY177" s="173"/>
      <c r="DEZ177" s="173"/>
      <c r="DFA177" s="173"/>
      <c r="DFB177" s="173"/>
      <c r="DFC177" s="173"/>
      <c r="DFD177" s="173"/>
      <c r="DFE177" s="173"/>
      <c r="DFF177" s="173"/>
      <c r="DFG177" s="173"/>
      <c r="DFH177" s="173"/>
      <c r="DFI177" s="173"/>
      <c r="DFJ177" s="173"/>
      <c r="DFK177" s="173"/>
      <c r="DFL177" s="173"/>
      <c r="DFM177" s="173"/>
      <c r="DFN177" s="173"/>
      <c r="DFO177" s="173"/>
      <c r="DFP177" s="173"/>
      <c r="DFQ177" s="173"/>
      <c r="DFR177" s="173"/>
      <c r="DFS177" s="173"/>
      <c r="DFT177" s="173"/>
      <c r="DFU177" s="173"/>
      <c r="DFV177" s="173"/>
      <c r="DFW177" s="173"/>
      <c r="DFX177" s="173"/>
      <c r="DFY177" s="173"/>
      <c r="DFZ177" s="173"/>
      <c r="DGA177" s="173"/>
      <c r="DGB177" s="173"/>
      <c r="DGC177" s="173"/>
      <c r="DGD177" s="173"/>
      <c r="DGE177" s="173"/>
      <c r="DGF177" s="173"/>
      <c r="DGG177" s="173"/>
      <c r="DGH177" s="173"/>
      <c r="DGI177" s="173"/>
      <c r="DGJ177" s="173"/>
      <c r="DGK177" s="173"/>
      <c r="DGL177" s="173"/>
      <c r="DGM177" s="173"/>
      <c r="DGN177" s="173"/>
      <c r="DGO177" s="173"/>
      <c r="DGP177" s="173"/>
      <c r="DGQ177" s="173"/>
      <c r="DGR177" s="173"/>
      <c r="DGS177" s="173"/>
      <c r="DGT177" s="173"/>
      <c r="DGU177" s="173"/>
      <c r="DGV177" s="173"/>
      <c r="DGW177" s="173"/>
      <c r="DGX177" s="173"/>
      <c r="DGY177" s="173"/>
      <c r="DGZ177" s="173"/>
      <c r="DHA177" s="173"/>
      <c r="DHB177" s="173"/>
      <c r="DHC177" s="173"/>
      <c r="DHD177" s="173"/>
      <c r="DHE177" s="173"/>
      <c r="DHF177" s="173"/>
      <c r="DHG177" s="173"/>
      <c r="DHH177" s="173"/>
      <c r="DHI177" s="173"/>
      <c r="DHJ177" s="173"/>
      <c r="DHK177" s="173"/>
      <c r="DHL177" s="173"/>
      <c r="DHM177" s="173"/>
      <c r="DHN177" s="173"/>
      <c r="DHO177" s="173"/>
      <c r="DHP177" s="173"/>
      <c r="DHQ177" s="173"/>
      <c r="DHR177" s="173"/>
      <c r="DHS177" s="173"/>
      <c r="DHT177" s="173"/>
      <c r="DHU177" s="173"/>
      <c r="DHV177" s="173"/>
      <c r="DHW177" s="173"/>
      <c r="DHX177" s="173"/>
      <c r="DHY177" s="173"/>
      <c r="DHZ177" s="173"/>
      <c r="DIA177" s="173"/>
      <c r="DIB177" s="173"/>
      <c r="DIC177" s="173"/>
      <c r="DID177" s="173"/>
      <c r="DIE177" s="173"/>
      <c r="DIF177" s="173"/>
      <c r="DIG177" s="173"/>
      <c r="DIH177" s="173"/>
      <c r="DII177" s="173"/>
      <c r="DIJ177" s="173"/>
      <c r="DIK177" s="173"/>
      <c r="DIL177" s="173"/>
      <c r="DIM177" s="173"/>
      <c r="DIN177" s="173"/>
      <c r="DIO177" s="173"/>
      <c r="DIP177" s="173"/>
      <c r="DIQ177" s="173"/>
      <c r="DIR177" s="173"/>
      <c r="DIS177" s="173"/>
      <c r="DIT177" s="173"/>
      <c r="DIU177" s="173"/>
      <c r="DIV177" s="173"/>
      <c r="DIW177" s="173"/>
      <c r="DIX177" s="173"/>
      <c r="DIY177" s="173"/>
      <c r="DIZ177" s="173"/>
      <c r="DJA177" s="173"/>
      <c r="DJB177" s="173"/>
      <c r="DJC177" s="173"/>
      <c r="DJD177" s="173"/>
      <c r="DJE177" s="173"/>
      <c r="DJF177" s="173"/>
      <c r="DJG177" s="173"/>
      <c r="DJH177" s="173"/>
      <c r="DJI177" s="173"/>
      <c r="DJJ177" s="173"/>
      <c r="DJK177" s="173"/>
      <c r="DJL177" s="173"/>
      <c r="DJM177" s="173"/>
      <c r="DJN177" s="173"/>
      <c r="DJO177" s="173"/>
      <c r="DJP177" s="173"/>
      <c r="DJQ177" s="173"/>
      <c r="DJR177" s="173"/>
      <c r="DJS177" s="173"/>
      <c r="DJT177" s="173"/>
      <c r="DJU177" s="173"/>
      <c r="DJV177" s="173"/>
      <c r="DJW177" s="173"/>
      <c r="DJX177" s="173"/>
      <c r="DJY177" s="173"/>
      <c r="DJZ177" s="173"/>
      <c r="DKA177" s="173"/>
      <c r="DKB177" s="173"/>
      <c r="DKC177" s="173"/>
      <c r="DKD177" s="173"/>
      <c r="DKE177" s="173"/>
      <c r="DKF177" s="173"/>
      <c r="DKG177" s="173"/>
      <c r="DKH177" s="173"/>
      <c r="DKI177" s="173"/>
      <c r="DKJ177" s="173"/>
      <c r="DKK177" s="173"/>
      <c r="DKL177" s="173"/>
      <c r="DKM177" s="173"/>
      <c r="DKN177" s="173"/>
      <c r="DKO177" s="173"/>
      <c r="DKP177" s="173"/>
      <c r="DKQ177" s="173"/>
      <c r="DKR177" s="173"/>
      <c r="DKS177" s="173"/>
      <c r="DKT177" s="173"/>
      <c r="DKU177" s="173"/>
      <c r="DKV177" s="173"/>
      <c r="DKW177" s="173"/>
      <c r="DKX177" s="173"/>
      <c r="DKY177" s="173"/>
      <c r="DKZ177" s="173"/>
      <c r="DLA177" s="173"/>
      <c r="DLB177" s="173"/>
      <c r="DLC177" s="173"/>
      <c r="DLD177" s="173"/>
      <c r="DLE177" s="173"/>
      <c r="DLF177" s="173"/>
      <c r="DLG177" s="173"/>
      <c r="DLH177" s="173"/>
      <c r="DLI177" s="173"/>
      <c r="DLJ177" s="173"/>
      <c r="DLK177" s="173"/>
      <c r="DLL177" s="173"/>
      <c r="DLM177" s="173"/>
      <c r="DLN177" s="173"/>
      <c r="DLO177" s="173"/>
      <c r="DLP177" s="173"/>
      <c r="DLQ177" s="173"/>
      <c r="DLR177" s="173"/>
      <c r="DLS177" s="173"/>
      <c r="DLT177" s="173"/>
      <c r="DLU177" s="173"/>
      <c r="DLV177" s="173"/>
      <c r="DLW177" s="173"/>
      <c r="DLX177" s="173"/>
      <c r="DLY177" s="173"/>
      <c r="DLZ177" s="173"/>
      <c r="DMA177" s="173"/>
      <c r="DMB177" s="173"/>
      <c r="DMC177" s="173"/>
      <c r="DMD177" s="173"/>
      <c r="DME177" s="173"/>
      <c r="DMF177" s="173"/>
      <c r="DMG177" s="173"/>
      <c r="DMH177" s="173"/>
      <c r="DMI177" s="173"/>
      <c r="DMJ177" s="173"/>
      <c r="DMK177" s="173"/>
      <c r="DML177" s="173"/>
      <c r="DMM177" s="173"/>
      <c r="DMN177" s="173"/>
      <c r="DMO177" s="173"/>
      <c r="DMP177" s="173"/>
      <c r="DMQ177" s="173"/>
      <c r="DMR177" s="173"/>
      <c r="DMS177" s="173"/>
      <c r="DMT177" s="173"/>
      <c r="DMU177" s="173"/>
      <c r="DMV177" s="173"/>
      <c r="DMW177" s="173"/>
      <c r="DMX177" s="173"/>
      <c r="DMY177" s="173"/>
      <c r="DMZ177" s="173"/>
      <c r="DNA177" s="173"/>
      <c r="DNB177" s="173"/>
      <c r="DNC177" s="173"/>
      <c r="DND177" s="173"/>
      <c r="DNE177" s="173"/>
      <c r="DNF177" s="173"/>
      <c r="DNG177" s="173"/>
      <c r="DNH177" s="173"/>
      <c r="DNI177" s="173"/>
      <c r="DNJ177" s="173"/>
      <c r="DNK177" s="173"/>
      <c r="DNL177" s="173"/>
      <c r="DNM177" s="173"/>
      <c r="DNN177" s="173"/>
      <c r="DNO177" s="173"/>
      <c r="DNP177" s="173"/>
      <c r="DNQ177" s="173"/>
      <c r="DNR177" s="173"/>
      <c r="DNS177" s="173"/>
      <c r="DNT177" s="173"/>
      <c r="DNU177" s="173"/>
      <c r="DNV177" s="173"/>
      <c r="DNW177" s="173"/>
      <c r="DNX177" s="173"/>
      <c r="DNY177" s="173"/>
      <c r="DNZ177" s="173"/>
      <c r="DOA177" s="173"/>
      <c r="DOB177" s="173"/>
      <c r="DOC177" s="173"/>
      <c r="DOD177" s="173"/>
      <c r="DOE177" s="173"/>
      <c r="DOF177" s="173"/>
      <c r="DOG177" s="173"/>
      <c r="DOH177" s="173"/>
      <c r="DOI177" s="173"/>
      <c r="DOJ177" s="173"/>
      <c r="DOK177" s="173"/>
      <c r="DOL177" s="173"/>
      <c r="DOM177" s="173"/>
      <c r="DON177" s="173"/>
      <c r="DOO177" s="173"/>
      <c r="DOP177" s="173"/>
      <c r="DOQ177" s="173"/>
      <c r="DOR177" s="173"/>
      <c r="DOS177" s="173"/>
      <c r="DOT177" s="173"/>
      <c r="DOU177" s="173"/>
      <c r="DOV177" s="173"/>
      <c r="DOW177" s="173"/>
      <c r="DOX177" s="173"/>
      <c r="DOY177" s="173"/>
      <c r="DOZ177" s="173"/>
      <c r="DPA177" s="173"/>
      <c r="DPB177" s="173"/>
      <c r="DPC177" s="173"/>
      <c r="DPD177" s="173"/>
      <c r="DPE177" s="173"/>
      <c r="DPF177" s="173"/>
      <c r="DPG177" s="173"/>
      <c r="DPH177" s="173"/>
      <c r="DPI177" s="173"/>
      <c r="DPJ177" s="173"/>
      <c r="DPK177" s="173"/>
      <c r="DPL177" s="173"/>
      <c r="DPM177" s="173"/>
      <c r="DPN177" s="173"/>
      <c r="DPO177" s="173"/>
      <c r="DPP177" s="173"/>
      <c r="DPQ177" s="173"/>
      <c r="DPR177" s="173"/>
      <c r="DPS177" s="173"/>
      <c r="DPT177" s="173"/>
      <c r="DPU177" s="173"/>
      <c r="DPV177" s="173"/>
      <c r="DPW177" s="173"/>
      <c r="DPX177" s="173"/>
      <c r="DPY177" s="173"/>
      <c r="DPZ177" s="173"/>
      <c r="DQA177" s="173"/>
      <c r="DQB177" s="173"/>
      <c r="DQC177" s="173"/>
      <c r="DQD177" s="173"/>
      <c r="DQE177" s="173"/>
      <c r="DQF177" s="173"/>
      <c r="DQG177" s="173"/>
      <c r="DQH177" s="173"/>
      <c r="DQI177" s="173"/>
      <c r="DQJ177" s="173"/>
      <c r="DQK177" s="173"/>
      <c r="DQL177" s="173"/>
      <c r="DQM177" s="173"/>
      <c r="DQN177" s="173"/>
      <c r="DQO177" s="173"/>
      <c r="DQP177" s="173"/>
      <c r="DQQ177" s="173"/>
      <c r="DQR177" s="173"/>
      <c r="DQS177" s="173"/>
      <c r="DQT177" s="173"/>
      <c r="DQU177" s="173"/>
      <c r="DQV177" s="173"/>
      <c r="DQW177" s="173"/>
      <c r="DQX177" s="173"/>
      <c r="DQY177" s="173"/>
      <c r="DQZ177" s="173"/>
      <c r="DRA177" s="173"/>
      <c r="DRB177" s="173"/>
      <c r="DRC177" s="173"/>
      <c r="DRD177" s="173"/>
      <c r="DRE177" s="173"/>
      <c r="DRF177" s="173"/>
      <c r="DRG177" s="173"/>
      <c r="DRH177" s="173"/>
      <c r="DRI177" s="173"/>
      <c r="DRJ177" s="173"/>
      <c r="DRK177" s="173"/>
      <c r="DRL177" s="173"/>
      <c r="DRM177" s="173"/>
      <c r="DRN177" s="173"/>
      <c r="DRO177" s="173"/>
      <c r="DRP177" s="173"/>
      <c r="DRQ177" s="173"/>
      <c r="DRR177" s="173"/>
      <c r="DRS177" s="173"/>
      <c r="DRT177" s="173"/>
      <c r="DRU177" s="173"/>
      <c r="DRV177" s="173"/>
      <c r="DRW177" s="173"/>
      <c r="DRX177" s="173"/>
      <c r="DRY177" s="173"/>
      <c r="DRZ177" s="173"/>
      <c r="DSA177" s="173"/>
      <c r="DSB177" s="173"/>
      <c r="DSC177" s="173"/>
      <c r="DSD177" s="173"/>
      <c r="DSE177" s="173"/>
      <c r="DSF177" s="173"/>
      <c r="DSG177" s="173"/>
      <c r="DSH177" s="173"/>
      <c r="DSI177" s="173"/>
      <c r="DSJ177" s="173"/>
      <c r="DSK177" s="173"/>
      <c r="DSL177" s="173"/>
      <c r="DSM177" s="173"/>
      <c r="DSN177" s="173"/>
      <c r="DSO177" s="173"/>
      <c r="DSP177" s="173"/>
      <c r="DSQ177" s="173"/>
      <c r="DSR177" s="173"/>
      <c r="DSS177" s="173"/>
      <c r="DST177" s="173"/>
      <c r="DSU177" s="173"/>
      <c r="DSV177" s="173"/>
      <c r="DSW177" s="173"/>
      <c r="DSX177" s="173"/>
      <c r="DSY177" s="173"/>
      <c r="DSZ177" s="173"/>
      <c r="DTA177" s="173"/>
      <c r="DTB177" s="173"/>
      <c r="DTC177" s="173"/>
      <c r="DTD177" s="173"/>
      <c r="DTE177" s="173"/>
      <c r="DTF177" s="173"/>
      <c r="DTG177" s="173"/>
      <c r="DTH177" s="173"/>
      <c r="DTI177" s="173"/>
      <c r="DTJ177" s="173"/>
      <c r="DTK177" s="173"/>
      <c r="DTL177" s="173"/>
      <c r="DTM177" s="173"/>
      <c r="DTN177" s="173"/>
      <c r="DTO177" s="173"/>
      <c r="DTP177" s="173"/>
      <c r="DTQ177" s="173"/>
      <c r="DTR177" s="173"/>
      <c r="DTS177" s="173"/>
      <c r="DTT177" s="173"/>
      <c r="DTU177" s="173"/>
      <c r="DTV177" s="173"/>
      <c r="DTW177" s="173"/>
      <c r="DTX177" s="173"/>
      <c r="DTY177" s="173"/>
      <c r="DTZ177" s="173"/>
      <c r="DUA177" s="173"/>
      <c r="DUB177" s="173"/>
      <c r="DUC177" s="173"/>
      <c r="DUD177" s="173"/>
      <c r="DUE177" s="173"/>
      <c r="DUF177" s="173"/>
      <c r="DUG177" s="173"/>
      <c r="DUH177" s="173"/>
      <c r="DUI177" s="173"/>
      <c r="DUJ177" s="173"/>
      <c r="DUK177" s="173"/>
      <c r="DUL177" s="173"/>
      <c r="DUM177" s="173"/>
      <c r="DUN177" s="173"/>
      <c r="DUO177" s="173"/>
      <c r="DUP177" s="173"/>
      <c r="DUQ177" s="173"/>
      <c r="DUR177" s="173"/>
      <c r="DUS177" s="173"/>
      <c r="DUT177" s="173"/>
      <c r="DUU177" s="173"/>
      <c r="DUV177" s="173"/>
      <c r="DUW177" s="173"/>
      <c r="DUX177" s="173"/>
      <c r="DUY177" s="173"/>
      <c r="DUZ177" s="173"/>
      <c r="DVA177" s="173"/>
      <c r="DVB177" s="173"/>
      <c r="DVC177" s="173"/>
      <c r="DVD177" s="173"/>
      <c r="DVE177" s="173"/>
      <c r="DVF177" s="173"/>
      <c r="DVG177" s="173"/>
      <c r="DVH177" s="173"/>
      <c r="DVI177" s="173"/>
      <c r="DVJ177" s="173"/>
      <c r="DVK177" s="173"/>
      <c r="DVL177" s="173"/>
      <c r="DVM177" s="173"/>
      <c r="DVN177" s="173"/>
      <c r="DVO177" s="173"/>
      <c r="DVP177" s="173"/>
      <c r="DVQ177" s="173"/>
      <c r="DVR177" s="173"/>
      <c r="DVS177" s="173"/>
      <c r="DVT177" s="173"/>
      <c r="DVU177" s="173"/>
      <c r="DVV177" s="173"/>
      <c r="DVW177" s="173"/>
      <c r="DVX177" s="173"/>
      <c r="DVY177" s="173"/>
      <c r="DVZ177" s="173"/>
      <c r="DWA177" s="173"/>
      <c r="DWB177" s="173"/>
      <c r="DWC177" s="173"/>
      <c r="DWD177" s="173"/>
      <c r="DWE177" s="173"/>
      <c r="DWF177" s="173"/>
      <c r="DWG177" s="173"/>
      <c r="DWH177" s="173"/>
      <c r="DWI177" s="173"/>
      <c r="DWJ177" s="173"/>
      <c r="DWK177" s="173"/>
      <c r="DWL177" s="173"/>
      <c r="DWM177" s="173"/>
      <c r="DWN177" s="173"/>
      <c r="DWO177" s="173"/>
      <c r="DWP177" s="173"/>
      <c r="DWQ177" s="173"/>
      <c r="DWR177" s="173"/>
      <c r="DWS177" s="173"/>
      <c r="DWT177" s="173"/>
      <c r="DWU177" s="173"/>
      <c r="DWV177" s="173"/>
      <c r="DWW177" s="173"/>
      <c r="DWX177" s="173"/>
      <c r="DWY177" s="173"/>
      <c r="DWZ177" s="173"/>
      <c r="DXA177" s="173"/>
      <c r="DXB177" s="173"/>
      <c r="DXC177" s="173"/>
      <c r="DXD177" s="173"/>
      <c r="DXE177" s="173"/>
      <c r="DXF177" s="173"/>
      <c r="DXG177" s="173"/>
      <c r="DXH177" s="173"/>
      <c r="DXI177" s="173"/>
      <c r="DXJ177" s="173"/>
      <c r="DXK177" s="173"/>
      <c r="DXL177" s="173"/>
      <c r="DXM177" s="173"/>
      <c r="DXN177" s="173"/>
      <c r="DXO177" s="173"/>
      <c r="DXP177" s="173"/>
      <c r="DXQ177" s="173"/>
      <c r="DXR177" s="173"/>
      <c r="DXS177" s="173"/>
      <c r="DXT177" s="173"/>
      <c r="DXU177" s="173"/>
      <c r="DXV177" s="173"/>
      <c r="DXW177" s="173"/>
      <c r="DXX177" s="173"/>
      <c r="DXY177" s="173"/>
      <c r="DXZ177" s="173"/>
      <c r="DYA177" s="173"/>
      <c r="DYB177" s="173"/>
      <c r="DYC177" s="173"/>
      <c r="DYD177" s="173"/>
      <c r="DYE177" s="173"/>
      <c r="DYF177" s="173"/>
      <c r="DYG177" s="173"/>
      <c r="DYH177" s="173"/>
      <c r="DYI177" s="173"/>
      <c r="DYJ177" s="173"/>
      <c r="DYK177" s="173"/>
      <c r="DYL177" s="173"/>
      <c r="DYM177" s="173"/>
      <c r="DYN177" s="173"/>
      <c r="DYO177" s="173"/>
      <c r="DYP177" s="173"/>
      <c r="DYQ177" s="173"/>
      <c r="DYR177" s="173"/>
      <c r="DYS177" s="173"/>
      <c r="DYT177" s="173"/>
      <c r="DYU177" s="173"/>
      <c r="DYV177" s="173"/>
      <c r="DYW177" s="173"/>
      <c r="DYX177" s="173"/>
      <c r="DYY177" s="173"/>
      <c r="DYZ177" s="173"/>
      <c r="DZA177" s="173"/>
      <c r="DZB177" s="173"/>
      <c r="DZC177" s="173"/>
      <c r="DZD177" s="173"/>
      <c r="DZE177" s="173"/>
      <c r="DZF177" s="173"/>
      <c r="DZG177" s="173"/>
      <c r="DZH177" s="173"/>
      <c r="DZI177" s="173"/>
      <c r="DZJ177" s="173"/>
      <c r="DZK177" s="173"/>
      <c r="DZL177" s="173"/>
      <c r="DZM177" s="173"/>
      <c r="DZN177" s="173"/>
      <c r="DZO177" s="173"/>
      <c r="DZP177" s="173"/>
      <c r="DZQ177" s="173"/>
      <c r="DZR177" s="173"/>
      <c r="DZS177" s="173"/>
      <c r="DZT177" s="173"/>
      <c r="DZU177" s="173"/>
      <c r="DZV177" s="173"/>
      <c r="DZW177" s="173"/>
      <c r="DZX177" s="173"/>
      <c r="DZY177" s="173"/>
      <c r="DZZ177" s="173"/>
      <c r="EAA177" s="173"/>
      <c r="EAB177" s="173"/>
      <c r="EAC177" s="173"/>
      <c r="EAD177" s="173"/>
      <c r="EAE177" s="173"/>
      <c r="EAF177" s="173"/>
      <c r="EAG177" s="173"/>
      <c r="EAH177" s="173"/>
      <c r="EAI177" s="173"/>
      <c r="EAJ177" s="173"/>
      <c r="EAK177" s="173"/>
      <c r="EAL177" s="173"/>
      <c r="EAM177" s="173"/>
      <c r="EAN177" s="173"/>
      <c r="EAO177" s="173"/>
      <c r="EAP177" s="173"/>
      <c r="EAQ177" s="173"/>
      <c r="EAR177" s="173"/>
      <c r="EAS177" s="173"/>
      <c r="EAT177" s="173"/>
      <c r="EAU177" s="173"/>
      <c r="EAV177" s="173"/>
      <c r="EAW177" s="173"/>
      <c r="EAX177" s="173"/>
      <c r="EAY177" s="173"/>
      <c r="EAZ177" s="173"/>
      <c r="EBA177" s="173"/>
      <c r="EBB177" s="173"/>
      <c r="EBC177" s="173"/>
      <c r="EBD177" s="173"/>
      <c r="EBE177" s="173"/>
      <c r="EBF177" s="173"/>
      <c r="EBG177" s="173"/>
      <c r="EBH177" s="173"/>
      <c r="EBI177" s="173"/>
      <c r="EBJ177" s="173"/>
      <c r="EBK177" s="173"/>
      <c r="EBL177" s="173"/>
      <c r="EBM177" s="173"/>
      <c r="EBN177" s="173"/>
      <c r="EBO177" s="173"/>
      <c r="EBP177" s="173"/>
      <c r="EBQ177" s="173"/>
      <c r="EBR177" s="173"/>
      <c r="EBS177" s="173"/>
      <c r="EBT177" s="173"/>
      <c r="EBU177" s="173"/>
      <c r="EBV177" s="173"/>
      <c r="EBW177" s="173"/>
      <c r="EBX177" s="173"/>
      <c r="EBY177" s="173"/>
      <c r="EBZ177" s="173"/>
      <c r="ECA177" s="173"/>
      <c r="ECB177" s="173"/>
      <c r="ECC177" s="173"/>
      <c r="ECD177" s="173"/>
      <c r="ECE177" s="173"/>
      <c r="ECF177" s="173"/>
      <c r="ECG177" s="173"/>
      <c r="ECH177" s="173"/>
      <c r="ECI177" s="173"/>
      <c r="ECJ177" s="173"/>
      <c r="ECK177" s="173"/>
      <c r="ECL177" s="173"/>
      <c r="ECM177" s="173"/>
      <c r="ECN177" s="173"/>
      <c r="ECO177" s="173"/>
      <c r="ECP177" s="173"/>
      <c r="ECQ177" s="173"/>
      <c r="ECR177" s="173"/>
      <c r="ECS177" s="173"/>
      <c r="ECT177" s="173"/>
      <c r="ECU177" s="173"/>
      <c r="ECV177" s="173"/>
      <c r="ECW177" s="173"/>
      <c r="ECX177" s="173"/>
      <c r="ECY177" s="173"/>
      <c r="ECZ177" s="173"/>
      <c r="EDA177" s="173"/>
      <c r="EDB177" s="173"/>
      <c r="EDC177" s="173"/>
      <c r="EDD177" s="173"/>
      <c r="EDE177" s="173"/>
      <c r="EDF177" s="173"/>
      <c r="EDG177" s="173"/>
      <c r="EDH177" s="173"/>
      <c r="EDI177" s="173"/>
      <c r="EDJ177" s="173"/>
      <c r="EDK177" s="173"/>
      <c r="EDL177" s="173"/>
      <c r="EDM177" s="173"/>
      <c r="EDN177" s="173"/>
      <c r="EDO177" s="173"/>
      <c r="EDP177" s="173"/>
      <c r="EDQ177" s="173"/>
      <c r="EDR177" s="173"/>
      <c r="EDS177" s="173"/>
      <c r="EDT177" s="173"/>
      <c r="EDU177" s="173"/>
      <c r="EDV177" s="173"/>
      <c r="EDW177" s="173"/>
      <c r="EDX177" s="173"/>
      <c r="EDY177" s="173"/>
      <c r="EDZ177" s="173"/>
      <c r="EEA177" s="173"/>
      <c r="EEB177" s="173"/>
      <c r="EEC177" s="173"/>
      <c r="EED177" s="173"/>
      <c r="EEE177" s="173"/>
      <c r="EEF177" s="173"/>
      <c r="EEG177" s="173"/>
      <c r="EEH177" s="173"/>
      <c r="EEI177" s="173"/>
      <c r="EEJ177" s="173"/>
      <c r="EEK177" s="173"/>
      <c r="EEL177" s="173"/>
      <c r="EEM177" s="173"/>
      <c r="EEN177" s="173"/>
      <c r="EEO177" s="173"/>
      <c r="EEP177" s="173"/>
      <c r="EEQ177" s="173"/>
      <c r="EER177" s="173"/>
      <c r="EES177" s="173"/>
      <c r="EET177" s="173"/>
      <c r="EEU177" s="173"/>
      <c r="EEV177" s="173"/>
      <c r="EEW177" s="173"/>
      <c r="EEX177" s="173"/>
      <c r="EEY177" s="173"/>
      <c r="EEZ177" s="173"/>
      <c r="EFA177" s="173"/>
      <c r="EFB177" s="173"/>
      <c r="EFC177" s="173"/>
      <c r="EFD177" s="173"/>
      <c r="EFE177" s="173"/>
      <c r="EFF177" s="173"/>
      <c r="EFG177" s="173"/>
      <c r="EFH177" s="173"/>
      <c r="EFI177" s="173"/>
      <c r="EFJ177" s="173"/>
      <c r="EFK177" s="173"/>
      <c r="EFL177" s="173"/>
      <c r="EFM177" s="173"/>
      <c r="EFN177" s="173"/>
      <c r="EFO177" s="173"/>
      <c r="EFP177" s="173"/>
      <c r="EFQ177" s="173"/>
      <c r="EFR177" s="173"/>
      <c r="EFS177" s="173"/>
      <c r="EFT177" s="173"/>
      <c r="EFU177" s="173"/>
      <c r="EFV177" s="173"/>
      <c r="EFW177" s="173"/>
      <c r="EFX177" s="173"/>
      <c r="EFY177" s="173"/>
      <c r="EFZ177" s="173"/>
      <c r="EGA177" s="173"/>
      <c r="EGB177" s="173"/>
      <c r="EGC177" s="173"/>
      <c r="EGD177" s="173"/>
      <c r="EGE177" s="173"/>
      <c r="EGF177" s="173"/>
      <c r="EGG177" s="173"/>
      <c r="EGH177" s="173"/>
      <c r="EGI177" s="173"/>
      <c r="EGJ177" s="173"/>
      <c r="EGK177" s="173"/>
      <c r="EGL177" s="173"/>
      <c r="EGM177" s="173"/>
      <c r="EGN177" s="173"/>
      <c r="EGO177" s="173"/>
      <c r="EGP177" s="173"/>
      <c r="EGQ177" s="173"/>
      <c r="EGR177" s="173"/>
      <c r="EGS177" s="173"/>
      <c r="EGT177" s="173"/>
      <c r="EGU177" s="173"/>
      <c r="EGV177" s="173"/>
      <c r="EGW177" s="173"/>
      <c r="EGX177" s="173"/>
      <c r="EGY177" s="173"/>
      <c r="EGZ177" s="173"/>
      <c r="EHA177" s="173"/>
      <c r="EHB177" s="173"/>
      <c r="EHC177" s="173"/>
      <c r="EHD177" s="173"/>
      <c r="EHE177" s="173"/>
      <c r="EHF177" s="173"/>
      <c r="EHG177" s="173"/>
      <c r="EHH177" s="173"/>
      <c r="EHI177" s="173"/>
      <c r="EHJ177" s="173"/>
      <c r="EHK177" s="173"/>
      <c r="EHL177" s="173"/>
      <c r="EHM177" s="173"/>
      <c r="EHN177" s="173"/>
      <c r="EHO177" s="173"/>
      <c r="EHP177" s="173"/>
      <c r="EHQ177" s="173"/>
      <c r="EHR177" s="173"/>
      <c r="EHS177" s="173"/>
      <c r="EHT177" s="173"/>
      <c r="EHU177" s="173"/>
      <c r="EHV177" s="173"/>
      <c r="EHW177" s="173"/>
      <c r="EHX177" s="173"/>
      <c r="EHY177" s="173"/>
      <c r="EHZ177" s="173"/>
      <c r="EIA177" s="173"/>
      <c r="EIB177" s="173"/>
      <c r="EIC177" s="173"/>
      <c r="EID177" s="173"/>
      <c r="EIE177" s="173"/>
      <c r="EIF177" s="173"/>
      <c r="EIG177" s="173"/>
      <c r="EIH177" s="173"/>
      <c r="EII177" s="173"/>
      <c r="EIJ177" s="173"/>
      <c r="EIK177" s="173"/>
      <c r="EIL177" s="173"/>
      <c r="EIM177" s="173"/>
      <c r="EIN177" s="173"/>
      <c r="EIO177" s="173"/>
      <c r="EIP177" s="173"/>
      <c r="EIQ177" s="173"/>
      <c r="EIR177" s="173"/>
      <c r="EIS177" s="173"/>
      <c r="EIT177" s="173"/>
      <c r="EIU177" s="173"/>
      <c r="EIV177" s="173"/>
      <c r="EIW177" s="173"/>
      <c r="EIX177" s="173"/>
      <c r="EIY177" s="173"/>
      <c r="EIZ177" s="173"/>
      <c r="EJA177" s="173"/>
      <c r="EJB177" s="173"/>
      <c r="EJC177" s="173"/>
      <c r="EJD177" s="173"/>
      <c r="EJE177" s="173"/>
      <c r="EJF177" s="173"/>
      <c r="EJG177" s="173"/>
      <c r="EJH177" s="173"/>
      <c r="EJI177" s="173"/>
      <c r="EJJ177" s="173"/>
      <c r="EJK177" s="173"/>
      <c r="EJL177" s="173"/>
      <c r="EJM177" s="173"/>
      <c r="EJN177" s="173"/>
      <c r="EJO177" s="173"/>
      <c r="EJP177" s="173"/>
      <c r="EJQ177" s="173"/>
      <c r="EJR177" s="173"/>
      <c r="EJS177" s="173"/>
      <c r="EJT177" s="173"/>
      <c r="EJU177" s="173"/>
      <c r="EJV177" s="173"/>
      <c r="EJW177" s="173"/>
      <c r="EJX177" s="173"/>
      <c r="EJY177" s="173"/>
      <c r="EJZ177" s="173"/>
      <c r="EKA177" s="173"/>
      <c r="EKB177" s="173"/>
      <c r="EKC177" s="173"/>
      <c r="EKD177" s="173"/>
      <c r="EKE177" s="173"/>
      <c r="EKF177" s="173"/>
      <c r="EKG177" s="173"/>
      <c r="EKH177" s="173"/>
      <c r="EKI177" s="173"/>
      <c r="EKJ177" s="173"/>
      <c r="EKK177" s="173"/>
      <c r="EKL177" s="173"/>
      <c r="EKM177" s="173"/>
      <c r="EKN177" s="173"/>
      <c r="EKO177" s="173"/>
      <c r="EKP177" s="173"/>
      <c r="EKQ177" s="173"/>
      <c r="EKR177" s="173"/>
      <c r="EKS177" s="173"/>
      <c r="EKT177" s="173"/>
      <c r="EKU177" s="173"/>
      <c r="EKV177" s="173"/>
      <c r="EKW177" s="173"/>
      <c r="EKX177" s="173"/>
      <c r="EKY177" s="173"/>
      <c r="EKZ177" s="173"/>
      <c r="ELA177" s="173"/>
      <c r="ELB177" s="173"/>
      <c r="ELC177" s="173"/>
      <c r="ELD177" s="173"/>
      <c r="ELE177" s="173"/>
      <c r="ELF177" s="173"/>
      <c r="ELG177" s="173"/>
      <c r="ELH177" s="173"/>
      <c r="ELI177" s="173"/>
      <c r="ELJ177" s="173"/>
      <c r="ELK177" s="173"/>
      <c r="ELL177" s="173"/>
      <c r="ELM177" s="173"/>
      <c r="ELN177" s="173"/>
      <c r="ELO177" s="173"/>
      <c r="ELP177" s="173"/>
      <c r="ELQ177" s="173"/>
      <c r="ELR177" s="173"/>
      <c r="ELS177" s="173"/>
      <c r="ELT177" s="173"/>
      <c r="ELU177" s="173"/>
      <c r="ELV177" s="173"/>
      <c r="ELW177" s="173"/>
      <c r="ELX177" s="173"/>
      <c r="ELY177" s="173"/>
      <c r="ELZ177" s="173"/>
      <c r="EMA177" s="173"/>
      <c r="EMB177" s="173"/>
      <c r="EMC177" s="173"/>
      <c r="EMD177" s="173"/>
      <c r="EME177" s="173"/>
      <c r="EMF177" s="173"/>
      <c r="EMG177" s="173"/>
      <c r="EMH177" s="173"/>
      <c r="EMI177" s="173"/>
      <c r="EMJ177" s="173"/>
      <c r="EMK177" s="173"/>
      <c r="EML177" s="173"/>
      <c r="EMM177" s="173"/>
      <c r="EMN177" s="173"/>
      <c r="EMO177" s="173"/>
      <c r="EMP177" s="173"/>
      <c r="EMQ177" s="173"/>
      <c r="EMR177" s="173"/>
      <c r="EMS177" s="173"/>
      <c r="EMT177" s="173"/>
      <c r="EMU177" s="173"/>
      <c r="EMV177" s="173"/>
      <c r="EMW177" s="173"/>
      <c r="EMX177" s="173"/>
      <c r="EMY177" s="173"/>
      <c r="EMZ177" s="173"/>
      <c r="ENA177" s="173"/>
      <c r="ENB177" s="173"/>
      <c r="ENC177" s="173"/>
      <c r="END177" s="173"/>
      <c r="ENE177" s="173"/>
      <c r="ENF177" s="173"/>
      <c r="ENG177" s="173"/>
      <c r="ENH177" s="173"/>
      <c r="ENI177" s="173"/>
      <c r="ENJ177" s="173"/>
      <c r="ENK177" s="173"/>
      <c r="ENL177" s="173"/>
      <c r="ENM177" s="173"/>
      <c r="ENN177" s="173"/>
      <c r="ENO177" s="173"/>
      <c r="ENP177" s="173"/>
      <c r="ENQ177" s="173"/>
      <c r="ENR177" s="173"/>
      <c r="ENS177" s="173"/>
      <c r="ENT177" s="173"/>
      <c r="ENU177" s="173"/>
      <c r="ENV177" s="173"/>
      <c r="ENW177" s="173"/>
      <c r="ENX177" s="173"/>
      <c r="ENY177" s="173"/>
      <c r="ENZ177" s="173"/>
      <c r="EOA177" s="173"/>
      <c r="EOB177" s="173"/>
      <c r="EOC177" s="173"/>
      <c r="EOD177" s="173"/>
      <c r="EOE177" s="173"/>
      <c r="EOF177" s="173"/>
      <c r="EOG177" s="173"/>
      <c r="EOH177" s="173"/>
      <c r="EOI177" s="173"/>
      <c r="EOJ177" s="173"/>
      <c r="EOK177" s="173"/>
      <c r="EOL177" s="173"/>
      <c r="EOM177" s="173"/>
      <c r="EON177" s="173"/>
      <c r="EOO177" s="173"/>
      <c r="EOP177" s="173"/>
      <c r="EOQ177" s="173"/>
      <c r="EOR177" s="173"/>
      <c r="EOS177" s="173"/>
      <c r="EOT177" s="173"/>
      <c r="EOU177" s="173"/>
      <c r="EOV177" s="173"/>
      <c r="EOW177" s="173"/>
      <c r="EOX177" s="173"/>
      <c r="EOY177" s="173"/>
      <c r="EOZ177" s="173"/>
      <c r="EPA177" s="173"/>
      <c r="EPB177" s="173"/>
      <c r="EPC177" s="173"/>
      <c r="EPD177" s="173"/>
      <c r="EPE177" s="173"/>
      <c r="EPF177" s="173"/>
      <c r="EPG177" s="173"/>
      <c r="EPH177" s="173"/>
      <c r="EPI177" s="173"/>
      <c r="EPJ177" s="173"/>
      <c r="EPK177" s="173"/>
      <c r="EPL177" s="173"/>
      <c r="EPM177" s="173"/>
      <c r="EPN177" s="173"/>
      <c r="EPO177" s="173"/>
      <c r="EPP177" s="173"/>
      <c r="EPQ177" s="173"/>
      <c r="EPR177" s="173"/>
      <c r="EPS177" s="173"/>
      <c r="EPT177" s="173"/>
      <c r="EPU177" s="173"/>
      <c r="EPV177" s="173"/>
      <c r="EPW177" s="173"/>
      <c r="EPX177" s="173"/>
      <c r="EPY177" s="173"/>
      <c r="EPZ177" s="173"/>
      <c r="EQA177" s="173"/>
      <c r="EQB177" s="173"/>
      <c r="EQC177" s="173"/>
      <c r="EQD177" s="173"/>
      <c r="EQE177" s="173"/>
      <c r="EQF177" s="173"/>
      <c r="EQG177" s="173"/>
      <c r="EQH177" s="173"/>
      <c r="EQI177" s="173"/>
      <c r="EQJ177" s="173"/>
      <c r="EQK177" s="173"/>
      <c r="EQL177" s="173"/>
      <c r="EQM177" s="173"/>
      <c r="EQN177" s="173"/>
      <c r="EQO177" s="173"/>
      <c r="EQP177" s="173"/>
      <c r="EQQ177" s="173"/>
      <c r="EQR177" s="173"/>
      <c r="EQS177" s="173"/>
      <c r="EQT177" s="173"/>
      <c r="EQU177" s="173"/>
      <c r="EQV177" s="173"/>
      <c r="EQW177" s="173"/>
      <c r="EQX177" s="173"/>
      <c r="EQY177" s="173"/>
      <c r="EQZ177" s="173"/>
      <c r="ERA177" s="173"/>
      <c r="ERB177" s="173"/>
      <c r="ERC177" s="173"/>
      <c r="ERD177" s="173"/>
      <c r="ERE177" s="173"/>
      <c r="ERF177" s="173"/>
      <c r="ERG177" s="173"/>
      <c r="ERH177" s="173"/>
      <c r="ERI177" s="173"/>
      <c r="ERJ177" s="173"/>
      <c r="ERK177" s="173"/>
      <c r="ERL177" s="173"/>
      <c r="ERM177" s="173"/>
      <c r="ERN177" s="173"/>
      <c r="ERO177" s="173"/>
      <c r="ERP177" s="173"/>
      <c r="ERQ177" s="173"/>
      <c r="ERR177" s="173"/>
      <c r="ERS177" s="173"/>
      <c r="ERT177" s="173"/>
      <c r="ERU177" s="173"/>
      <c r="ERV177" s="173"/>
      <c r="ERW177" s="173"/>
      <c r="ERX177" s="173"/>
      <c r="ERY177" s="173"/>
      <c r="ERZ177" s="173"/>
      <c r="ESA177" s="173"/>
      <c r="ESB177" s="173"/>
      <c r="ESC177" s="173"/>
      <c r="ESD177" s="173"/>
      <c r="ESE177" s="173"/>
      <c r="ESF177" s="173"/>
      <c r="ESG177" s="173"/>
      <c r="ESH177" s="173"/>
      <c r="ESI177" s="173"/>
      <c r="ESJ177" s="173"/>
      <c r="ESK177" s="173"/>
      <c r="ESL177" s="173"/>
      <c r="ESM177" s="173"/>
      <c r="ESN177" s="173"/>
      <c r="ESO177" s="173"/>
      <c r="ESP177" s="173"/>
      <c r="ESQ177" s="173"/>
      <c r="ESR177" s="173"/>
      <c r="ESS177" s="173"/>
      <c r="EST177" s="173"/>
      <c r="ESU177" s="173"/>
      <c r="ESV177" s="173"/>
      <c r="ESW177" s="173"/>
      <c r="ESX177" s="173"/>
      <c r="ESY177" s="173"/>
      <c r="ESZ177" s="173"/>
      <c r="ETA177" s="173"/>
      <c r="ETB177" s="173"/>
      <c r="ETC177" s="173"/>
      <c r="ETD177" s="173"/>
      <c r="ETE177" s="173"/>
      <c r="ETF177" s="173"/>
      <c r="ETG177" s="173"/>
      <c r="ETH177" s="173"/>
      <c r="ETI177" s="173"/>
      <c r="ETJ177" s="173"/>
      <c r="ETK177" s="173"/>
      <c r="ETL177" s="173"/>
      <c r="ETM177" s="173"/>
      <c r="ETN177" s="173"/>
      <c r="ETO177" s="173"/>
      <c r="ETP177" s="173"/>
      <c r="ETQ177" s="173"/>
      <c r="ETR177" s="173"/>
      <c r="ETS177" s="173"/>
      <c r="ETT177" s="173"/>
      <c r="ETU177" s="173"/>
      <c r="ETV177" s="173"/>
      <c r="ETW177" s="173"/>
      <c r="ETX177" s="173"/>
      <c r="ETY177" s="173"/>
      <c r="ETZ177" s="173"/>
      <c r="EUA177" s="173"/>
      <c r="EUB177" s="173"/>
      <c r="EUC177" s="173"/>
      <c r="EUD177" s="173"/>
      <c r="EUE177" s="173"/>
      <c r="EUF177" s="173"/>
      <c r="EUG177" s="173"/>
      <c r="EUH177" s="173"/>
      <c r="EUI177" s="173"/>
      <c r="EUJ177" s="173"/>
      <c r="EUK177" s="173"/>
      <c r="EUL177" s="173"/>
      <c r="EUM177" s="173"/>
      <c r="EUN177" s="173"/>
      <c r="EUO177" s="173"/>
      <c r="EUP177" s="173"/>
      <c r="EUQ177" s="173"/>
      <c r="EUR177" s="173"/>
      <c r="EUS177" s="173"/>
      <c r="EUT177" s="173"/>
      <c r="EUU177" s="173"/>
      <c r="EUV177" s="173"/>
      <c r="EUW177" s="173"/>
      <c r="EUX177" s="173"/>
      <c r="EUY177" s="173"/>
      <c r="EUZ177" s="173"/>
      <c r="EVA177" s="173"/>
      <c r="EVB177" s="173"/>
      <c r="EVC177" s="173"/>
      <c r="EVD177" s="173"/>
      <c r="EVE177" s="173"/>
      <c r="EVF177" s="173"/>
      <c r="EVG177" s="173"/>
      <c r="EVH177" s="173"/>
      <c r="EVI177" s="173"/>
      <c r="EVJ177" s="173"/>
      <c r="EVK177" s="173"/>
      <c r="EVL177" s="173"/>
      <c r="EVM177" s="173"/>
      <c r="EVN177" s="173"/>
      <c r="EVO177" s="173"/>
      <c r="EVP177" s="173"/>
      <c r="EVQ177" s="173"/>
      <c r="EVR177" s="173"/>
      <c r="EVS177" s="173"/>
      <c r="EVT177" s="173"/>
      <c r="EVU177" s="173"/>
      <c r="EVV177" s="173"/>
      <c r="EVW177" s="173"/>
      <c r="EVX177" s="173"/>
      <c r="EVY177" s="173"/>
      <c r="EVZ177" s="173"/>
      <c r="EWA177" s="173"/>
      <c r="EWB177" s="173"/>
      <c r="EWC177" s="173"/>
      <c r="EWD177" s="173"/>
      <c r="EWE177" s="173"/>
      <c r="EWF177" s="173"/>
      <c r="EWG177" s="173"/>
      <c r="EWH177" s="173"/>
      <c r="EWI177" s="173"/>
      <c r="EWJ177" s="173"/>
      <c r="EWK177" s="173"/>
      <c r="EWL177" s="173"/>
      <c r="EWM177" s="173"/>
      <c r="EWN177" s="173"/>
      <c r="EWO177" s="173"/>
      <c r="EWP177" s="173"/>
      <c r="EWQ177" s="173"/>
      <c r="EWR177" s="173"/>
      <c r="EWS177" s="173"/>
      <c r="EWT177" s="173"/>
      <c r="EWU177" s="173"/>
      <c r="EWV177" s="173"/>
      <c r="EWW177" s="173"/>
      <c r="EWX177" s="173"/>
      <c r="EWY177" s="173"/>
      <c r="EWZ177" s="173"/>
      <c r="EXA177" s="173"/>
      <c r="EXB177" s="173"/>
      <c r="EXC177" s="173"/>
      <c r="EXD177" s="173"/>
      <c r="EXE177" s="173"/>
      <c r="EXF177" s="173"/>
      <c r="EXG177" s="173"/>
      <c r="EXH177" s="173"/>
      <c r="EXI177" s="173"/>
      <c r="EXJ177" s="173"/>
      <c r="EXK177" s="173"/>
      <c r="EXL177" s="173"/>
      <c r="EXM177" s="173"/>
      <c r="EXN177" s="173"/>
      <c r="EXO177" s="173"/>
      <c r="EXP177" s="173"/>
      <c r="EXQ177" s="173"/>
      <c r="EXR177" s="173"/>
      <c r="EXS177" s="173"/>
      <c r="EXT177" s="173"/>
      <c r="EXU177" s="173"/>
      <c r="EXV177" s="173"/>
      <c r="EXW177" s="173"/>
      <c r="EXX177" s="173"/>
      <c r="EXY177" s="173"/>
      <c r="EXZ177" s="173"/>
      <c r="EYA177" s="173"/>
      <c r="EYB177" s="173"/>
      <c r="EYC177" s="173"/>
      <c r="EYD177" s="173"/>
      <c r="EYE177" s="173"/>
      <c r="EYF177" s="173"/>
      <c r="EYG177" s="173"/>
      <c r="EYH177" s="173"/>
      <c r="EYI177" s="173"/>
      <c r="EYJ177" s="173"/>
      <c r="EYK177" s="173"/>
      <c r="EYL177" s="173"/>
      <c r="EYM177" s="173"/>
      <c r="EYN177" s="173"/>
      <c r="EYO177" s="173"/>
      <c r="EYP177" s="173"/>
      <c r="EYQ177" s="173"/>
      <c r="EYR177" s="173"/>
      <c r="EYS177" s="173"/>
      <c r="EYT177" s="173"/>
      <c r="EYU177" s="173"/>
      <c r="EYV177" s="173"/>
      <c r="EYW177" s="173"/>
      <c r="EYX177" s="173"/>
      <c r="EYY177" s="173"/>
      <c r="EYZ177" s="173"/>
      <c r="EZA177" s="173"/>
      <c r="EZB177" s="173"/>
      <c r="EZC177" s="173"/>
      <c r="EZD177" s="173"/>
      <c r="EZE177" s="173"/>
      <c r="EZF177" s="173"/>
      <c r="EZG177" s="173"/>
      <c r="EZH177" s="173"/>
      <c r="EZI177" s="173"/>
      <c r="EZJ177" s="173"/>
      <c r="EZK177" s="173"/>
      <c r="EZL177" s="173"/>
      <c r="EZM177" s="173"/>
      <c r="EZN177" s="173"/>
      <c r="EZO177" s="173"/>
      <c r="EZP177" s="173"/>
      <c r="EZQ177" s="173"/>
      <c r="EZR177" s="173"/>
      <c r="EZS177" s="173"/>
      <c r="EZT177" s="173"/>
      <c r="EZU177" s="173"/>
      <c r="EZV177" s="173"/>
      <c r="EZW177" s="173"/>
      <c r="EZX177" s="173"/>
      <c r="EZY177" s="173"/>
      <c r="EZZ177" s="173"/>
      <c r="FAA177" s="173"/>
      <c r="FAB177" s="173"/>
      <c r="FAC177" s="173"/>
      <c r="FAD177" s="173"/>
      <c r="FAE177" s="173"/>
      <c r="FAF177" s="173"/>
      <c r="FAG177" s="173"/>
      <c r="FAH177" s="173"/>
      <c r="FAI177" s="173"/>
      <c r="FAJ177" s="173"/>
      <c r="FAK177" s="173"/>
      <c r="FAL177" s="173"/>
      <c r="FAM177" s="173"/>
      <c r="FAN177" s="173"/>
      <c r="FAO177" s="173"/>
      <c r="FAP177" s="173"/>
      <c r="FAQ177" s="173"/>
      <c r="FAR177" s="173"/>
      <c r="FAS177" s="173"/>
      <c r="FAT177" s="173"/>
      <c r="FAU177" s="173"/>
      <c r="FAV177" s="173"/>
      <c r="FAW177" s="173"/>
      <c r="FAX177" s="173"/>
      <c r="FAY177" s="173"/>
      <c r="FAZ177" s="173"/>
      <c r="FBA177" s="173"/>
      <c r="FBB177" s="173"/>
      <c r="FBC177" s="173"/>
      <c r="FBD177" s="173"/>
      <c r="FBE177" s="173"/>
      <c r="FBF177" s="173"/>
      <c r="FBG177" s="173"/>
      <c r="FBH177" s="173"/>
      <c r="FBI177" s="173"/>
      <c r="FBJ177" s="173"/>
      <c r="FBK177" s="173"/>
      <c r="FBL177" s="173"/>
      <c r="FBM177" s="173"/>
      <c r="FBN177" s="173"/>
      <c r="FBO177" s="173"/>
      <c r="FBP177" s="173"/>
      <c r="FBQ177" s="173"/>
      <c r="FBR177" s="173"/>
      <c r="FBS177" s="173"/>
      <c r="FBT177" s="173"/>
      <c r="FBU177" s="173"/>
      <c r="FBV177" s="173"/>
      <c r="FBW177" s="173"/>
      <c r="FBX177" s="173"/>
      <c r="FBY177" s="173"/>
      <c r="FBZ177" s="173"/>
      <c r="FCA177" s="173"/>
      <c r="FCB177" s="173"/>
      <c r="FCC177" s="173"/>
      <c r="FCD177" s="173"/>
      <c r="FCE177" s="173"/>
      <c r="FCF177" s="173"/>
      <c r="FCG177" s="173"/>
      <c r="FCH177" s="173"/>
      <c r="FCI177" s="173"/>
      <c r="FCJ177" s="173"/>
      <c r="FCK177" s="173"/>
      <c r="FCL177" s="173"/>
      <c r="FCM177" s="173"/>
      <c r="FCN177" s="173"/>
      <c r="FCO177" s="173"/>
      <c r="FCP177" s="173"/>
      <c r="FCQ177" s="173"/>
      <c r="FCR177" s="173"/>
      <c r="FCS177" s="173"/>
      <c r="FCT177" s="173"/>
      <c r="FCU177" s="173"/>
      <c r="FCV177" s="173"/>
      <c r="FCW177" s="173"/>
      <c r="FCX177" s="173"/>
      <c r="FCY177" s="173"/>
      <c r="FCZ177" s="173"/>
      <c r="FDA177" s="173"/>
      <c r="FDB177" s="173"/>
      <c r="FDC177" s="173"/>
      <c r="FDD177" s="173"/>
      <c r="FDE177" s="173"/>
      <c r="FDF177" s="173"/>
      <c r="FDG177" s="173"/>
      <c r="FDH177" s="173"/>
      <c r="FDI177" s="173"/>
      <c r="FDJ177" s="173"/>
      <c r="FDK177" s="173"/>
      <c r="FDL177" s="173"/>
      <c r="FDM177" s="173"/>
      <c r="FDN177" s="173"/>
      <c r="FDO177" s="173"/>
      <c r="FDP177" s="173"/>
      <c r="FDQ177" s="173"/>
      <c r="FDR177" s="173"/>
      <c r="FDS177" s="173"/>
      <c r="FDT177" s="173"/>
      <c r="FDU177" s="173"/>
      <c r="FDV177" s="173"/>
      <c r="FDW177" s="173"/>
      <c r="FDX177" s="173"/>
      <c r="FDY177" s="173"/>
      <c r="FDZ177" s="173"/>
      <c r="FEA177" s="173"/>
      <c r="FEB177" s="173"/>
      <c r="FEC177" s="173"/>
      <c r="FED177" s="173"/>
      <c r="FEE177" s="173"/>
      <c r="FEF177" s="173"/>
      <c r="FEG177" s="173"/>
      <c r="FEH177" s="173"/>
      <c r="FEI177" s="173"/>
      <c r="FEJ177" s="173"/>
      <c r="FEK177" s="173"/>
      <c r="FEL177" s="173"/>
      <c r="FEM177" s="173"/>
      <c r="FEN177" s="173"/>
      <c r="FEO177" s="173"/>
      <c r="FEP177" s="173"/>
      <c r="FEQ177" s="173"/>
      <c r="FER177" s="173"/>
      <c r="FES177" s="173"/>
      <c r="FET177" s="173"/>
      <c r="FEU177" s="173"/>
      <c r="FEV177" s="173"/>
      <c r="FEW177" s="173"/>
      <c r="FEX177" s="173"/>
      <c r="FEY177" s="173"/>
      <c r="FEZ177" s="173"/>
      <c r="FFA177" s="173"/>
      <c r="FFB177" s="173"/>
      <c r="FFC177" s="173"/>
      <c r="FFD177" s="173"/>
      <c r="FFE177" s="173"/>
      <c r="FFF177" s="173"/>
      <c r="FFG177" s="173"/>
      <c r="FFH177" s="173"/>
      <c r="FFI177" s="173"/>
      <c r="FFJ177" s="173"/>
      <c r="FFK177" s="173"/>
      <c r="FFL177" s="173"/>
      <c r="FFM177" s="173"/>
      <c r="FFN177" s="173"/>
      <c r="FFO177" s="173"/>
      <c r="FFP177" s="173"/>
      <c r="FFQ177" s="173"/>
      <c r="FFR177" s="173"/>
      <c r="FFS177" s="173"/>
      <c r="FFT177" s="173"/>
      <c r="FFU177" s="173"/>
      <c r="FFV177" s="173"/>
      <c r="FFW177" s="173"/>
      <c r="FFX177" s="173"/>
      <c r="FFY177" s="173"/>
      <c r="FFZ177" s="173"/>
      <c r="FGA177" s="173"/>
      <c r="FGB177" s="173"/>
      <c r="FGC177" s="173"/>
      <c r="FGD177" s="173"/>
      <c r="FGE177" s="173"/>
      <c r="FGF177" s="173"/>
      <c r="FGG177" s="173"/>
      <c r="FGH177" s="173"/>
      <c r="FGI177" s="173"/>
      <c r="FGJ177" s="173"/>
      <c r="FGK177" s="173"/>
      <c r="FGL177" s="173"/>
      <c r="FGM177" s="173"/>
      <c r="FGN177" s="173"/>
      <c r="FGO177" s="173"/>
      <c r="FGP177" s="173"/>
      <c r="FGQ177" s="173"/>
      <c r="FGR177" s="173"/>
      <c r="FGS177" s="173"/>
      <c r="FGT177" s="173"/>
      <c r="FGU177" s="173"/>
      <c r="FGV177" s="173"/>
      <c r="FGW177" s="173"/>
      <c r="FGX177" s="173"/>
      <c r="FGY177" s="173"/>
      <c r="FGZ177" s="173"/>
      <c r="FHA177" s="173"/>
      <c r="FHB177" s="173"/>
      <c r="FHC177" s="173"/>
      <c r="FHD177" s="173"/>
      <c r="FHE177" s="173"/>
      <c r="FHF177" s="173"/>
      <c r="FHG177" s="173"/>
      <c r="FHH177" s="173"/>
      <c r="FHI177" s="173"/>
      <c r="FHJ177" s="173"/>
      <c r="FHK177" s="173"/>
      <c r="FHL177" s="173"/>
      <c r="FHM177" s="173"/>
      <c r="FHN177" s="173"/>
      <c r="FHO177" s="173"/>
      <c r="FHP177" s="173"/>
      <c r="FHQ177" s="173"/>
      <c r="FHR177" s="173"/>
      <c r="FHS177" s="173"/>
      <c r="FHT177" s="173"/>
      <c r="FHU177" s="173"/>
      <c r="FHV177" s="173"/>
      <c r="FHW177" s="173"/>
      <c r="FHX177" s="173"/>
      <c r="FHY177" s="173"/>
      <c r="FHZ177" s="173"/>
      <c r="FIA177" s="173"/>
      <c r="FIB177" s="173"/>
      <c r="FIC177" s="173"/>
      <c r="FID177" s="173"/>
      <c r="FIE177" s="173"/>
      <c r="FIF177" s="173"/>
      <c r="FIG177" s="173"/>
      <c r="FIH177" s="173"/>
      <c r="FII177" s="173"/>
      <c r="FIJ177" s="173"/>
      <c r="FIK177" s="173"/>
      <c r="FIL177" s="173"/>
      <c r="FIM177" s="173"/>
      <c r="FIN177" s="173"/>
      <c r="FIO177" s="173"/>
      <c r="FIP177" s="173"/>
      <c r="FIQ177" s="173"/>
      <c r="FIR177" s="173"/>
      <c r="FIS177" s="173"/>
      <c r="FIT177" s="173"/>
      <c r="FIU177" s="173"/>
      <c r="FIV177" s="173"/>
      <c r="FIW177" s="173"/>
      <c r="FIX177" s="173"/>
      <c r="FIY177" s="173"/>
      <c r="FIZ177" s="173"/>
      <c r="FJA177" s="173"/>
      <c r="FJB177" s="173"/>
      <c r="FJC177" s="173"/>
      <c r="FJD177" s="173"/>
      <c r="FJE177" s="173"/>
      <c r="FJF177" s="173"/>
      <c r="FJG177" s="173"/>
      <c r="FJH177" s="173"/>
      <c r="FJI177" s="173"/>
      <c r="FJJ177" s="173"/>
      <c r="FJK177" s="173"/>
      <c r="FJL177" s="173"/>
      <c r="FJM177" s="173"/>
      <c r="FJN177" s="173"/>
      <c r="FJO177" s="173"/>
      <c r="FJP177" s="173"/>
      <c r="FJQ177" s="173"/>
      <c r="FJR177" s="173"/>
      <c r="FJS177" s="173"/>
      <c r="FJT177" s="173"/>
      <c r="FJU177" s="173"/>
      <c r="FJV177" s="173"/>
      <c r="FJW177" s="173"/>
      <c r="FJX177" s="173"/>
      <c r="FJY177" s="173"/>
      <c r="FJZ177" s="173"/>
      <c r="FKA177" s="173"/>
      <c r="FKB177" s="173"/>
      <c r="FKC177" s="173"/>
      <c r="FKD177" s="173"/>
      <c r="FKE177" s="173"/>
      <c r="FKF177" s="173"/>
      <c r="FKG177" s="173"/>
      <c r="FKH177" s="173"/>
      <c r="FKI177" s="173"/>
      <c r="FKJ177" s="173"/>
      <c r="FKK177" s="173"/>
      <c r="FKL177" s="173"/>
      <c r="FKM177" s="173"/>
      <c r="FKN177" s="173"/>
      <c r="FKO177" s="173"/>
      <c r="FKP177" s="173"/>
      <c r="FKQ177" s="173"/>
      <c r="FKR177" s="173"/>
      <c r="FKS177" s="173"/>
      <c r="FKT177" s="173"/>
      <c r="FKU177" s="173"/>
      <c r="FKV177" s="173"/>
      <c r="FKW177" s="173"/>
      <c r="FKX177" s="173"/>
      <c r="FKY177" s="173"/>
      <c r="FKZ177" s="173"/>
      <c r="FLA177" s="173"/>
      <c r="FLB177" s="173"/>
      <c r="FLC177" s="173"/>
      <c r="FLD177" s="173"/>
      <c r="FLE177" s="173"/>
      <c r="FLF177" s="173"/>
      <c r="FLG177" s="173"/>
      <c r="FLH177" s="173"/>
      <c r="FLI177" s="173"/>
      <c r="FLJ177" s="173"/>
      <c r="FLK177" s="173"/>
      <c r="FLL177" s="173"/>
      <c r="FLM177" s="173"/>
      <c r="FLN177" s="173"/>
      <c r="FLO177" s="173"/>
      <c r="FLP177" s="173"/>
      <c r="FLQ177" s="173"/>
      <c r="FLR177" s="173"/>
      <c r="FLS177" s="173"/>
      <c r="FLT177" s="173"/>
      <c r="FLU177" s="173"/>
      <c r="FLV177" s="173"/>
      <c r="FLW177" s="173"/>
      <c r="FLX177" s="173"/>
      <c r="FLY177" s="173"/>
      <c r="FLZ177" s="173"/>
      <c r="FMA177" s="173"/>
      <c r="FMB177" s="173"/>
      <c r="FMC177" s="173"/>
      <c r="FMD177" s="173"/>
      <c r="FME177" s="173"/>
      <c r="FMF177" s="173"/>
      <c r="FMG177" s="173"/>
      <c r="FMH177" s="173"/>
      <c r="FMI177" s="173"/>
      <c r="FMJ177" s="173"/>
      <c r="FMK177" s="173"/>
      <c r="FML177" s="173"/>
      <c r="FMM177" s="173"/>
      <c r="FMN177" s="173"/>
      <c r="FMO177" s="173"/>
      <c r="FMP177" s="173"/>
      <c r="FMQ177" s="173"/>
      <c r="FMR177" s="173"/>
      <c r="FMS177" s="173"/>
      <c r="FMT177" s="173"/>
      <c r="FMU177" s="173"/>
      <c r="FMV177" s="173"/>
      <c r="FMW177" s="173"/>
      <c r="FMX177" s="173"/>
      <c r="FMY177" s="173"/>
      <c r="FMZ177" s="173"/>
      <c r="FNA177" s="173"/>
      <c r="FNB177" s="173"/>
      <c r="FNC177" s="173"/>
      <c r="FND177" s="173"/>
      <c r="FNE177" s="173"/>
      <c r="FNF177" s="173"/>
      <c r="FNG177" s="173"/>
      <c r="FNH177" s="173"/>
      <c r="FNI177" s="173"/>
      <c r="FNJ177" s="173"/>
      <c r="FNK177" s="173"/>
      <c r="FNL177" s="173"/>
      <c r="FNM177" s="173"/>
      <c r="FNN177" s="173"/>
      <c r="FNO177" s="173"/>
      <c r="FNP177" s="173"/>
      <c r="FNQ177" s="173"/>
      <c r="FNR177" s="173"/>
      <c r="FNS177" s="173"/>
      <c r="FNT177" s="173"/>
      <c r="FNU177" s="173"/>
      <c r="FNV177" s="173"/>
      <c r="FNW177" s="173"/>
      <c r="FNX177" s="173"/>
      <c r="FNY177" s="173"/>
      <c r="FNZ177" s="173"/>
      <c r="FOA177" s="173"/>
      <c r="FOB177" s="173"/>
      <c r="FOC177" s="173"/>
      <c r="FOD177" s="173"/>
      <c r="FOE177" s="173"/>
      <c r="FOF177" s="173"/>
      <c r="FOG177" s="173"/>
      <c r="FOH177" s="173"/>
      <c r="FOI177" s="173"/>
      <c r="FOJ177" s="173"/>
      <c r="FOK177" s="173"/>
      <c r="FOL177" s="173"/>
      <c r="FOM177" s="173"/>
      <c r="FON177" s="173"/>
      <c r="FOO177" s="173"/>
      <c r="FOP177" s="173"/>
      <c r="FOQ177" s="173"/>
      <c r="FOR177" s="173"/>
      <c r="FOS177" s="173"/>
      <c r="FOT177" s="173"/>
      <c r="FOU177" s="173"/>
      <c r="FOV177" s="173"/>
      <c r="FOW177" s="173"/>
      <c r="FOX177" s="173"/>
      <c r="FOY177" s="173"/>
      <c r="FOZ177" s="173"/>
      <c r="FPA177" s="173"/>
      <c r="FPB177" s="173"/>
      <c r="FPC177" s="173"/>
      <c r="FPD177" s="173"/>
      <c r="FPE177" s="173"/>
      <c r="FPF177" s="173"/>
      <c r="FPG177" s="173"/>
      <c r="FPH177" s="173"/>
      <c r="FPI177" s="173"/>
      <c r="FPJ177" s="173"/>
      <c r="FPK177" s="173"/>
      <c r="FPL177" s="173"/>
      <c r="FPM177" s="173"/>
      <c r="FPN177" s="173"/>
      <c r="FPO177" s="173"/>
      <c r="FPP177" s="173"/>
      <c r="FPQ177" s="173"/>
      <c r="FPR177" s="173"/>
      <c r="FPS177" s="173"/>
      <c r="FPT177" s="173"/>
      <c r="FPU177" s="173"/>
      <c r="FPV177" s="173"/>
      <c r="FPW177" s="173"/>
      <c r="FPX177" s="173"/>
      <c r="FPY177" s="173"/>
      <c r="FPZ177" s="173"/>
      <c r="FQA177" s="173"/>
      <c r="FQB177" s="173"/>
      <c r="FQC177" s="173"/>
      <c r="FQD177" s="173"/>
      <c r="FQE177" s="173"/>
      <c r="FQF177" s="173"/>
      <c r="FQG177" s="173"/>
      <c r="FQH177" s="173"/>
      <c r="FQI177" s="173"/>
      <c r="FQJ177" s="173"/>
      <c r="FQK177" s="173"/>
      <c r="FQL177" s="173"/>
      <c r="FQM177" s="173"/>
      <c r="FQN177" s="173"/>
      <c r="FQO177" s="173"/>
      <c r="FQP177" s="173"/>
      <c r="FQQ177" s="173"/>
      <c r="FQR177" s="173"/>
      <c r="FQS177" s="173"/>
      <c r="FQT177" s="173"/>
      <c r="FQU177" s="173"/>
      <c r="FQV177" s="173"/>
      <c r="FQW177" s="173"/>
      <c r="FQX177" s="173"/>
      <c r="FQY177" s="173"/>
      <c r="FQZ177" s="173"/>
      <c r="FRA177" s="173"/>
      <c r="FRB177" s="173"/>
      <c r="FRC177" s="173"/>
      <c r="FRD177" s="173"/>
      <c r="FRE177" s="173"/>
      <c r="FRF177" s="173"/>
      <c r="FRG177" s="173"/>
      <c r="FRH177" s="173"/>
      <c r="FRI177" s="173"/>
      <c r="FRJ177" s="173"/>
      <c r="FRK177" s="173"/>
      <c r="FRL177" s="173"/>
      <c r="FRM177" s="173"/>
      <c r="FRN177" s="173"/>
      <c r="FRO177" s="173"/>
      <c r="FRP177" s="173"/>
      <c r="FRQ177" s="173"/>
      <c r="FRR177" s="173"/>
      <c r="FRS177" s="173"/>
      <c r="FRT177" s="173"/>
      <c r="FRU177" s="173"/>
      <c r="FRV177" s="173"/>
      <c r="FRW177" s="173"/>
      <c r="FRX177" s="173"/>
      <c r="FRY177" s="173"/>
      <c r="FRZ177" s="173"/>
      <c r="FSA177" s="173"/>
      <c r="FSB177" s="173"/>
      <c r="FSC177" s="173"/>
      <c r="FSD177" s="173"/>
      <c r="FSE177" s="173"/>
      <c r="FSF177" s="173"/>
      <c r="FSG177" s="173"/>
      <c r="FSH177" s="173"/>
      <c r="FSI177" s="173"/>
      <c r="FSJ177" s="173"/>
      <c r="FSK177" s="173"/>
      <c r="FSL177" s="173"/>
      <c r="FSM177" s="173"/>
      <c r="FSN177" s="173"/>
      <c r="FSO177" s="173"/>
      <c r="FSP177" s="173"/>
      <c r="FSQ177" s="173"/>
      <c r="FSR177" s="173"/>
      <c r="FSS177" s="173"/>
      <c r="FST177" s="173"/>
      <c r="FSU177" s="173"/>
      <c r="FSV177" s="173"/>
      <c r="FSW177" s="173"/>
      <c r="FSX177" s="173"/>
      <c r="FSY177" s="173"/>
      <c r="FSZ177" s="173"/>
      <c r="FTA177" s="173"/>
      <c r="FTB177" s="173"/>
      <c r="FTC177" s="173"/>
      <c r="FTD177" s="173"/>
      <c r="FTE177" s="173"/>
      <c r="FTF177" s="173"/>
      <c r="FTG177" s="173"/>
      <c r="FTH177" s="173"/>
      <c r="FTI177" s="173"/>
      <c r="FTJ177" s="173"/>
      <c r="FTK177" s="173"/>
      <c r="FTL177" s="173"/>
      <c r="FTM177" s="173"/>
      <c r="FTN177" s="173"/>
      <c r="FTO177" s="173"/>
      <c r="FTP177" s="173"/>
      <c r="FTQ177" s="173"/>
      <c r="FTR177" s="173"/>
      <c r="FTS177" s="173"/>
      <c r="FTT177" s="173"/>
      <c r="FTU177" s="173"/>
      <c r="FTV177" s="173"/>
      <c r="FTW177" s="173"/>
      <c r="FTX177" s="173"/>
      <c r="FTY177" s="173"/>
      <c r="FTZ177" s="173"/>
      <c r="FUA177" s="173"/>
      <c r="FUB177" s="173"/>
      <c r="FUC177" s="173"/>
      <c r="FUD177" s="173"/>
      <c r="FUE177" s="173"/>
      <c r="FUF177" s="173"/>
      <c r="FUG177" s="173"/>
      <c r="FUH177" s="173"/>
      <c r="FUI177" s="173"/>
      <c r="FUJ177" s="173"/>
      <c r="FUK177" s="173"/>
      <c r="FUL177" s="173"/>
      <c r="FUM177" s="173"/>
      <c r="FUN177" s="173"/>
      <c r="FUO177" s="173"/>
      <c r="FUP177" s="173"/>
      <c r="FUQ177" s="173"/>
      <c r="FUR177" s="173"/>
      <c r="FUS177" s="173"/>
      <c r="FUT177" s="173"/>
      <c r="FUU177" s="173"/>
      <c r="FUV177" s="173"/>
      <c r="FUW177" s="173"/>
      <c r="FUX177" s="173"/>
      <c r="FUY177" s="173"/>
      <c r="FUZ177" s="173"/>
      <c r="FVA177" s="173"/>
      <c r="FVB177" s="173"/>
      <c r="FVC177" s="173"/>
      <c r="FVD177" s="173"/>
      <c r="FVE177" s="173"/>
      <c r="FVF177" s="173"/>
      <c r="FVG177" s="173"/>
      <c r="FVH177" s="173"/>
      <c r="FVI177" s="173"/>
      <c r="FVJ177" s="173"/>
      <c r="FVK177" s="173"/>
      <c r="FVL177" s="173"/>
      <c r="FVM177" s="173"/>
      <c r="FVN177" s="173"/>
      <c r="FVO177" s="173"/>
      <c r="FVP177" s="173"/>
      <c r="FVQ177" s="173"/>
      <c r="FVR177" s="173"/>
      <c r="FVS177" s="173"/>
      <c r="FVT177" s="173"/>
      <c r="FVU177" s="173"/>
      <c r="FVV177" s="173"/>
      <c r="FVW177" s="173"/>
      <c r="FVX177" s="173"/>
      <c r="FVY177" s="173"/>
      <c r="FVZ177" s="173"/>
      <c r="FWA177" s="173"/>
      <c r="FWB177" s="173"/>
      <c r="FWC177" s="173"/>
      <c r="FWD177" s="173"/>
      <c r="FWE177" s="173"/>
      <c r="FWF177" s="173"/>
      <c r="FWG177" s="173"/>
      <c r="FWH177" s="173"/>
      <c r="FWI177" s="173"/>
      <c r="FWJ177" s="173"/>
      <c r="FWK177" s="173"/>
      <c r="FWL177" s="173"/>
      <c r="FWM177" s="173"/>
      <c r="FWN177" s="173"/>
      <c r="FWO177" s="173"/>
      <c r="FWP177" s="173"/>
      <c r="FWQ177" s="173"/>
      <c r="FWR177" s="173"/>
      <c r="FWS177" s="173"/>
      <c r="FWT177" s="173"/>
      <c r="FWU177" s="173"/>
      <c r="FWV177" s="173"/>
      <c r="FWW177" s="173"/>
      <c r="FWX177" s="173"/>
      <c r="FWY177" s="173"/>
      <c r="FWZ177" s="173"/>
      <c r="FXA177" s="173"/>
      <c r="FXB177" s="173"/>
      <c r="FXC177" s="173"/>
      <c r="FXD177" s="173"/>
      <c r="FXE177" s="173"/>
      <c r="FXF177" s="173"/>
      <c r="FXG177" s="173"/>
      <c r="FXH177" s="173"/>
      <c r="FXI177" s="173"/>
      <c r="FXJ177" s="173"/>
      <c r="FXK177" s="173"/>
      <c r="FXL177" s="173"/>
      <c r="FXM177" s="173"/>
      <c r="FXN177" s="173"/>
      <c r="FXO177" s="173"/>
      <c r="FXP177" s="173"/>
      <c r="FXQ177" s="173"/>
      <c r="FXR177" s="173"/>
      <c r="FXS177" s="173"/>
      <c r="FXT177" s="173"/>
      <c r="FXU177" s="173"/>
      <c r="FXV177" s="173"/>
      <c r="FXW177" s="173"/>
      <c r="FXX177" s="173"/>
      <c r="FXY177" s="173"/>
      <c r="FXZ177" s="173"/>
      <c r="FYA177" s="173"/>
      <c r="FYB177" s="173"/>
      <c r="FYC177" s="173"/>
      <c r="FYD177" s="173"/>
      <c r="FYE177" s="173"/>
      <c r="FYF177" s="173"/>
      <c r="FYG177" s="173"/>
      <c r="FYH177" s="173"/>
      <c r="FYI177" s="173"/>
      <c r="FYJ177" s="173"/>
      <c r="FYK177" s="173"/>
      <c r="FYL177" s="173"/>
      <c r="FYM177" s="173"/>
      <c r="FYN177" s="173"/>
      <c r="FYO177" s="173"/>
      <c r="FYP177" s="173"/>
      <c r="FYQ177" s="173"/>
      <c r="FYR177" s="173"/>
      <c r="FYS177" s="173"/>
      <c r="FYT177" s="173"/>
      <c r="FYU177" s="173"/>
      <c r="FYV177" s="173"/>
      <c r="FYW177" s="173"/>
      <c r="FYX177" s="173"/>
      <c r="FYY177" s="173"/>
      <c r="FYZ177" s="173"/>
      <c r="FZA177" s="173"/>
      <c r="FZB177" s="173"/>
      <c r="FZC177" s="173"/>
      <c r="FZD177" s="173"/>
      <c r="FZE177" s="173"/>
      <c r="FZF177" s="173"/>
      <c r="FZG177" s="173"/>
      <c r="FZH177" s="173"/>
      <c r="FZI177" s="173"/>
      <c r="FZJ177" s="173"/>
      <c r="FZK177" s="173"/>
      <c r="FZL177" s="173"/>
      <c r="FZM177" s="173"/>
      <c r="FZN177" s="173"/>
      <c r="FZO177" s="173"/>
      <c r="FZP177" s="173"/>
      <c r="FZQ177" s="173"/>
      <c r="FZR177" s="173"/>
      <c r="FZS177" s="173"/>
      <c r="FZT177" s="173"/>
      <c r="FZU177" s="173"/>
      <c r="FZV177" s="173"/>
      <c r="FZW177" s="173"/>
      <c r="FZX177" s="173"/>
      <c r="FZY177" s="173"/>
      <c r="FZZ177" s="173"/>
      <c r="GAA177" s="173"/>
      <c r="GAB177" s="173"/>
      <c r="GAC177" s="173"/>
      <c r="GAD177" s="173"/>
      <c r="GAE177" s="173"/>
      <c r="GAF177" s="173"/>
      <c r="GAG177" s="173"/>
      <c r="GAH177" s="173"/>
      <c r="GAI177" s="173"/>
      <c r="GAJ177" s="173"/>
      <c r="GAK177" s="173"/>
      <c r="GAL177" s="173"/>
      <c r="GAM177" s="173"/>
      <c r="GAN177" s="173"/>
      <c r="GAO177" s="173"/>
      <c r="GAP177" s="173"/>
      <c r="GAQ177" s="173"/>
      <c r="GAR177" s="173"/>
      <c r="GAS177" s="173"/>
      <c r="GAT177" s="173"/>
      <c r="GAU177" s="173"/>
      <c r="GAV177" s="173"/>
      <c r="GAW177" s="173"/>
      <c r="GAX177" s="173"/>
      <c r="GAY177" s="173"/>
      <c r="GAZ177" s="173"/>
      <c r="GBA177" s="173"/>
      <c r="GBB177" s="173"/>
      <c r="GBC177" s="173"/>
      <c r="GBD177" s="173"/>
      <c r="GBE177" s="173"/>
      <c r="GBF177" s="173"/>
      <c r="GBG177" s="173"/>
      <c r="GBH177" s="173"/>
      <c r="GBI177" s="173"/>
      <c r="GBJ177" s="173"/>
      <c r="GBK177" s="173"/>
      <c r="GBL177" s="173"/>
      <c r="GBM177" s="173"/>
      <c r="GBN177" s="173"/>
      <c r="GBO177" s="173"/>
      <c r="GBP177" s="173"/>
      <c r="GBQ177" s="173"/>
      <c r="GBR177" s="173"/>
      <c r="GBS177" s="173"/>
      <c r="GBT177" s="173"/>
      <c r="GBU177" s="173"/>
      <c r="GBV177" s="173"/>
      <c r="GBW177" s="173"/>
      <c r="GBX177" s="173"/>
      <c r="GBY177" s="173"/>
      <c r="GBZ177" s="173"/>
      <c r="GCA177" s="173"/>
      <c r="GCB177" s="173"/>
      <c r="GCC177" s="173"/>
      <c r="GCD177" s="173"/>
      <c r="GCE177" s="173"/>
      <c r="GCF177" s="173"/>
      <c r="GCG177" s="173"/>
      <c r="GCH177" s="173"/>
      <c r="GCI177" s="173"/>
      <c r="GCJ177" s="173"/>
      <c r="GCK177" s="173"/>
      <c r="GCL177" s="173"/>
      <c r="GCM177" s="173"/>
      <c r="GCN177" s="173"/>
      <c r="GCO177" s="173"/>
      <c r="GCP177" s="173"/>
      <c r="GCQ177" s="173"/>
      <c r="GCR177" s="173"/>
      <c r="GCS177" s="173"/>
      <c r="GCT177" s="173"/>
      <c r="GCU177" s="173"/>
      <c r="GCV177" s="173"/>
      <c r="GCW177" s="173"/>
      <c r="GCX177" s="173"/>
      <c r="GCY177" s="173"/>
      <c r="GCZ177" s="173"/>
      <c r="GDA177" s="173"/>
      <c r="GDB177" s="173"/>
      <c r="GDC177" s="173"/>
      <c r="GDD177" s="173"/>
      <c r="GDE177" s="173"/>
      <c r="GDF177" s="173"/>
      <c r="GDG177" s="173"/>
      <c r="GDH177" s="173"/>
      <c r="GDI177" s="173"/>
      <c r="GDJ177" s="173"/>
      <c r="GDK177" s="173"/>
      <c r="GDL177" s="173"/>
      <c r="GDM177" s="173"/>
      <c r="GDN177" s="173"/>
      <c r="GDO177" s="173"/>
      <c r="GDP177" s="173"/>
      <c r="GDQ177" s="173"/>
      <c r="GDR177" s="173"/>
      <c r="GDS177" s="173"/>
      <c r="GDT177" s="173"/>
      <c r="GDU177" s="173"/>
      <c r="GDV177" s="173"/>
      <c r="GDW177" s="173"/>
      <c r="GDX177" s="173"/>
      <c r="GDY177" s="173"/>
      <c r="GDZ177" s="173"/>
      <c r="GEA177" s="173"/>
      <c r="GEB177" s="173"/>
      <c r="GEC177" s="173"/>
      <c r="GED177" s="173"/>
      <c r="GEE177" s="173"/>
      <c r="GEF177" s="173"/>
      <c r="GEG177" s="173"/>
      <c r="GEH177" s="173"/>
      <c r="GEI177" s="173"/>
      <c r="GEJ177" s="173"/>
      <c r="GEK177" s="173"/>
      <c r="GEL177" s="173"/>
      <c r="GEM177" s="173"/>
      <c r="GEN177" s="173"/>
      <c r="GEO177" s="173"/>
      <c r="GEP177" s="173"/>
      <c r="GEQ177" s="173"/>
      <c r="GER177" s="173"/>
      <c r="GES177" s="173"/>
      <c r="GET177" s="173"/>
      <c r="GEU177" s="173"/>
      <c r="GEV177" s="173"/>
      <c r="GEW177" s="173"/>
      <c r="GEX177" s="173"/>
      <c r="GEY177" s="173"/>
      <c r="GEZ177" s="173"/>
      <c r="GFA177" s="173"/>
      <c r="GFB177" s="173"/>
      <c r="GFC177" s="173"/>
      <c r="GFD177" s="173"/>
      <c r="GFE177" s="173"/>
      <c r="GFF177" s="173"/>
      <c r="GFG177" s="173"/>
      <c r="GFH177" s="173"/>
      <c r="GFI177" s="173"/>
      <c r="GFJ177" s="173"/>
      <c r="GFK177" s="173"/>
      <c r="GFL177" s="173"/>
      <c r="GFM177" s="173"/>
      <c r="GFN177" s="173"/>
      <c r="GFO177" s="173"/>
      <c r="GFP177" s="173"/>
      <c r="GFQ177" s="173"/>
      <c r="GFR177" s="173"/>
      <c r="GFS177" s="173"/>
      <c r="GFT177" s="173"/>
      <c r="GFU177" s="173"/>
      <c r="GFV177" s="173"/>
      <c r="GFW177" s="173"/>
      <c r="GFX177" s="173"/>
      <c r="GFY177" s="173"/>
      <c r="GFZ177" s="173"/>
      <c r="GGA177" s="173"/>
      <c r="GGB177" s="173"/>
      <c r="GGC177" s="173"/>
      <c r="GGD177" s="173"/>
      <c r="GGE177" s="173"/>
      <c r="GGF177" s="173"/>
      <c r="GGG177" s="173"/>
      <c r="GGH177" s="173"/>
      <c r="GGI177" s="173"/>
      <c r="GGJ177" s="173"/>
      <c r="GGK177" s="173"/>
      <c r="GGL177" s="173"/>
      <c r="GGM177" s="173"/>
      <c r="GGN177" s="173"/>
      <c r="GGO177" s="173"/>
      <c r="GGP177" s="173"/>
      <c r="GGQ177" s="173"/>
      <c r="GGR177" s="173"/>
      <c r="GGS177" s="173"/>
      <c r="GGT177" s="173"/>
      <c r="GGU177" s="173"/>
      <c r="GGV177" s="173"/>
      <c r="GGW177" s="173"/>
      <c r="GGX177" s="173"/>
      <c r="GGY177" s="173"/>
      <c r="GGZ177" s="173"/>
      <c r="GHA177" s="173"/>
      <c r="GHB177" s="173"/>
      <c r="GHC177" s="173"/>
      <c r="GHD177" s="173"/>
      <c r="GHE177" s="173"/>
      <c r="GHF177" s="173"/>
      <c r="GHG177" s="173"/>
      <c r="GHH177" s="173"/>
      <c r="GHI177" s="173"/>
      <c r="GHJ177" s="173"/>
      <c r="GHK177" s="173"/>
      <c r="GHL177" s="173"/>
      <c r="GHM177" s="173"/>
      <c r="GHN177" s="173"/>
      <c r="GHO177" s="173"/>
      <c r="GHP177" s="173"/>
      <c r="GHQ177" s="173"/>
      <c r="GHR177" s="173"/>
      <c r="GHS177" s="173"/>
      <c r="GHT177" s="173"/>
      <c r="GHU177" s="173"/>
      <c r="GHV177" s="173"/>
      <c r="GHW177" s="173"/>
      <c r="GHX177" s="173"/>
      <c r="GHY177" s="173"/>
      <c r="GHZ177" s="173"/>
      <c r="GIA177" s="173"/>
      <c r="GIB177" s="173"/>
      <c r="GIC177" s="173"/>
      <c r="GID177" s="173"/>
      <c r="GIE177" s="173"/>
      <c r="GIF177" s="173"/>
      <c r="GIG177" s="173"/>
      <c r="GIH177" s="173"/>
      <c r="GII177" s="173"/>
      <c r="GIJ177" s="173"/>
      <c r="GIK177" s="173"/>
      <c r="GIL177" s="173"/>
      <c r="GIM177" s="173"/>
      <c r="GIN177" s="173"/>
      <c r="GIO177" s="173"/>
      <c r="GIP177" s="173"/>
      <c r="GIQ177" s="173"/>
      <c r="GIR177" s="173"/>
      <c r="GIS177" s="173"/>
      <c r="GIT177" s="173"/>
      <c r="GIU177" s="173"/>
      <c r="GIV177" s="173"/>
      <c r="GIW177" s="173"/>
      <c r="GIX177" s="173"/>
      <c r="GIY177" s="173"/>
      <c r="GIZ177" s="173"/>
      <c r="GJA177" s="173"/>
      <c r="GJB177" s="173"/>
      <c r="GJC177" s="173"/>
      <c r="GJD177" s="173"/>
      <c r="GJE177" s="173"/>
      <c r="GJF177" s="173"/>
      <c r="GJG177" s="173"/>
      <c r="GJH177" s="173"/>
      <c r="GJI177" s="173"/>
      <c r="GJJ177" s="173"/>
      <c r="GJK177" s="173"/>
      <c r="GJL177" s="173"/>
      <c r="GJM177" s="173"/>
      <c r="GJN177" s="173"/>
      <c r="GJO177" s="173"/>
      <c r="GJP177" s="173"/>
      <c r="GJQ177" s="173"/>
      <c r="GJR177" s="173"/>
      <c r="GJS177" s="173"/>
      <c r="GJT177" s="173"/>
      <c r="GJU177" s="173"/>
      <c r="GJV177" s="173"/>
      <c r="GJW177" s="173"/>
      <c r="GJX177" s="173"/>
      <c r="GJY177" s="173"/>
      <c r="GJZ177" s="173"/>
      <c r="GKA177" s="173"/>
      <c r="GKB177" s="173"/>
      <c r="GKC177" s="173"/>
      <c r="GKD177" s="173"/>
      <c r="GKE177" s="173"/>
      <c r="GKF177" s="173"/>
      <c r="GKG177" s="173"/>
      <c r="GKH177" s="173"/>
      <c r="GKI177" s="173"/>
      <c r="GKJ177" s="173"/>
      <c r="GKK177" s="173"/>
      <c r="GKL177" s="173"/>
      <c r="GKM177" s="173"/>
      <c r="GKN177" s="173"/>
      <c r="GKO177" s="173"/>
      <c r="GKP177" s="173"/>
      <c r="GKQ177" s="173"/>
      <c r="GKR177" s="173"/>
      <c r="GKS177" s="173"/>
      <c r="GKT177" s="173"/>
      <c r="GKU177" s="173"/>
      <c r="GKV177" s="173"/>
      <c r="GKW177" s="173"/>
      <c r="GKX177" s="173"/>
      <c r="GKY177" s="173"/>
      <c r="GKZ177" s="173"/>
      <c r="GLA177" s="173"/>
      <c r="GLB177" s="173"/>
      <c r="GLC177" s="173"/>
      <c r="GLD177" s="173"/>
      <c r="GLE177" s="173"/>
      <c r="GLF177" s="173"/>
      <c r="GLG177" s="173"/>
      <c r="GLH177" s="173"/>
      <c r="GLI177" s="173"/>
      <c r="GLJ177" s="173"/>
      <c r="GLK177" s="173"/>
      <c r="GLL177" s="173"/>
      <c r="GLM177" s="173"/>
      <c r="GLN177" s="173"/>
      <c r="GLO177" s="173"/>
      <c r="GLP177" s="173"/>
      <c r="GLQ177" s="173"/>
      <c r="GLR177" s="173"/>
      <c r="GLS177" s="173"/>
      <c r="GLT177" s="173"/>
      <c r="GLU177" s="173"/>
      <c r="GLV177" s="173"/>
      <c r="GLW177" s="173"/>
      <c r="GLX177" s="173"/>
      <c r="GLY177" s="173"/>
      <c r="GLZ177" s="173"/>
      <c r="GMA177" s="173"/>
      <c r="GMB177" s="173"/>
      <c r="GMC177" s="173"/>
      <c r="GMD177" s="173"/>
      <c r="GME177" s="173"/>
      <c r="GMF177" s="173"/>
      <c r="GMG177" s="173"/>
      <c r="GMH177" s="173"/>
      <c r="GMI177" s="173"/>
      <c r="GMJ177" s="173"/>
      <c r="GMK177" s="173"/>
      <c r="GML177" s="173"/>
      <c r="GMM177" s="173"/>
      <c r="GMN177" s="173"/>
      <c r="GMO177" s="173"/>
      <c r="GMP177" s="173"/>
      <c r="GMQ177" s="173"/>
      <c r="GMR177" s="173"/>
      <c r="GMS177" s="173"/>
      <c r="GMT177" s="173"/>
      <c r="GMU177" s="173"/>
      <c r="GMV177" s="173"/>
      <c r="GMW177" s="173"/>
      <c r="GMX177" s="173"/>
      <c r="GMY177" s="173"/>
      <c r="GMZ177" s="173"/>
      <c r="GNA177" s="173"/>
      <c r="GNB177" s="173"/>
      <c r="GNC177" s="173"/>
      <c r="GND177" s="173"/>
      <c r="GNE177" s="173"/>
      <c r="GNF177" s="173"/>
      <c r="GNG177" s="173"/>
      <c r="GNH177" s="173"/>
      <c r="GNI177" s="173"/>
      <c r="GNJ177" s="173"/>
      <c r="GNK177" s="173"/>
      <c r="GNL177" s="173"/>
      <c r="GNM177" s="173"/>
      <c r="GNN177" s="173"/>
      <c r="GNO177" s="173"/>
      <c r="GNP177" s="173"/>
      <c r="GNQ177" s="173"/>
      <c r="GNR177" s="173"/>
      <c r="GNS177" s="173"/>
      <c r="GNT177" s="173"/>
      <c r="GNU177" s="173"/>
      <c r="GNV177" s="173"/>
      <c r="GNW177" s="173"/>
      <c r="GNX177" s="173"/>
      <c r="GNY177" s="173"/>
      <c r="GNZ177" s="173"/>
      <c r="GOA177" s="173"/>
      <c r="GOB177" s="173"/>
      <c r="GOC177" s="173"/>
      <c r="GOD177" s="173"/>
      <c r="GOE177" s="173"/>
      <c r="GOF177" s="173"/>
      <c r="GOG177" s="173"/>
      <c r="GOH177" s="173"/>
      <c r="GOI177" s="173"/>
      <c r="GOJ177" s="173"/>
      <c r="GOK177" s="173"/>
      <c r="GOL177" s="173"/>
      <c r="GOM177" s="173"/>
      <c r="GON177" s="173"/>
      <c r="GOO177" s="173"/>
      <c r="GOP177" s="173"/>
      <c r="GOQ177" s="173"/>
      <c r="GOR177" s="173"/>
      <c r="GOS177" s="173"/>
      <c r="GOT177" s="173"/>
      <c r="GOU177" s="173"/>
      <c r="GOV177" s="173"/>
      <c r="GOW177" s="173"/>
      <c r="GOX177" s="173"/>
      <c r="GOY177" s="173"/>
      <c r="GOZ177" s="173"/>
      <c r="GPA177" s="173"/>
      <c r="GPB177" s="173"/>
      <c r="GPC177" s="173"/>
      <c r="GPD177" s="173"/>
      <c r="GPE177" s="173"/>
      <c r="GPF177" s="173"/>
      <c r="GPG177" s="173"/>
      <c r="GPH177" s="173"/>
      <c r="GPI177" s="173"/>
      <c r="GPJ177" s="173"/>
      <c r="GPK177" s="173"/>
      <c r="GPL177" s="173"/>
      <c r="GPM177" s="173"/>
      <c r="GPN177" s="173"/>
      <c r="GPO177" s="173"/>
      <c r="GPP177" s="173"/>
      <c r="GPQ177" s="173"/>
      <c r="GPR177" s="173"/>
      <c r="GPS177" s="173"/>
      <c r="GPT177" s="173"/>
      <c r="GPU177" s="173"/>
      <c r="GPV177" s="173"/>
      <c r="GPW177" s="173"/>
      <c r="GPX177" s="173"/>
      <c r="GPY177" s="173"/>
      <c r="GPZ177" s="173"/>
      <c r="GQA177" s="173"/>
      <c r="GQB177" s="173"/>
      <c r="GQC177" s="173"/>
      <c r="GQD177" s="173"/>
      <c r="GQE177" s="173"/>
      <c r="GQF177" s="173"/>
      <c r="GQG177" s="173"/>
      <c r="GQH177" s="173"/>
      <c r="GQI177" s="173"/>
      <c r="GQJ177" s="173"/>
      <c r="GQK177" s="173"/>
      <c r="GQL177" s="173"/>
      <c r="GQM177" s="173"/>
      <c r="GQN177" s="173"/>
      <c r="GQO177" s="173"/>
      <c r="GQP177" s="173"/>
      <c r="GQQ177" s="173"/>
      <c r="GQR177" s="173"/>
      <c r="GQS177" s="173"/>
      <c r="GQT177" s="173"/>
      <c r="GQU177" s="173"/>
      <c r="GQV177" s="173"/>
      <c r="GQW177" s="173"/>
      <c r="GQX177" s="173"/>
      <c r="GQY177" s="173"/>
      <c r="GQZ177" s="173"/>
      <c r="GRA177" s="173"/>
      <c r="GRB177" s="173"/>
      <c r="GRC177" s="173"/>
      <c r="GRD177" s="173"/>
      <c r="GRE177" s="173"/>
      <c r="GRF177" s="173"/>
      <c r="GRG177" s="173"/>
      <c r="GRH177" s="173"/>
      <c r="GRI177" s="173"/>
      <c r="GRJ177" s="173"/>
      <c r="GRK177" s="173"/>
      <c r="GRL177" s="173"/>
      <c r="GRM177" s="173"/>
      <c r="GRN177" s="173"/>
      <c r="GRO177" s="173"/>
      <c r="GRP177" s="173"/>
      <c r="GRQ177" s="173"/>
      <c r="GRR177" s="173"/>
      <c r="GRS177" s="173"/>
      <c r="GRT177" s="173"/>
      <c r="GRU177" s="173"/>
      <c r="GRV177" s="173"/>
      <c r="GRW177" s="173"/>
      <c r="GRX177" s="173"/>
      <c r="GRY177" s="173"/>
      <c r="GRZ177" s="173"/>
      <c r="GSA177" s="173"/>
      <c r="GSB177" s="173"/>
      <c r="GSC177" s="173"/>
      <c r="GSD177" s="173"/>
      <c r="GSE177" s="173"/>
      <c r="GSF177" s="173"/>
      <c r="GSG177" s="173"/>
      <c r="GSH177" s="173"/>
      <c r="GSI177" s="173"/>
      <c r="GSJ177" s="173"/>
      <c r="GSK177" s="173"/>
      <c r="GSL177" s="173"/>
      <c r="GSM177" s="173"/>
      <c r="GSN177" s="173"/>
      <c r="GSO177" s="173"/>
      <c r="GSP177" s="173"/>
      <c r="GSQ177" s="173"/>
      <c r="GSR177" s="173"/>
      <c r="GSS177" s="173"/>
      <c r="GST177" s="173"/>
      <c r="GSU177" s="173"/>
      <c r="GSV177" s="173"/>
      <c r="GSW177" s="173"/>
      <c r="GSX177" s="173"/>
      <c r="GSY177" s="173"/>
      <c r="GSZ177" s="173"/>
      <c r="GTA177" s="173"/>
      <c r="GTB177" s="173"/>
      <c r="GTC177" s="173"/>
      <c r="GTD177" s="173"/>
      <c r="GTE177" s="173"/>
      <c r="GTF177" s="173"/>
      <c r="GTG177" s="173"/>
      <c r="GTH177" s="173"/>
      <c r="GTI177" s="173"/>
      <c r="GTJ177" s="173"/>
      <c r="GTK177" s="173"/>
      <c r="GTL177" s="173"/>
      <c r="GTM177" s="173"/>
      <c r="GTN177" s="173"/>
      <c r="GTO177" s="173"/>
      <c r="GTP177" s="173"/>
      <c r="GTQ177" s="173"/>
      <c r="GTR177" s="173"/>
      <c r="GTS177" s="173"/>
      <c r="GTT177" s="173"/>
      <c r="GTU177" s="173"/>
      <c r="GTV177" s="173"/>
      <c r="GTW177" s="173"/>
      <c r="GTX177" s="173"/>
      <c r="GTY177" s="173"/>
      <c r="GTZ177" s="173"/>
      <c r="GUA177" s="173"/>
      <c r="GUB177" s="173"/>
      <c r="GUC177" s="173"/>
      <c r="GUD177" s="173"/>
      <c r="GUE177" s="173"/>
      <c r="GUF177" s="173"/>
      <c r="GUG177" s="173"/>
      <c r="GUH177" s="173"/>
      <c r="GUI177" s="173"/>
      <c r="GUJ177" s="173"/>
      <c r="GUK177" s="173"/>
      <c r="GUL177" s="173"/>
      <c r="GUM177" s="173"/>
      <c r="GUN177" s="173"/>
      <c r="GUO177" s="173"/>
      <c r="GUP177" s="173"/>
      <c r="GUQ177" s="173"/>
      <c r="GUR177" s="173"/>
      <c r="GUS177" s="173"/>
      <c r="GUT177" s="173"/>
      <c r="GUU177" s="173"/>
      <c r="GUV177" s="173"/>
      <c r="GUW177" s="173"/>
      <c r="GUX177" s="173"/>
      <c r="GUY177" s="173"/>
      <c r="GUZ177" s="173"/>
      <c r="GVA177" s="173"/>
      <c r="GVB177" s="173"/>
      <c r="GVC177" s="173"/>
      <c r="GVD177" s="173"/>
      <c r="GVE177" s="173"/>
      <c r="GVF177" s="173"/>
      <c r="GVG177" s="173"/>
      <c r="GVH177" s="173"/>
      <c r="GVI177" s="173"/>
      <c r="GVJ177" s="173"/>
      <c r="GVK177" s="173"/>
      <c r="GVL177" s="173"/>
      <c r="GVM177" s="173"/>
      <c r="GVN177" s="173"/>
      <c r="GVO177" s="173"/>
      <c r="GVP177" s="173"/>
      <c r="GVQ177" s="173"/>
      <c r="GVR177" s="173"/>
      <c r="GVS177" s="173"/>
      <c r="GVT177" s="173"/>
      <c r="GVU177" s="173"/>
      <c r="GVV177" s="173"/>
      <c r="GVW177" s="173"/>
      <c r="GVX177" s="173"/>
      <c r="GVY177" s="173"/>
      <c r="GVZ177" s="173"/>
      <c r="GWA177" s="173"/>
      <c r="GWB177" s="173"/>
      <c r="GWC177" s="173"/>
      <c r="GWD177" s="173"/>
      <c r="GWE177" s="173"/>
      <c r="GWF177" s="173"/>
      <c r="GWG177" s="173"/>
      <c r="GWH177" s="173"/>
      <c r="GWI177" s="173"/>
      <c r="GWJ177" s="173"/>
      <c r="GWK177" s="173"/>
      <c r="GWL177" s="173"/>
      <c r="GWM177" s="173"/>
      <c r="GWN177" s="173"/>
      <c r="GWO177" s="173"/>
      <c r="GWP177" s="173"/>
      <c r="GWQ177" s="173"/>
      <c r="GWR177" s="173"/>
      <c r="GWS177" s="173"/>
      <c r="GWT177" s="173"/>
      <c r="GWU177" s="173"/>
      <c r="GWV177" s="173"/>
      <c r="GWW177" s="173"/>
      <c r="GWX177" s="173"/>
      <c r="GWY177" s="173"/>
      <c r="GWZ177" s="173"/>
      <c r="GXA177" s="173"/>
      <c r="GXB177" s="173"/>
      <c r="GXC177" s="173"/>
      <c r="GXD177" s="173"/>
      <c r="GXE177" s="173"/>
      <c r="GXF177" s="173"/>
      <c r="GXG177" s="173"/>
      <c r="GXH177" s="173"/>
      <c r="GXI177" s="173"/>
      <c r="GXJ177" s="173"/>
      <c r="GXK177" s="173"/>
      <c r="GXL177" s="173"/>
      <c r="GXM177" s="173"/>
      <c r="GXN177" s="173"/>
      <c r="GXO177" s="173"/>
      <c r="GXP177" s="173"/>
      <c r="GXQ177" s="173"/>
      <c r="GXR177" s="173"/>
      <c r="GXS177" s="173"/>
      <c r="GXT177" s="173"/>
      <c r="GXU177" s="173"/>
      <c r="GXV177" s="173"/>
      <c r="GXW177" s="173"/>
      <c r="GXX177" s="173"/>
      <c r="GXY177" s="173"/>
      <c r="GXZ177" s="173"/>
      <c r="GYA177" s="173"/>
      <c r="GYB177" s="173"/>
      <c r="GYC177" s="173"/>
      <c r="GYD177" s="173"/>
      <c r="GYE177" s="173"/>
      <c r="GYF177" s="173"/>
      <c r="GYG177" s="173"/>
      <c r="GYH177" s="173"/>
      <c r="GYI177" s="173"/>
      <c r="GYJ177" s="173"/>
      <c r="GYK177" s="173"/>
      <c r="GYL177" s="173"/>
      <c r="GYM177" s="173"/>
      <c r="GYN177" s="173"/>
      <c r="GYO177" s="173"/>
      <c r="GYP177" s="173"/>
      <c r="GYQ177" s="173"/>
      <c r="GYR177" s="173"/>
      <c r="GYS177" s="173"/>
      <c r="GYT177" s="173"/>
      <c r="GYU177" s="173"/>
      <c r="GYV177" s="173"/>
      <c r="GYW177" s="173"/>
      <c r="GYX177" s="173"/>
      <c r="GYY177" s="173"/>
      <c r="GYZ177" s="173"/>
      <c r="GZA177" s="173"/>
      <c r="GZB177" s="173"/>
      <c r="GZC177" s="173"/>
      <c r="GZD177" s="173"/>
      <c r="GZE177" s="173"/>
      <c r="GZF177" s="173"/>
      <c r="GZG177" s="173"/>
      <c r="GZH177" s="173"/>
      <c r="GZI177" s="173"/>
      <c r="GZJ177" s="173"/>
      <c r="GZK177" s="173"/>
      <c r="GZL177" s="173"/>
      <c r="GZM177" s="173"/>
      <c r="GZN177" s="173"/>
      <c r="GZO177" s="173"/>
      <c r="GZP177" s="173"/>
      <c r="GZQ177" s="173"/>
      <c r="GZR177" s="173"/>
      <c r="GZS177" s="173"/>
      <c r="GZT177" s="173"/>
      <c r="GZU177" s="173"/>
      <c r="GZV177" s="173"/>
      <c r="GZW177" s="173"/>
      <c r="GZX177" s="173"/>
      <c r="GZY177" s="173"/>
      <c r="GZZ177" s="173"/>
      <c r="HAA177" s="173"/>
      <c r="HAB177" s="173"/>
      <c r="HAC177" s="173"/>
      <c r="HAD177" s="173"/>
      <c r="HAE177" s="173"/>
      <c r="HAF177" s="173"/>
      <c r="HAG177" s="173"/>
      <c r="HAH177" s="173"/>
      <c r="HAI177" s="173"/>
      <c r="HAJ177" s="173"/>
      <c r="HAK177" s="173"/>
      <c r="HAL177" s="173"/>
      <c r="HAM177" s="173"/>
      <c r="HAN177" s="173"/>
      <c r="HAO177" s="173"/>
      <c r="HAP177" s="173"/>
      <c r="HAQ177" s="173"/>
      <c r="HAR177" s="173"/>
      <c r="HAS177" s="173"/>
      <c r="HAT177" s="173"/>
      <c r="HAU177" s="173"/>
      <c r="HAV177" s="173"/>
      <c r="HAW177" s="173"/>
      <c r="HAX177" s="173"/>
      <c r="HAY177" s="173"/>
      <c r="HAZ177" s="173"/>
      <c r="HBA177" s="173"/>
      <c r="HBB177" s="173"/>
      <c r="HBC177" s="173"/>
      <c r="HBD177" s="173"/>
      <c r="HBE177" s="173"/>
      <c r="HBF177" s="173"/>
      <c r="HBG177" s="173"/>
      <c r="HBH177" s="173"/>
      <c r="HBI177" s="173"/>
      <c r="HBJ177" s="173"/>
      <c r="HBK177" s="173"/>
      <c r="HBL177" s="173"/>
      <c r="HBM177" s="173"/>
      <c r="HBN177" s="173"/>
      <c r="HBO177" s="173"/>
      <c r="HBP177" s="173"/>
      <c r="HBQ177" s="173"/>
      <c r="HBR177" s="173"/>
      <c r="HBS177" s="173"/>
      <c r="HBT177" s="173"/>
      <c r="HBU177" s="173"/>
      <c r="HBV177" s="173"/>
      <c r="HBW177" s="173"/>
      <c r="HBX177" s="173"/>
      <c r="HBY177" s="173"/>
      <c r="HBZ177" s="173"/>
      <c r="HCA177" s="173"/>
      <c r="HCB177" s="173"/>
      <c r="HCC177" s="173"/>
      <c r="HCD177" s="173"/>
      <c r="HCE177" s="173"/>
      <c r="HCF177" s="173"/>
      <c r="HCG177" s="173"/>
      <c r="HCH177" s="173"/>
      <c r="HCI177" s="173"/>
      <c r="HCJ177" s="173"/>
      <c r="HCK177" s="173"/>
      <c r="HCL177" s="173"/>
      <c r="HCM177" s="173"/>
      <c r="HCN177" s="173"/>
      <c r="HCO177" s="173"/>
      <c r="HCP177" s="173"/>
      <c r="HCQ177" s="173"/>
      <c r="HCR177" s="173"/>
      <c r="HCS177" s="173"/>
      <c r="HCT177" s="173"/>
      <c r="HCU177" s="173"/>
      <c r="HCV177" s="173"/>
      <c r="HCW177" s="173"/>
      <c r="HCX177" s="173"/>
      <c r="HCY177" s="173"/>
      <c r="HCZ177" s="173"/>
      <c r="HDA177" s="173"/>
      <c r="HDB177" s="173"/>
      <c r="HDC177" s="173"/>
      <c r="HDD177" s="173"/>
      <c r="HDE177" s="173"/>
      <c r="HDF177" s="173"/>
      <c r="HDG177" s="173"/>
      <c r="HDH177" s="173"/>
      <c r="HDI177" s="173"/>
      <c r="HDJ177" s="173"/>
      <c r="HDK177" s="173"/>
      <c r="HDL177" s="173"/>
      <c r="HDM177" s="173"/>
      <c r="HDN177" s="173"/>
      <c r="HDO177" s="173"/>
      <c r="HDP177" s="173"/>
      <c r="HDQ177" s="173"/>
      <c r="HDR177" s="173"/>
      <c r="HDS177" s="173"/>
      <c r="HDT177" s="173"/>
      <c r="HDU177" s="173"/>
      <c r="HDV177" s="173"/>
      <c r="HDW177" s="173"/>
      <c r="HDX177" s="173"/>
      <c r="HDY177" s="173"/>
      <c r="HDZ177" s="173"/>
      <c r="HEA177" s="173"/>
      <c r="HEB177" s="173"/>
      <c r="HEC177" s="173"/>
      <c r="HED177" s="173"/>
      <c r="HEE177" s="173"/>
      <c r="HEF177" s="173"/>
      <c r="HEG177" s="173"/>
      <c r="HEH177" s="173"/>
      <c r="HEI177" s="173"/>
      <c r="HEJ177" s="173"/>
      <c r="HEK177" s="173"/>
      <c r="HEL177" s="173"/>
      <c r="HEM177" s="173"/>
      <c r="HEN177" s="173"/>
      <c r="HEO177" s="173"/>
      <c r="HEP177" s="173"/>
      <c r="HEQ177" s="173"/>
      <c r="HER177" s="173"/>
      <c r="HES177" s="173"/>
      <c r="HET177" s="173"/>
      <c r="HEU177" s="173"/>
      <c r="HEV177" s="173"/>
      <c r="HEW177" s="173"/>
      <c r="HEX177" s="173"/>
      <c r="HEY177" s="173"/>
      <c r="HEZ177" s="173"/>
      <c r="HFA177" s="173"/>
      <c r="HFB177" s="173"/>
      <c r="HFC177" s="173"/>
      <c r="HFD177" s="173"/>
      <c r="HFE177" s="173"/>
      <c r="HFF177" s="173"/>
      <c r="HFG177" s="173"/>
      <c r="HFH177" s="173"/>
      <c r="HFI177" s="173"/>
      <c r="HFJ177" s="173"/>
      <c r="HFK177" s="173"/>
      <c r="HFL177" s="173"/>
      <c r="HFM177" s="173"/>
      <c r="HFN177" s="173"/>
      <c r="HFO177" s="173"/>
      <c r="HFP177" s="173"/>
      <c r="HFQ177" s="173"/>
      <c r="HFR177" s="173"/>
      <c r="HFS177" s="173"/>
      <c r="HFT177" s="173"/>
      <c r="HFU177" s="173"/>
      <c r="HFV177" s="173"/>
      <c r="HFW177" s="173"/>
      <c r="HFX177" s="173"/>
      <c r="HFY177" s="173"/>
      <c r="HFZ177" s="173"/>
      <c r="HGA177" s="173"/>
      <c r="HGB177" s="173"/>
      <c r="HGC177" s="173"/>
      <c r="HGD177" s="173"/>
      <c r="HGE177" s="173"/>
      <c r="HGF177" s="173"/>
      <c r="HGG177" s="173"/>
      <c r="HGH177" s="173"/>
      <c r="HGI177" s="173"/>
      <c r="HGJ177" s="173"/>
      <c r="HGK177" s="173"/>
      <c r="HGL177" s="173"/>
      <c r="HGM177" s="173"/>
      <c r="HGN177" s="173"/>
      <c r="HGO177" s="173"/>
      <c r="HGP177" s="173"/>
      <c r="HGQ177" s="173"/>
      <c r="HGR177" s="173"/>
      <c r="HGS177" s="173"/>
      <c r="HGT177" s="173"/>
      <c r="HGU177" s="173"/>
      <c r="HGV177" s="173"/>
      <c r="HGW177" s="173"/>
      <c r="HGX177" s="173"/>
      <c r="HGY177" s="173"/>
      <c r="HGZ177" s="173"/>
      <c r="HHA177" s="173"/>
      <c r="HHB177" s="173"/>
      <c r="HHC177" s="173"/>
      <c r="HHD177" s="173"/>
      <c r="HHE177" s="173"/>
      <c r="HHF177" s="173"/>
      <c r="HHG177" s="173"/>
      <c r="HHH177" s="173"/>
      <c r="HHI177" s="173"/>
      <c r="HHJ177" s="173"/>
      <c r="HHK177" s="173"/>
      <c r="HHL177" s="173"/>
      <c r="HHM177" s="173"/>
      <c r="HHN177" s="173"/>
      <c r="HHO177" s="173"/>
      <c r="HHP177" s="173"/>
      <c r="HHQ177" s="173"/>
      <c r="HHR177" s="173"/>
      <c r="HHS177" s="173"/>
      <c r="HHT177" s="173"/>
      <c r="HHU177" s="173"/>
      <c r="HHV177" s="173"/>
      <c r="HHW177" s="173"/>
      <c r="HHX177" s="173"/>
      <c r="HHY177" s="173"/>
      <c r="HHZ177" s="173"/>
      <c r="HIA177" s="173"/>
      <c r="HIB177" s="173"/>
      <c r="HIC177" s="173"/>
      <c r="HID177" s="173"/>
      <c r="HIE177" s="173"/>
      <c r="HIF177" s="173"/>
      <c r="HIG177" s="173"/>
      <c r="HIH177" s="173"/>
      <c r="HII177" s="173"/>
      <c r="HIJ177" s="173"/>
      <c r="HIK177" s="173"/>
      <c r="HIL177" s="173"/>
      <c r="HIM177" s="173"/>
      <c r="HIN177" s="173"/>
      <c r="HIO177" s="173"/>
      <c r="HIP177" s="173"/>
      <c r="HIQ177" s="173"/>
      <c r="HIR177" s="173"/>
      <c r="HIS177" s="173"/>
      <c r="HIT177" s="173"/>
      <c r="HIU177" s="173"/>
      <c r="HIV177" s="173"/>
      <c r="HIW177" s="173"/>
      <c r="HIX177" s="173"/>
      <c r="HIY177" s="173"/>
      <c r="HIZ177" s="173"/>
      <c r="HJA177" s="173"/>
      <c r="HJB177" s="173"/>
      <c r="HJC177" s="173"/>
      <c r="HJD177" s="173"/>
      <c r="HJE177" s="173"/>
      <c r="HJF177" s="173"/>
      <c r="HJG177" s="173"/>
      <c r="HJH177" s="173"/>
      <c r="HJI177" s="173"/>
      <c r="HJJ177" s="173"/>
      <c r="HJK177" s="173"/>
      <c r="HJL177" s="173"/>
      <c r="HJM177" s="173"/>
      <c r="HJN177" s="173"/>
      <c r="HJO177" s="173"/>
      <c r="HJP177" s="173"/>
      <c r="HJQ177" s="173"/>
      <c r="HJR177" s="173"/>
      <c r="HJS177" s="173"/>
      <c r="HJT177" s="173"/>
      <c r="HJU177" s="173"/>
      <c r="HJV177" s="173"/>
      <c r="HJW177" s="173"/>
      <c r="HJX177" s="173"/>
      <c r="HJY177" s="173"/>
      <c r="HJZ177" s="173"/>
      <c r="HKA177" s="173"/>
      <c r="HKB177" s="173"/>
      <c r="HKC177" s="173"/>
      <c r="HKD177" s="173"/>
      <c r="HKE177" s="173"/>
      <c r="HKF177" s="173"/>
      <c r="HKG177" s="173"/>
      <c r="HKH177" s="173"/>
      <c r="HKI177" s="173"/>
      <c r="HKJ177" s="173"/>
      <c r="HKK177" s="173"/>
      <c r="HKL177" s="173"/>
      <c r="HKM177" s="173"/>
      <c r="HKN177" s="173"/>
      <c r="HKO177" s="173"/>
      <c r="HKP177" s="173"/>
      <c r="HKQ177" s="173"/>
      <c r="HKR177" s="173"/>
      <c r="HKS177" s="173"/>
      <c r="HKT177" s="173"/>
      <c r="HKU177" s="173"/>
      <c r="HKV177" s="173"/>
      <c r="HKW177" s="173"/>
      <c r="HKX177" s="173"/>
      <c r="HKY177" s="173"/>
      <c r="HKZ177" s="173"/>
      <c r="HLA177" s="173"/>
      <c r="HLB177" s="173"/>
      <c r="HLC177" s="173"/>
      <c r="HLD177" s="173"/>
      <c r="HLE177" s="173"/>
      <c r="HLF177" s="173"/>
      <c r="HLG177" s="173"/>
      <c r="HLH177" s="173"/>
      <c r="HLI177" s="173"/>
      <c r="HLJ177" s="173"/>
      <c r="HLK177" s="173"/>
      <c r="HLL177" s="173"/>
      <c r="HLM177" s="173"/>
      <c r="HLN177" s="173"/>
      <c r="HLO177" s="173"/>
      <c r="HLP177" s="173"/>
      <c r="HLQ177" s="173"/>
      <c r="HLR177" s="173"/>
      <c r="HLS177" s="173"/>
      <c r="HLT177" s="173"/>
      <c r="HLU177" s="173"/>
      <c r="HLV177" s="173"/>
      <c r="HLW177" s="173"/>
      <c r="HLX177" s="173"/>
      <c r="HLY177" s="173"/>
      <c r="HLZ177" s="173"/>
      <c r="HMA177" s="173"/>
      <c r="HMB177" s="173"/>
      <c r="HMC177" s="173"/>
      <c r="HMD177" s="173"/>
      <c r="HME177" s="173"/>
      <c r="HMF177" s="173"/>
      <c r="HMG177" s="173"/>
      <c r="HMH177" s="173"/>
      <c r="HMI177" s="173"/>
      <c r="HMJ177" s="173"/>
      <c r="HMK177" s="173"/>
      <c r="HML177" s="173"/>
      <c r="HMM177" s="173"/>
      <c r="HMN177" s="173"/>
      <c r="HMO177" s="173"/>
      <c r="HMP177" s="173"/>
      <c r="HMQ177" s="173"/>
      <c r="HMR177" s="173"/>
      <c r="HMS177" s="173"/>
      <c r="HMT177" s="173"/>
      <c r="HMU177" s="173"/>
      <c r="HMV177" s="173"/>
      <c r="HMW177" s="173"/>
      <c r="HMX177" s="173"/>
      <c r="HMY177" s="173"/>
      <c r="HMZ177" s="173"/>
      <c r="HNA177" s="173"/>
      <c r="HNB177" s="173"/>
      <c r="HNC177" s="173"/>
      <c r="HND177" s="173"/>
      <c r="HNE177" s="173"/>
      <c r="HNF177" s="173"/>
      <c r="HNG177" s="173"/>
      <c r="HNH177" s="173"/>
      <c r="HNI177" s="173"/>
      <c r="HNJ177" s="173"/>
      <c r="HNK177" s="173"/>
      <c r="HNL177" s="173"/>
      <c r="HNM177" s="173"/>
      <c r="HNN177" s="173"/>
      <c r="HNO177" s="173"/>
      <c r="HNP177" s="173"/>
      <c r="HNQ177" s="173"/>
      <c r="HNR177" s="173"/>
      <c r="HNS177" s="173"/>
      <c r="HNT177" s="173"/>
      <c r="HNU177" s="173"/>
      <c r="HNV177" s="173"/>
      <c r="HNW177" s="173"/>
      <c r="HNX177" s="173"/>
      <c r="HNY177" s="173"/>
      <c r="HNZ177" s="173"/>
      <c r="HOA177" s="173"/>
      <c r="HOB177" s="173"/>
      <c r="HOC177" s="173"/>
      <c r="HOD177" s="173"/>
      <c r="HOE177" s="173"/>
      <c r="HOF177" s="173"/>
      <c r="HOG177" s="173"/>
      <c r="HOH177" s="173"/>
      <c r="HOI177" s="173"/>
      <c r="HOJ177" s="173"/>
      <c r="HOK177" s="173"/>
      <c r="HOL177" s="173"/>
      <c r="HOM177" s="173"/>
      <c r="HON177" s="173"/>
      <c r="HOO177" s="173"/>
      <c r="HOP177" s="173"/>
      <c r="HOQ177" s="173"/>
      <c r="HOR177" s="173"/>
      <c r="HOS177" s="173"/>
      <c r="HOT177" s="173"/>
      <c r="HOU177" s="173"/>
      <c r="HOV177" s="173"/>
      <c r="HOW177" s="173"/>
      <c r="HOX177" s="173"/>
      <c r="HOY177" s="173"/>
      <c r="HOZ177" s="173"/>
      <c r="HPA177" s="173"/>
      <c r="HPB177" s="173"/>
      <c r="HPC177" s="173"/>
      <c r="HPD177" s="173"/>
      <c r="HPE177" s="173"/>
      <c r="HPF177" s="173"/>
      <c r="HPG177" s="173"/>
      <c r="HPH177" s="173"/>
      <c r="HPI177" s="173"/>
      <c r="HPJ177" s="173"/>
      <c r="HPK177" s="173"/>
      <c r="HPL177" s="173"/>
      <c r="HPM177" s="173"/>
      <c r="HPN177" s="173"/>
      <c r="HPO177" s="173"/>
      <c r="HPP177" s="173"/>
      <c r="HPQ177" s="173"/>
      <c r="HPR177" s="173"/>
      <c r="HPS177" s="173"/>
      <c r="HPT177" s="173"/>
      <c r="HPU177" s="173"/>
      <c r="HPV177" s="173"/>
      <c r="HPW177" s="173"/>
      <c r="HPX177" s="173"/>
      <c r="HPY177" s="173"/>
      <c r="HPZ177" s="173"/>
      <c r="HQA177" s="173"/>
      <c r="HQB177" s="173"/>
      <c r="HQC177" s="173"/>
      <c r="HQD177" s="173"/>
      <c r="HQE177" s="173"/>
      <c r="HQF177" s="173"/>
      <c r="HQG177" s="173"/>
      <c r="HQH177" s="173"/>
      <c r="HQI177" s="173"/>
      <c r="HQJ177" s="173"/>
      <c r="HQK177" s="173"/>
      <c r="HQL177" s="173"/>
      <c r="HQM177" s="173"/>
      <c r="HQN177" s="173"/>
      <c r="HQO177" s="173"/>
      <c r="HQP177" s="173"/>
      <c r="HQQ177" s="173"/>
      <c r="HQR177" s="173"/>
      <c r="HQS177" s="173"/>
      <c r="HQT177" s="173"/>
      <c r="HQU177" s="173"/>
      <c r="HQV177" s="173"/>
      <c r="HQW177" s="173"/>
      <c r="HQX177" s="173"/>
      <c r="HQY177" s="173"/>
      <c r="HQZ177" s="173"/>
      <c r="HRA177" s="173"/>
      <c r="HRB177" s="173"/>
      <c r="HRC177" s="173"/>
      <c r="HRD177" s="173"/>
      <c r="HRE177" s="173"/>
      <c r="HRF177" s="173"/>
      <c r="HRG177" s="173"/>
      <c r="HRH177" s="173"/>
      <c r="HRI177" s="173"/>
      <c r="HRJ177" s="173"/>
      <c r="HRK177" s="173"/>
      <c r="HRL177" s="173"/>
      <c r="HRM177" s="173"/>
      <c r="HRN177" s="173"/>
      <c r="HRO177" s="173"/>
      <c r="HRP177" s="173"/>
      <c r="HRQ177" s="173"/>
      <c r="HRR177" s="173"/>
      <c r="HRS177" s="173"/>
      <c r="HRT177" s="173"/>
      <c r="HRU177" s="173"/>
      <c r="HRV177" s="173"/>
      <c r="HRW177" s="173"/>
      <c r="HRX177" s="173"/>
      <c r="HRY177" s="173"/>
      <c r="HRZ177" s="173"/>
      <c r="HSA177" s="173"/>
      <c r="HSB177" s="173"/>
      <c r="HSC177" s="173"/>
      <c r="HSD177" s="173"/>
      <c r="HSE177" s="173"/>
      <c r="HSF177" s="173"/>
      <c r="HSG177" s="173"/>
      <c r="HSH177" s="173"/>
      <c r="HSI177" s="173"/>
      <c r="HSJ177" s="173"/>
      <c r="HSK177" s="173"/>
      <c r="HSL177" s="173"/>
      <c r="HSM177" s="173"/>
      <c r="HSN177" s="173"/>
      <c r="HSO177" s="173"/>
      <c r="HSP177" s="173"/>
      <c r="HSQ177" s="173"/>
      <c r="HSR177" s="173"/>
      <c r="HSS177" s="173"/>
      <c r="HST177" s="173"/>
      <c r="HSU177" s="173"/>
      <c r="HSV177" s="173"/>
      <c r="HSW177" s="173"/>
      <c r="HSX177" s="173"/>
      <c r="HSY177" s="173"/>
      <c r="HSZ177" s="173"/>
      <c r="HTA177" s="173"/>
      <c r="HTB177" s="173"/>
      <c r="HTC177" s="173"/>
      <c r="HTD177" s="173"/>
      <c r="HTE177" s="173"/>
      <c r="HTF177" s="173"/>
      <c r="HTG177" s="173"/>
      <c r="HTH177" s="173"/>
      <c r="HTI177" s="173"/>
      <c r="HTJ177" s="173"/>
      <c r="HTK177" s="173"/>
      <c r="HTL177" s="173"/>
      <c r="HTM177" s="173"/>
      <c r="HTN177" s="173"/>
      <c r="HTO177" s="173"/>
      <c r="HTP177" s="173"/>
      <c r="HTQ177" s="173"/>
      <c r="HTR177" s="173"/>
      <c r="HTS177" s="173"/>
      <c r="HTT177" s="173"/>
      <c r="HTU177" s="173"/>
      <c r="HTV177" s="173"/>
      <c r="HTW177" s="173"/>
      <c r="HTX177" s="173"/>
      <c r="HTY177" s="173"/>
      <c r="HTZ177" s="173"/>
      <c r="HUA177" s="173"/>
      <c r="HUB177" s="173"/>
      <c r="HUC177" s="173"/>
      <c r="HUD177" s="173"/>
      <c r="HUE177" s="173"/>
      <c r="HUF177" s="173"/>
      <c r="HUG177" s="173"/>
      <c r="HUH177" s="173"/>
      <c r="HUI177" s="173"/>
      <c r="HUJ177" s="173"/>
      <c r="HUK177" s="173"/>
      <c r="HUL177" s="173"/>
      <c r="HUM177" s="173"/>
      <c r="HUN177" s="173"/>
      <c r="HUO177" s="173"/>
      <c r="HUP177" s="173"/>
      <c r="HUQ177" s="173"/>
      <c r="HUR177" s="173"/>
      <c r="HUS177" s="173"/>
      <c r="HUT177" s="173"/>
      <c r="HUU177" s="173"/>
      <c r="HUV177" s="173"/>
      <c r="HUW177" s="173"/>
      <c r="HUX177" s="173"/>
      <c r="HUY177" s="173"/>
      <c r="HUZ177" s="173"/>
      <c r="HVA177" s="173"/>
      <c r="HVB177" s="173"/>
      <c r="HVC177" s="173"/>
      <c r="HVD177" s="173"/>
      <c r="HVE177" s="173"/>
      <c r="HVF177" s="173"/>
      <c r="HVG177" s="173"/>
      <c r="HVH177" s="173"/>
      <c r="HVI177" s="173"/>
      <c r="HVJ177" s="173"/>
      <c r="HVK177" s="173"/>
      <c r="HVL177" s="173"/>
      <c r="HVM177" s="173"/>
      <c r="HVN177" s="173"/>
      <c r="HVO177" s="173"/>
      <c r="HVP177" s="173"/>
      <c r="HVQ177" s="173"/>
      <c r="HVR177" s="173"/>
      <c r="HVS177" s="173"/>
      <c r="HVT177" s="173"/>
      <c r="HVU177" s="173"/>
      <c r="HVV177" s="173"/>
      <c r="HVW177" s="173"/>
      <c r="HVX177" s="173"/>
      <c r="HVY177" s="173"/>
      <c r="HVZ177" s="173"/>
      <c r="HWA177" s="173"/>
      <c r="HWB177" s="173"/>
      <c r="HWC177" s="173"/>
      <c r="HWD177" s="173"/>
      <c r="HWE177" s="173"/>
      <c r="HWF177" s="173"/>
      <c r="HWG177" s="173"/>
      <c r="HWH177" s="173"/>
      <c r="HWI177" s="173"/>
      <c r="HWJ177" s="173"/>
      <c r="HWK177" s="173"/>
      <c r="HWL177" s="173"/>
      <c r="HWM177" s="173"/>
      <c r="HWN177" s="173"/>
      <c r="HWO177" s="173"/>
      <c r="HWP177" s="173"/>
      <c r="HWQ177" s="173"/>
      <c r="HWR177" s="173"/>
      <c r="HWS177" s="173"/>
      <c r="HWT177" s="173"/>
      <c r="HWU177" s="173"/>
      <c r="HWV177" s="173"/>
      <c r="HWW177" s="173"/>
      <c r="HWX177" s="173"/>
      <c r="HWY177" s="173"/>
      <c r="HWZ177" s="173"/>
      <c r="HXA177" s="173"/>
      <c r="HXB177" s="173"/>
      <c r="HXC177" s="173"/>
      <c r="HXD177" s="173"/>
      <c r="HXE177" s="173"/>
      <c r="HXF177" s="173"/>
      <c r="HXG177" s="173"/>
      <c r="HXH177" s="173"/>
      <c r="HXI177" s="173"/>
      <c r="HXJ177" s="173"/>
      <c r="HXK177" s="173"/>
      <c r="HXL177" s="173"/>
      <c r="HXM177" s="173"/>
      <c r="HXN177" s="173"/>
      <c r="HXO177" s="173"/>
      <c r="HXP177" s="173"/>
      <c r="HXQ177" s="173"/>
      <c r="HXR177" s="173"/>
      <c r="HXS177" s="173"/>
      <c r="HXT177" s="173"/>
      <c r="HXU177" s="173"/>
      <c r="HXV177" s="173"/>
      <c r="HXW177" s="173"/>
      <c r="HXX177" s="173"/>
      <c r="HXY177" s="173"/>
      <c r="HXZ177" s="173"/>
      <c r="HYA177" s="173"/>
      <c r="HYB177" s="173"/>
      <c r="HYC177" s="173"/>
      <c r="HYD177" s="173"/>
      <c r="HYE177" s="173"/>
      <c r="HYF177" s="173"/>
      <c r="HYG177" s="173"/>
      <c r="HYH177" s="173"/>
      <c r="HYI177" s="173"/>
      <c r="HYJ177" s="173"/>
      <c r="HYK177" s="173"/>
      <c r="HYL177" s="173"/>
      <c r="HYM177" s="173"/>
      <c r="HYN177" s="173"/>
      <c r="HYO177" s="173"/>
      <c r="HYP177" s="173"/>
      <c r="HYQ177" s="173"/>
      <c r="HYR177" s="173"/>
      <c r="HYS177" s="173"/>
      <c r="HYT177" s="173"/>
      <c r="HYU177" s="173"/>
      <c r="HYV177" s="173"/>
      <c r="HYW177" s="173"/>
      <c r="HYX177" s="173"/>
      <c r="HYY177" s="173"/>
      <c r="HYZ177" s="173"/>
      <c r="HZA177" s="173"/>
      <c r="HZB177" s="173"/>
      <c r="HZC177" s="173"/>
      <c r="HZD177" s="173"/>
      <c r="HZE177" s="173"/>
      <c r="HZF177" s="173"/>
      <c r="HZG177" s="173"/>
      <c r="HZH177" s="173"/>
      <c r="HZI177" s="173"/>
      <c r="HZJ177" s="173"/>
      <c r="HZK177" s="173"/>
      <c r="HZL177" s="173"/>
      <c r="HZM177" s="173"/>
      <c r="HZN177" s="173"/>
      <c r="HZO177" s="173"/>
      <c r="HZP177" s="173"/>
      <c r="HZQ177" s="173"/>
      <c r="HZR177" s="173"/>
      <c r="HZS177" s="173"/>
      <c r="HZT177" s="173"/>
      <c r="HZU177" s="173"/>
      <c r="HZV177" s="173"/>
      <c r="HZW177" s="173"/>
      <c r="HZX177" s="173"/>
      <c r="HZY177" s="173"/>
      <c r="HZZ177" s="173"/>
      <c r="IAA177" s="173"/>
      <c r="IAB177" s="173"/>
      <c r="IAC177" s="173"/>
      <c r="IAD177" s="173"/>
      <c r="IAE177" s="173"/>
      <c r="IAF177" s="173"/>
      <c r="IAG177" s="173"/>
      <c r="IAH177" s="173"/>
      <c r="IAI177" s="173"/>
      <c r="IAJ177" s="173"/>
      <c r="IAK177" s="173"/>
      <c r="IAL177" s="173"/>
      <c r="IAM177" s="173"/>
      <c r="IAN177" s="173"/>
      <c r="IAO177" s="173"/>
      <c r="IAP177" s="173"/>
      <c r="IAQ177" s="173"/>
      <c r="IAR177" s="173"/>
      <c r="IAS177" s="173"/>
      <c r="IAT177" s="173"/>
      <c r="IAU177" s="173"/>
      <c r="IAV177" s="173"/>
      <c r="IAW177" s="173"/>
      <c r="IAX177" s="173"/>
      <c r="IAY177" s="173"/>
      <c r="IAZ177" s="173"/>
      <c r="IBA177" s="173"/>
      <c r="IBB177" s="173"/>
      <c r="IBC177" s="173"/>
      <c r="IBD177" s="173"/>
      <c r="IBE177" s="173"/>
      <c r="IBF177" s="173"/>
      <c r="IBG177" s="173"/>
      <c r="IBH177" s="173"/>
      <c r="IBI177" s="173"/>
      <c r="IBJ177" s="173"/>
      <c r="IBK177" s="173"/>
      <c r="IBL177" s="173"/>
      <c r="IBM177" s="173"/>
      <c r="IBN177" s="173"/>
      <c r="IBO177" s="173"/>
      <c r="IBP177" s="173"/>
      <c r="IBQ177" s="173"/>
      <c r="IBR177" s="173"/>
      <c r="IBS177" s="173"/>
      <c r="IBT177" s="173"/>
      <c r="IBU177" s="173"/>
      <c r="IBV177" s="173"/>
      <c r="IBW177" s="173"/>
      <c r="IBX177" s="173"/>
      <c r="IBY177" s="173"/>
      <c r="IBZ177" s="173"/>
      <c r="ICA177" s="173"/>
      <c r="ICB177" s="173"/>
      <c r="ICC177" s="173"/>
      <c r="ICD177" s="173"/>
      <c r="ICE177" s="173"/>
      <c r="ICF177" s="173"/>
      <c r="ICG177" s="173"/>
      <c r="ICH177" s="173"/>
      <c r="ICI177" s="173"/>
      <c r="ICJ177" s="173"/>
      <c r="ICK177" s="173"/>
      <c r="ICL177" s="173"/>
      <c r="ICM177" s="173"/>
      <c r="ICN177" s="173"/>
      <c r="ICO177" s="173"/>
      <c r="ICP177" s="173"/>
      <c r="ICQ177" s="173"/>
      <c r="ICR177" s="173"/>
      <c r="ICS177" s="173"/>
      <c r="ICT177" s="173"/>
      <c r="ICU177" s="173"/>
      <c r="ICV177" s="173"/>
      <c r="ICW177" s="173"/>
      <c r="ICX177" s="173"/>
      <c r="ICY177" s="173"/>
      <c r="ICZ177" s="173"/>
      <c r="IDA177" s="173"/>
      <c r="IDB177" s="173"/>
      <c r="IDC177" s="173"/>
      <c r="IDD177" s="173"/>
      <c r="IDE177" s="173"/>
      <c r="IDF177" s="173"/>
      <c r="IDG177" s="173"/>
      <c r="IDH177" s="173"/>
      <c r="IDI177" s="173"/>
      <c r="IDJ177" s="173"/>
      <c r="IDK177" s="173"/>
      <c r="IDL177" s="173"/>
      <c r="IDM177" s="173"/>
      <c r="IDN177" s="173"/>
      <c r="IDO177" s="173"/>
      <c r="IDP177" s="173"/>
      <c r="IDQ177" s="173"/>
      <c r="IDR177" s="173"/>
      <c r="IDS177" s="173"/>
      <c r="IDT177" s="173"/>
      <c r="IDU177" s="173"/>
      <c r="IDV177" s="173"/>
      <c r="IDW177" s="173"/>
      <c r="IDX177" s="173"/>
      <c r="IDY177" s="173"/>
      <c r="IDZ177" s="173"/>
      <c r="IEA177" s="173"/>
      <c r="IEB177" s="173"/>
      <c r="IEC177" s="173"/>
      <c r="IED177" s="173"/>
      <c r="IEE177" s="173"/>
      <c r="IEF177" s="173"/>
      <c r="IEG177" s="173"/>
      <c r="IEH177" s="173"/>
      <c r="IEI177" s="173"/>
      <c r="IEJ177" s="173"/>
      <c r="IEK177" s="173"/>
      <c r="IEL177" s="173"/>
      <c r="IEM177" s="173"/>
      <c r="IEN177" s="173"/>
      <c r="IEO177" s="173"/>
      <c r="IEP177" s="173"/>
      <c r="IEQ177" s="173"/>
      <c r="IER177" s="173"/>
      <c r="IES177" s="173"/>
      <c r="IET177" s="173"/>
      <c r="IEU177" s="173"/>
      <c r="IEV177" s="173"/>
      <c r="IEW177" s="173"/>
      <c r="IEX177" s="173"/>
      <c r="IEY177" s="173"/>
      <c r="IEZ177" s="173"/>
      <c r="IFA177" s="173"/>
      <c r="IFB177" s="173"/>
      <c r="IFC177" s="173"/>
      <c r="IFD177" s="173"/>
      <c r="IFE177" s="173"/>
      <c r="IFF177" s="173"/>
      <c r="IFG177" s="173"/>
      <c r="IFH177" s="173"/>
      <c r="IFI177" s="173"/>
      <c r="IFJ177" s="173"/>
      <c r="IFK177" s="173"/>
      <c r="IFL177" s="173"/>
      <c r="IFM177" s="173"/>
      <c r="IFN177" s="173"/>
      <c r="IFO177" s="173"/>
      <c r="IFP177" s="173"/>
      <c r="IFQ177" s="173"/>
      <c r="IFR177" s="173"/>
      <c r="IFS177" s="173"/>
      <c r="IFT177" s="173"/>
      <c r="IFU177" s="173"/>
      <c r="IFV177" s="173"/>
      <c r="IFW177" s="173"/>
      <c r="IFX177" s="173"/>
      <c r="IFY177" s="173"/>
      <c r="IFZ177" s="173"/>
      <c r="IGA177" s="173"/>
      <c r="IGB177" s="173"/>
      <c r="IGC177" s="173"/>
      <c r="IGD177" s="173"/>
      <c r="IGE177" s="173"/>
      <c r="IGF177" s="173"/>
      <c r="IGG177" s="173"/>
      <c r="IGH177" s="173"/>
      <c r="IGI177" s="173"/>
      <c r="IGJ177" s="173"/>
      <c r="IGK177" s="173"/>
      <c r="IGL177" s="173"/>
      <c r="IGM177" s="173"/>
      <c r="IGN177" s="173"/>
      <c r="IGO177" s="173"/>
      <c r="IGP177" s="173"/>
      <c r="IGQ177" s="173"/>
      <c r="IGR177" s="173"/>
      <c r="IGS177" s="173"/>
      <c r="IGT177" s="173"/>
      <c r="IGU177" s="173"/>
      <c r="IGV177" s="173"/>
      <c r="IGW177" s="173"/>
      <c r="IGX177" s="173"/>
      <c r="IGY177" s="173"/>
      <c r="IGZ177" s="173"/>
      <c r="IHA177" s="173"/>
      <c r="IHB177" s="173"/>
      <c r="IHC177" s="173"/>
      <c r="IHD177" s="173"/>
      <c r="IHE177" s="173"/>
      <c r="IHF177" s="173"/>
      <c r="IHG177" s="173"/>
      <c r="IHH177" s="173"/>
      <c r="IHI177" s="173"/>
      <c r="IHJ177" s="173"/>
      <c r="IHK177" s="173"/>
      <c r="IHL177" s="173"/>
      <c r="IHM177" s="173"/>
      <c r="IHN177" s="173"/>
      <c r="IHO177" s="173"/>
      <c r="IHP177" s="173"/>
      <c r="IHQ177" s="173"/>
      <c r="IHR177" s="173"/>
      <c r="IHS177" s="173"/>
      <c r="IHT177" s="173"/>
      <c r="IHU177" s="173"/>
      <c r="IHV177" s="173"/>
      <c r="IHW177" s="173"/>
      <c r="IHX177" s="173"/>
      <c r="IHY177" s="173"/>
      <c r="IHZ177" s="173"/>
      <c r="IIA177" s="173"/>
      <c r="IIB177" s="173"/>
      <c r="IIC177" s="173"/>
      <c r="IID177" s="173"/>
      <c r="IIE177" s="173"/>
      <c r="IIF177" s="173"/>
      <c r="IIG177" s="173"/>
      <c r="IIH177" s="173"/>
      <c r="III177" s="173"/>
      <c r="IIJ177" s="173"/>
      <c r="IIK177" s="173"/>
      <c r="IIL177" s="173"/>
      <c r="IIM177" s="173"/>
      <c r="IIN177" s="173"/>
      <c r="IIO177" s="173"/>
      <c r="IIP177" s="173"/>
      <c r="IIQ177" s="173"/>
      <c r="IIR177" s="173"/>
      <c r="IIS177" s="173"/>
      <c r="IIT177" s="173"/>
      <c r="IIU177" s="173"/>
      <c r="IIV177" s="173"/>
      <c r="IIW177" s="173"/>
      <c r="IIX177" s="173"/>
      <c r="IIY177" s="173"/>
      <c r="IIZ177" s="173"/>
      <c r="IJA177" s="173"/>
      <c r="IJB177" s="173"/>
      <c r="IJC177" s="173"/>
      <c r="IJD177" s="173"/>
      <c r="IJE177" s="173"/>
      <c r="IJF177" s="173"/>
      <c r="IJG177" s="173"/>
      <c r="IJH177" s="173"/>
      <c r="IJI177" s="173"/>
      <c r="IJJ177" s="173"/>
      <c r="IJK177" s="173"/>
      <c r="IJL177" s="173"/>
      <c r="IJM177" s="173"/>
      <c r="IJN177" s="173"/>
      <c r="IJO177" s="173"/>
      <c r="IJP177" s="173"/>
      <c r="IJQ177" s="173"/>
      <c r="IJR177" s="173"/>
      <c r="IJS177" s="173"/>
      <c r="IJT177" s="173"/>
      <c r="IJU177" s="173"/>
      <c r="IJV177" s="173"/>
      <c r="IJW177" s="173"/>
      <c r="IJX177" s="173"/>
      <c r="IJY177" s="173"/>
      <c r="IJZ177" s="173"/>
      <c r="IKA177" s="173"/>
      <c r="IKB177" s="173"/>
      <c r="IKC177" s="173"/>
      <c r="IKD177" s="173"/>
      <c r="IKE177" s="173"/>
      <c r="IKF177" s="173"/>
      <c r="IKG177" s="173"/>
      <c r="IKH177" s="173"/>
      <c r="IKI177" s="173"/>
      <c r="IKJ177" s="173"/>
      <c r="IKK177" s="173"/>
      <c r="IKL177" s="173"/>
      <c r="IKM177" s="173"/>
      <c r="IKN177" s="173"/>
      <c r="IKO177" s="173"/>
      <c r="IKP177" s="173"/>
      <c r="IKQ177" s="173"/>
      <c r="IKR177" s="173"/>
      <c r="IKS177" s="173"/>
      <c r="IKT177" s="173"/>
      <c r="IKU177" s="173"/>
      <c r="IKV177" s="173"/>
      <c r="IKW177" s="173"/>
      <c r="IKX177" s="173"/>
      <c r="IKY177" s="173"/>
      <c r="IKZ177" s="173"/>
      <c r="ILA177" s="173"/>
      <c r="ILB177" s="173"/>
      <c r="ILC177" s="173"/>
      <c r="ILD177" s="173"/>
      <c r="ILE177" s="173"/>
      <c r="ILF177" s="173"/>
      <c r="ILG177" s="173"/>
      <c r="ILH177" s="173"/>
      <c r="ILI177" s="173"/>
      <c r="ILJ177" s="173"/>
      <c r="ILK177" s="173"/>
      <c r="ILL177" s="173"/>
      <c r="ILM177" s="173"/>
      <c r="ILN177" s="173"/>
      <c r="ILO177" s="173"/>
      <c r="ILP177" s="173"/>
      <c r="ILQ177" s="173"/>
      <c r="ILR177" s="173"/>
      <c r="ILS177" s="173"/>
      <c r="ILT177" s="173"/>
      <c r="ILU177" s="173"/>
      <c r="ILV177" s="173"/>
      <c r="ILW177" s="173"/>
      <c r="ILX177" s="173"/>
      <c r="ILY177" s="173"/>
      <c r="ILZ177" s="173"/>
      <c r="IMA177" s="173"/>
      <c r="IMB177" s="173"/>
      <c r="IMC177" s="173"/>
      <c r="IMD177" s="173"/>
      <c r="IME177" s="173"/>
      <c r="IMF177" s="173"/>
      <c r="IMG177" s="173"/>
      <c r="IMH177" s="173"/>
      <c r="IMI177" s="173"/>
      <c r="IMJ177" s="173"/>
      <c r="IMK177" s="173"/>
      <c r="IML177" s="173"/>
      <c r="IMM177" s="173"/>
      <c r="IMN177" s="173"/>
      <c r="IMO177" s="173"/>
      <c r="IMP177" s="173"/>
      <c r="IMQ177" s="173"/>
      <c r="IMR177" s="173"/>
      <c r="IMS177" s="173"/>
      <c r="IMT177" s="173"/>
      <c r="IMU177" s="173"/>
      <c r="IMV177" s="173"/>
      <c r="IMW177" s="173"/>
      <c r="IMX177" s="173"/>
      <c r="IMY177" s="173"/>
      <c r="IMZ177" s="173"/>
      <c r="INA177" s="173"/>
      <c r="INB177" s="173"/>
      <c r="INC177" s="173"/>
      <c r="IND177" s="173"/>
      <c r="INE177" s="173"/>
      <c r="INF177" s="173"/>
      <c r="ING177" s="173"/>
      <c r="INH177" s="173"/>
      <c r="INI177" s="173"/>
      <c r="INJ177" s="173"/>
      <c r="INK177" s="173"/>
      <c r="INL177" s="173"/>
      <c r="INM177" s="173"/>
      <c r="INN177" s="173"/>
      <c r="INO177" s="173"/>
      <c r="INP177" s="173"/>
      <c r="INQ177" s="173"/>
      <c r="INR177" s="173"/>
      <c r="INS177" s="173"/>
      <c r="INT177" s="173"/>
      <c r="INU177" s="173"/>
      <c r="INV177" s="173"/>
      <c r="INW177" s="173"/>
      <c r="INX177" s="173"/>
      <c r="INY177" s="173"/>
      <c r="INZ177" s="173"/>
      <c r="IOA177" s="173"/>
      <c r="IOB177" s="173"/>
      <c r="IOC177" s="173"/>
      <c r="IOD177" s="173"/>
      <c r="IOE177" s="173"/>
      <c r="IOF177" s="173"/>
      <c r="IOG177" s="173"/>
      <c r="IOH177" s="173"/>
      <c r="IOI177" s="173"/>
      <c r="IOJ177" s="173"/>
      <c r="IOK177" s="173"/>
      <c r="IOL177" s="173"/>
      <c r="IOM177" s="173"/>
      <c r="ION177" s="173"/>
      <c r="IOO177" s="173"/>
      <c r="IOP177" s="173"/>
      <c r="IOQ177" s="173"/>
      <c r="IOR177" s="173"/>
      <c r="IOS177" s="173"/>
      <c r="IOT177" s="173"/>
      <c r="IOU177" s="173"/>
      <c r="IOV177" s="173"/>
      <c r="IOW177" s="173"/>
      <c r="IOX177" s="173"/>
      <c r="IOY177" s="173"/>
      <c r="IOZ177" s="173"/>
      <c r="IPA177" s="173"/>
      <c r="IPB177" s="173"/>
      <c r="IPC177" s="173"/>
      <c r="IPD177" s="173"/>
      <c r="IPE177" s="173"/>
      <c r="IPF177" s="173"/>
      <c r="IPG177" s="173"/>
      <c r="IPH177" s="173"/>
      <c r="IPI177" s="173"/>
      <c r="IPJ177" s="173"/>
      <c r="IPK177" s="173"/>
      <c r="IPL177" s="173"/>
      <c r="IPM177" s="173"/>
      <c r="IPN177" s="173"/>
      <c r="IPO177" s="173"/>
      <c r="IPP177" s="173"/>
      <c r="IPQ177" s="173"/>
      <c r="IPR177" s="173"/>
      <c r="IPS177" s="173"/>
      <c r="IPT177" s="173"/>
      <c r="IPU177" s="173"/>
      <c r="IPV177" s="173"/>
      <c r="IPW177" s="173"/>
      <c r="IPX177" s="173"/>
      <c r="IPY177" s="173"/>
      <c r="IPZ177" s="173"/>
      <c r="IQA177" s="173"/>
      <c r="IQB177" s="173"/>
      <c r="IQC177" s="173"/>
      <c r="IQD177" s="173"/>
      <c r="IQE177" s="173"/>
      <c r="IQF177" s="173"/>
      <c r="IQG177" s="173"/>
      <c r="IQH177" s="173"/>
      <c r="IQI177" s="173"/>
      <c r="IQJ177" s="173"/>
      <c r="IQK177" s="173"/>
      <c r="IQL177" s="173"/>
      <c r="IQM177" s="173"/>
      <c r="IQN177" s="173"/>
      <c r="IQO177" s="173"/>
      <c r="IQP177" s="173"/>
      <c r="IQQ177" s="173"/>
      <c r="IQR177" s="173"/>
      <c r="IQS177" s="173"/>
      <c r="IQT177" s="173"/>
      <c r="IQU177" s="173"/>
      <c r="IQV177" s="173"/>
      <c r="IQW177" s="173"/>
      <c r="IQX177" s="173"/>
      <c r="IQY177" s="173"/>
      <c r="IQZ177" s="173"/>
      <c r="IRA177" s="173"/>
      <c r="IRB177" s="173"/>
      <c r="IRC177" s="173"/>
      <c r="IRD177" s="173"/>
      <c r="IRE177" s="173"/>
      <c r="IRF177" s="173"/>
      <c r="IRG177" s="173"/>
      <c r="IRH177" s="173"/>
      <c r="IRI177" s="173"/>
      <c r="IRJ177" s="173"/>
      <c r="IRK177" s="173"/>
      <c r="IRL177" s="173"/>
      <c r="IRM177" s="173"/>
      <c r="IRN177" s="173"/>
      <c r="IRO177" s="173"/>
      <c r="IRP177" s="173"/>
      <c r="IRQ177" s="173"/>
      <c r="IRR177" s="173"/>
      <c r="IRS177" s="173"/>
      <c r="IRT177" s="173"/>
      <c r="IRU177" s="173"/>
      <c r="IRV177" s="173"/>
      <c r="IRW177" s="173"/>
      <c r="IRX177" s="173"/>
      <c r="IRY177" s="173"/>
      <c r="IRZ177" s="173"/>
      <c r="ISA177" s="173"/>
      <c r="ISB177" s="173"/>
      <c r="ISC177" s="173"/>
      <c r="ISD177" s="173"/>
      <c r="ISE177" s="173"/>
      <c r="ISF177" s="173"/>
      <c r="ISG177" s="173"/>
      <c r="ISH177" s="173"/>
      <c r="ISI177" s="173"/>
      <c r="ISJ177" s="173"/>
      <c r="ISK177" s="173"/>
      <c r="ISL177" s="173"/>
      <c r="ISM177" s="173"/>
      <c r="ISN177" s="173"/>
      <c r="ISO177" s="173"/>
      <c r="ISP177" s="173"/>
      <c r="ISQ177" s="173"/>
      <c r="ISR177" s="173"/>
      <c r="ISS177" s="173"/>
      <c r="IST177" s="173"/>
      <c r="ISU177" s="173"/>
      <c r="ISV177" s="173"/>
      <c r="ISW177" s="173"/>
      <c r="ISX177" s="173"/>
      <c r="ISY177" s="173"/>
      <c r="ISZ177" s="173"/>
      <c r="ITA177" s="173"/>
      <c r="ITB177" s="173"/>
      <c r="ITC177" s="173"/>
      <c r="ITD177" s="173"/>
      <c r="ITE177" s="173"/>
      <c r="ITF177" s="173"/>
      <c r="ITG177" s="173"/>
      <c r="ITH177" s="173"/>
      <c r="ITI177" s="173"/>
      <c r="ITJ177" s="173"/>
      <c r="ITK177" s="173"/>
      <c r="ITL177" s="173"/>
      <c r="ITM177" s="173"/>
      <c r="ITN177" s="173"/>
      <c r="ITO177" s="173"/>
      <c r="ITP177" s="173"/>
      <c r="ITQ177" s="173"/>
      <c r="ITR177" s="173"/>
      <c r="ITS177" s="173"/>
      <c r="ITT177" s="173"/>
      <c r="ITU177" s="173"/>
      <c r="ITV177" s="173"/>
      <c r="ITW177" s="173"/>
      <c r="ITX177" s="173"/>
      <c r="ITY177" s="173"/>
      <c r="ITZ177" s="173"/>
      <c r="IUA177" s="173"/>
      <c r="IUB177" s="173"/>
      <c r="IUC177" s="173"/>
      <c r="IUD177" s="173"/>
      <c r="IUE177" s="173"/>
      <c r="IUF177" s="173"/>
      <c r="IUG177" s="173"/>
      <c r="IUH177" s="173"/>
      <c r="IUI177" s="173"/>
      <c r="IUJ177" s="173"/>
      <c r="IUK177" s="173"/>
      <c r="IUL177" s="173"/>
      <c r="IUM177" s="173"/>
      <c r="IUN177" s="173"/>
      <c r="IUO177" s="173"/>
      <c r="IUP177" s="173"/>
      <c r="IUQ177" s="173"/>
      <c r="IUR177" s="173"/>
      <c r="IUS177" s="173"/>
      <c r="IUT177" s="173"/>
      <c r="IUU177" s="173"/>
      <c r="IUV177" s="173"/>
      <c r="IUW177" s="173"/>
      <c r="IUX177" s="173"/>
      <c r="IUY177" s="173"/>
      <c r="IUZ177" s="173"/>
      <c r="IVA177" s="173"/>
      <c r="IVB177" s="173"/>
      <c r="IVC177" s="173"/>
      <c r="IVD177" s="173"/>
      <c r="IVE177" s="173"/>
      <c r="IVF177" s="173"/>
      <c r="IVG177" s="173"/>
      <c r="IVH177" s="173"/>
      <c r="IVI177" s="173"/>
      <c r="IVJ177" s="173"/>
      <c r="IVK177" s="173"/>
      <c r="IVL177" s="173"/>
      <c r="IVM177" s="173"/>
      <c r="IVN177" s="173"/>
      <c r="IVO177" s="173"/>
      <c r="IVP177" s="173"/>
      <c r="IVQ177" s="173"/>
      <c r="IVR177" s="173"/>
      <c r="IVS177" s="173"/>
      <c r="IVT177" s="173"/>
      <c r="IVU177" s="173"/>
      <c r="IVV177" s="173"/>
      <c r="IVW177" s="173"/>
      <c r="IVX177" s="173"/>
      <c r="IVY177" s="173"/>
      <c r="IVZ177" s="173"/>
      <c r="IWA177" s="173"/>
      <c r="IWB177" s="173"/>
      <c r="IWC177" s="173"/>
      <c r="IWD177" s="173"/>
      <c r="IWE177" s="173"/>
      <c r="IWF177" s="173"/>
      <c r="IWG177" s="173"/>
      <c r="IWH177" s="173"/>
      <c r="IWI177" s="173"/>
      <c r="IWJ177" s="173"/>
      <c r="IWK177" s="173"/>
      <c r="IWL177" s="173"/>
      <c r="IWM177" s="173"/>
      <c r="IWN177" s="173"/>
      <c r="IWO177" s="173"/>
      <c r="IWP177" s="173"/>
      <c r="IWQ177" s="173"/>
      <c r="IWR177" s="173"/>
      <c r="IWS177" s="173"/>
      <c r="IWT177" s="173"/>
      <c r="IWU177" s="173"/>
      <c r="IWV177" s="173"/>
      <c r="IWW177" s="173"/>
      <c r="IWX177" s="173"/>
      <c r="IWY177" s="173"/>
      <c r="IWZ177" s="173"/>
      <c r="IXA177" s="173"/>
      <c r="IXB177" s="173"/>
      <c r="IXC177" s="173"/>
      <c r="IXD177" s="173"/>
      <c r="IXE177" s="173"/>
      <c r="IXF177" s="173"/>
      <c r="IXG177" s="173"/>
      <c r="IXH177" s="173"/>
      <c r="IXI177" s="173"/>
      <c r="IXJ177" s="173"/>
      <c r="IXK177" s="173"/>
      <c r="IXL177" s="173"/>
      <c r="IXM177" s="173"/>
      <c r="IXN177" s="173"/>
      <c r="IXO177" s="173"/>
      <c r="IXP177" s="173"/>
      <c r="IXQ177" s="173"/>
      <c r="IXR177" s="173"/>
      <c r="IXS177" s="173"/>
      <c r="IXT177" s="173"/>
      <c r="IXU177" s="173"/>
      <c r="IXV177" s="173"/>
      <c r="IXW177" s="173"/>
      <c r="IXX177" s="173"/>
      <c r="IXY177" s="173"/>
      <c r="IXZ177" s="173"/>
      <c r="IYA177" s="173"/>
      <c r="IYB177" s="173"/>
      <c r="IYC177" s="173"/>
      <c r="IYD177" s="173"/>
      <c r="IYE177" s="173"/>
      <c r="IYF177" s="173"/>
      <c r="IYG177" s="173"/>
      <c r="IYH177" s="173"/>
      <c r="IYI177" s="173"/>
      <c r="IYJ177" s="173"/>
      <c r="IYK177" s="173"/>
      <c r="IYL177" s="173"/>
      <c r="IYM177" s="173"/>
      <c r="IYN177" s="173"/>
      <c r="IYO177" s="173"/>
      <c r="IYP177" s="173"/>
      <c r="IYQ177" s="173"/>
      <c r="IYR177" s="173"/>
      <c r="IYS177" s="173"/>
      <c r="IYT177" s="173"/>
      <c r="IYU177" s="173"/>
      <c r="IYV177" s="173"/>
      <c r="IYW177" s="173"/>
      <c r="IYX177" s="173"/>
      <c r="IYY177" s="173"/>
      <c r="IYZ177" s="173"/>
      <c r="IZA177" s="173"/>
      <c r="IZB177" s="173"/>
      <c r="IZC177" s="173"/>
      <c r="IZD177" s="173"/>
      <c r="IZE177" s="173"/>
      <c r="IZF177" s="173"/>
      <c r="IZG177" s="173"/>
      <c r="IZH177" s="173"/>
      <c r="IZI177" s="173"/>
      <c r="IZJ177" s="173"/>
      <c r="IZK177" s="173"/>
      <c r="IZL177" s="173"/>
      <c r="IZM177" s="173"/>
      <c r="IZN177" s="173"/>
      <c r="IZO177" s="173"/>
      <c r="IZP177" s="173"/>
      <c r="IZQ177" s="173"/>
      <c r="IZR177" s="173"/>
      <c r="IZS177" s="173"/>
      <c r="IZT177" s="173"/>
      <c r="IZU177" s="173"/>
      <c r="IZV177" s="173"/>
      <c r="IZW177" s="173"/>
      <c r="IZX177" s="173"/>
      <c r="IZY177" s="173"/>
      <c r="IZZ177" s="173"/>
      <c r="JAA177" s="173"/>
      <c r="JAB177" s="173"/>
      <c r="JAC177" s="173"/>
      <c r="JAD177" s="173"/>
      <c r="JAE177" s="173"/>
      <c r="JAF177" s="173"/>
      <c r="JAG177" s="173"/>
      <c r="JAH177" s="173"/>
      <c r="JAI177" s="173"/>
      <c r="JAJ177" s="173"/>
      <c r="JAK177" s="173"/>
      <c r="JAL177" s="173"/>
      <c r="JAM177" s="173"/>
      <c r="JAN177" s="173"/>
      <c r="JAO177" s="173"/>
      <c r="JAP177" s="173"/>
      <c r="JAQ177" s="173"/>
      <c r="JAR177" s="173"/>
      <c r="JAS177" s="173"/>
      <c r="JAT177" s="173"/>
      <c r="JAU177" s="173"/>
      <c r="JAV177" s="173"/>
      <c r="JAW177" s="173"/>
      <c r="JAX177" s="173"/>
      <c r="JAY177" s="173"/>
      <c r="JAZ177" s="173"/>
      <c r="JBA177" s="173"/>
      <c r="JBB177" s="173"/>
      <c r="JBC177" s="173"/>
      <c r="JBD177" s="173"/>
      <c r="JBE177" s="173"/>
      <c r="JBF177" s="173"/>
      <c r="JBG177" s="173"/>
      <c r="JBH177" s="173"/>
      <c r="JBI177" s="173"/>
      <c r="JBJ177" s="173"/>
      <c r="JBK177" s="173"/>
      <c r="JBL177" s="173"/>
      <c r="JBM177" s="173"/>
      <c r="JBN177" s="173"/>
      <c r="JBO177" s="173"/>
      <c r="JBP177" s="173"/>
      <c r="JBQ177" s="173"/>
      <c r="JBR177" s="173"/>
      <c r="JBS177" s="173"/>
      <c r="JBT177" s="173"/>
      <c r="JBU177" s="173"/>
      <c r="JBV177" s="173"/>
      <c r="JBW177" s="173"/>
      <c r="JBX177" s="173"/>
      <c r="JBY177" s="173"/>
      <c r="JBZ177" s="173"/>
      <c r="JCA177" s="173"/>
      <c r="JCB177" s="173"/>
      <c r="JCC177" s="173"/>
      <c r="JCD177" s="173"/>
      <c r="JCE177" s="173"/>
      <c r="JCF177" s="173"/>
      <c r="JCG177" s="173"/>
      <c r="JCH177" s="173"/>
      <c r="JCI177" s="173"/>
      <c r="JCJ177" s="173"/>
      <c r="JCK177" s="173"/>
      <c r="JCL177" s="173"/>
      <c r="JCM177" s="173"/>
      <c r="JCN177" s="173"/>
      <c r="JCO177" s="173"/>
      <c r="JCP177" s="173"/>
      <c r="JCQ177" s="173"/>
      <c r="JCR177" s="173"/>
      <c r="JCS177" s="173"/>
      <c r="JCT177" s="173"/>
      <c r="JCU177" s="173"/>
      <c r="JCV177" s="173"/>
      <c r="JCW177" s="173"/>
      <c r="JCX177" s="173"/>
      <c r="JCY177" s="173"/>
      <c r="JCZ177" s="173"/>
      <c r="JDA177" s="173"/>
      <c r="JDB177" s="173"/>
      <c r="JDC177" s="173"/>
      <c r="JDD177" s="173"/>
      <c r="JDE177" s="173"/>
      <c r="JDF177" s="173"/>
      <c r="JDG177" s="173"/>
      <c r="JDH177" s="173"/>
      <c r="JDI177" s="173"/>
      <c r="JDJ177" s="173"/>
      <c r="JDK177" s="173"/>
      <c r="JDL177" s="173"/>
      <c r="JDM177" s="173"/>
      <c r="JDN177" s="173"/>
      <c r="JDO177" s="173"/>
      <c r="JDP177" s="173"/>
      <c r="JDQ177" s="173"/>
      <c r="JDR177" s="173"/>
      <c r="JDS177" s="173"/>
      <c r="JDT177" s="173"/>
      <c r="JDU177" s="173"/>
      <c r="JDV177" s="173"/>
      <c r="JDW177" s="173"/>
      <c r="JDX177" s="173"/>
      <c r="JDY177" s="173"/>
      <c r="JDZ177" s="173"/>
      <c r="JEA177" s="173"/>
      <c r="JEB177" s="173"/>
      <c r="JEC177" s="173"/>
      <c r="JED177" s="173"/>
      <c r="JEE177" s="173"/>
      <c r="JEF177" s="173"/>
      <c r="JEG177" s="173"/>
      <c r="JEH177" s="173"/>
      <c r="JEI177" s="173"/>
      <c r="JEJ177" s="173"/>
      <c r="JEK177" s="173"/>
      <c r="JEL177" s="173"/>
      <c r="JEM177" s="173"/>
      <c r="JEN177" s="173"/>
      <c r="JEO177" s="173"/>
      <c r="JEP177" s="173"/>
      <c r="JEQ177" s="173"/>
      <c r="JER177" s="173"/>
      <c r="JES177" s="173"/>
      <c r="JET177" s="173"/>
      <c r="JEU177" s="173"/>
      <c r="JEV177" s="173"/>
      <c r="JEW177" s="173"/>
      <c r="JEX177" s="173"/>
      <c r="JEY177" s="173"/>
      <c r="JEZ177" s="173"/>
      <c r="JFA177" s="173"/>
      <c r="JFB177" s="173"/>
      <c r="JFC177" s="173"/>
      <c r="JFD177" s="173"/>
      <c r="JFE177" s="173"/>
      <c r="JFF177" s="173"/>
      <c r="JFG177" s="173"/>
      <c r="JFH177" s="173"/>
      <c r="JFI177" s="173"/>
      <c r="JFJ177" s="173"/>
      <c r="JFK177" s="173"/>
      <c r="JFL177" s="173"/>
      <c r="JFM177" s="173"/>
      <c r="JFN177" s="173"/>
      <c r="JFO177" s="173"/>
      <c r="JFP177" s="173"/>
      <c r="JFQ177" s="173"/>
      <c r="JFR177" s="173"/>
      <c r="JFS177" s="173"/>
      <c r="JFT177" s="173"/>
      <c r="JFU177" s="173"/>
      <c r="JFV177" s="173"/>
      <c r="JFW177" s="173"/>
      <c r="JFX177" s="173"/>
      <c r="JFY177" s="173"/>
      <c r="JFZ177" s="173"/>
      <c r="JGA177" s="173"/>
      <c r="JGB177" s="173"/>
      <c r="JGC177" s="173"/>
      <c r="JGD177" s="173"/>
      <c r="JGE177" s="173"/>
      <c r="JGF177" s="173"/>
      <c r="JGG177" s="173"/>
      <c r="JGH177" s="173"/>
      <c r="JGI177" s="173"/>
      <c r="JGJ177" s="173"/>
      <c r="JGK177" s="173"/>
      <c r="JGL177" s="173"/>
      <c r="JGM177" s="173"/>
      <c r="JGN177" s="173"/>
      <c r="JGO177" s="173"/>
      <c r="JGP177" s="173"/>
      <c r="JGQ177" s="173"/>
      <c r="JGR177" s="173"/>
      <c r="JGS177" s="173"/>
      <c r="JGT177" s="173"/>
      <c r="JGU177" s="173"/>
      <c r="JGV177" s="173"/>
      <c r="JGW177" s="173"/>
      <c r="JGX177" s="173"/>
      <c r="JGY177" s="173"/>
      <c r="JGZ177" s="173"/>
      <c r="JHA177" s="173"/>
      <c r="JHB177" s="173"/>
      <c r="JHC177" s="173"/>
      <c r="JHD177" s="173"/>
      <c r="JHE177" s="173"/>
      <c r="JHF177" s="173"/>
      <c r="JHG177" s="173"/>
      <c r="JHH177" s="173"/>
      <c r="JHI177" s="173"/>
      <c r="JHJ177" s="173"/>
      <c r="JHK177" s="173"/>
      <c r="JHL177" s="173"/>
      <c r="JHM177" s="173"/>
      <c r="JHN177" s="173"/>
      <c r="JHO177" s="173"/>
      <c r="JHP177" s="173"/>
      <c r="JHQ177" s="173"/>
      <c r="JHR177" s="173"/>
      <c r="JHS177" s="173"/>
      <c r="JHT177" s="173"/>
      <c r="JHU177" s="173"/>
      <c r="JHV177" s="173"/>
      <c r="JHW177" s="173"/>
      <c r="JHX177" s="173"/>
      <c r="JHY177" s="173"/>
      <c r="JHZ177" s="173"/>
      <c r="JIA177" s="173"/>
      <c r="JIB177" s="173"/>
      <c r="JIC177" s="173"/>
      <c r="JID177" s="173"/>
      <c r="JIE177" s="173"/>
      <c r="JIF177" s="173"/>
      <c r="JIG177" s="173"/>
      <c r="JIH177" s="173"/>
      <c r="JII177" s="173"/>
      <c r="JIJ177" s="173"/>
      <c r="JIK177" s="173"/>
      <c r="JIL177" s="173"/>
      <c r="JIM177" s="173"/>
      <c r="JIN177" s="173"/>
      <c r="JIO177" s="173"/>
      <c r="JIP177" s="173"/>
      <c r="JIQ177" s="173"/>
      <c r="JIR177" s="173"/>
      <c r="JIS177" s="173"/>
      <c r="JIT177" s="173"/>
      <c r="JIU177" s="173"/>
      <c r="JIV177" s="173"/>
      <c r="JIW177" s="173"/>
      <c r="JIX177" s="173"/>
      <c r="JIY177" s="173"/>
      <c r="JIZ177" s="173"/>
      <c r="JJA177" s="173"/>
      <c r="JJB177" s="173"/>
      <c r="JJC177" s="173"/>
      <c r="JJD177" s="173"/>
      <c r="JJE177" s="173"/>
      <c r="JJF177" s="173"/>
      <c r="JJG177" s="173"/>
      <c r="JJH177" s="173"/>
      <c r="JJI177" s="173"/>
      <c r="JJJ177" s="173"/>
      <c r="JJK177" s="173"/>
      <c r="JJL177" s="173"/>
      <c r="JJM177" s="173"/>
      <c r="JJN177" s="173"/>
      <c r="JJO177" s="173"/>
      <c r="JJP177" s="173"/>
      <c r="JJQ177" s="173"/>
      <c r="JJR177" s="173"/>
      <c r="JJS177" s="173"/>
      <c r="JJT177" s="173"/>
      <c r="JJU177" s="173"/>
      <c r="JJV177" s="173"/>
      <c r="JJW177" s="173"/>
      <c r="JJX177" s="173"/>
      <c r="JJY177" s="173"/>
      <c r="JJZ177" s="173"/>
      <c r="JKA177" s="173"/>
      <c r="JKB177" s="173"/>
      <c r="JKC177" s="173"/>
      <c r="JKD177" s="173"/>
      <c r="JKE177" s="173"/>
      <c r="JKF177" s="173"/>
      <c r="JKG177" s="173"/>
      <c r="JKH177" s="173"/>
      <c r="JKI177" s="173"/>
      <c r="JKJ177" s="173"/>
      <c r="JKK177" s="173"/>
      <c r="JKL177" s="173"/>
      <c r="JKM177" s="173"/>
      <c r="JKN177" s="173"/>
      <c r="JKO177" s="173"/>
      <c r="JKP177" s="173"/>
      <c r="JKQ177" s="173"/>
      <c r="JKR177" s="173"/>
      <c r="JKS177" s="173"/>
      <c r="JKT177" s="173"/>
      <c r="JKU177" s="173"/>
      <c r="JKV177" s="173"/>
      <c r="JKW177" s="173"/>
      <c r="JKX177" s="173"/>
      <c r="JKY177" s="173"/>
      <c r="JKZ177" s="173"/>
      <c r="JLA177" s="173"/>
      <c r="JLB177" s="173"/>
      <c r="JLC177" s="173"/>
      <c r="JLD177" s="173"/>
      <c r="JLE177" s="173"/>
      <c r="JLF177" s="173"/>
      <c r="JLG177" s="173"/>
      <c r="JLH177" s="173"/>
      <c r="JLI177" s="173"/>
      <c r="JLJ177" s="173"/>
      <c r="JLK177" s="173"/>
      <c r="JLL177" s="173"/>
      <c r="JLM177" s="173"/>
      <c r="JLN177" s="173"/>
      <c r="JLO177" s="173"/>
      <c r="JLP177" s="173"/>
      <c r="JLQ177" s="173"/>
      <c r="JLR177" s="173"/>
      <c r="JLS177" s="173"/>
      <c r="JLT177" s="173"/>
      <c r="JLU177" s="173"/>
      <c r="JLV177" s="173"/>
      <c r="JLW177" s="173"/>
      <c r="JLX177" s="173"/>
      <c r="JLY177" s="173"/>
      <c r="JLZ177" s="173"/>
      <c r="JMA177" s="173"/>
      <c r="JMB177" s="173"/>
      <c r="JMC177" s="173"/>
      <c r="JMD177" s="173"/>
      <c r="JME177" s="173"/>
      <c r="JMF177" s="173"/>
      <c r="JMG177" s="173"/>
      <c r="JMH177" s="173"/>
      <c r="JMI177" s="173"/>
      <c r="JMJ177" s="173"/>
      <c r="JMK177" s="173"/>
      <c r="JML177" s="173"/>
      <c r="JMM177" s="173"/>
      <c r="JMN177" s="173"/>
      <c r="JMO177" s="173"/>
      <c r="JMP177" s="173"/>
      <c r="JMQ177" s="173"/>
      <c r="JMR177" s="173"/>
      <c r="JMS177" s="173"/>
      <c r="JMT177" s="173"/>
      <c r="JMU177" s="173"/>
      <c r="JMV177" s="173"/>
      <c r="JMW177" s="173"/>
      <c r="JMX177" s="173"/>
      <c r="JMY177" s="173"/>
      <c r="JMZ177" s="173"/>
      <c r="JNA177" s="173"/>
      <c r="JNB177" s="173"/>
      <c r="JNC177" s="173"/>
      <c r="JND177" s="173"/>
      <c r="JNE177" s="173"/>
      <c r="JNF177" s="173"/>
      <c r="JNG177" s="173"/>
      <c r="JNH177" s="173"/>
      <c r="JNI177" s="173"/>
      <c r="JNJ177" s="173"/>
      <c r="JNK177" s="173"/>
      <c r="JNL177" s="173"/>
      <c r="JNM177" s="173"/>
      <c r="JNN177" s="173"/>
      <c r="JNO177" s="173"/>
      <c r="JNP177" s="173"/>
      <c r="JNQ177" s="173"/>
      <c r="JNR177" s="173"/>
      <c r="JNS177" s="173"/>
      <c r="JNT177" s="173"/>
      <c r="JNU177" s="173"/>
      <c r="JNV177" s="173"/>
      <c r="JNW177" s="173"/>
      <c r="JNX177" s="173"/>
      <c r="JNY177" s="173"/>
      <c r="JNZ177" s="173"/>
      <c r="JOA177" s="173"/>
      <c r="JOB177" s="173"/>
      <c r="JOC177" s="173"/>
      <c r="JOD177" s="173"/>
      <c r="JOE177" s="173"/>
      <c r="JOF177" s="173"/>
      <c r="JOG177" s="173"/>
      <c r="JOH177" s="173"/>
      <c r="JOI177" s="173"/>
      <c r="JOJ177" s="173"/>
      <c r="JOK177" s="173"/>
      <c r="JOL177" s="173"/>
      <c r="JOM177" s="173"/>
      <c r="JON177" s="173"/>
      <c r="JOO177" s="173"/>
      <c r="JOP177" s="173"/>
      <c r="JOQ177" s="173"/>
      <c r="JOR177" s="173"/>
      <c r="JOS177" s="173"/>
      <c r="JOT177" s="173"/>
      <c r="JOU177" s="173"/>
      <c r="JOV177" s="173"/>
      <c r="JOW177" s="173"/>
      <c r="JOX177" s="173"/>
      <c r="JOY177" s="173"/>
      <c r="JOZ177" s="173"/>
      <c r="JPA177" s="173"/>
      <c r="JPB177" s="173"/>
      <c r="JPC177" s="173"/>
      <c r="JPD177" s="173"/>
      <c r="JPE177" s="173"/>
      <c r="JPF177" s="173"/>
      <c r="JPG177" s="173"/>
      <c r="JPH177" s="173"/>
      <c r="JPI177" s="173"/>
      <c r="JPJ177" s="173"/>
      <c r="JPK177" s="173"/>
      <c r="JPL177" s="173"/>
      <c r="JPM177" s="173"/>
      <c r="JPN177" s="173"/>
      <c r="JPO177" s="173"/>
      <c r="JPP177" s="173"/>
      <c r="JPQ177" s="173"/>
      <c r="JPR177" s="173"/>
      <c r="JPS177" s="173"/>
      <c r="JPT177" s="173"/>
      <c r="JPU177" s="173"/>
      <c r="JPV177" s="173"/>
      <c r="JPW177" s="173"/>
      <c r="JPX177" s="173"/>
      <c r="JPY177" s="173"/>
      <c r="JPZ177" s="173"/>
      <c r="JQA177" s="173"/>
      <c r="JQB177" s="173"/>
      <c r="JQC177" s="173"/>
      <c r="JQD177" s="173"/>
      <c r="JQE177" s="173"/>
      <c r="JQF177" s="173"/>
      <c r="JQG177" s="173"/>
      <c r="JQH177" s="173"/>
      <c r="JQI177" s="173"/>
      <c r="JQJ177" s="173"/>
      <c r="JQK177" s="173"/>
      <c r="JQL177" s="173"/>
      <c r="JQM177" s="173"/>
      <c r="JQN177" s="173"/>
      <c r="JQO177" s="173"/>
      <c r="JQP177" s="173"/>
      <c r="JQQ177" s="173"/>
      <c r="JQR177" s="173"/>
      <c r="JQS177" s="173"/>
      <c r="JQT177" s="173"/>
      <c r="JQU177" s="173"/>
      <c r="JQV177" s="173"/>
      <c r="JQW177" s="173"/>
      <c r="JQX177" s="173"/>
      <c r="JQY177" s="173"/>
      <c r="JQZ177" s="173"/>
      <c r="JRA177" s="173"/>
      <c r="JRB177" s="173"/>
      <c r="JRC177" s="173"/>
      <c r="JRD177" s="173"/>
      <c r="JRE177" s="173"/>
      <c r="JRF177" s="173"/>
      <c r="JRG177" s="173"/>
      <c r="JRH177" s="173"/>
      <c r="JRI177" s="173"/>
      <c r="JRJ177" s="173"/>
      <c r="JRK177" s="173"/>
      <c r="JRL177" s="173"/>
      <c r="JRM177" s="173"/>
      <c r="JRN177" s="173"/>
      <c r="JRO177" s="173"/>
      <c r="JRP177" s="173"/>
      <c r="JRQ177" s="173"/>
      <c r="JRR177" s="173"/>
      <c r="JRS177" s="173"/>
      <c r="JRT177" s="173"/>
      <c r="JRU177" s="173"/>
      <c r="JRV177" s="173"/>
      <c r="JRW177" s="173"/>
      <c r="JRX177" s="173"/>
      <c r="JRY177" s="173"/>
      <c r="JRZ177" s="173"/>
      <c r="JSA177" s="173"/>
      <c r="JSB177" s="173"/>
      <c r="JSC177" s="173"/>
      <c r="JSD177" s="173"/>
      <c r="JSE177" s="173"/>
      <c r="JSF177" s="173"/>
      <c r="JSG177" s="173"/>
      <c r="JSH177" s="173"/>
      <c r="JSI177" s="173"/>
      <c r="JSJ177" s="173"/>
      <c r="JSK177" s="173"/>
      <c r="JSL177" s="173"/>
      <c r="JSM177" s="173"/>
      <c r="JSN177" s="173"/>
      <c r="JSO177" s="173"/>
      <c r="JSP177" s="173"/>
      <c r="JSQ177" s="173"/>
      <c r="JSR177" s="173"/>
      <c r="JSS177" s="173"/>
      <c r="JST177" s="173"/>
      <c r="JSU177" s="173"/>
      <c r="JSV177" s="173"/>
      <c r="JSW177" s="173"/>
      <c r="JSX177" s="173"/>
      <c r="JSY177" s="173"/>
      <c r="JSZ177" s="173"/>
      <c r="JTA177" s="173"/>
      <c r="JTB177" s="173"/>
      <c r="JTC177" s="173"/>
      <c r="JTD177" s="173"/>
      <c r="JTE177" s="173"/>
      <c r="JTF177" s="173"/>
      <c r="JTG177" s="173"/>
      <c r="JTH177" s="173"/>
      <c r="JTI177" s="173"/>
      <c r="JTJ177" s="173"/>
      <c r="JTK177" s="173"/>
      <c r="JTL177" s="173"/>
      <c r="JTM177" s="173"/>
      <c r="JTN177" s="173"/>
      <c r="JTO177" s="173"/>
      <c r="JTP177" s="173"/>
      <c r="JTQ177" s="173"/>
      <c r="JTR177" s="173"/>
      <c r="JTS177" s="173"/>
      <c r="JTT177" s="173"/>
      <c r="JTU177" s="173"/>
      <c r="JTV177" s="173"/>
      <c r="JTW177" s="173"/>
      <c r="JTX177" s="173"/>
      <c r="JTY177" s="173"/>
      <c r="JTZ177" s="173"/>
      <c r="JUA177" s="173"/>
      <c r="JUB177" s="173"/>
      <c r="JUC177" s="173"/>
      <c r="JUD177" s="173"/>
      <c r="JUE177" s="173"/>
      <c r="JUF177" s="173"/>
      <c r="JUG177" s="173"/>
      <c r="JUH177" s="173"/>
      <c r="JUI177" s="173"/>
      <c r="JUJ177" s="173"/>
      <c r="JUK177" s="173"/>
      <c r="JUL177" s="173"/>
      <c r="JUM177" s="173"/>
      <c r="JUN177" s="173"/>
      <c r="JUO177" s="173"/>
      <c r="JUP177" s="173"/>
      <c r="JUQ177" s="173"/>
      <c r="JUR177" s="173"/>
      <c r="JUS177" s="173"/>
      <c r="JUT177" s="173"/>
      <c r="JUU177" s="173"/>
      <c r="JUV177" s="173"/>
      <c r="JUW177" s="173"/>
      <c r="JUX177" s="173"/>
      <c r="JUY177" s="173"/>
      <c r="JUZ177" s="173"/>
      <c r="JVA177" s="173"/>
      <c r="JVB177" s="173"/>
      <c r="JVC177" s="173"/>
      <c r="JVD177" s="173"/>
      <c r="JVE177" s="173"/>
      <c r="JVF177" s="173"/>
      <c r="JVG177" s="173"/>
      <c r="JVH177" s="173"/>
      <c r="JVI177" s="173"/>
      <c r="JVJ177" s="173"/>
      <c r="JVK177" s="173"/>
      <c r="JVL177" s="173"/>
      <c r="JVM177" s="173"/>
      <c r="JVN177" s="173"/>
      <c r="JVO177" s="173"/>
      <c r="JVP177" s="173"/>
      <c r="JVQ177" s="173"/>
      <c r="JVR177" s="173"/>
      <c r="JVS177" s="173"/>
      <c r="JVT177" s="173"/>
      <c r="JVU177" s="173"/>
      <c r="JVV177" s="173"/>
      <c r="JVW177" s="173"/>
      <c r="JVX177" s="173"/>
      <c r="JVY177" s="173"/>
      <c r="JVZ177" s="173"/>
      <c r="JWA177" s="173"/>
      <c r="JWB177" s="173"/>
      <c r="JWC177" s="173"/>
      <c r="JWD177" s="173"/>
      <c r="JWE177" s="173"/>
      <c r="JWF177" s="173"/>
      <c r="JWG177" s="173"/>
      <c r="JWH177" s="173"/>
      <c r="JWI177" s="173"/>
      <c r="JWJ177" s="173"/>
      <c r="JWK177" s="173"/>
      <c r="JWL177" s="173"/>
      <c r="JWM177" s="173"/>
      <c r="JWN177" s="173"/>
      <c r="JWO177" s="173"/>
      <c r="JWP177" s="173"/>
      <c r="JWQ177" s="173"/>
      <c r="JWR177" s="173"/>
      <c r="JWS177" s="173"/>
      <c r="JWT177" s="173"/>
      <c r="JWU177" s="173"/>
      <c r="JWV177" s="173"/>
      <c r="JWW177" s="173"/>
      <c r="JWX177" s="173"/>
      <c r="JWY177" s="173"/>
      <c r="JWZ177" s="173"/>
      <c r="JXA177" s="173"/>
      <c r="JXB177" s="173"/>
      <c r="JXC177" s="173"/>
      <c r="JXD177" s="173"/>
      <c r="JXE177" s="173"/>
      <c r="JXF177" s="173"/>
      <c r="JXG177" s="173"/>
      <c r="JXH177" s="173"/>
      <c r="JXI177" s="173"/>
      <c r="JXJ177" s="173"/>
      <c r="JXK177" s="173"/>
      <c r="JXL177" s="173"/>
      <c r="JXM177" s="173"/>
      <c r="JXN177" s="173"/>
      <c r="JXO177" s="173"/>
      <c r="JXP177" s="173"/>
      <c r="JXQ177" s="173"/>
      <c r="JXR177" s="173"/>
      <c r="JXS177" s="173"/>
      <c r="JXT177" s="173"/>
      <c r="JXU177" s="173"/>
      <c r="JXV177" s="173"/>
      <c r="JXW177" s="173"/>
      <c r="JXX177" s="173"/>
      <c r="JXY177" s="173"/>
      <c r="JXZ177" s="173"/>
      <c r="JYA177" s="173"/>
      <c r="JYB177" s="173"/>
      <c r="JYC177" s="173"/>
      <c r="JYD177" s="173"/>
      <c r="JYE177" s="173"/>
      <c r="JYF177" s="173"/>
      <c r="JYG177" s="173"/>
      <c r="JYH177" s="173"/>
      <c r="JYI177" s="173"/>
      <c r="JYJ177" s="173"/>
      <c r="JYK177" s="173"/>
      <c r="JYL177" s="173"/>
      <c r="JYM177" s="173"/>
      <c r="JYN177" s="173"/>
      <c r="JYO177" s="173"/>
      <c r="JYP177" s="173"/>
      <c r="JYQ177" s="173"/>
      <c r="JYR177" s="173"/>
      <c r="JYS177" s="173"/>
      <c r="JYT177" s="173"/>
      <c r="JYU177" s="173"/>
      <c r="JYV177" s="173"/>
      <c r="JYW177" s="173"/>
      <c r="JYX177" s="173"/>
      <c r="JYY177" s="173"/>
      <c r="JYZ177" s="173"/>
      <c r="JZA177" s="173"/>
      <c r="JZB177" s="173"/>
      <c r="JZC177" s="173"/>
      <c r="JZD177" s="173"/>
      <c r="JZE177" s="173"/>
      <c r="JZF177" s="173"/>
      <c r="JZG177" s="173"/>
      <c r="JZH177" s="173"/>
      <c r="JZI177" s="173"/>
      <c r="JZJ177" s="173"/>
      <c r="JZK177" s="173"/>
      <c r="JZL177" s="173"/>
      <c r="JZM177" s="173"/>
      <c r="JZN177" s="173"/>
      <c r="JZO177" s="173"/>
      <c r="JZP177" s="173"/>
      <c r="JZQ177" s="173"/>
      <c r="JZR177" s="173"/>
      <c r="JZS177" s="173"/>
      <c r="JZT177" s="173"/>
      <c r="JZU177" s="173"/>
      <c r="JZV177" s="173"/>
      <c r="JZW177" s="173"/>
      <c r="JZX177" s="173"/>
      <c r="JZY177" s="173"/>
      <c r="JZZ177" s="173"/>
      <c r="KAA177" s="173"/>
      <c r="KAB177" s="173"/>
      <c r="KAC177" s="173"/>
      <c r="KAD177" s="173"/>
      <c r="KAE177" s="173"/>
      <c r="KAF177" s="173"/>
      <c r="KAG177" s="173"/>
      <c r="KAH177" s="173"/>
      <c r="KAI177" s="173"/>
      <c r="KAJ177" s="173"/>
      <c r="KAK177" s="173"/>
      <c r="KAL177" s="173"/>
      <c r="KAM177" s="173"/>
      <c r="KAN177" s="173"/>
      <c r="KAO177" s="173"/>
      <c r="KAP177" s="173"/>
      <c r="KAQ177" s="173"/>
      <c r="KAR177" s="173"/>
      <c r="KAS177" s="173"/>
      <c r="KAT177" s="173"/>
      <c r="KAU177" s="173"/>
      <c r="KAV177" s="173"/>
      <c r="KAW177" s="173"/>
      <c r="KAX177" s="173"/>
      <c r="KAY177" s="173"/>
      <c r="KAZ177" s="173"/>
      <c r="KBA177" s="173"/>
      <c r="KBB177" s="173"/>
      <c r="KBC177" s="173"/>
      <c r="KBD177" s="173"/>
      <c r="KBE177" s="173"/>
      <c r="KBF177" s="173"/>
      <c r="KBG177" s="173"/>
      <c r="KBH177" s="173"/>
      <c r="KBI177" s="173"/>
      <c r="KBJ177" s="173"/>
      <c r="KBK177" s="173"/>
      <c r="KBL177" s="173"/>
      <c r="KBM177" s="173"/>
      <c r="KBN177" s="173"/>
      <c r="KBO177" s="173"/>
      <c r="KBP177" s="173"/>
      <c r="KBQ177" s="173"/>
      <c r="KBR177" s="173"/>
      <c r="KBS177" s="173"/>
      <c r="KBT177" s="173"/>
      <c r="KBU177" s="173"/>
      <c r="KBV177" s="173"/>
      <c r="KBW177" s="173"/>
      <c r="KBX177" s="173"/>
      <c r="KBY177" s="173"/>
      <c r="KBZ177" s="173"/>
      <c r="KCA177" s="173"/>
      <c r="KCB177" s="173"/>
      <c r="KCC177" s="173"/>
      <c r="KCD177" s="173"/>
      <c r="KCE177" s="173"/>
      <c r="KCF177" s="173"/>
      <c r="KCG177" s="173"/>
      <c r="KCH177" s="173"/>
      <c r="KCI177" s="173"/>
      <c r="KCJ177" s="173"/>
      <c r="KCK177" s="173"/>
      <c r="KCL177" s="173"/>
      <c r="KCM177" s="173"/>
      <c r="KCN177" s="173"/>
      <c r="KCO177" s="173"/>
      <c r="KCP177" s="173"/>
      <c r="KCQ177" s="173"/>
      <c r="KCR177" s="173"/>
      <c r="KCS177" s="173"/>
      <c r="KCT177" s="173"/>
      <c r="KCU177" s="173"/>
      <c r="KCV177" s="173"/>
      <c r="KCW177" s="173"/>
      <c r="KCX177" s="173"/>
      <c r="KCY177" s="173"/>
      <c r="KCZ177" s="173"/>
      <c r="KDA177" s="173"/>
      <c r="KDB177" s="173"/>
      <c r="KDC177" s="173"/>
      <c r="KDD177" s="173"/>
      <c r="KDE177" s="173"/>
      <c r="KDF177" s="173"/>
      <c r="KDG177" s="173"/>
      <c r="KDH177" s="173"/>
      <c r="KDI177" s="173"/>
      <c r="KDJ177" s="173"/>
      <c r="KDK177" s="173"/>
      <c r="KDL177" s="173"/>
      <c r="KDM177" s="173"/>
      <c r="KDN177" s="173"/>
      <c r="KDO177" s="173"/>
      <c r="KDP177" s="173"/>
      <c r="KDQ177" s="173"/>
      <c r="KDR177" s="173"/>
      <c r="KDS177" s="173"/>
      <c r="KDT177" s="173"/>
      <c r="KDU177" s="173"/>
      <c r="KDV177" s="173"/>
      <c r="KDW177" s="173"/>
      <c r="KDX177" s="173"/>
      <c r="KDY177" s="173"/>
      <c r="KDZ177" s="173"/>
      <c r="KEA177" s="173"/>
      <c r="KEB177" s="173"/>
      <c r="KEC177" s="173"/>
      <c r="KED177" s="173"/>
      <c r="KEE177" s="173"/>
      <c r="KEF177" s="173"/>
      <c r="KEG177" s="173"/>
      <c r="KEH177" s="173"/>
      <c r="KEI177" s="173"/>
      <c r="KEJ177" s="173"/>
      <c r="KEK177" s="173"/>
      <c r="KEL177" s="173"/>
      <c r="KEM177" s="173"/>
      <c r="KEN177" s="173"/>
      <c r="KEO177" s="173"/>
      <c r="KEP177" s="173"/>
      <c r="KEQ177" s="173"/>
      <c r="KER177" s="173"/>
      <c r="KES177" s="173"/>
      <c r="KET177" s="173"/>
      <c r="KEU177" s="173"/>
      <c r="KEV177" s="173"/>
      <c r="KEW177" s="173"/>
      <c r="KEX177" s="173"/>
      <c r="KEY177" s="173"/>
      <c r="KEZ177" s="173"/>
      <c r="KFA177" s="173"/>
      <c r="KFB177" s="173"/>
      <c r="KFC177" s="173"/>
      <c r="KFD177" s="173"/>
      <c r="KFE177" s="173"/>
      <c r="KFF177" s="173"/>
      <c r="KFG177" s="173"/>
      <c r="KFH177" s="173"/>
      <c r="KFI177" s="173"/>
      <c r="KFJ177" s="173"/>
      <c r="KFK177" s="173"/>
      <c r="KFL177" s="173"/>
      <c r="KFM177" s="173"/>
      <c r="KFN177" s="173"/>
      <c r="KFO177" s="173"/>
      <c r="KFP177" s="173"/>
      <c r="KFQ177" s="173"/>
      <c r="KFR177" s="173"/>
      <c r="KFS177" s="173"/>
      <c r="KFT177" s="173"/>
      <c r="KFU177" s="173"/>
      <c r="KFV177" s="173"/>
      <c r="KFW177" s="173"/>
      <c r="KFX177" s="173"/>
      <c r="KFY177" s="173"/>
      <c r="KFZ177" s="173"/>
      <c r="KGA177" s="173"/>
      <c r="KGB177" s="173"/>
      <c r="KGC177" s="173"/>
      <c r="KGD177" s="173"/>
      <c r="KGE177" s="173"/>
      <c r="KGF177" s="173"/>
      <c r="KGG177" s="173"/>
      <c r="KGH177" s="173"/>
      <c r="KGI177" s="173"/>
      <c r="KGJ177" s="173"/>
      <c r="KGK177" s="173"/>
      <c r="KGL177" s="173"/>
      <c r="KGM177" s="173"/>
      <c r="KGN177" s="173"/>
      <c r="KGO177" s="173"/>
      <c r="KGP177" s="173"/>
      <c r="KGQ177" s="173"/>
      <c r="KGR177" s="173"/>
      <c r="KGS177" s="173"/>
      <c r="KGT177" s="173"/>
      <c r="KGU177" s="173"/>
      <c r="KGV177" s="173"/>
      <c r="KGW177" s="173"/>
      <c r="KGX177" s="173"/>
      <c r="KGY177" s="173"/>
      <c r="KGZ177" s="173"/>
      <c r="KHA177" s="173"/>
      <c r="KHB177" s="173"/>
      <c r="KHC177" s="173"/>
      <c r="KHD177" s="173"/>
      <c r="KHE177" s="173"/>
      <c r="KHF177" s="173"/>
      <c r="KHG177" s="173"/>
      <c r="KHH177" s="173"/>
      <c r="KHI177" s="173"/>
      <c r="KHJ177" s="173"/>
      <c r="KHK177" s="173"/>
      <c r="KHL177" s="173"/>
      <c r="KHM177" s="173"/>
      <c r="KHN177" s="173"/>
      <c r="KHO177" s="173"/>
      <c r="KHP177" s="173"/>
      <c r="KHQ177" s="173"/>
      <c r="KHR177" s="173"/>
      <c r="KHS177" s="173"/>
      <c r="KHT177" s="173"/>
      <c r="KHU177" s="173"/>
      <c r="KHV177" s="173"/>
      <c r="KHW177" s="173"/>
      <c r="KHX177" s="173"/>
      <c r="KHY177" s="173"/>
      <c r="KHZ177" s="173"/>
      <c r="KIA177" s="173"/>
      <c r="KIB177" s="173"/>
      <c r="KIC177" s="173"/>
      <c r="KID177" s="173"/>
      <c r="KIE177" s="173"/>
      <c r="KIF177" s="173"/>
      <c r="KIG177" s="173"/>
      <c r="KIH177" s="173"/>
      <c r="KII177" s="173"/>
      <c r="KIJ177" s="173"/>
      <c r="KIK177" s="173"/>
      <c r="KIL177" s="173"/>
      <c r="KIM177" s="173"/>
      <c r="KIN177" s="173"/>
      <c r="KIO177" s="173"/>
      <c r="KIP177" s="173"/>
      <c r="KIQ177" s="173"/>
      <c r="KIR177" s="173"/>
      <c r="KIS177" s="173"/>
      <c r="KIT177" s="173"/>
      <c r="KIU177" s="173"/>
      <c r="KIV177" s="173"/>
      <c r="KIW177" s="173"/>
      <c r="KIX177" s="173"/>
      <c r="KIY177" s="173"/>
      <c r="KIZ177" s="173"/>
      <c r="KJA177" s="173"/>
      <c r="KJB177" s="173"/>
      <c r="KJC177" s="173"/>
      <c r="KJD177" s="173"/>
      <c r="KJE177" s="173"/>
      <c r="KJF177" s="173"/>
      <c r="KJG177" s="173"/>
      <c r="KJH177" s="173"/>
      <c r="KJI177" s="173"/>
      <c r="KJJ177" s="173"/>
      <c r="KJK177" s="173"/>
      <c r="KJL177" s="173"/>
      <c r="KJM177" s="173"/>
      <c r="KJN177" s="173"/>
      <c r="KJO177" s="173"/>
      <c r="KJP177" s="173"/>
      <c r="KJQ177" s="173"/>
      <c r="KJR177" s="173"/>
      <c r="KJS177" s="173"/>
      <c r="KJT177" s="173"/>
      <c r="KJU177" s="173"/>
      <c r="KJV177" s="173"/>
      <c r="KJW177" s="173"/>
      <c r="KJX177" s="173"/>
      <c r="KJY177" s="173"/>
      <c r="KJZ177" s="173"/>
      <c r="KKA177" s="173"/>
      <c r="KKB177" s="173"/>
      <c r="KKC177" s="173"/>
      <c r="KKD177" s="173"/>
      <c r="KKE177" s="173"/>
      <c r="KKF177" s="173"/>
      <c r="KKG177" s="173"/>
      <c r="KKH177" s="173"/>
      <c r="KKI177" s="173"/>
      <c r="KKJ177" s="173"/>
      <c r="KKK177" s="173"/>
      <c r="KKL177" s="173"/>
      <c r="KKM177" s="173"/>
      <c r="KKN177" s="173"/>
      <c r="KKO177" s="173"/>
      <c r="KKP177" s="173"/>
      <c r="KKQ177" s="173"/>
      <c r="KKR177" s="173"/>
      <c r="KKS177" s="173"/>
      <c r="KKT177" s="173"/>
      <c r="KKU177" s="173"/>
      <c r="KKV177" s="173"/>
      <c r="KKW177" s="173"/>
      <c r="KKX177" s="173"/>
      <c r="KKY177" s="173"/>
      <c r="KKZ177" s="173"/>
      <c r="KLA177" s="173"/>
      <c r="KLB177" s="173"/>
      <c r="KLC177" s="173"/>
      <c r="KLD177" s="173"/>
      <c r="KLE177" s="173"/>
      <c r="KLF177" s="173"/>
      <c r="KLG177" s="173"/>
      <c r="KLH177" s="173"/>
      <c r="KLI177" s="173"/>
      <c r="KLJ177" s="173"/>
      <c r="KLK177" s="173"/>
      <c r="KLL177" s="173"/>
      <c r="KLM177" s="173"/>
      <c r="KLN177" s="173"/>
      <c r="KLO177" s="173"/>
      <c r="KLP177" s="173"/>
      <c r="KLQ177" s="173"/>
      <c r="KLR177" s="173"/>
      <c r="KLS177" s="173"/>
      <c r="KLT177" s="173"/>
      <c r="KLU177" s="173"/>
      <c r="KLV177" s="173"/>
      <c r="KLW177" s="173"/>
      <c r="KLX177" s="173"/>
      <c r="KLY177" s="173"/>
      <c r="KLZ177" s="173"/>
      <c r="KMA177" s="173"/>
      <c r="KMB177" s="173"/>
      <c r="KMC177" s="173"/>
      <c r="KMD177" s="173"/>
      <c r="KME177" s="173"/>
      <c r="KMF177" s="173"/>
      <c r="KMG177" s="173"/>
      <c r="KMH177" s="173"/>
      <c r="KMI177" s="173"/>
      <c r="KMJ177" s="173"/>
      <c r="KMK177" s="173"/>
      <c r="KML177" s="173"/>
      <c r="KMM177" s="173"/>
      <c r="KMN177" s="173"/>
      <c r="KMO177" s="173"/>
      <c r="KMP177" s="173"/>
      <c r="KMQ177" s="173"/>
      <c r="KMR177" s="173"/>
      <c r="KMS177" s="173"/>
      <c r="KMT177" s="173"/>
      <c r="KMU177" s="173"/>
      <c r="KMV177" s="173"/>
      <c r="KMW177" s="173"/>
      <c r="KMX177" s="173"/>
      <c r="KMY177" s="173"/>
      <c r="KMZ177" s="173"/>
      <c r="KNA177" s="173"/>
      <c r="KNB177" s="173"/>
      <c r="KNC177" s="173"/>
      <c r="KND177" s="173"/>
      <c r="KNE177" s="173"/>
      <c r="KNF177" s="173"/>
      <c r="KNG177" s="173"/>
      <c r="KNH177" s="173"/>
      <c r="KNI177" s="173"/>
      <c r="KNJ177" s="173"/>
      <c r="KNK177" s="173"/>
      <c r="KNL177" s="173"/>
      <c r="KNM177" s="173"/>
      <c r="KNN177" s="173"/>
      <c r="KNO177" s="173"/>
      <c r="KNP177" s="173"/>
      <c r="KNQ177" s="173"/>
      <c r="KNR177" s="173"/>
      <c r="KNS177" s="173"/>
      <c r="KNT177" s="173"/>
      <c r="KNU177" s="173"/>
      <c r="KNV177" s="173"/>
      <c r="KNW177" s="173"/>
      <c r="KNX177" s="173"/>
      <c r="KNY177" s="173"/>
      <c r="KNZ177" s="173"/>
      <c r="KOA177" s="173"/>
      <c r="KOB177" s="173"/>
      <c r="KOC177" s="173"/>
      <c r="KOD177" s="173"/>
      <c r="KOE177" s="173"/>
      <c r="KOF177" s="173"/>
      <c r="KOG177" s="173"/>
      <c r="KOH177" s="173"/>
      <c r="KOI177" s="173"/>
      <c r="KOJ177" s="173"/>
      <c r="KOK177" s="173"/>
      <c r="KOL177" s="173"/>
      <c r="KOM177" s="173"/>
      <c r="KON177" s="173"/>
      <c r="KOO177" s="173"/>
      <c r="KOP177" s="173"/>
      <c r="KOQ177" s="173"/>
      <c r="KOR177" s="173"/>
      <c r="KOS177" s="173"/>
      <c r="KOT177" s="173"/>
      <c r="KOU177" s="173"/>
      <c r="KOV177" s="173"/>
      <c r="KOW177" s="173"/>
      <c r="KOX177" s="173"/>
      <c r="KOY177" s="173"/>
      <c r="KOZ177" s="173"/>
      <c r="KPA177" s="173"/>
      <c r="KPB177" s="173"/>
      <c r="KPC177" s="173"/>
      <c r="KPD177" s="173"/>
      <c r="KPE177" s="173"/>
      <c r="KPF177" s="173"/>
      <c r="KPG177" s="173"/>
      <c r="KPH177" s="173"/>
      <c r="KPI177" s="173"/>
      <c r="KPJ177" s="173"/>
      <c r="KPK177" s="173"/>
      <c r="KPL177" s="173"/>
      <c r="KPM177" s="173"/>
      <c r="KPN177" s="173"/>
      <c r="KPO177" s="173"/>
      <c r="KPP177" s="173"/>
      <c r="KPQ177" s="173"/>
      <c r="KPR177" s="173"/>
      <c r="KPS177" s="173"/>
      <c r="KPT177" s="173"/>
      <c r="KPU177" s="173"/>
      <c r="KPV177" s="173"/>
      <c r="KPW177" s="173"/>
      <c r="KPX177" s="173"/>
      <c r="KPY177" s="173"/>
      <c r="KPZ177" s="173"/>
      <c r="KQA177" s="173"/>
      <c r="KQB177" s="173"/>
      <c r="KQC177" s="173"/>
      <c r="KQD177" s="173"/>
      <c r="KQE177" s="173"/>
      <c r="KQF177" s="173"/>
      <c r="KQG177" s="173"/>
      <c r="KQH177" s="173"/>
      <c r="KQI177" s="173"/>
      <c r="KQJ177" s="173"/>
      <c r="KQK177" s="173"/>
      <c r="KQL177" s="173"/>
      <c r="KQM177" s="173"/>
      <c r="KQN177" s="173"/>
      <c r="KQO177" s="173"/>
      <c r="KQP177" s="173"/>
      <c r="KQQ177" s="173"/>
      <c r="KQR177" s="173"/>
      <c r="KQS177" s="173"/>
      <c r="KQT177" s="173"/>
      <c r="KQU177" s="173"/>
      <c r="KQV177" s="173"/>
      <c r="KQW177" s="173"/>
      <c r="KQX177" s="173"/>
      <c r="KQY177" s="173"/>
      <c r="KQZ177" s="173"/>
      <c r="KRA177" s="173"/>
      <c r="KRB177" s="173"/>
      <c r="KRC177" s="173"/>
      <c r="KRD177" s="173"/>
      <c r="KRE177" s="173"/>
      <c r="KRF177" s="173"/>
      <c r="KRG177" s="173"/>
      <c r="KRH177" s="173"/>
      <c r="KRI177" s="173"/>
      <c r="KRJ177" s="173"/>
      <c r="KRK177" s="173"/>
      <c r="KRL177" s="173"/>
      <c r="KRM177" s="173"/>
      <c r="KRN177" s="173"/>
      <c r="KRO177" s="173"/>
      <c r="KRP177" s="173"/>
      <c r="KRQ177" s="173"/>
      <c r="KRR177" s="173"/>
      <c r="KRS177" s="173"/>
      <c r="KRT177" s="173"/>
      <c r="KRU177" s="173"/>
      <c r="KRV177" s="173"/>
      <c r="KRW177" s="173"/>
      <c r="KRX177" s="173"/>
      <c r="KRY177" s="173"/>
      <c r="KRZ177" s="173"/>
      <c r="KSA177" s="173"/>
      <c r="KSB177" s="173"/>
      <c r="KSC177" s="173"/>
      <c r="KSD177" s="173"/>
      <c r="KSE177" s="173"/>
      <c r="KSF177" s="173"/>
      <c r="KSG177" s="173"/>
      <c r="KSH177" s="173"/>
      <c r="KSI177" s="173"/>
      <c r="KSJ177" s="173"/>
      <c r="KSK177" s="173"/>
      <c r="KSL177" s="173"/>
      <c r="KSM177" s="173"/>
      <c r="KSN177" s="173"/>
      <c r="KSO177" s="173"/>
      <c r="KSP177" s="173"/>
      <c r="KSQ177" s="173"/>
      <c r="KSR177" s="173"/>
      <c r="KSS177" s="173"/>
      <c r="KST177" s="173"/>
      <c r="KSU177" s="173"/>
      <c r="KSV177" s="173"/>
      <c r="KSW177" s="173"/>
      <c r="KSX177" s="173"/>
      <c r="KSY177" s="173"/>
      <c r="KSZ177" s="173"/>
      <c r="KTA177" s="173"/>
      <c r="KTB177" s="173"/>
      <c r="KTC177" s="173"/>
      <c r="KTD177" s="173"/>
      <c r="KTE177" s="173"/>
      <c r="KTF177" s="173"/>
      <c r="KTG177" s="173"/>
      <c r="KTH177" s="173"/>
      <c r="KTI177" s="173"/>
      <c r="KTJ177" s="173"/>
      <c r="KTK177" s="173"/>
      <c r="KTL177" s="173"/>
      <c r="KTM177" s="173"/>
      <c r="KTN177" s="173"/>
      <c r="KTO177" s="173"/>
      <c r="KTP177" s="173"/>
      <c r="KTQ177" s="173"/>
      <c r="KTR177" s="173"/>
      <c r="KTS177" s="173"/>
      <c r="KTT177" s="173"/>
      <c r="KTU177" s="173"/>
      <c r="KTV177" s="173"/>
      <c r="KTW177" s="173"/>
      <c r="KTX177" s="173"/>
      <c r="KTY177" s="173"/>
      <c r="KTZ177" s="173"/>
      <c r="KUA177" s="173"/>
      <c r="KUB177" s="173"/>
      <c r="KUC177" s="173"/>
      <c r="KUD177" s="173"/>
      <c r="KUE177" s="173"/>
      <c r="KUF177" s="173"/>
      <c r="KUG177" s="173"/>
      <c r="KUH177" s="173"/>
      <c r="KUI177" s="173"/>
      <c r="KUJ177" s="173"/>
      <c r="KUK177" s="173"/>
      <c r="KUL177" s="173"/>
      <c r="KUM177" s="173"/>
      <c r="KUN177" s="173"/>
      <c r="KUO177" s="173"/>
      <c r="KUP177" s="173"/>
      <c r="KUQ177" s="173"/>
      <c r="KUR177" s="173"/>
      <c r="KUS177" s="173"/>
      <c r="KUT177" s="173"/>
      <c r="KUU177" s="173"/>
      <c r="KUV177" s="173"/>
      <c r="KUW177" s="173"/>
      <c r="KUX177" s="173"/>
      <c r="KUY177" s="173"/>
      <c r="KUZ177" s="173"/>
      <c r="KVA177" s="173"/>
      <c r="KVB177" s="173"/>
      <c r="KVC177" s="173"/>
      <c r="KVD177" s="173"/>
      <c r="KVE177" s="173"/>
      <c r="KVF177" s="173"/>
      <c r="KVG177" s="173"/>
      <c r="KVH177" s="173"/>
      <c r="KVI177" s="173"/>
      <c r="KVJ177" s="173"/>
      <c r="KVK177" s="173"/>
      <c r="KVL177" s="173"/>
      <c r="KVM177" s="173"/>
      <c r="KVN177" s="173"/>
      <c r="KVO177" s="173"/>
      <c r="KVP177" s="173"/>
      <c r="KVQ177" s="173"/>
      <c r="KVR177" s="173"/>
      <c r="KVS177" s="173"/>
      <c r="KVT177" s="173"/>
      <c r="KVU177" s="173"/>
      <c r="KVV177" s="173"/>
      <c r="KVW177" s="173"/>
      <c r="KVX177" s="173"/>
      <c r="KVY177" s="173"/>
      <c r="KVZ177" s="173"/>
      <c r="KWA177" s="173"/>
      <c r="KWB177" s="173"/>
      <c r="KWC177" s="173"/>
      <c r="KWD177" s="173"/>
      <c r="KWE177" s="173"/>
      <c r="KWF177" s="173"/>
      <c r="KWG177" s="173"/>
      <c r="KWH177" s="173"/>
      <c r="KWI177" s="173"/>
      <c r="KWJ177" s="173"/>
      <c r="KWK177" s="173"/>
      <c r="KWL177" s="173"/>
      <c r="KWM177" s="173"/>
      <c r="KWN177" s="173"/>
      <c r="KWO177" s="173"/>
      <c r="KWP177" s="173"/>
      <c r="KWQ177" s="173"/>
      <c r="KWR177" s="173"/>
      <c r="KWS177" s="173"/>
      <c r="KWT177" s="173"/>
      <c r="KWU177" s="173"/>
      <c r="KWV177" s="173"/>
      <c r="KWW177" s="173"/>
      <c r="KWX177" s="173"/>
      <c r="KWY177" s="173"/>
      <c r="KWZ177" s="173"/>
      <c r="KXA177" s="173"/>
      <c r="KXB177" s="173"/>
      <c r="KXC177" s="173"/>
      <c r="KXD177" s="173"/>
      <c r="KXE177" s="173"/>
      <c r="KXF177" s="173"/>
      <c r="KXG177" s="173"/>
      <c r="KXH177" s="173"/>
      <c r="KXI177" s="173"/>
      <c r="KXJ177" s="173"/>
      <c r="KXK177" s="173"/>
      <c r="KXL177" s="173"/>
      <c r="KXM177" s="173"/>
      <c r="KXN177" s="173"/>
      <c r="KXO177" s="173"/>
      <c r="KXP177" s="173"/>
      <c r="KXQ177" s="173"/>
      <c r="KXR177" s="173"/>
      <c r="KXS177" s="173"/>
      <c r="KXT177" s="173"/>
      <c r="KXU177" s="173"/>
      <c r="KXV177" s="173"/>
      <c r="KXW177" s="173"/>
      <c r="KXX177" s="173"/>
      <c r="KXY177" s="173"/>
      <c r="KXZ177" s="173"/>
      <c r="KYA177" s="173"/>
      <c r="KYB177" s="173"/>
      <c r="KYC177" s="173"/>
      <c r="KYD177" s="173"/>
      <c r="KYE177" s="173"/>
      <c r="KYF177" s="173"/>
      <c r="KYG177" s="173"/>
      <c r="KYH177" s="173"/>
      <c r="KYI177" s="173"/>
      <c r="KYJ177" s="173"/>
      <c r="KYK177" s="173"/>
      <c r="KYL177" s="173"/>
      <c r="KYM177" s="173"/>
      <c r="KYN177" s="173"/>
      <c r="KYO177" s="173"/>
      <c r="KYP177" s="173"/>
      <c r="KYQ177" s="173"/>
      <c r="KYR177" s="173"/>
      <c r="KYS177" s="173"/>
      <c r="KYT177" s="173"/>
      <c r="KYU177" s="173"/>
      <c r="KYV177" s="173"/>
      <c r="KYW177" s="173"/>
      <c r="KYX177" s="173"/>
      <c r="KYY177" s="173"/>
      <c r="KYZ177" s="173"/>
      <c r="KZA177" s="173"/>
      <c r="KZB177" s="173"/>
      <c r="KZC177" s="173"/>
      <c r="KZD177" s="173"/>
      <c r="KZE177" s="173"/>
      <c r="KZF177" s="173"/>
      <c r="KZG177" s="173"/>
      <c r="KZH177" s="173"/>
      <c r="KZI177" s="173"/>
      <c r="KZJ177" s="173"/>
      <c r="KZK177" s="173"/>
      <c r="KZL177" s="173"/>
      <c r="KZM177" s="173"/>
      <c r="KZN177" s="173"/>
      <c r="KZO177" s="173"/>
      <c r="KZP177" s="173"/>
      <c r="KZQ177" s="173"/>
      <c r="KZR177" s="173"/>
      <c r="KZS177" s="173"/>
      <c r="KZT177" s="173"/>
      <c r="KZU177" s="173"/>
      <c r="KZV177" s="173"/>
      <c r="KZW177" s="173"/>
      <c r="KZX177" s="173"/>
      <c r="KZY177" s="173"/>
      <c r="KZZ177" s="173"/>
      <c r="LAA177" s="173"/>
      <c r="LAB177" s="173"/>
      <c r="LAC177" s="173"/>
      <c r="LAD177" s="173"/>
      <c r="LAE177" s="173"/>
      <c r="LAF177" s="173"/>
      <c r="LAG177" s="173"/>
      <c r="LAH177" s="173"/>
      <c r="LAI177" s="173"/>
      <c r="LAJ177" s="173"/>
      <c r="LAK177" s="173"/>
      <c r="LAL177" s="173"/>
      <c r="LAM177" s="173"/>
      <c r="LAN177" s="173"/>
      <c r="LAO177" s="173"/>
      <c r="LAP177" s="173"/>
      <c r="LAQ177" s="173"/>
      <c r="LAR177" s="173"/>
      <c r="LAS177" s="173"/>
      <c r="LAT177" s="173"/>
      <c r="LAU177" s="173"/>
      <c r="LAV177" s="173"/>
      <c r="LAW177" s="173"/>
      <c r="LAX177" s="173"/>
      <c r="LAY177" s="173"/>
      <c r="LAZ177" s="173"/>
      <c r="LBA177" s="173"/>
      <c r="LBB177" s="173"/>
      <c r="LBC177" s="173"/>
      <c r="LBD177" s="173"/>
      <c r="LBE177" s="173"/>
      <c r="LBF177" s="173"/>
      <c r="LBG177" s="173"/>
      <c r="LBH177" s="173"/>
      <c r="LBI177" s="173"/>
      <c r="LBJ177" s="173"/>
      <c r="LBK177" s="173"/>
      <c r="LBL177" s="173"/>
      <c r="LBM177" s="173"/>
      <c r="LBN177" s="173"/>
      <c r="LBO177" s="173"/>
      <c r="LBP177" s="173"/>
      <c r="LBQ177" s="173"/>
      <c r="LBR177" s="173"/>
      <c r="LBS177" s="173"/>
      <c r="LBT177" s="173"/>
      <c r="LBU177" s="173"/>
      <c r="LBV177" s="173"/>
      <c r="LBW177" s="173"/>
      <c r="LBX177" s="173"/>
      <c r="LBY177" s="173"/>
      <c r="LBZ177" s="173"/>
      <c r="LCA177" s="173"/>
      <c r="LCB177" s="173"/>
      <c r="LCC177" s="173"/>
      <c r="LCD177" s="173"/>
      <c r="LCE177" s="173"/>
      <c r="LCF177" s="173"/>
      <c r="LCG177" s="173"/>
      <c r="LCH177" s="173"/>
      <c r="LCI177" s="173"/>
      <c r="LCJ177" s="173"/>
      <c r="LCK177" s="173"/>
      <c r="LCL177" s="173"/>
      <c r="LCM177" s="173"/>
      <c r="LCN177" s="173"/>
      <c r="LCO177" s="173"/>
      <c r="LCP177" s="173"/>
      <c r="LCQ177" s="173"/>
      <c r="LCR177" s="173"/>
      <c r="LCS177" s="173"/>
      <c r="LCT177" s="173"/>
      <c r="LCU177" s="173"/>
      <c r="LCV177" s="173"/>
      <c r="LCW177" s="173"/>
      <c r="LCX177" s="173"/>
      <c r="LCY177" s="173"/>
      <c r="LCZ177" s="173"/>
      <c r="LDA177" s="173"/>
      <c r="LDB177" s="173"/>
      <c r="LDC177" s="173"/>
      <c r="LDD177" s="173"/>
      <c r="LDE177" s="173"/>
      <c r="LDF177" s="173"/>
      <c r="LDG177" s="173"/>
      <c r="LDH177" s="173"/>
      <c r="LDI177" s="173"/>
      <c r="LDJ177" s="173"/>
      <c r="LDK177" s="173"/>
      <c r="LDL177" s="173"/>
      <c r="LDM177" s="173"/>
      <c r="LDN177" s="173"/>
      <c r="LDO177" s="173"/>
      <c r="LDP177" s="173"/>
      <c r="LDQ177" s="173"/>
      <c r="LDR177" s="173"/>
      <c r="LDS177" s="173"/>
      <c r="LDT177" s="173"/>
      <c r="LDU177" s="173"/>
      <c r="LDV177" s="173"/>
      <c r="LDW177" s="173"/>
      <c r="LDX177" s="173"/>
      <c r="LDY177" s="173"/>
      <c r="LDZ177" s="173"/>
      <c r="LEA177" s="173"/>
      <c r="LEB177" s="173"/>
      <c r="LEC177" s="173"/>
      <c r="LED177" s="173"/>
      <c r="LEE177" s="173"/>
      <c r="LEF177" s="173"/>
      <c r="LEG177" s="173"/>
      <c r="LEH177" s="173"/>
      <c r="LEI177" s="173"/>
      <c r="LEJ177" s="173"/>
      <c r="LEK177" s="173"/>
      <c r="LEL177" s="173"/>
      <c r="LEM177" s="173"/>
      <c r="LEN177" s="173"/>
      <c r="LEO177" s="173"/>
      <c r="LEP177" s="173"/>
      <c r="LEQ177" s="173"/>
      <c r="LER177" s="173"/>
      <c r="LES177" s="173"/>
      <c r="LET177" s="173"/>
      <c r="LEU177" s="173"/>
      <c r="LEV177" s="173"/>
      <c r="LEW177" s="173"/>
      <c r="LEX177" s="173"/>
      <c r="LEY177" s="173"/>
      <c r="LEZ177" s="173"/>
      <c r="LFA177" s="173"/>
      <c r="LFB177" s="173"/>
      <c r="LFC177" s="173"/>
      <c r="LFD177" s="173"/>
      <c r="LFE177" s="173"/>
      <c r="LFF177" s="173"/>
      <c r="LFG177" s="173"/>
      <c r="LFH177" s="173"/>
      <c r="LFI177" s="173"/>
      <c r="LFJ177" s="173"/>
      <c r="LFK177" s="173"/>
      <c r="LFL177" s="173"/>
      <c r="LFM177" s="173"/>
      <c r="LFN177" s="173"/>
      <c r="LFO177" s="173"/>
      <c r="LFP177" s="173"/>
      <c r="LFQ177" s="173"/>
      <c r="LFR177" s="173"/>
      <c r="LFS177" s="173"/>
      <c r="LFT177" s="173"/>
      <c r="LFU177" s="173"/>
      <c r="LFV177" s="173"/>
      <c r="LFW177" s="173"/>
      <c r="LFX177" s="173"/>
      <c r="LFY177" s="173"/>
      <c r="LFZ177" s="173"/>
      <c r="LGA177" s="173"/>
      <c r="LGB177" s="173"/>
      <c r="LGC177" s="173"/>
      <c r="LGD177" s="173"/>
      <c r="LGE177" s="173"/>
      <c r="LGF177" s="173"/>
      <c r="LGG177" s="173"/>
      <c r="LGH177" s="173"/>
      <c r="LGI177" s="173"/>
      <c r="LGJ177" s="173"/>
      <c r="LGK177" s="173"/>
      <c r="LGL177" s="173"/>
      <c r="LGM177" s="173"/>
      <c r="LGN177" s="173"/>
      <c r="LGO177" s="173"/>
      <c r="LGP177" s="173"/>
      <c r="LGQ177" s="173"/>
      <c r="LGR177" s="173"/>
      <c r="LGS177" s="173"/>
      <c r="LGT177" s="173"/>
      <c r="LGU177" s="173"/>
      <c r="LGV177" s="173"/>
      <c r="LGW177" s="173"/>
      <c r="LGX177" s="173"/>
      <c r="LGY177" s="173"/>
      <c r="LGZ177" s="173"/>
      <c r="LHA177" s="173"/>
      <c r="LHB177" s="173"/>
      <c r="LHC177" s="173"/>
      <c r="LHD177" s="173"/>
      <c r="LHE177" s="173"/>
      <c r="LHF177" s="173"/>
      <c r="LHG177" s="173"/>
      <c r="LHH177" s="173"/>
      <c r="LHI177" s="173"/>
      <c r="LHJ177" s="173"/>
      <c r="LHK177" s="173"/>
      <c r="LHL177" s="173"/>
      <c r="LHM177" s="173"/>
      <c r="LHN177" s="173"/>
      <c r="LHO177" s="173"/>
      <c r="LHP177" s="173"/>
      <c r="LHQ177" s="173"/>
      <c r="LHR177" s="173"/>
      <c r="LHS177" s="173"/>
      <c r="LHT177" s="173"/>
      <c r="LHU177" s="173"/>
      <c r="LHV177" s="173"/>
      <c r="LHW177" s="173"/>
      <c r="LHX177" s="173"/>
      <c r="LHY177" s="173"/>
      <c r="LHZ177" s="173"/>
      <c r="LIA177" s="173"/>
      <c r="LIB177" s="173"/>
      <c r="LIC177" s="173"/>
      <c r="LID177" s="173"/>
      <c r="LIE177" s="173"/>
      <c r="LIF177" s="173"/>
      <c r="LIG177" s="173"/>
      <c r="LIH177" s="173"/>
      <c r="LII177" s="173"/>
      <c r="LIJ177" s="173"/>
      <c r="LIK177" s="173"/>
      <c r="LIL177" s="173"/>
      <c r="LIM177" s="173"/>
      <c r="LIN177" s="173"/>
      <c r="LIO177" s="173"/>
      <c r="LIP177" s="173"/>
      <c r="LIQ177" s="173"/>
      <c r="LIR177" s="173"/>
      <c r="LIS177" s="173"/>
      <c r="LIT177" s="173"/>
      <c r="LIU177" s="173"/>
      <c r="LIV177" s="173"/>
      <c r="LIW177" s="173"/>
      <c r="LIX177" s="173"/>
      <c r="LIY177" s="173"/>
      <c r="LIZ177" s="173"/>
      <c r="LJA177" s="173"/>
      <c r="LJB177" s="173"/>
      <c r="LJC177" s="173"/>
      <c r="LJD177" s="173"/>
      <c r="LJE177" s="173"/>
      <c r="LJF177" s="173"/>
      <c r="LJG177" s="173"/>
      <c r="LJH177" s="173"/>
      <c r="LJI177" s="173"/>
      <c r="LJJ177" s="173"/>
      <c r="LJK177" s="173"/>
      <c r="LJL177" s="173"/>
      <c r="LJM177" s="173"/>
      <c r="LJN177" s="173"/>
      <c r="LJO177" s="173"/>
      <c r="LJP177" s="173"/>
      <c r="LJQ177" s="173"/>
      <c r="LJR177" s="173"/>
      <c r="LJS177" s="173"/>
      <c r="LJT177" s="173"/>
      <c r="LJU177" s="173"/>
      <c r="LJV177" s="173"/>
      <c r="LJW177" s="173"/>
      <c r="LJX177" s="173"/>
      <c r="LJY177" s="173"/>
      <c r="LJZ177" s="173"/>
      <c r="LKA177" s="173"/>
      <c r="LKB177" s="173"/>
      <c r="LKC177" s="173"/>
      <c r="LKD177" s="173"/>
      <c r="LKE177" s="173"/>
      <c r="LKF177" s="173"/>
      <c r="LKG177" s="173"/>
      <c r="LKH177" s="173"/>
      <c r="LKI177" s="173"/>
      <c r="LKJ177" s="173"/>
      <c r="LKK177" s="173"/>
      <c r="LKL177" s="173"/>
      <c r="LKM177" s="173"/>
      <c r="LKN177" s="173"/>
      <c r="LKO177" s="173"/>
      <c r="LKP177" s="173"/>
      <c r="LKQ177" s="173"/>
      <c r="LKR177" s="173"/>
      <c r="LKS177" s="173"/>
      <c r="LKT177" s="173"/>
      <c r="LKU177" s="173"/>
      <c r="LKV177" s="173"/>
      <c r="LKW177" s="173"/>
      <c r="LKX177" s="173"/>
      <c r="LKY177" s="173"/>
      <c r="LKZ177" s="173"/>
      <c r="LLA177" s="173"/>
      <c r="LLB177" s="173"/>
      <c r="LLC177" s="173"/>
      <c r="LLD177" s="173"/>
      <c r="LLE177" s="173"/>
      <c r="LLF177" s="173"/>
      <c r="LLG177" s="173"/>
      <c r="LLH177" s="173"/>
      <c r="LLI177" s="173"/>
      <c r="LLJ177" s="173"/>
      <c r="LLK177" s="173"/>
      <c r="LLL177" s="173"/>
      <c r="LLM177" s="173"/>
      <c r="LLN177" s="173"/>
      <c r="LLO177" s="173"/>
      <c r="LLP177" s="173"/>
      <c r="LLQ177" s="173"/>
      <c r="LLR177" s="173"/>
      <c r="LLS177" s="173"/>
      <c r="LLT177" s="173"/>
      <c r="LLU177" s="173"/>
      <c r="LLV177" s="173"/>
      <c r="LLW177" s="173"/>
      <c r="LLX177" s="173"/>
      <c r="LLY177" s="173"/>
      <c r="LLZ177" s="173"/>
      <c r="LMA177" s="173"/>
      <c r="LMB177" s="173"/>
      <c r="LMC177" s="173"/>
      <c r="LMD177" s="173"/>
      <c r="LME177" s="173"/>
      <c r="LMF177" s="173"/>
      <c r="LMG177" s="173"/>
      <c r="LMH177" s="173"/>
      <c r="LMI177" s="173"/>
      <c r="LMJ177" s="173"/>
      <c r="LMK177" s="173"/>
      <c r="LML177" s="173"/>
      <c r="LMM177" s="173"/>
      <c r="LMN177" s="173"/>
      <c r="LMO177" s="173"/>
      <c r="LMP177" s="173"/>
      <c r="LMQ177" s="173"/>
      <c r="LMR177" s="173"/>
      <c r="LMS177" s="173"/>
      <c r="LMT177" s="173"/>
      <c r="LMU177" s="173"/>
      <c r="LMV177" s="173"/>
      <c r="LMW177" s="173"/>
      <c r="LMX177" s="173"/>
      <c r="LMY177" s="173"/>
      <c r="LMZ177" s="173"/>
      <c r="LNA177" s="173"/>
      <c r="LNB177" s="173"/>
      <c r="LNC177" s="173"/>
      <c r="LND177" s="173"/>
      <c r="LNE177" s="173"/>
      <c r="LNF177" s="173"/>
      <c r="LNG177" s="173"/>
      <c r="LNH177" s="173"/>
      <c r="LNI177" s="173"/>
      <c r="LNJ177" s="173"/>
      <c r="LNK177" s="173"/>
      <c r="LNL177" s="173"/>
      <c r="LNM177" s="173"/>
      <c r="LNN177" s="173"/>
      <c r="LNO177" s="173"/>
      <c r="LNP177" s="173"/>
      <c r="LNQ177" s="173"/>
      <c r="LNR177" s="173"/>
      <c r="LNS177" s="173"/>
      <c r="LNT177" s="173"/>
      <c r="LNU177" s="173"/>
      <c r="LNV177" s="173"/>
      <c r="LNW177" s="173"/>
      <c r="LNX177" s="173"/>
      <c r="LNY177" s="173"/>
      <c r="LNZ177" s="173"/>
      <c r="LOA177" s="173"/>
      <c r="LOB177" s="173"/>
      <c r="LOC177" s="173"/>
      <c r="LOD177" s="173"/>
      <c r="LOE177" s="173"/>
      <c r="LOF177" s="173"/>
      <c r="LOG177" s="173"/>
      <c r="LOH177" s="173"/>
      <c r="LOI177" s="173"/>
      <c r="LOJ177" s="173"/>
      <c r="LOK177" s="173"/>
      <c r="LOL177" s="173"/>
      <c r="LOM177" s="173"/>
      <c r="LON177" s="173"/>
      <c r="LOO177" s="173"/>
      <c r="LOP177" s="173"/>
      <c r="LOQ177" s="173"/>
      <c r="LOR177" s="173"/>
      <c r="LOS177" s="173"/>
      <c r="LOT177" s="173"/>
      <c r="LOU177" s="173"/>
      <c r="LOV177" s="173"/>
      <c r="LOW177" s="173"/>
      <c r="LOX177" s="173"/>
      <c r="LOY177" s="173"/>
      <c r="LOZ177" s="173"/>
      <c r="LPA177" s="173"/>
      <c r="LPB177" s="173"/>
      <c r="LPC177" s="173"/>
      <c r="LPD177" s="173"/>
      <c r="LPE177" s="173"/>
      <c r="LPF177" s="173"/>
      <c r="LPG177" s="173"/>
      <c r="LPH177" s="173"/>
      <c r="LPI177" s="173"/>
      <c r="LPJ177" s="173"/>
      <c r="LPK177" s="173"/>
      <c r="LPL177" s="173"/>
      <c r="LPM177" s="173"/>
      <c r="LPN177" s="173"/>
      <c r="LPO177" s="173"/>
      <c r="LPP177" s="173"/>
      <c r="LPQ177" s="173"/>
      <c r="LPR177" s="173"/>
      <c r="LPS177" s="173"/>
      <c r="LPT177" s="173"/>
      <c r="LPU177" s="173"/>
      <c r="LPV177" s="173"/>
      <c r="LPW177" s="173"/>
      <c r="LPX177" s="173"/>
      <c r="LPY177" s="173"/>
      <c r="LPZ177" s="173"/>
      <c r="LQA177" s="173"/>
      <c r="LQB177" s="173"/>
      <c r="LQC177" s="173"/>
      <c r="LQD177" s="173"/>
      <c r="LQE177" s="173"/>
      <c r="LQF177" s="173"/>
      <c r="LQG177" s="173"/>
      <c r="LQH177" s="173"/>
      <c r="LQI177" s="173"/>
      <c r="LQJ177" s="173"/>
      <c r="LQK177" s="173"/>
      <c r="LQL177" s="173"/>
      <c r="LQM177" s="173"/>
      <c r="LQN177" s="173"/>
      <c r="LQO177" s="173"/>
      <c r="LQP177" s="173"/>
      <c r="LQQ177" s="173"/>
      <c r="LQR177" s="173"/>
      <c r="LQS177" s="173"/>
      <c r="LQT177" s="173"/>
      <c r="LQU177" s="173"/>
      <c r="LQV177" s="173"/>
      <c r="LQW177" s="173"/>
      <c r="LQX177" s="173"/>
      <c r="LQY177" s="173"/>
      <c r="LQZ177" s="173"/>
      <c r="LRA177" s="173"/>
      <c r="LRB177" s="173"/>
      <c r="LRC177" s="173"/>
      <c r="LRD177" s="173"/>
      <c r="LRE177" s="173"/>
      <c r="LRF177" s="173"/>
      <c r="LRG177" s="173"/>
      <c r="LRH177" s="173"/>
      <c r="LRI177" s="173"/>
      <c r="LRJ177" s="173"/>
      <c r="LRK177" s="173"/>
      <c r="LRL177" s="173"/>
      <c r="LRM177" s="173"/>
      <c r="LRN177" s="173"/>
      <c r="LRO177" s="173"/>
      <c r="LRP177" s="173"/>
      <c r="LRQ177" s="173"/>
      <c r="LRR177" s="173"/>
      <c r="LRS177" s="173"/>
      <c r="LRT177" s="173"/>
      <c r="LRU177" s="173"/>
      <c r="LRV177" s="173"/>
      <c r="LRW177" s="173"/>
      <c r="LRX177" s="173"/>
      <c r="LRY177" s="173"/>
      <c r="LRZ177" s="173"/>
      <c r="LSA177" s="173"/>
      <c r="LSB177" s="173"/>
      <c r="LSC177" s="173"/>
      <c r="LSD177" s="173"/>
      <c r="LSE177" s="173"/>
      <c r="LSF177" s="173"/>
      <c r="LSG177" s="173"/>
      <c r="LSH177" s="173"/>
      <c r="LSI177" s="173"/>
      <c r="LSJ177" s="173"/>
      <c r="LSK177" s="173"/>
      <c r="LSL177" s="173"/>
      <c r="LSM177" s="173"/>
      <c r="LSN177" s="173"/>
      <c r="LSO177" s="173"/>
      <c r="LSP177" s="173"/>
      <c r="LSQ177" s="173"/>
      <c r="LSR177" s="173"/>
      <c r="LSS177" s="173"/>
      <c r="LST177" s="173"/>
      <c r="LSU177" s="173"/>
      <c r="LSV177" s="173"/>
      <c r="LSW177" s="173"/>
      <c r="LSX177" s="173"/>
      <c r="LSY177" s="173"/>
      <c r="LSZ177" s="173"/>
      <c r="LTA177" s="173"/>
      <c r="LTB177" s="173"/>
      <c r="LTC177" s="173"/>
      <c r="LTD177" s="173"/>
      <c r="LTE177" s="173"/>
      <c r="LTF177" s="173"/>
      <c r="LTG177" s="173"/>
      <c r="LTH177" s="173"/>
      <c r="LTI177" s="173"/>
      <c r="LTJ177" s="173"/>
      <c r="LTK177" s="173"/>
      <c r="LTL177" s="173"/>
      <c r="LTM177" s="173"/>
      <c r="LTN177" s="173"/>
      <c r="LTO177" s="173"/>
      <c r="LTP177" s="173"/>
      <c r="LTQ177" s="173"/>
      <c r="LTR177" s="173"/>
      <c r="LTS177" s="173"/>
      <c r="LTT177" s="173"/>
      <c r="LTU177" s="173"/>
      <c r="LTV177" s="173"/>
      <c r="LTW177" s="173"/>
      <c r="LTX177" s="173"/>
      <c r="LTY177" s="173"/>
      <c r="LTZ177" s="173"/>
      <c r="LUA177" s="173"/>
      <c r="LUB177" s="173"/>
      <c r="LUC177" s="173"/>
      <c r="LUD177" s="173"/>
      <c r="LUE177" s="173"/>
      <c r="LUF177" s="173"/>
      <c r="LUG177" s="173"/>
      <c r="LUH177" s="173"/>
      <c r="LUI177" s="173"/>
      <c r="LUJ177" s="173"/>
      <c r="LUK177" s="173"/>
      <c r="LUL177" s="173"/>
      <c r="LUM177" s="173"/>
      <c r="LUN177" s="173"/>
      <c r="LUO177" s="173"/>
      <c r="LUP177" s="173"/>
      <c r="LUQ177" s="173"/>
      <c r="LUR177" s="173"/>
      <c r="LUS177" s="173"/>
      <c r="LUT177" s="173"/>
      <c r="LUU177" s="173"/>
      <c r="LUV177" s="173"/>
      <c r="LUW177" s="173"/>
      <c r="LUX177" s="173"/>
      <c r="LUY177" s="173"/>
      <c r="LUZ177" s="173"/>
      <c r="LVA177" s="173"/>
      <c r="LVB177" s="173"/>
      <c r="LVC177" s="173"/>
      <c r="LVD177" s="173"/>
      <c r="LVE177" s="173"/>
      <c r="LVF177" s="173"/>
      <c r="LVG177" s="173"/>
      <c r="LVH177" s="173"/>
      <c r="LVI177" s="173"/>
      <c r="LVJ177" s="173"/>
      <c r="LVK177" s="173"/>
      <c r="LVL177" s="173"/>
      <c r="LVM177" s="173"/>
      <c r="LVN177" s="173"/>
      <c r="LVO177" s="173"/>
      <c r="LVP177" s="173"/>
      <c r="LVQ177" s="173"/>
      <c r="LVR177" s="173"/>
      <c r="LVS177" s="173"/>
      <c r="LVT177" s="173"/>
      <c r="LVU177" s="173"/>
      <c r="LVV177" s="173"/>
      <c r="LVW177" s="173"/>
      <c r="LVX177" s="173"/>
      <c r="LVY177" s="173"/>
      <c r="LVZ177" s="173"/>
      <c r="LWA177" s="173"/>
      <c r="LWB177" s="173"/>
      <c r="LWC177" s="173"/>
      <c r="LWD177" s="173"/>
      <c r="LWE177" s="173"/>
      <c r="LWF177" s="173"/>
      <c r="LWG177" s="173"/>
      <c r="LWH177" s="173"/>
      <c r="LWI177" s="173"/>
      <c r="LWJ177" s="173"/>
      <c r="LWK177" s="173"/>
      <c r="LWL177" s="173"/>
      <c r="LWM177" s="173"/>
      <c r="LWN177" s="173"/>
      <c r="LWO177" s="173"/>
      <c r="LWP177" s="173"/>
      <c r="LWQ177" s="173"/>
      <c r="LWR177" s="173"/>
      <c r="LWS177" s="173"/>
      <c r="LWT177" s="173"/>
      <c r="LWU177" s="173"/>
      <c r="LWV177" s="173"/>
      <c r="LWW177" s="173"/>
      <c r="LWX177" s="173"/>
      <c r="LWY177" s="173"/>
      <c r="LWZ177" s="173"/>
      <c r="LXA177" s="173"/>
      <c r="LXB177" s="173"/>
      <c r="LXC177" s="173"/>
      <c r="LXD177" s="173"/>
      <c r="LXE177" s="173"/>
      <c r="LXF177" s="173"/>
      <c r="LXG177" s="173"/>
      <c r="LXH177" s="173"/>
      <c r="LXI177" s="173"/>
      <c r="LXJ177" s="173"/>
      <c r="LXK177" s="173"/>
      <c r="LXL177" s="173"/>
      <c r="LXM177" s="173"/>
      <c r="LXN177" s="173"/>
      <c r="LXO177" s="173"/>
      <c r="LXP177" s="173"/>
      <c r="LXQ177" s="173"/>
      <c r="LXR177" s="173"/>
      <c r="LXS177" s="173"/>
      <c r="LXT177" s="173"/>
      <c r="LXU177" s="173"/>
      <c r="LXV177" s="173"/>
      <c r="LXW177" s="173"/>
      <c r="LXX177" s="173"/>
      <c r="LXY177" s="173"/>
      <c r="LXZ177" s="173"/>
      <c r="LYA177" s="173"/>
      <c r="LYB177" s="173"/>
      <c r="LYC177" s="173"/>
      <c r="LYD177" s="173"/>
      <c r="LYE177" s="173"/>
      <c r="LYF177" s="173"/>
      <c r="LYG177" s="173"/>
      <c r="LYH177" s="173"/>
      <c r="LYI177" s="173"/>
      <c r="LYJ177" s="173"/>
      <c r="LYK177" s="173"/>
      <c r="LYL177" s="173"/>
      <c r="LYM177" s="173"/>
      <c r="LYN177" s="173"/>
      <c r="LYO177" s="173"/>
      <c r="LYP177" s="173"/>
      <c r="LYQ177" s="173"/>
      <c r="LYR177" s="173"/>
      <c r="LYS177" s="173"/>
      <c r="LYT177" s="173"/>
      <c r="LYU177" s="173"/>
      <c r="LYV177" s="173"/>
      <c r="LYW177" s="173"/>
      <c r="LYX177" s="173"/>
      <c r="LYY177" s="173"/>
      <c r="LYZ177" s="173"/>
      <c r="LZA177" s="173"/>
      <c r="LZB177" s="173"/>
      <c r="LZC177" s="173"/>
      <c r="LZD177" s="173"/>
      <c r="LZE177" s="173"/>
      <c r="LZF177" s="173"/>
      <c r="LZG177" s="173"/>
      <c r="LZH177" s="173"/>
      <c r="LZI177" s="173"/>
      <c r="LZJ177" s="173"/>
      <c r="LZK177" s="173"/>
      <c r="LZL177" s="173"/>
      <c r="LZM177" s="173"/>
      <c r="LZN177" s="173"/>
      <c r="LZO177" s="173"/>
      <c r="LZP177" s="173"/>
      <c r="LZQ177" s="173"/>
      <c r="LZR177" s="173"/>
      <c r="LZS177" s="173"/>
      <c r="LZT177" s="173"/>
      <c r="LZU177" s="173"/>
      <c r="LZV177" s="173"/>
      <c r="LZW177" s="173"/>
      <c r="LZX177" s="173"/>
      <c r="LZY177" s="173"/>
      <c r="LZZ177" s="173"/>
      <c r="MAA177" s="173"/>
      <c r="MAB177" s="173"/>
      <c r="MAC177" s="173"/>
      <c r="MAD177" s="173"/>
      <c r="MAE177" s="173"/>
      <c r="MAF177" s="173"/>
      <c r="MAG177" s="173"/>
      <c r="MAH177" s="173"/>
      <c r="MAI177" s="173"/>
      <c r="MAJ177" s="173"/>
      <c r="MAK177" s="173"/>
      <c r="MAL177" s="173"/>
      <c r="MAM177" s="173"/>
      <c r="MAN177" s="173"/>
      <c r="MAO177" s="173"/>
      <c r="MAP177" s="173"/>
      <c r="MAQ177" s="173"/>
      <c r="MAR177" s="173"/>
      <c r="MAS177" s="173"/>
      <c r="MAT177" s="173"/>
      <c r="MAU177" s="173"/>
      <c r="MAV177" s="173"/>
      <c r="MAW177" s="173"/>
      <c r="MAX177" s="173"/>
      <c r="MAY177" s="173"/>
      <c r="MAZ177" s="173"/>
      <c r="MBA177" s="173"/>
      <c r="MBB177" s="173"/>
      <c r="MBC177" s="173"/>
      <c r="MBD177" s="173"/>
      <c r="MBE177" s="173"/>
      <c r="MBF177" s="173"/>
      <c r="MBG177" s="173"/>
      <c r="MBH177" s="173"/>
      <c r="MBI177" s="173"/>
      <c r="MBJ177" s="173"/>
      <c r="MBK177" s="173"/>
      <c r="MBL177" s="173"/>
      <c r="MBM177" s="173"/>
      <c r="MBN177" s="173"/>
      <c r="MBO177" s="173"/>
      <c r="MBP177" s="173"/>
      <c r="MBQ177" s="173"/>
      <c r="MBR177" s="173"/>
      <c r="MBS177" s="173"/>
      <c r="MBT177" s="173"/>
      <c r="MBU177" s="173"/>
      <c r="MBV177" s="173"/>
      <c r="MBW177" s="173"/>
      <c r="MBX177" s="173"/>
      <c r="MBY177" s="173"/>
      <c r="MBZ177" s="173"/>
      <c r="MCA177" s="173"/>
      <c r="MCB177" s="173"/>
      <c r="MCC177" s="173"/>
      <c r="MCD177" s="173"/>
      <c r="MCE177" s="173"/>
      <c r="MCF177" s="173"/>
      <c r="MCG177" s="173"/>
      <c r="MCH177" s="173"/>
      <c r="MCI177" s="173"/>
      <c r="MCJ177" s="173"/>
      <c r="MCK177" s="173"/>
      <c r="MCL177" s="173"/>
      <c r="MCM177" s="173"/>
      <c r="MCN177" s="173"/>
      <c r="MCO177" s="173"/>
      <c r="MCP177" s="173"/>
      <c r="MCQ177" s="173"/>
      <c r="MCR177" s="173"/>
      <c r="MCS177" s="173"/>
      <c r="MCT177" s="173"/>
      <c r="MCU177" s="173"/>
      <c r="MCV177" s="173"/>
      <c r="MCW177" s="173"/>
      <c r="MCX177" s="173"/>
      <c r="MCY177" s="173"/>
      <c r="MCZ177" s="173"/>
      <c r="MDA177" s="173"/>
      <c r="MDB177" s="173"/>
      <c r="MDC177" s="173"/>
      <c r="MDD177" s="173"/>
      <c r="MDE177" s="173"/>
      <c r="MDF177" s="173"/>
      <c r="MDG177" s="173"/>
      <c r="MDH177" s="173"/>
      <c r="MDI177" s="173"/>
      <c r="MDJ177" s="173"/>
      <c r="MDK177" s="173"/>
      <c r="MDL177" s="173"/>
      <c r="MDM177" s="173"/>
      <c r="MDN177" s="173"/>
      <c r="MDO177" s="173"/>
      <c r="MDP177" s="173"/>
      <c r="MDQ177" s="173"/>
      <c r="MDR177" s="173"/>
      <c r="MDS177" s="173"/>
      <c r="MDT177" s="173"/>
      <c r="MDU177" s="173"/>
      <c r="MDV177" s="173"/>
      <c r="MDW177" s="173"/>
      <c r="MDX177" s="173"/>
      <c r="MDY177" s="173"/>
      <c r="MDZ177" s="173"/>
      <c r="MEA177" s="173"/>
      <c r="MEB177" s="173"/>
      <c r="MEC177" s="173"/>
      <c r="MED177" s="173"/>
      <c r="MEE177" s="173"/>
      <c r="MEF177" s="173"/>
      <c r="MEG177" s="173"/>
      <c r="MEH177" s="173"/>
      <c r="MEI177" s="173"/>
      <c r="MEJ177" s="173"/>
      <c r="MEK177" s="173"/>
      <c r="MEL177" s="173"/>
      <c r="MEM177" s="173"/>
      <c r="MEN177" s="173"/>
      <c r="MEO177" s="173"/>
      <c r="MEP177" s="173"/>
      <c r="MEQ177" s="173"/>
      <c r="MER177" s="173"/>
      <c r="MES177" s="173"/>
      <c r="MET177" s="173"/>
      <c r="MEU177" s="173"/>
      <c r="MEV177" s="173"/>
      <c r="MEW177" s="173"/>
      <c r="MEX177" s="173"/>
      <c r="MEY177" s="173"/>
      <c r="MEZ177" s="173"/>
      <c r="MFA177" s="173"/>
      <c r="MFB177" s="173"/>
      <c r="MFC177" s="173"/>
      <c r="MFD177" s="173"/>
      <c r="MFE177" s="173"/>
      <c r="MFF177" s="173"/>
      <c r="MFG177" s="173"/>
      <c r="MFH177" s="173"/>
      <c r="MFI177" s="173"/>
      <c r="MFJ177" s="173"/>
      <c r="MFK177" s="173"/>
      <c r="MFL177" s="173"/>
      <c r="MFM177" s="173"/>
      <c r="MFN177" s="173"/>
      <c r="MFO177" s="173"/>
      <c r="MFP177" s="173"/>
      <c r="MFQ177" s="173"/>
      <c r="MFR177" s="173"/>
      <c r="MFS177" s="173"/>
      <c r="MFT177" s="173"/>
      <c r="MFU177" s="173"/>
      <c r="MFV177" s="173"/>
      <c r="MFW177" s="173"/>
      <c r="MFX177" s="173"/>
      <c r="MFY177" s="173"/>
      <c r="MFZ177" s="173"/>
      <c r="MGA177" s="173"/>
      <c r="MGB177" s="173"/>
      <c r="MGC177" s="173"/>
      <c r="MGD177" s="173"/>
      <c r="MGE177" s="173"/>
      <c r="MGF177" s="173"/>
      <c r="MGG177" s="173"/>
      <c r="MGH177" s="173"/>
      <c r="MGI177" s="173"/>
      <c r="MGJ177" s="173"/>
      <c r="MGK177" s="173"/>
      <c r="MGL177" s="173"/>
      <c r="MGM177" s="173"/>
      <c r="MGN177" s="173"/>
      <c r="MGO177" s="173"/>
      <c r="MGP177" s="173"/>
      <c r="MGQ177" s="173"/>
      <c r="MGR177" s="173"/>
      <c r="MGS177" s="173"/>
      <c r="MGT177" s="173"/>
      <c r="MGU177" s="173"/>
      <c r="MGV177" s="173"/>
      <c r="MGW177" s="173"/>
      <c r="MGX177" s="173"/>
      <c r="MGY177" s="173"/>
      <c r="MGZ177" s="173"/>
      <c r="MHA177" s="173"/>
      <c r="MHB177" s="173"/>
      <c r="MHC177" s="173"/>
      <c r="MHD177" s="173"/>
      <c r="MHE177" s="173"/>
      <c r="MHF177" s="173"/>
      <c r="MHG177" s="173"/>
      <c r="MHH177" s="173"/>
      <c r="MHI177" s="173"/>
      <c r="MHJ177" s="173"/>
      <c r="MHK177" s="173"/>
      <c r="MHL177" s="173"/>
      <c r="MHM177" s="173"/>
      <c r="MHN177" s="173"/>
      <c r="MHO177" s="173"/>
      <c r="MHP177" s="173"/>
      <c r="MHQ177" s="173"/>
      <c r="MHR177" s="173"/>
      <c r="MHS177" s="173"/>
      <c r="MHT177" s="173"/>
      <c r="MHU177" s="173"/>
      <c r="MHV177" s="173"/>
      <c r="MHW177" s="173"/>
      <c r="MHX177" s="173"/>
      <c r="MHY177" s="173"/>
      <c r="MHZ177" s="173"/>
      <c r="MIA177" s="173"/>
      <c r="MIB177" s="173"/>
      <c r="MIC177" s="173"/>
      <c r="MID177" s="173"/>
      <c r="MIE177" s="173"/>
      <c r="MIF177" s="173"/>
      <c r="MIG177" s="173"/>
      <c r="MIH177" s="173"/>
      <c r="MII177" s="173"/>
      <c r="MIJ177" s="173"/>
      <c r="MIK177" s="173"/>
      <c r="MIL177" s="173"/>
      <c r="MIM177" s="173"/>
      <c r="MIN177" s="173"/>
      <c r="MIO177" s="173"/>
      <c r="MIP177" s="173"/>
      <c r="MIQ177" s="173"/>
      <c r="MIR177" s="173"/>
      <c r="MIS177" s="173"/>
      <c r="MIT177" s="173"/>
      <c r="MIU177" s="173"/>
      <c r="MIV177" s="173"/>
      <c r="MIW177" s="173"/>
      <c r="MIX177" s="173"/>
      <c r="MIY177" s="173"/>
      <c r="MIZ177" s="173"/>
      <c r="MJA177" s="173"/>
      <c r="MJB177" s="173"/>
      <c r="MJC177" s="173"/>
      <c r="MJD177" s="173"/>
      <c r="MJE177" s="173"/>
      <c r="MJF177" s="173"/>
      <c r="MJG177" s="173"/>
      <c r="MJH177" s="173"/>
      <c r="MJI177" s="173"/>
      <c r="MJJ177" s="173"/>
      <c r="MJK177" s="173"/>
      <c r="MJL177" s="173"/>
      <c r="MJM177" s="173"/>
      <c r="MJN177" s="173"/>
      <c r="MJO177" s="173"/>
      <c r="MJP177" s="173"/>
      <c r="MJQ177" s="173"/>
      <c r="MJR177" s="173"/>
      <c r="MJS177" s="173"/>
      <c r="MJT177" s="173"/>
      <c r="MJU177" s="173"/>
      <c r="MJV177" s="173"/>
      <c r="MJW177" s="173"/>
      <c r="MJX177" s="173"/>
      <c r="MJY177" s="173"/>
      <c r="MJZ177" s="173"/>
      <c r="MKA177" s="173"/>
      <c r="MKB177" s="173"/>
      <c r="MKC177" s="173"/>
      <c r="MKD177" s="173"/>
      <c r="MKE177" s="173"/>
      <c r="MKF177" s="173"/>
      <c r="MKG177" s="173"/>
      <c r="MKH177" s="173"/>
      <c r="MKI177" s="173"/>
      <c r="MKJ177" s="173"/>
      <c r="MKK177" s="173"/>
      <c r="MKL177" s="173"/>
      <c r="MKM177" s="173"/>
      <c r="MKN177" s="173"/>
      <c r="MKO177" s="173"/>
      <c r="MKP177" s="173"/>
      <c r="MKQ177" s="173"/>
      <c r="MKR177" s="173"/>
      <c r="MKS177" s="173"/>
      <c r="MKT177" s="173"/>
      <c r="MKU177" s="173"/>
      <c r="MKV177" s="173"/>
      <c r="MKW177" s="173"/>
      <c r="MKX177" s="173"/>
      <c r="MKY177" s="173"/>
      <c r="MKZ177" s="173"/>
      <c r="MLA177" s="173"/>
      <c r="MLB177" s="173"/>
      <c r="MLC177" s="173"/>
      <c r="MLD177" s="173"/>
      <c r="MLE177" s="173"/>
      <c r="MLF177" s="173"/>
      <c r="MLG177" s="173"/>
      <c r="MLH177" s="173"/>
      <c r="MLI177" s="173"/>
      <c r="MLJ177" s="173"/>
      <c r="MLK177" s="173"/>
      <c r="MLL177" s="173"/>
      <c r="MLM177" s="173"/>
      <c r="MLN177" s="173"/>
      <c r="MLO177" s="173"/>
      <c r="MLP177" s="173"/>
      <c r="MLQ177" s="173"/>
      <c r="MLR177" s="173"/>
      <c r="MLS177" s="173"/>
      <c r="MLT177" s="173"/>
      <c r="MLU177" s="173"/>
      <c r="MLV177" s="173"/>
      <c r="MLW177" s="173"/>
      <c r="MLX177" s="173"/>
      <c r="MLY177" s="173"/>
      <c r="MLZ177" s="173"/>
      <c r="MMA177" s="173"/>
      <c r="MMB177" s="173"/>
      <c r="MMC177" s="173"/>
      <c r="MMD177" s="173"/>
      <c r="MME177" s="173"/>
      <c r="MMF177" s="173"/>
      <c r="MMG177" s="173"/>
      <c r="MMH177" s="173"/>
      <c r="MMI177" s="173"/>
      <c r="MMJ177" s="173"/>
      <c r="MMK177" s="173"/>
      <c r="MML177" s="173"/>
      <c r="MMM177" s="173"/>
      <c r="MMN177" s="173"/>
      <c r="MMO177" s="173"/>
      <c r="MMP177" s="173"/>
      <c r="MMQ177" s="173"/>
      <c r="MMR177" s="173"/>
      <c r="MMS177" s="173"/>
      <c r="MMT177" s="173"/>
      <c r="MMU177" s="173"/>
      <c r="MMV177" s="173"/>
      <c r="MMW177" s="173"/>
      <c r="MMX177" s="173"/>
      <c r="MMY177" s="173"/>
      <c r="MMZ177" s="173"/>
      <c r="MNA177" s="173"/>
      <c r="MNB177" s="173"/>
      <c r="MNC177" s="173"/>
      <c r="MND177" s="173"/>
      <c r="MNE177" s="173"/>
      <c r="MNF177" s="173"/>
      <c r="MNG177" s="173"/>
      <c r="MNH177" s="173"/>
      <c r="MNI177" s="173"/>
      <c r="MNJ177" s="173"/>
      <c r="MNK177" s="173"/>
      <c r="MNL177" s="173"/>
      <c r="MNM177" s="173"/>
      <c r="MNN177" s="173"/>
      <c r="MNO177" s="173"/>
      <c r="MNP177" s="173"/>
      <c r="MNQ177" s="173"/>
      <c r="MNR177" s="173"/>
      <c r="MNS177" s="173"/>
      <c r="MNT177" s="173"/>
      <c r="MNU177" s="173"/>
      <c r="MNV177" s="173"/>
      <c r="MNW177" s="173"/>
      <c r="MNX177" s="173"/>
      <c r="MNY177" s="173"/>
      <c r="MNZ177" s="173"/>
      <c r="MOA177" s="173"/>
      <c r="MOB177" s="173"/>
      <c r="MOC177" s="173"/>
      <c r="MOD177" s="173"/>
      <c r="MOE177" s="173"/>
      <c r="MOF177" s="173"/>
      <c r="MOG177" s="173"/>
      <c r="MOH177" s="173"/>
      <c r="MOI177" s="173"/>
      <c r="MOJ177" s="173"/>
      <c r="MOK177" s="173"/>
      <c r="MOL177" s="173"/>
      <c r="MOM177" s="173"/>
      <c r="MON177" s="173"/>
      <c r="MOO177" s="173"/>
      <c r="MOP177" s="173"/>
      <c r="MOQ177" s="173"/>
      <c r="MOR177" s="173"/>
      <c r="MOS177" s="173"/>
      <c r="MOT177" s="173"/>
      <c r="MOU177" s="173"/>
      <c r="MOV177" s="173"/>
      <c r="MOW177" s="173"/>
      <c r="MOX177" s="173"/>
      <c r="MOY177" s="173"/>
      <c r="MOZ177" s="173"/>
      <c r="MPA177" s="173"/>
      <c r="MPB177" s="173"/>
      <c r="MPC177" s="173"/>
      <c r="MPD177" s="173"/>
      <c r="MPE177" s="173"/>
      <c r="MPF177" s="173"/>
      <c r="MPG177" s="173"/>
      <c r="MPH177" s="173"/>
      <c r="MPI177" s="173"/>
      <c r="MPJ177" s="173"/>
      <c r="MPK177" s="173"/>
      <c r="MPL177" s="173"/>
      <c r="MPM177" s="173"/>
      <c r="MPN177" s="173"/>
      <c r="MPO177" s="173"/>
      <c r="MPP177" s="173"/>
      <c r="MPQ177" s="173"/>
      <c r="MPR177" s="173"/>
      <c r="MPS177" s="173"/>
      <c r="MPT177" s="173"/>
      <c r="MPU177" s="173"/>
      <c r="MPV177" s="173"/>
      <c r="MPW177" s="173"/>
      <c r="MPX177" s="173"/>
      <c r="MPY177" s="173"/>
      <c r="MPZ177" s="173"/>
      <c r="MQA177" s="173"/>
      <c r="MQB177" s="173"/>
      <c r="MQC177" s="173"/>
      <c r="MQD177" s="173"/>
      <c r="MQE177" s="173"/>
      <c r="MQF177" s="173"/>
      <c r="MQG177" s="173"/>
      <c r="MQH177" s="173"/>
      <c r="MQI177" s="173"/>
      <c r="MQJ177" s="173"/>
      <c r="MQK177" s="173"/>
      <c r="MQL177" s="173"/>
      <c r="MQM177" s="173"/>
      <c r="MQN177" s="173"/>
      <c r="MQO177" s="173"/>
      <c r="MQP177" s="173"/>
      <c r="MQQ177" s="173"/>
      <c r="MQR177" s="173"/>
      <c r="MQS177" s="173"/>
      <c r="MQT177" s="173"/>
      <c r="MQU177" s="173"/>
      <c r="MQV177" s="173"/>
      <c r="MQW177" s="173"/>
      <c r="MQX177" s="173"/>
      <c r="MQY177" s="173"/>
      <c r="MQZ177" s="173"/>
      <c r="MRA177" s="173"/>
      <c r="MRB177" s="173"/>
      <c r="MRC177" s="173"/>
      <c r="MRD177" s="173"/>
      <c r="MRE177" s="173"/>
      <c r="MRF177" s="173"/>
      <c r="MRG177" s="173"/>
      <c r="MRH177" s="173"/>
      <c r="MRI177" s="173"/>
      <c r="MRJ177" s="173"/>
      <c r="MRK177" s="173"/>
      <c r="MRL177" s="173"/>
      <c r="MRM177" s="173"/>
      <c r="MRN177" s="173"/>
      <c r="MRO177" s="173"/>
      <c r="MRP177" s="173"/>
      <c r="MRQ177" s="173"/>
      <c r="MRR177" s="173"/>
      <c r="MRS177" s="173"/>
      <c r="MRT177" s="173"/>
      <c r="MRU177" s="173"/>
      <c r="MRV177" s="173"/>
      <c r="MRW177" s="173"/>
      <c r="MRX177" s="173"/>
      <c r="MRY177" s="173"/>
      <c r="MRZ177" s="173"/>
      <c r="MSA177" s="173"/>
      <c r="MSB177" s="173"/>
      <c r="MSC177" s="173"/>
      <c r="MSD177" s="173"/>
      <c r="MSE177" s="173"/>
      <c r="MSF177" s="173"/>
      <c r="MSG177" s="173"/>
      <c r="MSH177" s="173"/>
      <c r="MSI177" s="173"/>
      <c r="MSJ177" s="173"/>
      <c r="MSK177" s="173"/>
      <c r="MSL177" s="173"/>
      <c r="MSM177" s="173"/>
      <c r="MSN177" s="173"/>
      <c r="MSO177" s="173"/>
      <c r="MSP177" s="173"/>
      <c r="MSQ177" s="173"/>
      <c r="MSR177" s="173"/>
      <c r="MSS177" s="173"/>
      <c r="MST177" s="173"/>
      <c r="MSU177" s="173"/>
      <c r="MSV177" s="173"/>
      <c r="MSW177" s="173"/>
      <c r="MSX177" s="173"/>
      <c r="MSY177" s="173"/>
      <c r="MSZ177" s="173"/>
      <c r="MTA177" s="173"/>
      <c r="MTB177" s="173"/>
      <c r="MTC177" s="173"/>
      <c r="MTD177" s="173"/>
      <c r="MTE177" s="173"/>
      <c r="MTF177" s="173"/>
      <c r="MTG177" s="173"/>
      <c r="MTH177" s="173"/>
      <c r="MTI177" s="173"/>
      <c r="MTJ177" s="173"/>
      <c r="MTK177" s="173"/>
      <c r="MTL177" s="173"/>
      <c r="MTM177" s="173"/>
      <c r="MTN177" s="173"/>
      <c r="MTO177" s="173"/>
      <c r="MTP177" s="173"/>
      <c r="MTQ177" s="173"/>
      <c r="MTR177" s="173"/>
      <c r="MTS177" s="173"/>
      <c r="MTT177" s="173"/>
      <c r="MTU177" s="173"/>
      <c r="MTV177" s="173"/>
      <c r="MTW177" s="173"/>
      <c r="MTX177" s="173"/>
      <c r="MTY177" s="173"/>
      <c r="MTZ177" s="173"/>
      <c r="MUA177" s="173"/>
      <c r="MUB177" s="173"/>
      <c r="MUC177" s="173"/>
      <c r="MUD177" s="173"/>
      <c r="MUE177" s="173"/>
      <c r="MUF177" s="173"/>
      <c r="MUG177" s="173"/>
      <c r="MUH177" s="173"/>
      <c r="MUI177" s="173"/>
      <c r="MUJ177" s="173"/>
      <c r="MUK177" s="173"/>
      <c r="MUL177" s="173"/>
      <c r="MUM177" s="173"/>
      <c r="MUN177" s="173"/>
      <c r="MUO177" s="173"/>
      <c r="MUP177" s="173"/>
      <c r="MUQ177" s="173"/>
      <c r="MUR177" s="173"/>
      <c r="MUS177" s="173"/>
      <c r="MUT177" s="173"/>
      <c r="MUU177" s="173"/>
      <c r="MUV177" s="173"/>
      <c r="MUW177" s="173"/>
      <c r="MUX177" s="173"/>
      <c r="MUY177" s="173"/>
      <c r="MUZ177" s="173"/>
      <c r="MVA177" s="173"/>
      <c r="MVB177" s="173"/>
      <c r="MVC177" s="173"/>
      <c r="MVD177" s="173"/>
      <c r="MVE177" s="173"/>
      <c r="MVF177" s="173"/>
      <c r="MVG177" s="173"/>
      <c r="MVH177" s="173"/>
      <c r="MVI177" s="173"/>
      <c r="MVJ177" s="173"/>
      <c r="MVK177" s="173"/>
      <c r="MVL177" s="173"/>
      <c r="MVM177" s="173"/>
      <c r="MVN177" s="173"/>
      <c r="MVO177" s="173"/>
      <c r="MVP177" s="173"/>
      <c r="MVQ177" s="173"/>
      <c r="MVR177" s="173"/>
      <c r="MVS177" s="173"/>
      <c r="MVT177" s="173"/>
      <c r="MVU177" s="173"/>
      <c r="MVV177" s="173"/>
      <c r="MVW177" s="173"/>
      <c r="MVX177" s="173"/>
      <c r="MVY177" s="173"/>
      <c r="MVZ177" s="173"/>
      <c r="MWA177" s="173"/>
      <c r="MWB177" s="173"/>
      <c r="MWC177" s="173"/>
      <c r="MWD177" s="173"/>
      <c r="MWE177" s="173"/>
      <c r="MWF177" s="173"/>
      <c r="MWG177" s="173"/>
      <c r="MWH177" s="173"/>
      <c r="MWI177" s="173"/>
      <c r="MWJ177" s="173"/>
      <c r="MWK177" s="173"/>
      <c r="MWL177" s="173"/>
      <c r="MWM177" s="173"/>
      <c r="MWN177" s="173"/>
      <c r="MWO177" s="173"/>
      <c r="MWP177" s="173"/>
      <c r="MWQ177" s="173"/>
      <c r="MWR177" s="173"/>
      <c r="MWS177" s="173"/>
      <c r="MWT177" s="173"/>
      <c r="MWU177" s="173"/>
      <c r="MWV177" s="173"/>
      <c r="MWW177" s="173"/>
      <c r="MWX177" s="173"/>
      <c r="MWY177" s="173"/>
      <c r="MWZ177" s="173"/>
      <c r="MXA177" s="173"/>
      <c r="MXB177" s="173"/>
      <c r="MXC177" s="173"/>
      <c r="MXD177" s="173"/>
      <c r="MXE177" s="173"/>
      <c r="MXF177" s="173"/>
      <c r="MXG177" s="173"/>
      <c r="MXH177" s="173"/>
      <c r="MXI177" s="173"/>
      <c r="MXJ177" s="173"/>
      <c r="MXK177" s="173"/>
      <c r="MXL177" s="173"/>
      <c r="MXM177" s="173"/>
      <c r="MXN177" s="173"/>
      <c r="MXO177" s="173"/>
      <c r="MXP177" s="173"/>
      <c r="MXQ177" s="173"/>
      <c r="MXR177" s="173"/>
      <c r="MXS177" s="173"/>
      <c r="MXT177" s="173"/>
      <c r="MXU177" s="173"/>
      <c r="MXV177" s="173"/>
      <c r="MXW177" s="173"/>
      <c r="MXX177" s="173"/>
      <c r="MXY177" s="173"/>
      <c r="MXZ177" s="173"/>
      <c r="MYA177" s="173"/>
      <c r="MYB177" s="173"/>
      <c r="MYC177" s="173"/>
      <c r="MYD177" s="173"/>
      <c r="MYE177" s="173"/>
      <c r="MYF177" s="173"/>
      <c r="MYG177" s="173"/>
      <c r="MYH177" s="173"/>
      <c r="MYI177" s="173"/>
      <c r="MYJ177" s="173"/>
      <c r="MYK177" s="173"/>
      <c r="MYL177" s="173"/>
      <c r="MYM177" s="173"/>
      <c r="MYN177" s="173"/>
      <c r="MYO177" s="173"/>
      <c r="MYP177" s="173"/>
      <c r="MYQ177" s="173"/>
      <c r="MYR177" s="173"/>
      <c r="MYS177" s="173"/>
      <c r="MYT177" s="173"/>
      <c r="MYU177" s="173"/>
      <c r="MYV177" s="173"/>
      <c r="MYW177" s="173"/>
      <c r="MYX177" s="173"/>
      <c r="MYY177" s="173"/>
      <c r="MYZ177" s="173"/>
      <c r="MZA177" s="173"/>
      <c r="MZB177" s="173"/>
      <c r="MZC177" s="173"/>
      <c r="MZD177" s="173"/>
      <c r="MZE177" s="173"/>
      <c r="MZF177" s="173"/>
      <c r="MZG177" s="173"/>
      <c r="MZH177" s="173"/>
      <c r="MZI177" s="173"/>
      <c r="MZJ177" s="173"/>
      <c r="MZK177" s="173"/>
      <c r="MZL177" s="173"/>
      <c r="MZM177" s="173"/>
      <c r="MZN177" s="173"/>
      <c r="MZO177" s="173"/>
      <c r="MZP177" s="173"/>
      <c r="MZQ177" s="173"/>
      <c r="MZR177" s="173"/>
      <c r="MZS177" s="173"/>
      <c r="MZT177" s="173"/>
      <c r="MZU177" s="173"/>
      <c r="MZV177" s="173"/>
      <c r="MZW177" s="173"/>
      <c r="MZX177" s="173"/>
      <c r="MZY177" s="173"/>
      <c r="MZZ177" s="173"/>
      <c r="NAA177" s="173"/>
      <c r="NAB177" s="173"/>
      <c r="NAC177" s="173"/>
      <c r="NAD177" s="173"/>
      <c r="NAE177" s="173"/>
      <c r="NAF177" s="173"/>
      <c r="NAG177" s="173"/>
      <c r="NAH177" s="173"/>
      <c r="NAI177" s="173"/>
      <c r="NAJ177" s="173"/>
      <c r="NAK177" s="173"/>
      <c r="NAL177" s="173"/>
      <c r="NAM177" s="173"/>
      <c r="NAN177" s="173"/>
      <c r="NAO177" s="173"/>
      <c r="NAP177" s="173"/>
      <c r="NAQ177" s="173"/>
      <c r="NAR177" s="173"/>
      <c r="NAS177" s="173"/>
      <c r="NAT177" s="173"/>
      <c r="NAU177" s="173"/>
      <c r="NAV177" s="173"/>
      <c r="NAW177" s="173"/>
      <c r="NAX177" s="173"/>
      <c r="NAY177" s="173"/>
      <c r="NAZ177" s="173"/>
      <c r="NBA177" s="173"/>
      <c r="NBB177" s="173"/>
      <c r="NBC177" s="173"/>
      <c r="NBD177" s="173"/>
      <c r="NBE177" s="173"/>
      <c r="NBF177" s="173"/>
      <c r="NBG177" s="173"/>
      <c r="NBH177" s="173"/>
      <c r="NBI177" s="173"/>
      <c r="NBJ177" s="173"/>
      <c r="NBK177" s="173"/>
      <c r="NBL177" s="173"/>
      <c r="NBM177" s="173"/>
      <c r="NBN177" s="173"/>
      <c r="NBO177" s="173"/>
      <c r="NBP177" s="173"/>
      <c r="NBQ177" s="173"/>
      <c r="NBR177" s="173"/>
      <c r="NBS177" s="173"/>
      <c r="NBT177" s="173"/>
      <c r="NBU177" s="173"/>
      <c r="NBV177" s="173"/>
      <c r="NBW177" s="173"/>
      <c r="NBX177" s="173"/>
      <c r="NBY177" s="173"/>
      <c r="NBZ177" s="173"/>
      <c r="NCA177" s="173"/>
      <c r="NCB177" s="173"/>
      <c r="NCC177" s="173"/>
      <c r="NCD177" s="173"/>
      <c r="NCE177" s="173"/>
      <c r="NCF177" s="173"/>
      <c r="NCG177" s="173"/>
      <c r="NCH177" s="173"/>
      <c r="NCI177" s="173"/>
      <c r="NCJ177" s="173"/>
      <c r="NCK177" s="173"/>
      <c r="NCL177" s="173"/>
      <c r="NCM177" s="173"/>
      <c r="NCN177" s="173"/>
      <c r="NCO177" s="173"/>
      <c r="NCP177" s="173"/>
      <c r="NCQ177" s="173"/>
      <c r="NCR177" s="173"/>
      <c r="NCS177" s="173"/>
      <c r="NCT177" s="173"/>
      <c r="NCU177" s="173"/>
      <c r="NCV177" s="173"/>
      <c r="NCW177" s="173"/>
      <c r="NCX177" s="173"/>
      <c r="NCY177" s="173"/>
      <c r="NCZ177" s="173"/>
      <c r="NDA177" s="173"/>
      <c r="NDB177" s="173"/>
      <c r="NDC177" s="173"/>
      <c r="NDD177" s="173"/>
      <c r="NDE177" s="173"/>
      <c r="NDF177" s="173"/>
      <c r="NDG177" s="173"/>
      <c r="NDH177" s="173"/>
      <c r="NDI177" s="173"/>
      <c r="NDJ177" s="173"/>
      <c r="NDK177" s="173"/>
      <c r="NDL177" s="173"/>
      <c r="NDM177" s="173"/>
      <c r="NDN177" s="173"/>
      <c r="NDO177" s="173"/>
      <c r="NDP177" s="173"/>
      <c r="NDQ177" s="173"/>
      <c r="NDR177" s="173"/>
      <c r="NDS177" s="173"/>
      <c r="NDT177" s="173"/>
      <c r="NDU177" s="173"/>
      <c r="NDV177" s="173"/>
      <c r="NDW177" s="173"/>
      <c r="NDX177" s="173"/>
      <c r="NDY177" s="173"/>
      <c r="NDZ177" s="173"/>
      <c r="NEA177" s="173"/>
      <c r="NEB177" s="173"/>
      <c r="NEC177" s="173"/>
      <c r="NED177" s="173"/>
      <c r="NEE177" s="173"/>
      <c r="NEF177" s="173"/>
      <c r="NEG177" s="173"/>
      <c r="NEH177" s="173"/>
      <c r="NEI177" s="173"/>
      <c r="NEJ177" s="173"/>
      <c r="NEK177" s="173"/>
      <c r="NEL177" s="173"/>
      <c r="NEM177" s="173"/>
      <c r="NEN177" s="173"/>
      <c r="NEO177" s="173"/>
      <c r="NEP177" s="173"/>
      <c r="NEQ177" s="173"/>
      <c r="NER177" s="173"/>
      <c r="NES177" s="173"/>
      <c r="NET177" s="173"/>
      <c r="NEU177" s="173"/>
      <c r="NEV177" s="173"/>
      <c r="NEW177" s="173"/>
      <c r="NEX177" s="173"/>
      <c r="NEY177" s="173"/>
      <c r="NEZ177" s="173"/>
      <c r="NFA177" s="173"/>
      <c r="NFB177" s="173"/>
      <c r="NFC177" s="173"/>
      <c r="NFD177" s="173"/>
      <c r="NFE177" s="173"/>
      <c r="NFF177" s="173"/>
      <c r="NFG177" s="173"/>
      <c r="NFH177" s="173"/>
      <c r="NFI177" s="173"/>
      <c r="NFJ177" s="173"/>
      <c r="NFK177" s="173"/>
      <c r="NFL177" s="173"/>
      <c r="NFM177" s="173"/>
      <c r="NFN177" s="173"/>
      <c r="NFO177" s="173"/>
      <c r="NFP177" s="173"/>
      <c r="NFQ177" s="173"/>
      <c r="NFR177" s="173"/>
      <c r="NFS177" s="173"/>
      <c r="NFT177" s="173"/>
      <c r="NFU177" s="173"/>
      <c r="NFV177" s="173"/>
      <c r="NFW177" s="173"/>
      <c r="NFX177" s="173"/>
      <c r="NFY177" s="173"/>
      <c r="NFZ177" s="173"/>
      <c r="NGA177" s="173"/>
      <c r="NGB177" s="173"/>
      <c r="NGC177" s="173"/>
      <c r="NGD177" s="173"/>
      <c r="NGE177" s="173"/>
      <c r="NGF177" s="173"/>
      <c r="NGG177" s="173"/>
      <c r="NGH177" s="173"/>
      <c r="NGI177" s="173"/>
      <c r="NGJ177" s="173"/>
      <c r="NGK177" s="173"/>
      <c r="NGL177" s="173"/>
      <c r="NGM177" s="173"/>
      <c r="NGN177" s="173"/>
      <c r="NGO177" s="173"/>
      <c r="NGP177" s="173"/>
      <c r="NGQ177" s="173"/>
      <c r="NGR177" s="173"/>
      <c r="NGS177" s="173"/>
      <c r="NGT177" s="173"/>
      <c r="NGU177" s="173"/>
      <c r="NGV177" s="173"/>
      <c r="NGW177" s="173"/>
      <c r="NGX177" s="173"/>
      <c r="NGY177" s="173"/>
      <c r="NGZ177" s="173"/>
      <c r="NHA177" s="173"/>
      <c r="NHB177" s="173"/>
      <c r="NHC177" s="173"/>
      <c r="NHD177" s="173"/>
      <c r="NHE177" s="173"/>
      <c r="NHF177" s="173"/>
      <c r="NHG177" s="173"/>
      <c r="NHH177" s="173"/>
      <c r="NHI177" s="173"/>
      <c r="NHJ177" s="173"/>
      <c r="NHK177" s="173"/>
      <c r="NHL177" s="173"/>
      <c r="NHM177" s="173"/>
      <c r="NHN177" s="173"/>
      <c r="NHO177" s="173"/>
      <c r="NHP177" s="173"/>
      <c r="NHQ177" s="173"/>
      <c r="NHR177" s="173"/>
      <c r="NHS177" s="173"/>
      <c r="NHT177" s="173"/>
      <c r="NHU177" s="173"/>
      <c r="NHV177" s="173"/>
      <c r="NHW177" s="173"/>
      <c r="NHX177" s="173"/>
      <c r="NHY177" s="173"/>
      <c r="NHZ177" s="173"/>
      <c r="NIA177" s="173"/>
      <c r="NIB177" s="173"/>
      <c r="NIC177" s="173"/>
      <c r="NID177" s="173"/>
      <c r="NIE177" s="173"/>
      <c r="NIF177" s="173"/>
      <c r="NIG177" s="173"/>
      <c r="NIH177" s="173"/>
      <c r="NII177" s="173"/>
      <c r="NIJ177" s="173"/>
      <c r="NIK177" s="173"/>
      <c r="NIL177" s="173"/>
      <c r="NIM177" s="173"/>
      <c r="NIN177" s="173"/>
      <c r="NIO177" s="173"/>
      <c r="NIP177" s="173"/>
      <c r="NIQ177" s="173"/>
      <c r="NIR177" s="173"/>
      <c r="NIS177" s="173"/>
      <c r="NIT177" s="173"/>
      <c r="NIU177" s="173"/>
      <c r="NIV177" s="173"/>
      <c r="NIW177" s="173"/>
      <c r="NIX177" s="173"/>
      <c r="NIY177" s="173"/>
      <c r="NIZ177" s="173"/>
      <c r="NJA177" s="173"/>
      <c r="NJB177" s="173"/>
      <c r="NJC177" s="173"/>
      <c r="NJD177" s="173"/>
      <c r="NJE177" s="173"/>
      <c r="NJF177" s="173"/>
      <c r="NJG177" s="173"/>
      <c r="NJH177" s="173"/>
      <c r="NJI177" s="173"/>
      <c r="NJJ177" s="173"/>
      <c r="NJK177" s="173"/>
      <c r="NJL177" s="173"/>
      <c r="NJM177" s="173"/>
      <c r="NJN177" s="173"/>
      <c r="NJO177" s="173"/>
      <c r="NJP177" s="173"/>
      <c r="NJQ177" s="173"/>
      <c r="NJR177" s="173"/>
      <c r="NJS177" s="173"/>
      <c r="NJT177" s="173"/>
      <c r="NJU177" s="173"/>
      <c r="NJV177" s="173"/>
      <c r="NJW177" s="173"/>
      <c r="NJX177" s="173"/>
      <c r="NJY177" s="173"/>
      <c r="NJZ177" s="173"/>
      <c r="NKA177" s="173"/>
      <c r="NKB177" s="173"/>
      <c r="NKC177" s="173"/>
      <c r="NKD177" s="173"/>
      <c r="NKE177" s="173"/>
      <c r="NKF177" s="173"/>
      <c r="NKG177" s="173"/>
      <c r="NKH177" s="173"/>
      <c r="NKI177" s="173"/>
      <c r="NKJ177" s="173"/>
      <c r="NKK177" s="173"/>
      <c r="NKL177" s="173"/>
      <c r="NKM177" s="173"/>
      <c r="NKN177" s="173"/>
      <c r="NKO177" s="173"/>
      <c r="NKP177" s="173"/>
      <c r="NKQ177" s="173"/>
      <c r="NKR177" s="173"/>
      <c r="NKS177" s="173"/>
      <c r="NKT177" s="173"/>
      <c r="NKU177" s="173"/>
      <c r="NKV177" s="173"/>
      <c r="NKW177" s="173"/>
      <c r="NKX177" s="173"/>
      <c r="NKY177" s="173"/>
      <c r="NKZ177" s="173"/>
      <c r="NLA177" s="173"/>
      <c r="NLB177" s="173"/>
      <c r="NLC177" s="173"/>
      <c r="NLD177" s="173"/>
      <c r="NLE177" s="173"/>
      <c r="NLF177" s="173"/>
      <c r="NLG177" s="173"/>
      <c r="NLH177" s="173"/>
      <c r="NLI177" s="173"/>
      <c r="NLJ177" s="173"/>
      <c r="NLK177" s="173"/>
      <c r="NLL177" s="173"/>
      <c r="NLM177" s="173"/>
      <c r="NLN177" s="173"/>
      <c r="NLO177" s="173"/>
      <c r="NLP177" s="173"/>
      <c r="NLQ177" s="173"/>
      <c r="NLR177" s="173"/>
      <c r="NLS177" s="173"/>
      <c r="NLT177" s="173"/>
      <c r="NLU177" s="173"/>
      <c r="NLV177" s="173"/>
      <c r="NLW177" s="173"/>
      <c r="NLX177" s="173"/>
      <c r="NLY177" s="173"/>
      <c r="NLZ177" s="173"/>
      <c r="NMA177" s="173"/>
      <c r="NMB177" s="173"/>
      <c r="NMC177" s="173"/>
      <c r="NMD177" s="173"/>
      <c r="NME177" s="173"/>
      <c r="NMF177" s="173"/>
      <c r="NMG177" s="173"/>
      <c r="NMH177" s="173"/>
      <c r="NMI177" s="173"/>
      <c r="NMJ177" s="173"/>
      <c r="NMK177" s="173"/>
      <c r="NML177" s="173"/>
      <c r="NMM177" s="173"/>
      <c r="NMN177" s="173"/>
      <c r="NMO177" s="173"/>
      <c r="NMP177" s="173"/>
      <c r="NMQ177" s="173"/>
      <c r="NMR177" s="173"/>
      <c r="NMS177" s="173"/>
      <c r="NMT177" s="173"/>
      <c r="NMU177" s="173"/>
      <c r="NMV177" s="173"/>
      <c r="NMW177" s="173"/>
      <c r="NMX177" s="173"/>
      <c r="NMY177" s="173"/>
      <c r="NMZ177" s="173"/>
      <c r="NNA177" s="173"/>
      <c r="NNB177" s="173"/>
      <c r="NNC177" s="173"/>
      <c r="NND177" s="173"/>
      <c r="NNE177" s="173"/>
      <c r="NNF177" s="173"/>
      <c r="NNG177" s="173"/>
      <c r="NNH177" s="173"/>
      <c r="NNI177" s="173"/>
      <c r="NNJ177" s="173"/>
      <c r="NNK177" s="173"/>
      <c r="NNL177" s="173"/>
      <c r="NNM177" s="173"/>
      <c r="NNN177" s="173"/>
      <c r="NNO177" s="173"/>
      <c r="NNP177" s="173"/>
      <c r="NNQ177" s="173"/>
      <c r="NNR177" s="173"/>
      <c r="NNS177" s="173"/>
      <c r="NNT177" s="173"/>
      <c r="NNU177" s="173"/>
      <c r="NNV177" s="173"/>
      <c r="NNW177" s="173"/>
      <c r="NNX177" s="173"/>
      <c r="NNY177" s="173"/>
      <c r="NNZ177" s="173"/>
      <c r="NOA177" s="173"/>
      <c r="NOB177" s="173"/>
      <c r="NOC177" s="173"/>
      <c r="NOD177" s="173"/>
      <c r="NOE177" s="173"/>
      <c r="NOF177" s="173"/>
      <c r="NOG177" s="173"/>
      <c r="NOH177" s="173"/>
      <c r="NOI177" s="173"/>
      <c r="NOJ177" s="173"/>
      <c r="NOK177" s="173"/>
      <c r="NOL177" s="173"/>
      <c r="NOM177" s="173"/>
      <c r="NON177" s="173"/>
      <c r="NOO177" s="173"/>
      <c r="NOP177" s="173"/>
      <c r="NOQ177" s="173"/>
      <c r="NOR177" s="173"/>
      <c r="NOS177" s="173"/>
      <c r="NOT177" s="173"/>
      <c r="NOU177" s="173"/>
      <c r="NOV177" s="173"/>
      <c r="NOW177" s="173"/>
      <c r="NOX177" s="173"/>
      <c r="NOY177" s="173"/>
      <c r="NOZ177" s="173"/>
      <c r="NPA177" s="173"/>
      <c r="NPB177" s="173"/>
      <c r="NPC177" s="173"/>
      <c r="NPD177" s="173"/>
      <c r="NPE177" s="173"/>
      <c r="NPF177" s="173"/>
      <c r="NPG177" s="173"/>
      <c r="NPH177" s="173"/>
      <c r="NPI177" s="173"/>
      <c r="NPJ177" s="173"/>
      <c r="NPK177" s="173"/>
      <c r="NPL177" s="173"/>
      <c r="NPM177" s="173"/>
      <c r="NPN177" s="173"/>
      <c r="NPO177" s="173"/>
      <c r="NPP177" s="173"/>
      <c r="NPQ177" s="173"/>
      <c r="NPR177" s="173"/>
      <c r="NPS177" s="173"/>
      <c r="NPT177" s="173"/>
      <c r="NPU177" s="173"/>
      <c r="NPV177" s="173"/>
      <c r="NPW177" s="173"/>
      <c r="NPX177" s="173"/>
      <c r="NPY177" s="173"/>
      <c r="NPZ177" s="173"/>
      <c r="NQA177" s="173"/>
      <c r="NQB177" s="173"/>
      <c r="NQC177" s="173"/>
      <c r="NQD177" s="173"/>
      <c r="NQE177" s="173"/>
      <c r="NQF177" s="173"/>
      <c r="NQG177" s="173"/>
      <c r="NQH177" s="173"/>
      <c r="NQI177" s="173"/>
      <c r="NQJ177" s="173"/>
      <c r="NQK177" s="173"/>
      <c r="NQL177" s="173"/>
      <c r="NQM177" s="173"/>
      <c r="NQN177" s="173"/>
      <c r="NQO177" s="173"/>
      <c r="NQP177" s="173"/>
      <c r="NQQ177" s="173"/>
      <c r="NQR177" s="173"/>
      <c r="NQS177" s="173"/>
      <c r="NQT177" s="173"/>
      <c r="NQU177" s="173"/>
      <c r="NQV177" s="173"/>
      <c r="NQW177" s="173"/>
      <c r="NQX177" s="173"/>
      <c r="NQY177" s="173"/>
      <c r="NQZ177" s="173"/>
      <c r="NRA177" s="173"/>
      <c r="NRB177" s="173"/>
      <c r="NRC177" s="173"/>
      <c r="NRD177" s="173"/>
      <c r="NRE177" s="173"/>
      <c r="NRF177" s="173"/>
      <c r="NRG177" s="173"/>
      <c r="NRH177" s="173"/>
      <c r="NRI177" s="173"/>
      <c r="NRJ177" s="173"/>
      <c r="NRK177" s="173"/>
      <c r="NRL177" s="173"/>
      <c r="NRM177" s="173"/>
      <c r="NRN177" s="173"/>
      <c r="NRO177" s="173"/>
      <c r="NRP177" s="173"/>
      <c r="NRQ177" s="173"/>
      <c r="NRR177" s="173"/>
      <c r="NRS177" s="173"/>
      <c r="NRT177" s="173"/>
      <c r="NRU177" s="173"/>
      <c r="NRV177" s="173"/>
      <c r="NRW177" s="173"/>
      <c r="NRX177" s="173"/>
      <c r="NRY177" s="173"/>
      <c r="NRZ177" s="173"/>
      <c r="NSA177" s="173"/>
      <c r="NSB177" s="173"/>
      <c r="NSC177" s="173"/>
      <c r="NSD177" s="173"/>
      <c r="NSE177" s="173"/>
      <c r="NSF177" s="173"/>
      <c r="NSG177" s="173"/>
      <c r="NSH177" s="173"/>
      <c r="NSI177" s="173"/>
      <c r="NSJ177" s="173"/>
      <c r="NSK177" s="173"/>
      <c r="NSL177" s="173"/>
      <c r="NSM177" s="173"/>
      <c r="NSN177" s="173"/>
      <c r="NSO177" s="173"/>
      <c r="NSP177" s="173"/>
      <c r="NSQ177" s="173"/>
      <c r="NSR177" s="173"/>
      <c r="NSS177" s="173"/>
      <c r="NST177" s="173"/>
      <c r="NSU177" s="173"/>
      <c r="NSV177" s="173"/>
      <c r="NSW177" s="173"/>
      <c r="NSX177" s="173"/>
      <c r="NSY177" s="173"/>
      <c r="NSZ177" s="173"/>
      <c r="NTA177" s="173"/>
      <c r="NTB177" s="173"/>
      <c r="NTC177" s="173"/>
      <c r="NTD177" s="173"/>
      <c r="NTE177" s="173"/>
      <c r="NTF177" s="173"/>
      <c r="NTG177" s="173"/>
      <c r="NTH177" s="173"/>
      <c r="NTI177" s="173"/>
      <c r="NTJ177" s="173"/>
      <c r="NTK177" s="173"/>
      <c r="NTL177" s="173"/>
      <c r="NTM177" s="173"/>
      <c r="NTN177" s="173"/>
      <c r="NTO177" s="173"/>
      <c r="NTP177" s="173"/>
      <c r="NTQ177" s="173"/>
      <c r="NTR177" s="173"/>
      <c r="NTS177" s="173"/>
      <c r="NTT177" s="173"/>
      <c r="NTU177" s="173"/>
      <c r="NTV177" s="173"/>
      <c r="NTW177" s="173"/>
      <c r="NTX177" s="173"/>
      <c r="NTY177" s="173"/>
      <c r="NTZ177" s="173"/>
      <c r="NUA177" s="173"/>
      <c r="NUB177" s="173"/>
      <c r="NUC177" s="173"/>
      <c r="NUD177" s="173"/>
      <c r="NUE177" s="173"/>
      <c r="NUF177" s="173"/>
      <c r="NUG177" s="173"/>
      <c r="NUH177" s="173"/>
      <c r="NUI177" s="173"/>
      <c r="NUJ177" s="173"/>
      <c r="NUK177" s="173"/>
      <c r="NUL177" s="173"/>
      <c r="NUM177" s="173"/>
      <c r="NUN177" s="173"/>
      <c r="NUO177" s="173"/>
      <c r="NUP177" s="173"/>
      <c r="NUQ177" s="173"/>
      <c r="NUR177" s="173"/>
      <c r="NUS177" s="173"/>
      <c r="NUT177" s="173"/>
      <c r="NUU177" s="173"/>
      <c r="NUV177" s="173"/>
      <c r="NUW177" s="173"/>
      <c r="NUX177" s="173"/>
      <c r="NUY177" s="173"/>
      <c r="NUZ177" s="173"/>
      <c r="NVA177" s="173"/>
      <c r="NVB177" s="173"/>
      <c r="NVC177" s="173"/>
      <c r="NVD177" s="173"/>
      <c r="NVE177" s="173"/>
      <c r="NVF177" s="173"/>
      <c r="NVG177" s="173"/>
      <c r="NVH177" s="173"/>
      <c r="NVI177" s="173"/>
      <c r="NVJ177" s="173"/>
      <c r="NVK177" s="173"/>
      <c r="NVL177" s="173"/>
      <c r="NVM177" s="173"/>
      <c r="NVN177" s="173"/>
      <c r="NVO177" s="173"/>
      <c r="NVP177" s="173"/>
      <c r="NVQ177" s="173"/>
      <c r="NVR177" s="173"/>
      <c r="NVS177" s="173"/>
      <c r="NVT177" s="173"/>
      <c r="NVU177" s="173"/>
      <c r="NVV177" s="173"/>
      <c r="NVW177" s="173"/>
      <c r="NVX177" s="173"/>
      <c r="NVY177" s="173"/>
      <c r="NVZ177" s="173"/>
      <c r="NWA177" s="173"/>
      <c r="NWB177" s="173"/>
      <c r="NWC177" s="173"/>
      <c r="NWD177" s="173"/>
      <c r="NWE177" s="173"/>
      <c r="NWF177" s="173"/>
      <c r="NWG177" s="173"/>
      <c r="NWH177" s="173"/>
      <c r="NWI177" s="173"/>
      <c r="NWJ177" s="173"/>
      <c r="NWK177" s="173"/>
      <c r="NWL177" s="173"/>
      <c r="NWM177" s="173"/>
      <c r="NWN177" s="173"/>
      <c r="NWO177" s="173"/>
      <c r="NWP177" s="173"/>
      <c r="NWQ177" s="173"/>
      <c r="NWR177" s="173"/>
      <c r="NWS177" s="173"/>
      <c r="NWT177" s="173"/>
      <c r="NWU177" s="173"/>
      <c r="NWV177" s="173"/>
      <c r="NWW177" s="173"/>
      <c r="NWX177" s="173"/>
      <c r="NWY177" s="173"/>
      <c r="NWZ177" s="173"/>
      <c r="NXA177" s="173"/>
      <c r="NXB177" s="173"/>
      <c r="NXC177" s="173"/>
      <c r="NXD177" s="173"/>
      <c r="NXE177" s="173"/>
      <c r="NXF177" s="173"/>
      <c r="NXG177" s="173"/>
      <c r="NXH177" s="173"/>
      <c r="NXI177" s="173"/>
      <c r="NXJ177" s="173"/>
      <c r="NXK177" s="173"/>
      <c r="NXL177" s="173"/>
      <c r="NXM177" s="173"/>
      <c r="NXN177" s="173"/>
      <c r="NXO177" s="173"/>
      <c r="NXP177" s="173"/>
      <c r="NXQ177" s="173"/>
      <c r="NXR177" s="173"/>
      <c r="NXS177" s="173"/>
      <c r="NXT177" s="173"/>
      <c r="NXU177" s="173"/>
      <c r="NXV177" s="173"/>
      <c r="NXW177" s="173"/>
      <c r="NXX177" s="173"/>
      <c r="NXY177" s="173"/>
      <c r="NXZ177" s="173"/>
      <c r="NYA177" s="173"/>
      <c r="NYB177" s="173"/>
      <c r="NYC177" s="173"/>
      <c r="NYD177" s="173"/>
      <c r="NYE177" s="173"/>
      <c r="NYF177" s="173"/>
      <c r="NYG177" s="173"/>
      <c r="NYH177" s="173"/>
      <c r="NYI177" s="173"/>
      <c r="NYJ177" s="173"/>
      <c r="NYK177" s="173"/>
      <c r="NYL177" s="173"/>
      <c r="NYM177" s="173"/>
      <c r="NYN177" s="173"/>
      <c r="NYO177" s="173"/>
      <c r="NYP177" s="173"/>
      <c r="NYQ177" s="173"/>
      <c r="NYR177" s="173"/>
      <c r="NYS177" s="173"/>
      <c r="NYT177" s="173"/>
      <c r="NYU177" s="173"/>
      <c r="NYV177" s="173"/>
      <c r="NYW177" s="173"/>
      <c r="NYX177" s="173"/>
      <c r="NYY177" s="173"/>
      <c r="NYZ177" s="173"/>
      <c r="NZA177" s="173"/>
      <c r="NZB177" s="173"/>
      <c r="NZC177" s="173"/>
      <c r="NZD177" s="173"/>
      <c r="NZE177" s="173"/>
      <c r="NZF177" s="173"/>
      <c r="NZG177" s="173"/>
      <c r="NZH177" s="173"/>
      <c r="NZI177" s="173"/>
      <c r="NZJ177" s="173"/>
      <c r="NZK177" s="173"/>
      <c r="NZL177" s="173"/>
      <c r="NZM177" s="173"/>
      <c r="NZN177" s="173"/>
      <c r="NZO177" s="173"/>
      <c r="NZP177" s="173"/>
      <c r="NZQ177" s="173"/>
      <c r="NZR177" s="173"/>
      <c r="NZS177" s="173"/>
      <c r="NZT177" s="173"/>
      <c r="NZU177" s="173"/>
      <c r="NZV177" s="173"/>
      <c r="NZW177" s="173"/>
      <c r="NZX177" s="173"/>
      <c r="NZY177" s="173"/>
      <c r="NZZ177" s="173"/>
      <c r="OAA177" s="173"/>
      <c r="OAB177" s="173"/>
      <c r="OAC177" s="173"/>
      <c r="OAD177" s="173"/>
      <c r="OAE177" s="173"/>
      <c r="OAF177" s="173"/>
      <c r="OAG177" s="173"/>
      <c r="OAH177" s="173"/>
      <c r="OAI177" s="173"/>
      <c r="OAJ177" s="173"/>
      <c r="OAK177" s="173"/>
      <c r="OAL177" s="173"/>
      <c r="OAM177" s="173"/>
      <c r="OAN177" s="173"/>
      <c r="OAO177" s="173"/>
      <c r="OAP177" s="173"/>
      <c r="OAQ177" s="173"/>
      <c r="OAR177" s="173"/>
      <c r="OAS177" s="173"/>
      <c r="OAT177" s="173"/>
      <c r="OAU177" s="173"/>
      <c r="OAV177" s="173"/>
      <c r="OAW177" s="173"/>
      <c r="OAX177" s="173"/>
      <c r="OAY177" s="173"/>
      <c r="OAZ177" s="173"/>
      <c r="OBA177" s="173"/>
      <c r="OBB177" s="173"/>
      <c r="OBC177" s="173"/>
      <c r="OBD177" s="173"/>
      <c r="OBE177" s="173"/>
      <c r="OBF177" s="173"/>
      <c r="OBG177" s="173"/>
      <c r="OBH177" s="173"/>
      <c r="OBI177" s="173"/>
      <c r="OBJ177" s="173"/>
      <c r="OBK177" s="173"/>
      <c r="OBL177" s="173"/>
      <c r="OBM177" s="173"/>
      <c r="OBN177" s="173"/>
      <c r="OBO177" s="173"/>
      <c r="OBP177" s="173"/>
      <c r="OBQ177" s="173"/>
      <c r="OBR177" s="173"/>
      <c r="OBS177" s="173"/>
      <c r="OBT177" s="173"/>
      <c r="OBU177" s="173"/>
      <c r="OBV177" s="173"/>
      <c r="OBW177" s="173"/>
      <c r="OBX177" s="173"/>
      <c r="OBY177" s="173"/>
      <c r="OBZ177" s="173"/>
      <c r="OCA177" s="173"/>
      <c r="OCB177" s="173"/>
      <c r="OCC177" s="173"/>
      <c r="OCD177" s="173"/>
      <c r="OCE177" s="173"/>
      <c r="OCF177" s="173"/>
      <c r="OCG177" s="173"/>
      <c r="OCH177" s="173"/>
      <c r="OCI177" s="173"/>
      <c r="OCJ177" s="173"/>
      <c r="OCK177" s="173"/>
      <c r="OCL177" s="173"/>
      <c r="OCM177" s="173"/>
      <c r="OCN177" s="173"/>
      <c r="OCO177" s="173"/>
      <c r="OCP177" s="173"/>
      <c r="OCQ177" s="173"/>
      <c r="OCR177" s="173"/>
      <c r="OCS177" s="173"/>
      <c r="OCT177" s="173"/>
      <c r="OCU177" s="173"/>
      <c r="OCV177" s="173"/>
      <c r="OCW177" s="173"/>
      <c r="OCX177" s="173"/>
      <c r="OCY177" s="173"/>
      <c r="OCZ177" s="173"/>
      <c r="ODA177" s="173"/>
      <c r="ODB177" s="173"/>
      <c r="ODC177" s="173"/>
      <c r="ODD177" s="173"/>
      <c r="ODE177" s="173"/>
      <c r="ODF177" s="173"/>
      <c r="ODG177" s="173"/>
      <c r="ODH177" s="173"/>
      <c r="ODI177" s="173"/>
      <c r="ODJ177" s="173"/>
      <c r="ODK177" s="173"/>
      <c r="ODL177" s="173"/>
      <c r="ODM177" s="173"/>
      <c r="ODN177" s="173"/>
      <c r="ODO177" s="173"/>
      <c r="ODP177" s="173"/>
      <c r="ODQ177" s="173"/>
      <c r="ODR177" s="173"/>
      <c r="ODS177" s="173"/>
      <c r="ODT177" s="173"/>
      <c r="ODU177" s="173"/>
      <c r="ODV177" s="173"/>
      <c r="ODW177" s="173"/>
      <c r="ODX177" s="173"/>
      <c r="ODY177" s="173"/>
      <c r="ODZ177" s="173"/>
      <c r="OEA177" s="173"/>
      <c r="OEB177" s="173"/>
      <c r="OEC177" s="173"/>
      <c r="OED177" s="173"/>
      <c r="OEE177" s="173"/>
      <c r="OEF177" s="173"/>
      <c r="OEG177" s="173"/>
      <c r="OEH177" s="173"/>
      <c r="OEI177" s="173"/>
      <c r="OEJ177" s="173"/>
      <c r="OEK177" s="173"/>
      <c r="OEL177" s="173"/>
      <c r="OEM177" s="173"/>
      <c r="OEN177" s="173"/>
      <c r="OEO177" s="173"/>
      <c r="OEP177" s="173"/>
      <c r="OEQ177" s="173"/>
      <c r="OER177" s="173"/>
      <c r="OES177" s="173"/>
      <c r="OET177" s="173"/>
      <c r="OEU177" s="173"/>
      <c r="OEV177" s="173"/>
      <c r="OEW177" s="173"/>
      <c r="OEX177" s="173"/>
      <c r="OEY177" s="173"/>
      <c r="OEZ177" s="173"/>
      <c r="OFA177" s="173"/>
      <c r="OFB177" s="173"/>
      <c r="OFC177" s="173"/>
      <c r="OFD177" s="173"/>
      <c r="OFE177" s="173"/>
      <c r="OFF177" s="173"/>
      <c r="OFG177" s="173"/>
      <c r="OFH177" s="173"/>
      <c r="OFI177" s="173"/>
      <c r="OFJ177" s="173"/>
      <c r="OFK177" s="173"/>
      <c r="OFL177" s="173"/>
      <c r="OFM177" s="173"/>
      <c r="OFN177" s="173"/>
      <c r="OFO177" s="173"/>
      <c r="OFP177" s="173"/>
      <c r="OFQ177" s="173"/>
      <c r="OFR177" s="173"/>
      <c r="OFS177" s="173"/>
      <c r="OFT177" s="173"/>
      <c r="OFU177" s="173"/>
      <c r="OFV177" s="173"/>
      <c r="OFW177" s="173"/>
      <c r="OFX177" s="173"/>
      <c r="OFY177" s="173"/>
      <c r="OFZ177" s="173"/>
      <c r="OGA177" s="173"/>
      <c r="OGB177" s="173"/>
      <c r="OGC177" s="173"/>
      <c r="OGD177" s="173"/>
      <c r="OGE177" s="173"/>
      <c r="OGF177" s="173"/>
      <c r="OGG177" s="173"/>
      <c r="OGH177" s="173"/>
      <c r="OGI177" s="173"/>
      <c r="OGJ177" s="173"/>
      <c r="OGK177" s="173"/>
      <c r="OGL177" s="173"/>
      <c r="OGM177" s="173"/>
      <c r="OGN177" s="173"/>
      <c r="OGO177" s="173"/>
      <c r="OGP177" s="173"/>
      <c r="OGQ177" s="173"/>
      <c r="OGR177" s="173"/>
      <c r="OGS177" s="173"/>
      <c r="OGT177" s="173"/>
      <c r="OGU177" s="173"/>
      <c r="OGV177" s="173"/>
      <c r="OGW177" s="173"/>
      <c r="OGX177" s="173"/>
      <c r="OGY177" s="173"/>
      <c r="OGZ177" s="173"/>
      <c r="OHA177" s="173"/>
      <c r="OHB177" s="173"/>
      <c r="OHC177" s="173"/>
      <c r="OHD177" s="173"/>
      <c r="OHE177" s="173"/>
      <c r="OHF177" s="173"/>
      <c r="OHG177" s="173"/>
      <c r="OHH177" s="173"/>
      <c r="OHI177" s="173"/>
      <c r="OHJ177" s="173"/>
      <c r="OHK177" s="173"/>
      <c r="OHL177" s="173"/>
      <c r="OHM177" s="173"/>
      <c r="OHN177" s="173"/>
      <c r="OHO177" s="173"/>
      <c r="OHP177" s="173"/>
      <c r="OHQ177" s="173"/>
      <c r="OHR177" s="173"/>
      <c r="OHS177" s="173"/>
      <c r="OHT177" s="173"/>
      <c r="OHU177" s="173"/>
      <c r="OHV177" s="173"/>
      <c r="OHW177" s="173"/>
      <c r="OHX177" s="173"/>
      <c r="OHY177" s="173"/>
      <c r="OHZ177" s="173"/>
      <c r="OIA177" s="173"/>
      <c r="OIB177" s="173"/>
      <c r="OIC177" s="173"/>
      <c r="OID177" s="173"/>
      <c r="OIE177" s="173"/>
      <c r="OIF177" s="173"/>
      <c r="OIG177" s="173"/>
      <c r="OIH177" s="173"/>
      <c r="OII177" s="173"/>
      <c r="OIJ177" s="173"/>
      <c r="OIK177" s="173"/>
      <c r="OIL177" s="173"/>
      <c r="OIM177" s="173"/>
      <c r="OIN177" s="173"/>
      <c r="OIO177" s="173"/>
      <c r="OIP177" s="173"/>
      <c r="OIQ177" s="173"/>
      <c r="OIR177" s="173"/>
      <c r="OIS177" s="173"/>
      <c r="OIT177" s="173"/>
      <c r="OIU177" s="173"/>
      <c r="OIV177" s="173"/>
      <c r="OIW177" s="173"/>
      <c r="OIX177" s="173"/>
      <c r="OIY177" s="173"/>
      <c r="OIZ177" s="173"/>
      <c r="OJA177" s="173"/>
      <c r="OJB177" s="173"/>
      <c r="OJC177" s="173"/>
      <c r="OJD177" s="173"/>
      <c r="OJE177" s="173"/>
      <c r="OJF177" s="173"/>
      <c r="OJG177" s="173"/>
      <c r="OJH177" s="173"/>
      <c r="OJI177" s="173"/>
      <c r="OJJ177" s="173"/>
      <c r="OJK177" s="173"/>
      <c r="OJL177" s="173"/>
      <c r="OJM177" s="173"/>
      <c r="OJN177" s="173"/>
      <c r="OJO177" s="173"/>
      <c r="OJP177" s="173"/>
      <c r="OJQ177" s="173"/>
      <c r="OJR177" s="173"/>
      <c r="OJS177" s="173"/>
      <c r="OJT177" s="173"/>
      <c r="OJU177" s="173"/>
      <c r="OJV177" s="173"/>
      <c r="OJW177" s="173"/>
      <c r="OJX177" s="173"/>
      <c r="OJY177" s="173"/>
      <c r="OJZ177" s="173"/>
      <c r="OKA177" s="173"/>
      <c r="OKB177" s="173"/>
      <c r="OKC177" s="173"/>
      <c r="OKD177" s="173"/>
      <c r="OKE177" s="173"/>
      <c r="OKF177" s="173"/>
      <c r="OKG177" s="173"/>
      <c r="OKH177" s="173"/>
      <c r="OKI177" s="173"/>
      <c r="OKJ177" s="173"/>
      <c r="OKK177" s="173"/>
      <c r="OKL177" s="173"/>
      <c r="OKM177" s="173"/>
      <c r="OKN177" s="173"/>
      <c r="OKO177" s="173"/>
      <c r="OKP177" s="173"/>
      <c r="OKQ177" s="173"/>
      <c r="OKR177" s="173"/>
      <c r="OKS177" s="173"/>
      <c r="OKT177" s="173"/>
      <c r="OKU177" s="173"/>
      <c r="OKV177" s="173"/>
      <c r="OKW177" s="173"/>
      <c r="OKX177" s="173"/>
      <c r="OKY177" s="173"/>
      <c r="OKZ177" s="173"/>
      <c r="OLA177" s="173"/>
      <c r="OLB177" s="173"/>
      <c r="OLC177" s="173"/>
      <c r="OLD177" s="173"/>
      <c r="OLE177" s="173"/>
      <c r="OLF177" s="173"/>
      <c r="OLG177" s="173"/>
      <c r="OLH177" s="173"/>
      <c r="OLI177" s="173"/>
      <c r="OLJ177" s="173"/>
      <c r="OLK177" s="173"/>
      <c r="OLL177" s="173"/>
      <c r="OLM177" s="173"/>
      <c r="OLN177" s="173"/>
      <c r="OLO177" s="173"/>
      <c r="OLP177" s="173"/>
      <c r="OLQ177" s="173"/>
      <c r="OLR177" s="173"/>
      <c r="OLS177" s="173"/>
      <c r="OLT177" s="173"/>
      <c r="OLU177" s="173"/>
      <c r="OLV177" s="173"/>
      <c r="OLW177" s="173"/>
      <c r="OLX177" s="173"/>
      <c r="OLY177" s="173"/>
      <c r="OLZ177" s="173"/>
      <c r="OMA177" s="173"/>
      <c r="OMB177" s="173"/>
      <c r="OMC177" s="173"/>
      <c r="OMD177" s="173"/>
      <c r="OME177" s="173"/>
      <c r="OMF177" s="173"/>
      <c r="OMG177" s="173"/>
      <c r="OMH177" s="173"/>
      <c r="OMI177" s="173"/>
      <c r="OMJ177" s="173"/>
      <c r="OMK177" s="173"/>
      <c r="OML177" s="173"/>
      <c r="OMM177" s="173"/>
      <c r="OMN177" s="173"/>
      <c r="OMO177" s="173"/>
      <c r="OMP177" s="173"/>
      <c r="OMQ177" s="173"/>
      <c r="OMR177" s="173"/>
      <c r="OMS177" s="173"/>
      <c r="OMT177" s="173"/>
      <c r="OMU177" s="173"/>
      <c r="OMV177" s="173"/>
      <c r="OMW177" s="173"/>
      <c r="OMX177" s="173"/>
      <c r="OMY177" s="173"/>
      <c r="OMZ177" s="173"/>
      <c r="ONA177" s="173"/>
      <c r="ONB177" s="173"/>
      <c r="ONC177" s="173"/>
      <c r="OND177" s="173"/>
      <c r="ONE177" s="173"/>
      <c r="ONF177" s="173"/>
      <c r="ONG177" s="173"/>
      <c r="ONH177" s="173"/>
      <c r="ONI177" s="173"/>
      <c r="ONJ177" s="173"/>
      <c r="ONK177" s="173"/>
      <c r="ONL177" s="173"/>
      <c r="ONM177" s="173"/>
      <c r="ONN177" s="173"/>
      <c r="ONO177" s="173"/>
      <c r="ONP177" s="173"/>
      <c r="ONQ177" s="173"/>
      <c r="ONR177" s="173"/>
      <c r="ONS177" s="173"/>
      <c r="ONT177" s="173"/>
      <c r="ONU177" s="173"/>
      <c r="ONV177" s="173"/>
      <c r="ONW177" s="173"/>
      <c r="ONX177" s="173"/>
      <c r="ONY177" s="173"/>
      <c r="ONZ177" s="173"/>
      <c r="OOA177" s="173"/>
      <c r="OOB177" s="173"/>
      <c r="OOC177" s="173"/>
      <c r="OOD177" s="173"/>
      <c r="OOE177" s="173"/>
      <c r="OOF177" s="173"/>
      <c r="OOG177" s="173"/>
      <c r="OOH177" s="173"/>
      <c r="OOI177" s="173"/>
      <c r="OOJ177" s="173"/>
      <c r="OOK177" s="173"/>
      <c r="OOL177" s="173"/>
      <c r="OOM177" s="173"/>
      <c r="OON177" s="173"/>
      <c r="OOO177" s="173"/>
      <c r="OOP177" s="173"/>
      <c r="OOQ177" s="173"/>
      <c r="OOR177" s="173"/>
      <c r="OOS177" s="173"/>
      <c r="OOT177" s="173"/>
      <c r="OOU177" s="173"/>
      <c r="OOV177" s="173"/>
      <c r="OOW177" s="173"/>
      <c r="OOX177" s="173"/>
      <c r="OOY177" s="173"/>
      <c r="OOZ177" s="173"/>
      <c r="OPA177" s="173"/>
      <c r="OPB177" s="173"/>
      <c r="OPC177" s="173"/>
      <c r="OPD177" s="173"/>
      <c r="OPE177" s="173"/>
      <c r="OPF177" s="173"/>
      <c r="OPG177" s="173"/>
      <c r="OPH177" s="173"/>
      <c r="OPI177" s="173"/>
      <c r="OPJ177" s="173"/>
      <c r="OPK177" s="173"/>
      <c r="OPL177" s="173"/>
      <c r="OPM177" s="173"/>
      <c r="OPN177" s="173"/>
      <c r="OPO177" s="173"/>
      <c r="OPP177" s="173"/>
      <c r="OPQ177" s="173"/>
      <c r="OPR177" s="173"/>
      <c r="OPS177" s="173"/>
      <c r="OPT177" s="173"/>
      <c r="OPU177" s="173"/>
      <c r="OPV177" s="173"/>
      <c r="OPW177" s="173"/>
      <c r="OPX177" s="173"/>
      <c r="OPY177" s="173"/>
      <c r="OPZ177" s="173"/>
      <c r="OQA177" s="173"/>
      <c r="OQB177" s="173"/>
      <c r="OQC177" s="173"/>
      <c r="OQD177" s="173"/>
      <c r="OQE177" s="173"/>
      <c r="OQF177" s="173"/>
      <c r="OQG177" s="173"/>
      <c r="OQH177" s="173"/>
      <c r="OQI177" s="173"/>
      <c r="OQJ177" s="173"/>
      <c r="OQK177" s="173"/>
      <c r="OQL177" s="173"/>
      <c r="OQM177" s="173"/>
      <c r="OQN177" s="173"/>
      <c r="OQO177" s="173"/>
      <c r="OQP177" s="173"/>
      <c r="OQQ177" s="173"/>
      <c r="OQR177" s="173"/>
      <c r="OQS177" s="173"/>
      <c r="OQT177" s="173"/>
      <c r="OQU177" s="173"/>
      <c r="OQV177" s="173"/>
      <c r="OQW177" s="173"/>
      <c r="OQX177" s="173"/>
      <c r="OQY177" s="173"/>
      <c r="OQZ177" s="173"/>
      <c r="ORA177" s="173"/>
      <c r="ORB177" s="173"/>
      <c r="ORC177" s="173"/>
      <c r="ORD177" s="173"/>
      <c r="ORE177" s="173"/>
      <c r="ORF177" s="173"/>
      <c r="ORG177" s="173"/>
      <c r="ORH177" s="173"/>
      <c r="ORI177" s="173"/>
      <c r="ORJ177" s="173"/>
      <c r="ORK177" s="173"/>
      <c r="ORL177" s="173"/>
      <c r="ORM177" s="173"/>
      <c r="ORN177" s="173"/>
      <c r="ORO177" s="173"/>
      <c r="ORP177" s="173"/>
      <c r="ORQ177" s="173"/>
      <c r="ORR177" s="173"/>
      <c r="ORS177" s="173"/>
      <c r="ORT177" s="173"/>
      <c r="ORU177" s="173"/>
      <c r="ORV177" s="173"/>
      <c r="ORW177" s="173"/>
      <c r="ORX177" s="173"/>
      <c r="ORY177" s="173"/>
      <c r="ORZ177" s="173"/>
      <c r="OSA177" s="173"/>
      <c r="OSB177" s="173"/>
      <c r="OSC177" s="173"/>
      <c r="OSD177" s="173"/>
      <c r="OSE177" s="173"/>
      <c r="OSF177" s="173"/>
      <c r="OSG177" s="173"/>
      <c r="OSH177" s="173"/>
      <c r="OSI177" s="173"/>
      <c r="OSJ177" s="173"/>
      <c r="OSK177" s="173"/>
      <c r="OSL177" s="173"/>
      <c r="OSM177" s="173"/>
      <c r="OSN177" s="173"/>
      <c r="OSO177" s="173"/>
      <c r="OSP177" s="173"/>
      <c r="OSQ177" s="173"/>
      <c r="OSR177" s="173"/>
      <c r="OSS177" s="173"/>
      <c r="OST177" s="173"/>
      <c r="OSU177" s="173"/>
      <c r="OSV177" s="173"/>
      <c r="OSW177" s="173"/>
      <c r="OSX177" s="173"/>
      <c r="OSY177" s="173"/>
      <c r="OSZ177" s="173"/>
      <c r="OTA177" s="173"/>
      <c r="OTB177" s="173"/>
      <c r="OTC177" s="173"/>
      <c r="OTD177" s="173"/>
      <c r="OTE177" s="173"/>
      <c r="OTF177" s="173"/>
      <c r="OTG177" s="173"/>
      <c r="OTH177" s="173"/>
      <c r="OTI177" s="173"/>
      <c r="OTJ177" s="173"/>
      <c r="OTK177" s="173"/>
      <c r="OTL177" s="173"/>
      <c r="OTM177" s="173"/>
      <c r="OTN177" s="173"/>
      <c r="OTO177" s="173"/>
      <c r="OTP177" s="173"/>
      <c r="OTQ177" s="173"/>
      <c r="OTR177" s="173"/>
      <c r="OTS177" s="173"/>
      <c r="OTT177" s="173"/>
      <c r="OTU177" s="173"/>
      <c r="OTV177" s="173"/>
      <c r="OTW177" s="173"/>
      <c r="OTX177" s="173"/>
      <c r="OTY177" s="173"/>
      <c r="OTZ177" s="173"/>
      <c r="OUA177" s="173"/>
      <c r="OUB177" s="173"/>
      <c r="OUC177" s="173"/>
      <c r="OUD177" s="173"/>
      <c r="OUE177" s="173"/>
      <c r="OUF177" s="173"/>
      <c r="OUG177" s="173"/>
      <c r="OUH177" s="173"/>
      <c r="OUI177" s="173"/>
      <c r="OUJ177" s="173"/>
      <c r="OUK177" s="173"/>
      <c r="OUL177" s="173"/>
      <c r="OUM177" s="173"/>
      <c r="OUN177" s="173"/>
      <c r="OUO177" s="173"/>
      <c r="OUP177" s="173"/>
      <c r="OUQ177" s="173"/>
      <c r="OUR177" s="173"/>
      <c r="OUS177" s="173"/>
      <c r="OUT177" s="173"/>
      <c r="OUU177" s="173"/>
      <c r="OUV177" s="173"/>
      <c r="OUW177" s="173"/>
      <c r="OUX177" s="173"/>
      <c r="OUY177" s="173"/>
      <c r="OUZ177" s="173"/>
      <c r="OVA177" s="173"/>
      <c r="OVB177" s="173"/>
      <c r="OVC177" s="173"/>
      <c r="OVD177" s="173"/>
      <c r="OVE177" s="173"/>
      <c r="OVF177" s="173"/>
      <c r="OVG177" s="173"/>
      <c r="OVH177" s="173"/>
      <c r="OVI177" s="173"/>
      <c r="OVJ177" s="173"/>
      <c r="OVK177" s="173"/>
      <c r="OVL177" s="173"/>
      <c r="OVM177" s="173"/>
      <c r="OVN177" s="173"/>
      <c r="OVO177" s="173"/>
      <c r="OVP177" s="173"/>
      <c r="OVQ177" s="173"/>
      <c r="OVR177" s="173"/>
      <c r="OVS177" s="173"/>
      <c r="OVT177" s="173"/>
      <c r="OVU177" s="173"/>
      <c r="OVV177" s="173"/>
      <c r="OVW177" s="173"/>
      <c r="OVX177" s="173"/>
      <c r="OVY177" s="173"/>
      <c r="OVZ177" s="173"/>
      <c r="OWA177" s="173"/>
      <c r="OWB177" s="173"/>
      <c r="OWC177" s="173"/>
      <c r="OWD177" s="173"/>
      <c r="OWE177" s="173"/>
      <c r="OWF177" s="173"/>
      <c r="OWG177" s="173"/>
      <c r="OWH177" s="173"/>
      <c r="OWI177" s="173"/>
      <c r="OWJ177" s="173"/>
      <c r="OWK177" s="173"/>
      <c r="OWL177" s="173"/>
      <c r="OWM177" s="173"/>
      <c r="OWN177" s="173"/>
      <c r="OWO177" s="173"/>
      <c r="OWP177" s="173"/>
      <c r="OWQ177" s="173"/>
      <c r="OWR177" s="173"/>
      <c r="OWS177" s="173"/>
      <c r="OWT177" s="173"/>
      <c r="OWU177" s="173"/>
      <c r="OWV177" s="173"/>
      <c r="OWW177" s="173"/>
      <c r="OWX177" s="173"/>
      <c r="OWY177" s="173"/>
      <c r="OWZ177" s="173"/>
      <c r="OXA177" s="173"/>
      <c r="OXB177" s="173"/>
      <c r="OXC177" s="173"/>
      <c r="OXD177" s="173"/>
      <c r="OXE177" s="173"/>
      <c r="OXF177" s="173"/>
      <c r="OXG177" s="173"/>
      <c r="OXH177" s="173"/>
      <c r="OXI177" s="173"/>
      <c r="OXJ177" s="173"/>
      <c r="OXK177" s="173"/>
      <c r="OXL177" s="173"/>
      <c r="OXM177" s="173"/>
      <c r="OXN177" s="173"/>
      <c r="OXO177" s="173"/>
      <c r="OXP177" s="173"/>
      <c r="OXQ177" s="173"/>
      <c r="OXR177" s="173"/>
      <c r="OXS177" s="173"/>
      <c r="OXT177" s="173"/>
      <c r="OXU177" s="173"/>
      <c r="OXV177" s="173"/>
      <c r="OXW177" s="173"/>
      <c r="OXX177" s="173"/>
      <c r="OXY177" s="173"/>
      <c r="OXZ177" s="173"/>
      <c r="OYA177" s="173"/>
      <c r="OYB177" s="173"/>
      <c r="OYC177" s="173"/>
      <c r="OYD177" s="173"/>
      <c r="OYE177" s="173"/>
      <c r="OYF177" s="173"/>
      <c r="OYG177" s="173"/>
      <c r="OYH177" s="173"/>
      <c r="OYI177" s="173"/>
      <c r="OYJ177" s="173"/>
      <c r="OYK177" s="173"/>
      <c r="OYL177" s="173"/>
      <c r="OYM177" s="173"/>
      <c r="OYN177" s="173"/>
      <c r="OYO177" s="173"/>
      <c r="OYP177" s="173"/>
      <c r="OYQ177" s="173"/>
      <c r="OYR177" s="173"/>
      <c r="OYS177" s="173"/>
      <c r="OYT177" s="173"/>
      <c r="OYU177" s="173"/>
      <c r="OYV177" s="173"/>
      <c r="OYW177" s="173"/>
      <c r="OYX177" s="173"/>
      <c r="OYY177" s="173"/>
      <c r="OYZ177" s="173"/>
      <c r="OZA177" s="173"/>
      <c r="OZB177" s="173"/>
      <c r="OZC177" s="173"/>
      <c r="OZD177" s="173"/>
      <c r="OZE177" s="173"/>
      <c r="OZF177" s="173"/>
      <c r="OZG177" s="173"/>
      <c r="OZH177" s="173"/>
      <c r="OZI177" s="173"/>
      <c r="OZJ177" s="173"/>
      <c r="OZK177" s="173"/>
      <c r="OZL177" s="173"/>
      <c r="OZM177" s="173"/>
      <c r="OZN177" s="173"/>
      <c r="OZO177" s="173"/>
      <c r="OZP177" s="173"/>
      <c r="OZQ177" s="173"/>
      <c r="OZR177" s="173"/>
      <c r="OZS177" s="173"/>
      <c r="OZT177" s="173"/>
      <c r="OZU177" s="173"/>
      <c r="OZV177" s="173"/>
      <c r="OZW177" s="173"/>
      <c r="OZX177" s="173"/>
      <c r="OZY177" s="173"/>
      <c r="OZZ177" s="173"/>
      <c r="PAA177" s="173"/>
      <c r="PAB177" s="173"/>
      <c r="PAC177" s="173"/>
      <c r="PAD177" s="173"/>
      <c r="PAE177" s="173"/>
      <c r="PAF177" s="173"/>
      <c r="PAG177" s="173"/>
      <c r="PAH177" s="173"/>
      <c r="PAI177" s="173"/>
      <c r="PAJ177" s="173"/>
      <c r="PAK177" s="173"/>
      <c r="PAL177" s="173"/>
      <c r="PAM177" s="173"/>
      <c r="PAN177" s="173"/>
      <c r="PAO177" s="173"/>
      <c r="PAP177" s="173"/>
      <c r="PAQ177" s="173"/>
      <c r="PAR177" s="173"/>
      <c r="PAS177" s="173"/>
      <c r="PAT177" s="173"/>
      <c r="PAU177" s="173"/>
      <c r="PAV177" s="173"/>
      <c r="PAW177" s="173"/>
      <c r="PAX177" s="173"/>
      <c r="PAY177" s="173"/>
      <c r="PAZ177" s="173"/>
      <c r="PBA177" s="173"/>
      <c r="PBB177" s="173"/>
      <c r="PBC177" s="173"/>
      <c r="PBD177" s="173"/>
      <c r="PBE177" s="173"/>
      <c r="PBF177" s="173"/>
      <c r="PBG177" s="173"/>
      <c r="PBH177" s="173"/>
      <c r="PBI177" s="173"/>
      <c r="PBJ177" s="173"/>
      <c r="PBK177" s="173"/>
      <c r="PBL177" s="173"/>
      <c r="PBM177" s="173"/>
      <c r="PBN177" s="173"/>
      <c r="PBO177" s="173"/>
      <c r="PBP177" s="173"/>
      <c r="PBQ177" s="173"/>
      <c r="PBR177" s="173"/>
      <c r="PBS177" s="173"/>
      <c r="PBT177" s="173"/>
      <c r="PBU177" s="173"/>
      <c r="PBV177" s="173"/>
      <c r="PBW177" s="173"/>
      <c r="PBX177" s="173"/>
      <c r="PBY177" s="173"/>
      <c r="PBZ177" s="173"/>
      <c r="PCA177" s="173"/>
      <c r="PCB177" s="173"/>
      <c r="PCC177" s="173"/>
      <c r="PCD177" s="173"/>
      <c r="PCE177" s="173"/>
      <c r="PCF177" s="173"/>
      <c r="PCG177" s="173"/>
      <c r="PCH177" s="173"/>
      <c r="PCI177" s="173"/>
      <c r="PCJ177" s="173"/>
      <c r="PCK177" s="173"/>
      <c r="PCL177" s="173"/>
      <c r="PCM177" s="173"/>
      <c r="PCN177" s="173"/>
      <c r="PCO177" s="173"/>
      <c r="PCP177" s="173"/>
      <c r="PCQ177" s="173"/>
      <c r="PCR177" s="173"/>
      <c r="PCS177" s="173"/>
      <c r="PCT177" s="173"/>
      <c r="PCU177" s="173"/>
      <c r="PCV177" s="173"/>
      <c r="PCW177" s="173"/>
      <c r="PCX177" s="173"/>
      <c r="PCY177" s="173"/>
      <c r="PCZ177" s="173"/>
      <c r="PDA177" s="173"/>
      <c r="PDB177" s="173"/>
      <c r="PDC177" s="173"/>
      <c r="PDD177" s="173"/>
      <c r="PDE177" s="173"/>
      <c r="PDF177" s="173"/>
      <c r="PDG177" s="173"/>
      <c r="PDH177" s="173"/>
      <c r="PDI177" s="173"/>
      <c r="PDJ177" s="173"/>
      <c r="PDK177" s="173"/>
      <c r="PDL177" s="173"/>
      <c r="PDM177" s="173"/>
      <c r="PDN177" s="173"/>
      <c r="PDO177" s="173"/>
      <c r="PDP177" s="173"/>
      <c r="PDQ177" s="173"/>
      <c r="PDR177" s="173"/>
      <c r="PDS177" s="173"/>
      <c r="PDT177" s="173"/>
      <c r="PDU177" s="173"/>
      <c r="PDV177" s="173"/>
      <c r="PDW177" s="173"/>
      <c r="PDX177" s="173"/>
      <c r="PDY177" s="173"/>
      <c r="PDZ177" s="173"/>
      <c r="PEA177" s="173"/>
      <c r="PEB177" s="173"/>
      <c r="PEC177" s="173"/>
      <c r="PED177" s="173"/>
      <c r="PEE177" s="173"/>
      <c r="PEF177" s="173"/>
      <c r="PEG177" s="173"/>
      <c r="PEH177" s="173"/>
      <c r="PEI177" s="173"/>
      <c r="PEJ177" s="173"/>
      <c r="PEK177" s="173"/>
      <c r="PEL177" s="173"/>
      <c r="PEM177" s="173"/>
      <c r="PEN177" s="173"/>
      <c r="PEO177" s="173"/>
      <c r="PEP177" s="173"/>
      <c r="PEQ177" s="173"/>
      <c r="PER177" s="173"/>
      <c r="PES177" s="173"/>
      <c r="PET177" s="173"/>
      <c r="PEU177" s="173"/>
      <c r="PEV177" s="173"/>
      <c r="PEW177" s="173"/>
      <c r="PEX177" s="173"/>
      <c r="PEY177" s="173"/>
      <c r="PEZ177" s="173"/>
      <c r="PFA177" s="173"/>
      <c r="PFB177" s="173"/>
      <c r="PFC177" s="173"/>
      <c r="PFD177" s="173"/>
      <c r="PFE177" s="173"/>
      <c r="PFF177" s="173"/>
      <c r="PFG177" s="173"/>
      <c r="PFH177" s="173"/>
      <c r="PFI177" s="173"/>
      <c r="PFJ177" s="173"/>
      <c r="PFK177" s="173"/>
      <c r="PFL177" s="173"/>
      <c r="PFM177" s="173"/>
      <c r="PFN177" s="173"/>
      <c r="PFO177" s="173"/>
      <c r="PFP177" s="173"/>
      <c r="PFQ177" s="173"/>
      <c r="PFR177" s="173"/>
      <c r="PFS177" s="173"/>
      <c r="PFT177" s="173"/>
      <c r="PFU177" s="173"/>
      <c r="PFV177" s="173"/>
      <c r="PFW177" s="173"/>
      <c r="PFX177" s="173"/>
      <c r="PFY177" s="173"/>
      <c r="PFZ177" s="173"/>
      <c r="PGA177" s="173"/>
      <c r="PGB177" s="173"/>
      <c r="PGC177" s="173"/>
      <c r="PGD177" s="173"/>
      <c r="PGE177" s="173"/>
      <c r="PGF177" s="173"/>
      <c r="PGG177" s="173"/>
      <c r="PGH177" s="173"/>
      <c r="PGI177" s="173"/>
      <c r="PGJ177" s="173"/>
      <c r="PGK177" s="173"/>
      <c r="PGL177" s="173"/>
      <c r="PGM177" s="173"/>
      <c r="PGN177" s="173"/>
      <c r="PGO177" s="173"/>
      <c r="PGP177" s="173"/>
      <c r="PGQ177" s="173"/>
      <c r="PGR177" s="173"/>
      <c r="PGS177" s="173"/>
      <c r="PGT177" s="173"/>
      <c r="PGU177" s="173"/>
      <c r="PGV177" s="173"/>
      <c r="PGW177" s="173"/>
      <c r="PGX177" s="173"/>
      <c r="PGY177" s="173"/>
      <c r="PGZ177" s="173"/>
      <c r="PHA177" s="173"/>
      <c r="PHB177" s="173"/>
      <c r="PHC177" s="173"/>
      <c r="PHD177" s="173"/>
      <c r="PHE177" s="173"/>
      <c r="PHF177" s="173"/>
      <c r="PHG177" s="173"/>
      <c r="PHH177" s="173"/>
      <c r="PHI177" s="173"/>
      <c r="PHJ177" s="173"/>
      <c r="PHK177" s="173"/>
      <c r="PHL177" s="173"/>
      <c r="PHM177" s="173"/>
      <c r="PHN177" s="173"/>
      <c r="PHO177" s="173"/>
      <c r="PHP177" s="173"/>
      <c r="PHQ177" s="173"/>
      <c r="PHR177" s="173"/>
      <c r="PHS177" s="173"/>
      <c r="PHT177" s="173"/>
      <c r="PHU177" s="173"/>
      <c r="PHV177" s="173"/>
      <c r="PHW177" s="173"/>
      <c r="PHX177" s="173"/>
      <c r="PHY177" s="173"/>
      <c r="PHZ177" s="173"/>
      <c r="PIA177" s="173"/>
      <c r="PIB177" s="173"/>
      <c r="PIC177" s="173"/>
      <c r="PID177" s="173"/>
      <c r="PIE177" s="173"/>
      <c r="PIF177" s="173"/>
      <c r="PIG177" s="173"/>
      <c r="PIH177" s="173"/>
      <c r="PII177" s="173"/>
      <c r="PIJ177" s="173"/>
      <c r="PIK177" s="173"/>
      <c r="PIL177" s="173"/>
      <c r="PIM177" s="173"/>
      <c r="PIN177" s="173"/>
      <c r="PIO177" s="173"/>
      <c r="PIP177" s="173"/>
      <c r="PIQ177" s="173"/>
      <c r="PIR177" s="173"/>
      <c r="PIS177" s="173"/>
      <c r="PIT177" s="173"/>
      <c r="PIU177" s="173"/>
      <c r="PIV177" s="173"/>
      <c r="PIW177" s="173"/>
      <c r="PIX177" s="173"/>
      <c r="PIY177" s="173"/>
      <c r="PIZ177" s="173"/>
      <c r="PJA177" s="173"/>
      <c r="PJB177" s="173"/>
      <c r="PJC177" s="173"/>
      <c r="PJD177" s="173"/>
      <c r="PJE177" s="173"/>
      <c r="PJF177" s="173"/>
      <c r="PJG177" s="173"/>
      <c r="PJH177" s="173"/>
      <c r="PJI177" s="173"/>
      <c r="PJJ177" s="173"/>
      <c r="PJK177" s="173"/>
      <c r="PJL177" s="173"/>
      <c r="PJM177" s="173"/>
      <c r="PJN177" s="173"/>
      <c r="PJO177" s="173"/>
      <c r="PJP177" s="173"/>
      <c r="PJQ177" s="173"/>
      <c r="PJR177" s="173"/>
      <c r="PJS177" s="173"/>
      <c r="PJT177" s="173"/>
      <c r="PJU177" s="173"/>
      <c r="PJV177" s="173"/>
      <c r="PJW177" s="173"/>
      <c r="PJX177" s="173"/>
      <c r="PJY177" s="173"/>
      <c r="PJZ177" s="173"/>
      <c r="PKA177" s="173"/>
      <c r="PKB177" s="173"/>
      <c r="PKC177" s="173"/>
      <c r="PKD177" s="173"/>
      <c r="PKE177" s="173"/>
      <c r="PKF177" s="173"/>
      <c r="PKG177" s="173"/>
      <c r="PKH177" s="173"/>
      <c r="PKI177" s="173"/>
      <c r="PKJ177" s="173"/>
      <c r="PKK177" s="173"/>
      <c r="PKL177" s="173"/>
      <c r="PKM177" s="173"/>
      <c r="PKN177" s="173"/>
      <c r="PKO177" s="173"/>
      <c r="PKP177" s="173"/>
      <c r="PKQ177" s="173"/>
      <c r="PKR177" s="173"/>
      <c r="PKS177" s="173"/>
      <c r="PKT177" s="173"/>
      <c r="PKU177" s="173"/>
      <c r="PKV177" s="173"/>
      <c r="PKW177" s="173"/>
      <c r="PKX177" s="173"/>
      <c r="PKY177" s="173"/>
      <c r="PKZ177" s="173"/>
      <c r="PLA177" s="173"/>
      <c r="PLB177" s="173"/>
      <c r="PLC177" s="173"/>
      <c r="PLD177" s="173"/>
      <c r="PLE177" s="173"/>
      <c r="PLF177" s="173"/>
      <c r="PLG177" s="173"/>
      <c r="PLH177" s="173"/>
      <c r="PLI177" s="173"/>
      <c r="PLJ177" s="173"/>
      <c r="PLK177" s="173"/>
      <c r="PLL177" s="173"/>
      <c r="PLM177" s="173"/>
      <c r="PLN177" s="173"/>
      <c r="PLO177" s="173"/>
      <c r="PLP177" s="173"/>
      <c r="PLQ177" s="173"/>
      <c r="PLR177" s="173"/>
      <c r="PLS177" s="173"/>
      <c r="PLT177" s="173"/>
      <c r="PLU177" s="173"/>
      <c r="PLV177" s="173"/>
      <c r="PLW177" s="173"/>
      <c r="PLX177" s="173"/>
      <c r="PLY177" s="173"/>
      <c r="PLZ177" s="173"/>
      <c r="PMA177" s="173"/>
      <c r="PMB177" s="173"/>
      <c r="PMC177" s="173"/>
      <c r="PMD177" s="173"/>
      <c r="PME177" s="173"/>
      <c r="PMF177" s="173"/>
      <c r="PMG177" s="173"/>
      <c r="PMH177" s="173"/>
      <c r="PMI177" s="173"/>
      <c r="PMJ177" s="173"/>
      <c r="PMK177" s="173"/>
      <c r="PML177" s="173"/>
      <c r="PMM177" s="173"/>
      <c r="PMN177" s="173"/>
      <c r="PMO177" s="173"/>
      <c r="PMP177" s="173"/>
      <c r="PMQ177" s="173"/>
      <c r="PMR177" s="173"/>
      <c r="PMS177" s="173"/>
      <c r="PMT177" s="173"/>
      <c r="PMU177" s="173"/>
      <c r="PMV177" s="173"/>
      <c r="PMW177" s="173"/>
      <c r="PMX177" s="173"/>
      <c r="PMY177" s="173"/>
      <c r="PMZ177" s="173"/>
      <c r="PNA177" s="173"/>
      <c r="PNB177" s="173"/>
      <c r="PNC177" s="173"/>
      <c r="PND177" s="173"/>
      <c r="PNE177" s="173"/>
      <c r="PNF177" s="173"/>
      <c r="PNG177" s="173"/>
      <c r="PNH177" s="173"/>
      <c r="PNI177" s="173"/>
      <c r="PNJ177" s="173"/>
      <c r="PNK177" s="173"/>
      <c r="PNL177" s="173"/>
      <c r="PNM177" s="173"/>
      <c r="PNN177" s="173"/>
      <c r="PNO177" s="173"/>
      <c r="PNP177" s="173"/>
      <c r="PNQ177" s="173"/>
      <c r="PNR177" s="173"/>
      <c r="PNS177" s="173"/>
      <c r="PNT177" s="173"/>
      <c r="PNU177" s="173"/>
      <c r="PNV177" s="173"/>
      <c r="PNW177" s="173"/>
      <c r="PNX177" s="173"/>
      <c r="PNY177" s="173"/>
      <c r="PNZ177" s="173"/>
      <c r="POA177" s="173"/>
      <c r="POB177" s="173"/>
      <c r="POC177" s="173"/>
      <c r="POD177" s="173"/>
      <c r="POE177" s="173"/>
      <c r="POF177" s="173"/>
      <c r="POG177" s="173"/>
      <c r="POH177" s="173"/>
      <c r="POI177" s="173"/>
      <c r="POJ177" s="173"/>
      <c r="POK177" s="173"/>
      <c r="POL177" s="173"/>
      <c r="POM177" s="173"/>
      <c r="PON177" s="173"/>
      <c r="POO177" s="173"/>
      <c r="POP177" s="173"/>
      <c r="POQ177" s="173"/>
      <c r="POR177" s="173"/>
      <c r="POS177" s="173"/>
      <c r="POT177" s="173"/>
      <c r="POU177" s="173"/>
      <c r="POV177" s="173"/>
      <c r="POW177" s="173"/>
      <c r="POX177" s="173"/>
      <c r="POY177" s="173"/>
      <c r="POZ177" s="173"/>
      <c r="PPA177" s="173"/>
      <c r="PPB177" s="173"/>
      <c r="PPC177" s="173"/>
      <c r="PPD177" s="173"/>
      <c r="PPE177" s="173"/>
      <c r="PPF177" s="173"/>
      <c r="PPG177" s="173"/>
      <c r="PPH177" s="173"/>
      <c r="PPI177" s="173"/>
      <c r="PPJ177" s="173"/>
      <c r="PPK177" s="173"/>
      <c r="PPL177" s="173"/>
      <c r="PPM177" s="173"/>
      <c r="PPN177" s="173"/>
      <c r="PPO177" s="173"/>
      <c r="PPP177" s="173"/>
      <c r="PPQ177" s="173"/>
      <c r="PPR177" s="173"/>
      <c r="PPS177" s="173"/>
      <c r="PPT177" s="173"/>
      <c r="PPU177" s="173"/>
      <c r="PPV177" s="173"/>
      <c r="PPW177" s="173"/>
      <c r="PPX177" s="173"/>
      <c r="PPY177" s="173"/>
      <c r="PPZ177" s="173"/>
      <c r="PQA177" s="173"/>
      <c r="PQB177" s="173"/>
      <c r="PQC177" s="173"/>
      <c r="PQD177" s="173"/>
      <c r="PQE177" s="173"/>
      <c r="PQF177" s="173"/>
      <c r="PQG177" s="173"/>
      <c r="PQH177" s="173"/>
      <c r="PQI177" s="173"/>
      <c r="PQJ177" s="173"/>
      <c r="PQK177" s="173"/>
      <c r="PQL177" s="173"/>
      <c r="PQM177" s="173"/>
      <c r="PQN177" s="173"/>
      <c r="PQO177" s="173"/>
      <c r="PQP177" s="173"/>
      <c r="PQQ177" s="173"/>
      <c r="PQR177" s="173"/>
      <c r="PQS177" s="173"/>
      <c r="PQT177" s="173"/>
      <c r="PQU177" s="173"/>
      <c r="PQV177" s="173"/>
      <c r="PQW177" s="173"/>
      <c r="PQX177" s="173"/>
      <c r="PQY177" s="173"/>
      <c r="PQZ177" s="173"/>
      <c r="PRA177" s="173"/>
      <c r="PRB177" s="173"/>
      <c r="PRC177" s="173"/>
      <c r="PRD177" s="173"/>
      <c r="PRE177" s="173"/>
      <c r="PRF177" s="173"/>
      <c r="PRG177" s="173"/>
      <c r="PRH177" s="173"/>
      <c r="PRI177" s="173"/>
      <c r="PRJ177" s="173"/>
      <c r="PRK177" s="173"/>
      <c r="PRL177" s="173"/>
      <c r="PRM177" s="173"/>
      <c r="PRN177" s="173"/>
      <c r="PRO177" s="173"/>
      <c r="PRP177" s="173"/>
      <c r="PRQ177" s="173"/>
      <c r="PRR177" s="173"/>
      <c r="PRS177" s="173"/>
      <c r="PRT177" s="173"/>
      <c r="PRU177" s="173"/>
      <c r="PRV177" s="173"/>
      <c r="PRW177" s="173"/>
      <c r="PRX177" s="173"/>
      <c r="PRY177" s="173"/>
      <c r="PRZ177" s="173"/>
      <c r="PSA177" s="173"/>
      <c r="PSB177" s="173"/>
      <c r="PSC177" s="173"/>
      <c r="PSD177" s="173"/>
      <c r="PSE177" s="173"/>
      <c r="PSF177" s="173"/>
      <c r="PSG177" s="173"/>
      <c r="PSH177" s="173"/>
      <c r="PSI177" s="173"/>
      <c r="PSJ177" s="173"/>
      <c r="PSK177" s="173"/>
      <c r="PSL177" s="173"/>
      <c r="PSM177" s="173"/>
      <c r="PSN177" s="173"/>
      <c r="PSO177" s="173"/>
      <c r="PSP177" s="173"/>
      <c r="PSQ177" s="173"/>
      <c r="PSR177" s="173"/>
      <c r="PSS177" s="173"/>
      <c r="PST177" s="173"/>
      <c r="PSU177" s="173"/>
      <c r="PSV177" s="173"/>
      <c r="PSW177" s="173"/>
      <c r="PSX177" s="173"/>
      <c r="PSY177" s="173"/>
      <c r="PSZ177" s="173"/>
      <c r="PTA177" s="173"/>
      <c r="PTB177" s="173"/>
      <c r="PTC177" s="173"/>
      <c r="PTD177" s="173"/>
      <c r="PTE177" s="173"/>
      <c r="PTF177" s="173"/>
      <c r="PTG177" s="173"/>
      <c r="PTH177" s="173"/>
      <c r="PTI177" s="173"/>
      <c r="PTJ177" s="173"/>
      <c r="PTK177" s="173"/>
      <c r="PTL177" s="173"/>
      <c r="PTM177" s="173"/>
      <c r="PTN177" s="173"/>
      <c r="PTO177" s="173"/>
      <c r="PTP177" s="173"/>
      <c r="PTQ177" s="173"/>
      <c r="PTR177" s="173"/>
      <c r="PTS177" s="173"/>
      <c r="PTT177" s="173"/>
      <c r="PTU177" s="173"/>
      <c r="PTV177" s="173"/>
      <c r="PTW177" s="173"/>
      <c r="PTX177" s="173"/>
      <c r="PTY177" s="173"/>
      <c r="PTZ177" s="173"/>
      <c r="PUA177" s="173"/>
      <c r="PUB177" s="173"/>
      <c r="PUC177" s="173"/>
      <c r="PUD177" s="173"/>
      <c r="PUE177" s="173"/>
      <c r="PUF177" s="173"/>
      <c r="PUG177" s="173"/>
      <c r="PUH177" s="173"/>
      <c r="PUI177" s="173"/>
      <c r="PUJ177" s="173"/>
      <c r="PUK177" s="173"/>
      <c r="PUL177" s="173"/>
      <c r="PUM177" s="173"/>
      <c r="PUN177" s="173"/>
      <c r="PUO177" s="173"/>
      <c r="PUP177" s="173"/>
      <c r="PUQ177" s="173"/>
      <c r="PUR177" s="173"/>
      <c r="PUS177" s="173"/>
      <c r="PUT177" s="173"/>
      <c r="PUU177" s="173"/>
      <c r="PUV177" s="173"/>
      <c r="PUW177" s="173"/>
      <c r="PUX177" s="173"/>
      <c r="PUY177" s="173"/>
      <c r="PUZ177" s="173"/>
      <c r="PVA177" s="173"/>
      <c r="PVB177" s="173"/>
      <c r="PVC177" s="173"/>
      <c r="PVD177" s="173"/>
      <c r="PVE177" s="173"/>
      <c r="PVF177" s="173"/>
      <c r="PVG177" s="173"/>
      <c r="PVH177" s="173"/>
      <c r="PVI177" s="173"/>
      <c r="PVJ177" s="173"/>
      <c r="PVK177" s="173"/>
      <c r="PVL177" s="173"/>
      <c r="PVM177" s="173"/>
      <c r="PVN177" s="173"/>
      <c r="PVO177" s="173"/>
      <c r="PVP177" s="173"/>
      <c r="PVQ177" s="173"/>
      <c r="PVR177" s="173"/>
      <c r="PVS177" s="173"/>
      <c r="PVT177" s="173"/>
      <c r="PVU177" s="173"/>
      <c r="PVV177" s="173"/>
      <c r="PVW177" s="173"/>
      <c r="PVX177" s="173"/>
      <c r="PVY177" s="173"/>
      <c r="PVZ177" s="173"/>
      <c r="PWA177" s="173"/>
      <c r="PWB177" s="173"/>
      <c r="PWC177" s="173"/>
      <c r="PWD177" s="173"/>
      <c r="PWE177" s="173"/>
      <c r="PWF177" s="173"/>
      <c r="PWG177" s="173"/>
      <c r="PWH177" s="173"/>
      <c r="PWI177" s="173"/>
      <c r="PWJ177" s="173"/>
      <c r="PWK177" s="173"/>
      <c r="PWL177" s="173"/>
      <c r="PWM177" s="173"/>
      <c r="PWN177" s="173"/>
      <c r="PWO177" s="173"/>
      <c r="PWP177" s="173"/>
      <c r="PWQ177" s="173"/>
      <c r="PWR177" s="173"/>
      <c r="PWS177" s="173"/>
      <c r="PWT177" s="173"/>
      <c r="PWU177" s="173"/>
      <c r="PWV177" s="173"/>
      <c r="PWW177" s="173"/>
      <c r="PWX177" s="173"/>
      <c r="PWY177" s="173"/>
      <c r="PWZ177" s="173"/>
      <c r="PXA177" s="173"/>
      <c r="PXB177" s="173"/>
      <c r="PXC177" s="173"/>
      <c r="PXD177" s="173"/>
      <c r="PXE177" s="173"/>
      <c r="PXF177" s="173"/>
      <c r="PXG177" s="173"/>
      <c r="PXH177" s="173"/>
      <c r="PXI177" s="173"/>
      <c r="PXJ177" s="173"/>
      <c r="PXK177" s="173"/>
      <c r="PXL177" s="173"/>
      <c r="PXM177" s="173"/>
      <c r="PXN177" s="173"/>
      <c r="PXO177" s="173"/>
      <c r="PXP177" s="173"/>
      <c r="PXQ177" s="173"/>
      <c r="PXR177" s="173"/>
      <c r="PXS177" s="173"/>
      <c r="PXT177" s="173"/>
      <c r="PXU177" s="173"/>
      <c r="PXV177" s="173"/>
      <c r="PXW177" s="173"/>
      <c r="PXX177" s="173"/>
      <c r="PXY177" s="173"/>
      <c r="PXZ177" s="173"/>
      <c r="PYA177" s="173"/>
      <c r="PYB177" s="173"/>
      <c r="PYC177" s="173"/>
      <c r="PYD177" s="173"/>
      <c r="PYE177" s="173"/>
      <c r="PYF177" s="173"/>
      <c r="PYG177" s="173"/>
      <c r="PYH177" s="173"/>
      <c r="PYI177" s="173"/>
      <c r="PYJ177" s="173"/>
      <c r="PYK177" s="173"/>
      <c r="PYL177" s="173"/>
      <c r="PYM177" s="173"/>
      <c r="PYN177" s="173"/>
      <c r="PYO177" s="173"/>
      <c r="PYP177" s="173"/>
      <c r="PYQ177" s="173"/>
      <c r="PYR177" s="173"/>
      <c r="PYS177" s="173"/>
      <c r="PYT177" s="173"/>
      <c r="PYU177" s="173"/>
      <c r="PYV177" s="173"/>
      <c r="PYW177" s="173"/>
      <c r="PYX177" s="173"/>
      <c r="PYY177" s="173"/>
      <c r="PYZ177" s="173"/>
      <c r="PZA177" s="173"/>
      <c r="PZB177" s="173"/>
      <c r="PZC177" s="173"/>
      <c r="PZD177" s="173"/>
      <c r="PZE177" s="173"/>
      <c r="PZF177" s="173"/>
      <c r="PZG177" s="173"/>
      <c r="PZH177" s="173"/>
      <c r="PZI177" s="173"/>
      <c r="PZJ177" s="173"/>
      <c r="PZK177" s="173"/>
      <c r="PZL177" s="173"/>
      <c r="PZM177" s="173"/>
      <c r="PZN177" s="173"/>
      <c r="PZO177" s="173"/>
      <c r="PZP177" s="173"/>
      <c r="PZQ177" s="173"/>
      <c r="PZR177" s="173"/>
      <c r="PZS177" s="173"/>
      <c r="PZT177" s="173"/>
      <c r="PZU177" s="173"/>
      <c r="PZV177" s="173"/>
      <c r="PZW177" s="173"/>
      <c r="PZX177" s="173"/>
      <c r="PZY177" s="173"/>
      <c r="PZZ177" s="173"/>
      <c r="QAA177" s="173"/>
      <c r="QAB177" s="173"/>
      <c r="QAC177" s="173"/>
      <c r="QAD177" s="173"/>
      <c r="QAE177" s="173"/>
      <c r="QAF177" s="173"/>
      <c r="QAG177" s="173"/>
      <c r="QAH177" s="173"/>
      <c r="QAI177" s="173"/>
      <c r="QAJ177" s="173"/>
      <c r="QAK177" s="173"/>
      <c r="QAL177" s="173"/>
      <c r="QAM177" s="173"/>
      <c r="QAN177" s="173"/>
      <c r="QAO177" s="173"/>
      <c r="QAP177" s="173"/>
      <c r="QAQ177" s="173"/>
      <c r="QAR177" s="173"/>
      <c r="QAS177" s="173"/>
      <c r="QAT177" s="173"/>
      <c r="QAU177" s="173"/>
      <c r="QAV177" s="173"/>
      <c r="QAW177" s="173"/>
      <c r="QAX177" s="173"/>
      <c r="QAY177" s="173"/>
      <c r="QAZ177" s="173"/>
      <c r="QBA177" s="173"/>
      <c r="QBB177" s="173"/>
      <c r="QBC177" s="173"/>
      <c r="QBD177" s="173"/>
      <c r="QBE177" s="173"/>
      <c r="QBF177" s="173"/>
      <c r="QBG177" s="173"/>
      <c r="QBH177" s="173"/>
      <c r="QBI177" s="173"/>
      <c r="QBJ177" s="173"/>
      <c r="QBK177" s="173"/>
      <c r="QBL177" s="173"/>
      <c r="QBM177" s="173"/>
      <c r="QBN177" s="173"/>
      <c r="QBO177" s="173"/>
      <c r="QBP177" s="173"/>
      <c r="QBQ177" s="173"/>
      <c r="QBR177" s="173"/>
      <c r="QBS177" s="173"/>
      <c r="QBT177" s="173"/>
      <c r="QBU177" s="173"/>
      <c r="QBV177" s="173"/>
      <c r="QBW177" s="173"/>
      <c r="QBX177" s="173"/>
      <c r="QBY177" s="173"/>
      <c r="QBZ177" s="173"/>
      <c r="QCA177" s="173"/>
      <c r="QCB177" s="173"/>
      <c r="QCC177" s="173"/>
      <c r="QCD177" s="173"/>
      <c r="QCE177" s="173"/>
      <c r="QCF177" s="173"/>
      <c r="QCG177" s="173"/>
      <c r="QCH177" s="173"/>
      <c r="QCI177" s="173"/>
      <c r="QCJ177" s="173"/>
      <c r="QCK177" s="173"/>
      <c r="QCL177" s="173"/>
      <c r="QCM177" s="173"/>
      <c r="QCN177" s="173"/>
      <c r="QCO177" s="173"/>
      <c r="QCP177" s="173"/>
      <c r="QCQ177" s="173"/>
      <c r="QCR177" s="173"/>
      <c r="QCS177" s="173"/>
      <c r="QCT177" s="173"/>
      <c r="QCU177" s="173"/>
      <c r="QCV177" s="173"/>
      <c r="QCW177" s="173"/>
      <c r="QCX177" s="173"/>
      <c r="QCY177" s="173"/>
      <c r="QCZ177" s="173"/>
      <c r="QDA177" s="173"/>
      <c r="QDB177" s="173"/>
      <c r="QDC177" s="173"/>
      <c r="QDD177" s="173"/>
      <c r="QDE177" s="173"/>
      <c r="QDF177" s="173"/>
      <c r="QDG177" s="173"/>
      <c r="QDH177" s="173"/>
      <c r="QDI177" s="173"/>
      <c r="QDJ177" s="173"/>
      <c r="QDK177" s="173"/>
      <c r="QDL177" s="173"/>
      <c r="QDM177" s="173"/>
      <c r="QDN177" s="173"/>
      <c r="QDO177" s="173"/>
      <c r="QDP177" s="173"/>
      <c r="QDQ177" s="173"/>
      <c r="QDR177" s="173"/>
      <c r="QDS177" s="173"/>
      <c r="QDT177" s="173"/>
      <c r="QDU177" s="173"/>
      <c r="QDV177" s="173"/>
      <c r="QDW177" s="173"/>
      <c r="QDX177" s="173"/>
      <c r="QDY177" s="173"/>
      <c r="QDZ177" s="173"/>
      <c r="QEA177" s="173"/>
      <c r="QEB177" s="173"/>
      <c r="QEC177" s="173"/>
      <c r="QED177" s="173"/>
      <c r="QEE177" s="173"/>
      <c r="QEF177" s="173"/>
      <c r="QEG177" s="173"/>
      <c r="QEH177" s="173"/>
      <c r="QEI177" s="173"/>
      <c r="QEJ177" s="173"/>
      <c r="QEK177" s="173"/>
      <c r="QEL177" s="173"/>
      <c r="QEM177" s="173"/>
      <c r="QEN177" s="173"/>
      <c r="QEO177" s="173"/>
      <c r="QEP177" s="173"/>
      <c r="QEQ177" s="173"/>
      <c r="QER177" s="173"/>
      <c r="QES177" s="173"/>
      <c r="QET177" s="173"/>
      <c r="QEU177" s="173"/>
      <c r="QEV177" s="173"/>
      <c r="QEW177" s="173"/>
      <c r="QEX177" s="173"/>
      <c r="QEY177" s="173"/>
      <c r="QEZ177" s="173"/>
      <c r="QFA177" s="173"/>
      <c r="QFB177" s="173"/>
      <c r="QFC177" s="173"/>
      <c r="QFD177" s="173"/>
      <c r="QFE177" s="173"/>
      <c r="QFF177" s="173"/>
      <c r="QFG177" s="173"/>
      <c r="QFH177" s="173"/>
      <c r="QFI177" s="173"/>
      <c r="QFJ177" s="173"/>
      <c r="QFK177" s="173"/>
      <c r="QFL177" s="173"/>
      <c r="QFM177" s="173"/>
      <c r="QFN177" s="173"/>
      <c r="QFO177" s="173"/>
      <c r="QFP177" s="173"/>
      <c r="QFQ177" s="173"/>
      <c r="QFR177" s="173"/>
      <c r="QFS177" s="173"/>
      <c r="QFT177" s="173"/>
      <c r="QFU177" s="173"/>
      <c r="QFV177" s="173"/>
      <c r="QFW177" s="173"/>
      <c r="QFX177" s="173"/>
      <c r="QFY177" s="173"/>
      <c r="QFZ177" s="173"/>
      <c r="QGA177" s="173"/>
      <c r="QGB177" s="173"/>
      <c r="QGC177" s="173"/>
      <c r="QGD177" s="173"/>
      <c r="QGE177" s="173"/>
      <c r="QGF177" s="173"/>
      <c r="QGG177" s="173"/>
      <c r="QGH177" s="173"/>
      <c r="QGI177" s="173"/>
      <c r="QGJ177" s="173"/>
      <c r="QGK177" s="173"/>
      <c r="QGL177" s="173"/>
      <c r="QGM177" s="173"/>
      <c r="QGN177" s="173"/>
      <c r="QGO177" s="173"/>
      <c r="QGP177" s="173"/>
      <c r="QGQ177" s="173"/>
      <c r="QGR177" s="173"/>
      <c r="QGS177" s="173"/>
      <c r="QGT177" s="173"/>
      <c r="QGU177" s="173"/>
      <c r="QGV177" s="173"/>
      <c r="QGW177" s="173"/>
      <c r="QGX177" s="173"/>
      <c r="QGY177" s="173"/>
      <c r="QGZ177" s="173"/>
      <c r="QHA177" s="173"/>
      <c r="QHB177" s="173"/>
      <c r="QHC177" s="173"/>
      <c r="QHD177" s="173"/>
      <c r="QHE177" s="173"/>
      <c r="QHF177" s="173"/>
      <c r="QHG177" s="173"/>
      <c r="QHH177" s="173"/>
      <c r="QHI177" s="173"/>
      <c r="QHJ177" s="173"/>
      <c r="QHK177" s="173"/>
      <c r="QHL177" s="173"/>
      <c r="QHM177" s="173"/>
      <c r="QHN177" s="173"/>
      <c r="QHO177" s="173"/>
      <c r="QHP177" s="173"/>
      <c r="QHQ177" s="173"/>
      <c r="QHR177" s="173"/>
      <c r="QHS177" s="173"/>
      <c r="QHT177" s="173"/>
      <c r="QHU177" s="173"/>
      <c r="QHV177" s="173"/>
      <c r="QHW177" s="173"/>
      <c r="QHX177" s="173"/>
      <c r="QHY177" s="173"/>
      <c r="QHZ177" s="173"/>
      <c r="QIA177" s="173"/>
      <c r="QIB177" s="173"/>
      <c r="QIC177" s="173"/>
      <c r="QID177" s="173"/>
      <c r="QIE177" s="173"/>
      <c r="QIF177" s="173"/>
      <c r="QIG177" s="173"/>
      <c r="QIH177" s="173"/>
      <c r="QII177" s="173"/>
      <c r="QIJ177" s="173"/>
      <c r="QIK177" s="173"/>
      <c r="QIL177" s="173"/>
      <c r="QIM177" s="173"/>
      <c r="QIN177" s="173"/>
      <c r="QIO177" s="173"/>
      <c r="QIP177" s="173"/>
      <c r="QIQ177" s="173"/>
      <c r="QIR177" s="173"/>
      <c r="QIS177" s="173"/>
      <c r="QIT177" s="173"/>
      <c r="QIU177" s="173"/>
      <c r="QIV177" s="173"/>
      <c r="QIW177" s="173"/>
      <c r="QIX177" s="173"/>
      <c r="QIY177" s="173"/>
      <c r="QIZ177" s="173"/>
      <c r="QJA177" s="173"/>
      <c r="QJB177" s="173"/>
      <c r="QJC177" s="173"/>
      <c r="QJD177" s="173"/>
      <c r="QJE177" s="173"/>
      <c r="QJF177" s="173"/>
      <c r="QJG177" s="173"/>
      <c r="QJH177" s="173"/>
      <c r="QJI177" s="173"/>
      <c r="QJJ177" s="173"/>
      <c r="QJK177" s="173"/>
      <c r="QJL177" s="173"/>
      <c r="QJM177" s="173"/>
      <c r="QJN177" s="173"/>
      <c r="QJO177" s="173"/>
      <c r="QJP177" s="173"/>
      <c r="QJQ177" s="173"/>
      <c r="QJR177" s="173"/>
      <c r="QJS177" s="173"/>
      <c r="QJT177" s="173"/>
      <c r="QJU177" s="173"/>
      <c r="QJV177" s="173"/>
      <c r="QJW177" s="173"/>
      <c r="QJX177" s="173"/>
      <c r="QJY177" s="173"/>
      <c r="QJZ177" s="173"/>
      <c r="QKA177" s="173"/>
      <c r="QKB177" s="173"/>
      <c r="QKC177" s="173"/>
      <c r="QKD177" s="173"/>
      <c r="QKE177" s="173"/>
      <c r="QKF177" s="173"/>
      <c r="QKG177" s="173"/>
      <c r="QKH177" s="173"/>
      <c r="QKI177" s="173"/>
      <c r="QKJ177" s="173"/>
      <c r="QKK177" s="173"/>
      <c r="QKL177" s="173"/>
      <c r="QKM177" s="173"/>
      <c r="QKN177" s="173"/>
      <c r="QKO177" s="173"/>
      <c r="QKP177" s="173"/>
      <c r="QKQ177" s="173"/>
      <c r="QKR177" s="173"/>
      <c r="QKS177" s="173"/>
      <c r="QKT177" s="173"/>
      <c r="QKU177" s="173"/>
      <c r="QKV177" s="173"/>
      <c r="QKW177" s="173"/>
      <c r="QKX177" s="173"/>
      <c r="QKY177" s="173"/>
      <c r="QKZ177" s="173"/>
      <c r="QLA177" s="173"/>
      <c r="QLB177" s="173"/>
      <c r="QLC177" s="173"/>
      <c r="QLD177" s="173"/>
      <c r="QLE177" s="173"/>
      <c r="QLF177" s="173"/>
      <c r="QLG177" s="173"/>
      <c r="QLH177" s="173"/>
      <c r="QLI177" s="173"/>
      <c r="QLJ177" s="173"/>
      <c r="QLK177" s="173"/>
      <c r="QLL177" s="173"/>
      <c r="QLM177" s="173"/>
      <c r="QLN177" s="173"/>
      <c r="QLO177" s="173"/>
      <c r="QLP177" s="173"/>
      <c r="QLQ177" s="173"/>
      <c r="QLR177" s="173"/>
      <c r="QLS177" s="173"/>
      <c r="QLT177" s="173"/>
      <c r="QLU177" s="173"/>
      <c r="QLV177" s="173"/>
      <c r="QLW177" s="173"/>
      <c r="QLX177" s="173"/>
      <c r="QLY177" s="173"/>
      <c r="QLZ177" s="173"/>
      <c r="QMA177" s="173"/>
      <c r="QMB177" s="173"/>
      <c r="QMC177" s="173"/>
      <c r="QMD177" s="173"/>
      <c r="QME177" s="173"/>
      <c r="QMF177" s="173"/>
      <c r="QMG177" s="173"/>
      <c r="QMH177" s="173"/>
      <c r="QMI177" s="173"/>
      <c r="QMJ177" s="173"/>
      <c r="QMK177" s="173"/>
      <c r="QML177" s="173"/>
      <c r="QMM177" s="173"/>
      <c r="QMN177" s="173"/>
      <c r="QMO177" s="173"/>
      <c r="QMP177" s="173"/>
      <c r="QMQ177" s="173"/>
      <c r="QMR177" s="173"/>
      <c r="QMS177" s="173"/>
      <c r="QMT177" s="173"/>
      <c r="QMU177" s="173"/>
      <c r="QMV177" s="173"/>
      <c r="QMW177" s="173"/>
      <c r="QMX177" s="173"/>
      <c r="QMY177" s="173"/>
      <c r="QMZ177" s="173"/>
      <c r="QNA177" s="173"/>
      <c r="QNB177" s="173"/>
      <c r="QNC177" s="173"/>
      <c r="QND177" s="173"/>
      <c r="QNE177" s="173"/>
      <c r="QNF177" s="173"/>
      <c r="QNG177" s="173"/>
      <c r="QNH177" s="173"/>
      <c r="QNI177" s="173"/>
      <c r="QNJ177" s="173"/>
      <c r="QNK177" s="173"/>
      <c r="QNL177" s="173"/>
      <c r="QNM177" s="173"/>
      <c r="QNN177" s="173"/>
      <c r="QNO177" s="173"/>
      <c r="QNP177" s="173"/>
      <c r="QNQ177" s="173"/>
      <c r="QNR177" s="173"/>
      <c r="QNS177" s="173"/>
      <c r="QNT177" s="173"/>
      <c r="QNU177" s="173"/>
      <c r="QNV177" s="173"/>
      <c r="QNW177" s="173"/>
      <c r="QNX177" s="173"/>
      <c r="QNY177" s="173"/>
      <c r="QNZ177" s="173"/>
      <c r="QOA177" s="173"/>
      <c r="QOB177" s="173"/>
      <c r="QOC177" s="173"/>
      <c r="QOD177" s="173"/>
      <c r="QOE177" s="173"/>
      <c r="QOF177" s="173"/>
      <c r="QOG177" s="173"/>
      <c r="QOH177" s="173"/>
      <c r="QOI177" s="173"/>
      <c r="QOJ177" s="173"/>
      <c r="QOK177" s="173"/>
      <c r="QOL177" s="173"/>
      <c r="QOM177" s="173"/>
      <c r="QON177" s="173"/>
      <c r="QOO177" s="173"/>
      <c r="QOP177" s="173"/>
      <c r="QOQ177" s="173"/>
      <c r="QOR177" s="173"/>
      <c r="QOS177" s="173"/>
      <c r="QOT177" s="173"/>
      <c r="QOU177" s="173"/>
      <c r="QOV177" s="173"/>
      <c r="QOW177" s="173"/>
      <c r="QOX177" s="173"/>
      <c r="QOY177" s="173"/>
      <c r="QOZ177" s="173"/>
      <c r="QPA177" s="173"/>
      <c r="QPB177" s="173"/>
      <c r="QPC177" s="173"/>
      <c r="QPD177" s="173"/>
      <c r="QPE177" s="173"/>
      <c r="QPF177" s="173"/>
      <c r="QPG177" s="173"/>
      <c r="QPH177" s="173"/>
      <c r="QPI177" s="173"/>
      <c r="QPJ177" s="173"/>
      <c r="QPK177" s="173"/>
      <c r="QPL177" s="173"/>
      <c r="QPM177" s="173"/>
      <c r="QPN177" s="173"/>
      <c r="QPO177" s="173"/>
      <c r="QPP177" s="173"/>
      <c r="QPQ177" s="173"/>
      <c r="QPR177" s="173"/>
      <c r="QPS177" s="173"/>
      <c r="QPT177" s="173"/>
      <c r="QPU177" s="173"/>
      <c r="QPV177" s="173"/>
      <c r="QPW177" s="173"/>
      <c r="QPX177" s="173"/>
      <c r="QPY177" s="173"/>
      <c r="QPZ177" s="173"/>
      <c r="QQA177" s="173"/>
      <c r="QQB177" s="173"/>
      <c r="QQC177" s="173"/>
      <c r="QQD177" s="173"/>
      <c r="QQE177" s="173"/>
      <c r="QQF177" s="173"/>
      <c r="QQG177" s="173"/>
      <c r="QQH177" s="173"/>
      <c r="QQI177" s="173"/>
      <c r="QQJ177" s="173"/>
      <c r="QQK177" s="173"/>
      <c r="QQL177" s="173"/>
      <c r="QQM177" s="173"/>
      <c r="QQN177" s="173"/>
      <c r="QQO177" s="173"/>
      <c r="QQP177" s="173"/>
      <c r="QQQ177" s="173"/>
      <c r="QQR177" s="173"/>
      <c r="QQS177" s="173"/>
      <c r="QQT177" s="173"/>
      <c r="QQU177" s="173"/>
      <c r="QQV177" s="173"/>
      <c r="QQW177" s="173"/>
      <c r="QQX177" s="173"/>
      <c r="QQY177" s="173"/>
      <c r="QQZ177" s="173"/>
      <c r="QRA177" s="173"/>
      <c r="QRB177" s="173"/>
      <c r="QRC177" s="173"/>
      <c r="QRD177" s="173"/>
      <c r="QRE177" s="173"/>
      <c r="QRF177" s="173"/>
      <c r="QRG177" s="173"/>
      <c r="QRH177" s="173"/>
      <c r="QRI177" s="173"/>
      <c r="QRJ177" s="173"/>
      <c r="QRK177" s="173"/>
      <c r="QRL177" s="173"/>
      <c r="QRM177" s="173"/>
      <c r="QRN177" s="173"/>
      <c r="QRO177" s="173"/>
      <c r="QRP177" s="173"/>
      <c r="QRQ177" s="173"/>
      <c r="QRR177" s="173"/>
      <c r="QRS177" s="173"/>
      <c r="QRT177" s="173"/>
      <c r="QRU177" s="173"/>
      <c r="QRV177" s="173"/>
      <c r="QRW177" s="173"/>
      <c r="QRX177" s="173"/>
      <c r="QRY177" s="173"/>
      <c r="QRZ177" s="173"/>
      <c r="QSA177" s="173"/>
      <c r="QSB177" s="173"/>
      <c r="QSC177" s="173"/>
      <c r="QSD177" s="173"/>
      <c r="QSE177" s="173"/>
      <c r="QSF177" s="173"/>
      <c r="QSG177" s="173"/>
      <c r="QSH177" s="173"/>
      <c r="QSI177" s="173"/>
      <c r="QSJ177" s="173"/>
      <c r="QSK177" s="173"/>
      <c r="QSL177" s="173"/>
      <c r="QSM177" s="173"/>
      <c r="QSN177" s="173"/>
      <c r="QSO177" s="173"/>
      <c r="QSP177" s="173"/>
      <c r="QSQ177" s="173"/>
      <c r="QSR177" s="173"/>
      <c r="QSS177" s="173"/>
      <c r="QST177" s="173"/>
      <c r="QSU177" s="173"/>
      <c r="QSV177" s="173"/>
      <c r="QSW177" s="173"/>
      <c r="QSX177" s="173"/>
      <c r="QSY177" s="173"/>
      <c r="QSZ177" s="173"/>
      <c r="QTA177" s="173"/>
      <c r="QTB177" s="173"/>
      <c r="QTC177" s="173"/>
      <c r="QTD177" s="173"/>
      <c r="QTE177" s="173"/>
      <c r="QTF177" s="173"/>
      <c r="QTG177" s="173"/>
      <c r="QTH177" s="173"/>
      <c r="QTI177" s="173"/>
      <c r="QTJ177" s="173"/>
      <c r="QTK177" s="173"/>
      <c r="QTL177" s="173"/>
      <c r="QTM177" s="173"/>
      <c r="QTN177" s="173"/>
      <c r="QTO177" s="173"/>
      <c r="QTP177" s="173"/>
      <c r="QTQ177" s="173"/>
      <c r="QTR177" s="173"/>
      <c r="QTS177" s="173"/>
      <c r="QTT177" s="173"/>
      <c r="QTU177" s="173"/>
      <c r="QTV177" s="173"/>
      <c r="QTW177" s="173"/>
      <c r="QTX177" s="173"/>
      <c r="QTY177" s="173"/>
      <c r="QTZ177" s="173"/>
      <c r="QUA177" s="173"/>
      <c r="QUB177" s="173"/>
      <c r="QUC177" s="173"/>
      <c r="QUD177" s="173"/>
      <c r="QUE177" s="173"/>
      <c r="QUF177" s="173"/>
      <c r="QUG177" s="173"/>
      <c r="QUH177" s="173"/>
      <c r="QUI177" s="173"/>
      <c r="QUJ177" s="173"/>
      <c r="QUK177" s="173"/>
      <c r="QUL177" s="173"/>
      <c r="QUM177" s="173"/>
      <c r="QUN177" s="173"/>
      <c r="QUO177" s="173"/>
      <c r="QUP177" s="173"/>
      <c r="QUQ177" s="173"/>
      <c r="QUR177" s="173"/>
      <c r="QUS177" s="173"/>
      <c r="QUT177" s="173"/>
      <c r="QUU177" s="173"/>
      <c r="QUV177" s="173"/>
      <c r="QUW177" s="173"/>
      <c r="QUX177" s="173"/>
      <c r="QUY177" s="173"/>
      <c r="QUZ177" s="173"/>
      <c r="QVA177" s="173"/>
      <c r="QVB177" s="173"/>
      <c r="QVC177" s="173"/>
      <c r="QVD177" s="173"/>
      <c r="QVE177" s="173"/>
      <c r="QVF177" s="173"/>
      <c r="QVG177" s="173"/>
      <c r="QVH177" s="173"/>
      <c r="QVI177" s="173"/>
      <c r="QVJ177" s="173"/>
      <c r="QVK177" s="173"/>
      <c r="QVL177" s="173"/>
      <c r="QVM177" s="173"/>
      <c r="QVN177" s="173"/>
      <c r="QVO177" s="173"/>
      <c r="QVP177" s="173"/>
      <c r="QVQ177" s="173"/>
      <c r="QVR177" s="173"/>
      <c r="QVS177" s="173"/>
      <c r="QVT177" s="173"/>
      <c r="QVU177" s="173"/>
      <c r="QVV177" s="173"/>
      <c r="QVW177" s="173"/>
      <c r="QVX177" s="173"/>
      <c r="QVY177" s="173"/>
      <c r="QVZ177" s="173"/>
      <c r="QWA177" s="173"/>
      <c r="QWB177" s="173"/>
      <c r="QWC177" s="173"/>
      <c r="QWD177" s="173"/>
      <c r="QWE177" s="173"/>
      <c r="QWF177" s="173"/>
      <c r="QWG177" s="173"/>
      <c r="QWH177" s="173"/>
      <c r="QWI177" s="173"/>
      <c r="QWJ177" s="173"/>
      <c r="QWK177" s="173"/>
      <c r="QWL177" s="173"/>
      <c r="QWM177" s="173"/>
      <c r="QWN177" s="173"/>
      <c r="QWO177" s="173"/>
      <c r="QWP177" s="173"/>
      <c r="QWQ177" s="173"/>
      <c r="QWR177" s="173"/>
      <c r="QWS177" s="173"/>
      <c r="QWT177" s="173"/>
      <c r="QWU177" s="173"/>
      <c r="QWV177" s="173"/>
      <c r="QWW177" s="173"/>
      <c r="QWX177" s="173"/>
      <c r="QWY177" s="173"/>
      <c r="QWZ177" s="173"/>
      <c r="QXA177" s="173"/>
      <c r="QXB177" s="173"/>
      <c r="QXC177" s="173"/>
      <c r="QXD177" s="173"/>
      <c r="QXE177" s="173"/>
      <c r="QXF177" s="173"/>
      <c r="QXG177" s="173"/>
      <c r="QXH177" s="173"/>
      <c r="QXI177" s="173"/>
      <c r="QXJ177" s="173"/>
      <c r="QXK177" s="173"/>
      <c r="QXL177" s="173"/>
      <c r="QXM177" s="173"/>
      <c r="QXN177" s="173"/>
      <c r="QXO177" s="173"/>
      <c r="QXP177" s="173"/>
      <c r="QXQ177" s="173"/>
      <c r="QXR177" s="173"/>
      <c r="QXS177" s="173"/>
      <c r="QXT177" s="173"/>
      <c r="QXU177" s="173"/>
      <c r="QXV177" s="173"/>
      <c r="QXW177" s="173"/>
      <c r="QXX177" s="173"/>
      <c r="QXY177" s="173"/>
      <c r="QXZ177" s="173"/>
      <c r="QYA177" s="173"/>
      <c r="QYB177" s="173"/>
      <c r="QYC177" s="173"/>
      <c r="QYD177" s="173"/>
      <c r="QYE177" s="173"/>
      <c r="QYF177" s="173"/>
      <c r="QYG177" s="173"/>
      <c r="QYH177" s="173"/>
      <c r="QYI177" s="173"/>
      <c r="QYJ177" s="173"/>
      <c r="QYK177" s="173"/>
      <c r="QYL177" s="173"/>
      <c r="QYM177" s="173"/>
      <c r="QYN177" s="173"/>
      <c r="QYO177" s="173"/>
      <c r="QYP177" s="173"/>
      <c r="QYQ177" s="173"/>
      <c r="QYR177" s="173"/>
      <c r="QYS177" s="173"/>
      <c r="QYT177" s="173"/>
      <c r="QYU177" s="173"/>
      <c r="QYV177" s="173"/>
      <c r="QYW177" s="173"/>
      <c r="QYX177" s="173"/>
      <c r="QYY177" s="173"/>
      <c r="QYZ177" s="173"/>
      <c r="QZA177" s="173"/>
      <c r="QZB177" s="173"/>
      <c r="QZC177" s="173"/>
      <c r="QZD177" s="173"/>
      <c r="QZE177" s="173"/>
      <c r="QZF177" s="173"/>
      <c r="QZG177" s="173"/>
      <c r="QZH177" s="173"/>
      <c r="QZI177" s="173"/>
      <c r="QZJ177" s="173"/>
      <c r="QZK177" s="173"/>
      <c r="QZL177" s="173"/>
      <c r="QZM177" s="173"/>
      <c r="QZN177" s="173"/>
      <c r="QZO177" s="173"/>
      <c r="QZP177" s="173"/>
      <c r="QZQ177" s="173"/>
      <c r="QZR177" s="173"/>
      <c r="QZS177" s="173"/>
      <c r="QZT177" s="173"/>
      <c r="QZU177" s="173"/>
      <c r="QZV177" s="173"/>
      <c r="QZW177" s="173"/>
      <c r="QZX177" s="173"/>
      <c r="QZY177" s="173"/>
      <c r="QZZ177" s="173"/>
      <c r="RAA177" s="173"/>
      <c r="RAB177" s="173"/>
      <c r="RAC177" s="173"/>
      <c r="RAD177" s="173"/>
      <c r="RAE177" s="173"/>
      <c r="RAF177" s="173"/>
      <c r="RAG177" s="173"/>
      <c r="RAH177" s="173"/>
      <c r="RAI177" s="173"/>
      <c r="RAJ177" s="173"/>
      <c r="RAK177" s="173"/>
      <c r="RAL177" s="173"/>
      <c r="RAM177" s="173"/>
      <c r="RAN177" s="173"/>
      <c r="RAO177" s="173"/>
      <c r="RAP177" s="173"/>
      <c r="RAQ177" s="173"/>
      <c r="RAR177" s="173"/>
      <c r="RAS177" s="173"/>
      <c r="RAT177" s="173"/>
      <c r="RAU177" s="173"/>
      <c r="RAV177" s="173"/>
      <c r="RAW177" s="173"/>
      <c r="RAX177" s="173"/>
      <c r="RAY177" s="173"/>
      <c r="RAZ177" s="173"/>
      <c r="RBA177" s="173"/>
      <c r="RBB177" s="173"/>
      <c r="RBC177" s="173"/>
      <c r="RBD177" s="173"/>
      <c r="RBE177" s="173"/>
      <c r="RBF177" s="173"/>
      <c r="RBG177" s="173"/>
      <c r="RBH177" s="173"/>
      <c r="RBI177" s="173"/>
      <c r="RBJ177" s="173"/>
      <c r="RBK177" s="173"/>
      <c r="RBL177" s="173"/>
      <c r="RBM177" s="173"/>
      <c r="RBN177" s="173"/>
      <c r="RBO177" s="173"/>
      <c r="RBP177" s="173"/>
      <c r="RBQ177" s="173"/>
      <c r="RBR177" s="173"/>
      <c r="RBS177" s="173"/>
      <c r="RBT177" s="173"/>
      <c r="RBU177" s="173"/>
      <c r="RBV177" s="173"/>
      <c r="RBW177" s="173"/>
      <c r="RBX177" s="173"/>
      <c r="RBY177" s="173"/>
      <c r="RBZ177" s="173"/>
      <c r="RCA177" s="173"/>
      <c r="RCB177" s="173"/>
      <c r="RCC177" s="173"/>
      <c r="RCD177" s="173"/>
      <c r="RCE177" s="173"/>
      <c r="RCF177" s="173"/>
      <c r="RCG177" s="173"/>
      <c r="RCH177" s="173"/>
      <c r="RCI177" s="173"/>
      <c r="RCJ177" s="173"/>
      <c r="RCK177" s="173"/>
      <c r="RCL177" s="173"/>
      <c r="RCM177" s="173"/>
      <c r="RCN177" s="173"/>
      <c r="RCO177" s="173"/>
      <c r="RCP177" s="173"/>
      <c r="RCQ177" s="173"/>
      <c r="RCR177" s="173"/>
      <c r="RCS177" s="173"/>
      <c r="RCT177" s="173"/>
      <c r="RCU177" s="173"/>
      <c r="RCV177" s="173"/>
      <c r="RCW177" s="173"/>
      <c r="RCX177" s="173"/>
      <c r="RCY177" s="173"/>
      <c r="RCZ177" s="173"/>
      <c r="RDA177" s="173"/>
      <c r="RDB177" s="173"/>
      <c r="RDC177" s="173"/>
      <c r="RDD177" s="173"/>
      <c r="RDE177" s="173"/>
      <c r="RDF177" s="173"/>
      <c r="RDG177" s="173"/>
      <c r="RDH177" s="173"/>
      <c r="RDI177" s="173"/>
      <c r="RDJ177" s="173"/>
      <c r="RDK177" s="173"/>
      <c r="RDL177" s="173"/>
      <c r="RDM177" s="173"/>
      <c r="RDN177" s="173"/>
      <c r="RDO177" s="173"/>
      <c r="RDP177" s="173"/>
      <c r="RDQ177" s="173"/>
      <c r="RDR177" s="173"/>
      <c r="RDS177" s="173"/>
      <c r="RDT177" s="173"/>
      <c r="RDU177" s="173"/>
      <c r="RDV177" s="173"/>
      <c r="RDW177" s="173"/>
      <c r="RDX177" s="173"/>
      <c r="RDY177" s="173"/>
      <c r="RDZ177" s="173"/>
      <c r="REA177" s="173"/>
      <c r="REB177" s="173"/>
      <c r="REC177" s="173"/>
      <c r="RED177" s="173"/>
      <c r="REE177" s="173"/>
      <c r="REF177" s="173"/>
      <c r="REG177" s="173"/>
      <c r="REH177" s="173"/>
      <c r="REI177" s="173"/>
      <c r="REJ177" s="173"/>
      <c r="REK177" s="173"/>
      <c r="REL177" s="173"/>
      <c r="REM177" s="173"/>
      <c r="REN177" s="173"/>
      <c r="REO177" s="173"/>
      <c r="REP177" s="173"/>
      <c r="REQ177" s="173"/>
      <c r="RER177" s="173"/>
      <c r="RES177" s="173"/>
      <c r="RET177" s="173"/>
      <c r="REU177" s="173"/>
      <c r="REV177" s="173"/>
      <c r="REW177" s="173"/>
      <c r="REX177" s="173"/>
      <c r="REY177" s="173"/>
      <c r="REZ177" s="173"/>
      <c r="RFA177" s="173"/>
      <c r="RFB177" s="173"/>
      <c r="RFC177" s="173"/>
      <c r="RFD177" s="173"/>
      <c r="RFE177" s="173"/>
      <c r="RFF177" s="173"/>
      <c r="RFG177" s="173"/>
      <c r="RFH177" s="173"/>
      <c r="RFI177" s="173"/>
      <c r="RFJ177" s="173"/>
      <c r="RFK177" s="173"/>
      <c r="RFL177" s="173"/>
      <c r="RFM177" s="173"/>
      <c r="RFN177" s="173"/>
      <c r="RFO177" s="173"/>
      <c r="RFP177" s="173"/>
      <c r="RFQ177" s="173"/>
      <c r="RFR177" s="173"/>
      <c r="RFS177" s="173"/>
      <c r="RFT177" s="173"/>
      <c r="RFU177" s="173"/>
      <c r="RFV177" s="173"/>
      <c r="RFW177" s="173"/>
      <c r="RFX177" s="173"/>
      <c r="RFY177" s="173"/>
      <c r="RFZ177" s="173"/>
      <c r="RGA177" s="173"/>
      <c r="RGB177" s="173"/>
      <c r="RGC177" s="173"/>
      <c r="RGD177" s="173"/>
      <c r="RGE177" s="173"/>
      <c r="RGF177" s="173"/>
      <c r="RGG177" s="173"/>
      <c r="RGH177" s="173"/>
      <c r="RGI177" s="173"/>
      <c r="RGJ177" s="173"/>
      <c r="RGK177" s="173"/>
      <c r="RGL177" s="173"/>
      <c r="RGM177" s="173"/>
      <c r="RGN177" s="173"/>
      <c r="RGO177" s="173"/>
      <c r="RGP177" s="173"/>
      <c r="RGQ177" s="173"/>
      <c r="RGR177" s="173"/>
      <c r="RGS177" s="173"/>
      <c r="RGT177" s="173"/>
      <c r="RGU177" s="173"/>
      <c r="RGV177" s="173"/>
      <c r="RGW177" s="173"/>
      <c r="RGX177" s="173"/>
      <c r="RGY177" s="173"/>
      <c r="RGZ177" s="173"/>
      <c r="RHA177" s="173"/>
      <c r="RHB177" s="173"/>
      <c r="RHC177" s="173"/>
      <c r="RHD177" s="173"/>
      <c r="RHE177" s="173"/>
      <c r="RHF177" s="173"/>
      <c r="RHG177" s="173"/>
      <c r="RHH177" s="173"/>
      <c r="RHI177" s="173"/>
      <c r="RHJ177" s="173"/>
      <c r="RHK177" s="173"/>
      <c r="RHL177" s="173"/>
      <c r="RHM177" s="173"/>
      <c r="RHN177" s="173"/>
      <c r="RHO177" s="173"/>
      <c r="RHP177" s="173"/>
      <c r="RHQ177" s="173"/>
      <c r="RHR177" s="173"/>
      <c r="RHS177" s="173"/>
      <c r="RHT177" s="173"/>
      <c r="RHU177" s="173"/>
      <c r="RHV177" s="173"/>
      <c r="RHW177" s="173"/>
      <c r="RHX177" s="173"/>
      <c r="RHY177" s="173"/>
      <c r="RHZ177" s="173"/>
      <c r="RIA177" s="173"/>
      <c r="RIB177" s="173"/>
      <c r="RIC177" s="173"/>
      <c r="RID177" s="173"/>
      <c r="RIE177" s="173"/>
      <c r="RIF177" s="173"/>
      <c r="RIG177" s="173"/>
      <c r="RIH177" s="173"/>
      <c r="RII177" s="173"/>
      <c r="RIJ177" s="173"/>
      <c r="RIK177" s="173"/>
      <c r="RIL177" s="173"/>
      <c r="RIM177" s="173"/>
      <c r="RIN177" s="173"/>
      <c r="RIO177" s="173"/>
      <c r="RIP177" s="173"/>
      <c r="RIQ177" s="173"/>
      <c r="RIR177" s="173"/>
      <c r="RIS177" s="173"/>
      <c r="RIT177" s="173"/>
      <c r="RIU177" s="173"/>
      <c r="RIV177" s="173"/>
      <c r="RIW177" s="173"/>
      <c r="RIX177" s="173"/>
      <c r="RIY177" s="173"/>
      <c r="RIZ177" s="173"/>
      <c r="RJA177" s="173"/>
      <c r="RJB177" s="173"/>
      <c r="RJC177" s="173"/>
      <c r="RJD177" s="173"/>
      <c r="RJE177" s="173"/>
      <c r="RJF177" s="173"/>
      <c r="RJG177" s="173"/>
      <c r="RJH177" s="173"/>
      <c r="RJI177" s="173"/>
      <c r="RJJ177" s="173"/>
      <c r="RJK177" s="173"/>
      <c r="RJL177" s="173"/>
      <c r="RJM177" s="173"/>
      <c r="RJN177" s="173"/>
      <c r="RJO177" s="173"/>
      <c r="RJP177" s="173"/>
      <c r="RJQ177" s="173"/>
      <c r="RJR177" s="173"/>
      <c r="RJS177" s="173"/>
      <c r="RJT177" s="173"/>
      <c r="RJU177" s="173"/>
      <c r="RJV177" s="173"/>
      <c r="RJW177" s="173"/>
      <c r="RJX177" s="173"/>
      <c r="RJY177" s="173"/>
      <c r="RJZ177" s="173"/>
      <c r="RKA177" s="173"/>
      <c r="RKB177" s="173"/>
      <c r="RKC177" s="173"/>
      <c r="RKD177" s="173"/>
      <c r="RKE177" s="173"/>
      <c r="RKF177" s="173"/>
      <c r="RKG177" s="173"/>
      <c r="RKH177" s="173"/>
      <c r="RKI177" s="173"/>
      <c r="RKJ177" s="173"/>
      <c r="RKK177" s="173"/>
      <c r="RKL177" s="173"/>
      <c r="RKM177" s="173"/>
      <c r="RKN177" s="173"/>
      <c r="RKO177" s="173"/>
      <c r="RKP177" s="173"/>
      <c r="RKQ177" s="173"/>
      <c r="RKR177" s="173"/>
      <c r="RKS177" s="173"/>
      <c r="RKT177" s="173"/>
      <c r="RKU177" s="173"/>
      <c r="RKV177" s="173"/>
      <c r="RKW177" s="173"/>
      <c r="RKX177" s="173"/>
      <c r="RKY177" s="173"/>
      <c r="RKZ177" s="173"/>
      <c r="RLA177" s="173"/>
      <c r="RLB177" s="173"/>
      <c r="RLC177" s="173"/>
      <c r="RLD177" s="173"/>
      <c r="RLE177" s="173"/>
      <c r="RLF177" s="173"/>
      <c r="RLG177" s="173"/>
      <c r="RLH177" s="173"/>
      <c r="RLI177" s="173"/>
      <c r="RLJ177" s="173"/>
      <c r="RLK177" s="173"/>
      <c r="RLL177" s="173"/>
      <c r="RLM177" s="173"/>
      <c r="RLN177" s="173"/>
      <c r="RLO177" s="173"/>
      <c r="RLP177" s="173"/>
      <c r="RLQ177" s="173"/>
      <c r="RLR177" s="173"/>
      <c r="RLS177" s="173"/>
      <c r="RLT177" s="173"/>
      <c r="RLU177" s="173"/>
      <c r="RLV177" s="173"/>
      <c r="RLW177" s="173"/>
      <c r="RLX177" s="173"/>
      <c r="RLY177" s="173"/>
      <c r="RLZ177" s="173"/>
      <c r="RMA177" s="173"/>
      <c r="RMB177" s="173"/>
      <c r="RMC177" s="173"/>
      <c r="RMD177" s="173"/>
      <c r="RME177" s="173"/>
      <c r="RMF177" s="173"/>
      <c r="RMG177" s="173"/>
      <c r="RMH177" s="173"/>
      <c r="RMI177" s="173"/>
      <c r="RMJ177" s="173"/>
      <c r="RMK177" s="173"/>
      <c r="RML177" s="173"/>
      <c r="RMM177" s="173"/>
      <c r="RMN177" s="173"/>
      <c r="RMO177" s="173"/>
      <c r="RMP177" s="173"/>
      <c r="RMQ177" s="173"/>
      <c r="RMR177" s="173"/>
      <c r="RMS177" s="173"/>
      <c r="RMT177" s="173"/>
      <c r="RMU177" s="173"/>
      <c r="RMV177" s="173"/>
      <c r="RMW177" s="173"/>
      <c r="RMX177" s="173"/>
      <c r="RMY177" s="173"/>
      <c r="RMZ177" s="173"/>
      <c r="RNA177" s="173"/>
      <c r="RNB177" s="173"/>
      <c r="RNC177" s="173"/>
      <c r="RND177" s="173"/>
      <c r="RNE177" s="173"/>
      <c r="RNF177" s="173"/>
      <c r="RNG177" s="173"/>
      <c r="RNH177" s="173"/>
      <c r="RNI177" s="173"/>
      <c r="RNJ177" s="173"/>
      <c r="RNK177" s="173"/>
      <c r="RNL177" s="173"/>
      <c r="RNM177" s="173"/>
      <c r="RNN177" s="173"/>
      <c r="RNO177" s="173"/>
      <c r="RNP177" s="173"/>
      <c r="RNQ177" s="173"/>
      <c r="RNR177" s="173"/>
      <c r="RNS177" s="173"/>
      <c r="RNT177" s="173"/>
      <c r="RNU177" s="173"/>
      <c r="RNV177" s="173"/>
      <c r="RNW177" s="173"/>
      <c r="RNX177" s="173"/>
      <c r="RNY177" s="173"/>
      <c r="RNZ177" s="173"/>
      <c r="ROA177" s="173"/>
      <c r="ROB177" s="173"/>
      <c r="ROC177" s="173"/>
      <c r="ROD177" s="173"/>
      <c r="ROE177" s="173"/>
      <c r="ROF177" s="173"/>
      <c r="ROG177" s="173"/>
      <c r="ROH177" s="173"/>
      <c r="ROI177" s="173"/>
      <c r="ROJ177" s="173"/>
      <c r="ROK177" s="173"/>
      <c r="ROL177" s="173"/>
      <c r="ROM177" s="173"/>
      <c r="RON177" s="173"/>
      <c r="ROO177" s="173"/>
      <c r="ROP177" s="173"/>
      <c r="ROQ177" s="173"/>
      <c r="ROR177" s="173"/>
      <c r="ROS177" s="173"/>
      <c r="ROT177" s="173"/>
      <c r="ROU177" s="173"/>
      <c r="ROV177" s="173"/>
      <c r="ROW177" s="173"/>
      <c r="ROX177" s="173"/>
      <c r="ROY177" s="173"/>
      <c r="ROZ177" s="173"/>
      <c r="RPA177" s="173"/>
      <c r="RPB177" s="173"/>
      <c r="RPC177" s="173"/>
      <c r="RPD177" s="173"/>
      <c r="RPE177" s="173"/>
      <c r="RPF177" s="173"/>
      <c r="RPG177" s="173"/>
      <c r="RPH177" s="173"/>
      <c r="RPI177" s="173"/>
      <c r="RPJ177" s="173"/>
      <c r="RPK177" s="173"/>
      <c r="RPL177" s="173"/>
      <c r="RPM177" s="173"/>
      <c r="RPN177" s="173"/>
      <c r="RPO177" s="173"/>
      <c r="RPP177" s="173"/>
      <c r="RPQ177" s="173"/>
      <c r="RPR177" s="173"/>
      <c r="RPS177" s="173"/>
      <c r="RPT177" s="173"/>
      <c r="RPU177" s="173"/>
      <c r="RPV177" s="173"/>
      <c r="RPW177" s="173"/>
      <c r="RPX177" s="173"/>
      <c r="RPY177" s="173"/>
      <c r="RPZ177" s="173"/>
      <c r="RQA177" s="173"/>
      <c r="RQB177" s="173"/>
      <c r="RQC177" s="173"/>
      <c r="RQD177" s="173"/>
      <c r="RQE177" s="173"/>
      <c r="RQF177" s="173"/>
      <c r="RQG177" s="173"/>
      <c r="RQH177" s="173"/>
      <c r="RQI177" s="173"/>
      <c r="RQJ177" s="173"/>
      <c r="RQK177" s="173"/>
      <c r="RQL177" s="173"/>
      <c r="RQM177" s="173"/>
      <c r="RQN177" s="173"/>
      <c r="RQO177" s="173"/>
      <c r="RQP177" s="173"/>
      <c r="RQQ177" s="173"/>
      <c r="RQR177" s="173"/>
      <c r="RQS177" s="173"/>
      <c r="RQT177" s="173"/>
      <c r="RQU177" s="173"/>
      <c r="RQV177" s="173"/>
      <c r="RQW177" s="173"/>
      <c r="RQX177" s="173"/>
      <c r="RQY177" s="173"/>
      <c r="RQZ177" s="173"/>
      <c r="RRA177" s="173"/>
      <c r="RRB177" s="173"/>
      <c r="RRC177" s="173"/>
      <c r="RRD177" s="173"/>
      <c r="RRE177" s="173"/>
      <c r="RRF177" s="173"/>
      <c r="RRG177" s="173"/>
      <c r="RRH177" s="173"/>
      <c r="RRI177" s="173"/>
      <c r="RRJ177" s="173"/>
      <c r="RRK177" s="173"/>
      <c r="RRL177" s="173"/>
      <c r="RRM177" s="173"/>
      <c r="RRN177" s="173"/>
      <c r="RRO177" s="173"/>
      <c r="RRP177" s="173"/>
      <c r="RRQ177" s="173"/>
      <c r="RRR177" s="173"/>
      <c r="RRS177" s="173"/>
      <c r="RRT177" s="173"/>
      <c r="RRU177" s="173"/>
      <c r="RRV177" s="173"/>
      <c r="RRW177" s="173"/>
      <c r="RRX177" s="173"/>
      <c r="RRY177" s="173"/>
      <c r="RRZ177" s="173"/>
      <c r="RSA177" s="173"/>
      <c r="RSB177" s="173"/>
      <c r="RSC177" s="173"/>
      <c r="RSD177" s="173"/>
      <c r="RSE177" s="173"/>
      <c r="RSF177" s="173"/>
      <c r="RSG177" s="173"/>
      <c r="RSH177" s="173"/>
      <c r="RSI177" s="173"/>
      <c r="RSJ177" s="173"/>
      <c r="RSK177" s="173"/>
      <c r="RSL177" s="173"/>
      <c r="RSM177" s="173"/>
      <c r="RSN177" s="173"/>
      <c r="RSO177" s="173"/>
      <c r="RSP177" s="173"/>
      <c r="RSQ177" s="173"/>
      <c r="RSR177" s="173"/>
      <c r="RSS177" s="173"/>
      <c r="RST177" s="173"/>
      <c r="RSU177" s="173"/>
      <c r="RSV177" s="173"/>
      <c r="RSW177" s="173"/>
      <c r="RSX177" s="173"/>
      <c r="RSY177" s="173"/>
      <c r="RSZ177" s="173"/>
      <c r="RTA177" s="173"/>
      <c r="RTB177" s="173"/>
      <c r="RTC177" s="173"/>
      <c r="RTD177" s="173"/>
      <c r="RTE177" s="173"/>
      <c r="RTF177" s="173"/>
      <c r="RTG177" s="173"/>
      <c r="RTH177" s="173"/>
      <c r="RTI177" s="173"/>
      <c r="RTJ177" s="173"/>
      <c r="RTK177" s="173"/>
      <c r="RTL177" s="173"/>
      <c r="RTM177" s="173"/>
      <c r="RTN177" s="173"/>
      <c r="RTO177" s="173"/>
      <c r="RTP177" s="173"/>
      <c r="RTQ177" s="173"/>
      <c r="RTR177" s="173"/>
      <c r="RTS177" s="173"/>
      <c r="RTT177" s="173"/>
      <c r="RTU177" s="173"/>
      <c r="RTV177" s="173"/>
      <c r="RTW177" s="173"/>
      <c r="RTX177" s="173"/>
      <c r="RTY177" s="173"/>
      <c r="RTZ177" s="173"/>
      <c r="RUA177" s="173"/>
      <c r="RUB177" s="173"/>
      <c r="RUC177" s="173"/>
      <c r="RUD177" s="173"/>
      <c r="RUE177" s="173"/>
      <c r="RUF177" s="173"/>
      <c r="RUG177" s="173"/>
      <c r="RUH177" s="173"/>
      <c r="RUI177" s="173"/>
      <c r="RUJ177" s="173"/>
      <c r="RUK177" s="173"/>
      <c r="RUL177" s="173"/>
      <c r="RUM177" s="173"/>
      <c r="RUN177" s="173"/>
      <c r="RUO177" s="173"/>
      <c r="RUP177" s="173"/>
      <c r="RUQ177" s="173"/>
      <c r="RUR177" s="173"/>
      <c r="RUS177" s="173"/>
      <c r="RUT177" s="173"/>
      <c r="RUU177" s="173"/>
      <c r="RUV177" s="173"/>
      <c r="RUW177" s="173"/>
      <c r="RUX177" s="173"/>
      <c r="RUY177" s="173"/>
      <c r="RUZ177" s="173"/>
      <c r="RVA177" s="173"/>
      <c r="RVB177" s="173"/>
      <c r="RVC177" s="173"/>
      <c r="RVD177" s="173"/>
      <c r="RVE177" s="173"/>
      <c r="RVF177" s="173"/>
      <c r="RVG177" s="173"/>
      <c r="RVH177" s="173"/>
      <c r="RVI177" s="173"/>
      <c r="RVJ177" s="173"/>
      <c r="RVK177" s="173"/>
      <c r="RVL177" s="173"/>
      <c r="RVM177" s="173"/>
      <c r="RVN177" s="173"/>
      <c r="RVO177" s="173"/>
      <c r="RVP177" s="173"/>
      <c r="RVQ177" s="173"/>
      <c r="RVR177" s="173"/>
      <c r="RVS177" s="173"/>
      <c r="RVT177" s="173"/>
      <c r="RVU177" s="173"/>
      <c r="RVV177" s="173"/>
      <c r="RVW177" s="173"/>
      <c r="RVX177" s="173"/>
      <c r="RVY177" s="173"/>
      <c r="RVZ177" s="173"/>
      <c r="RWA177" s="173"/>
      <c r="RWB177" s="173"/>
      <c r="RWC177" s="173"/>
      <c r="RWD177" s="173"/>
      <c r="RWE177" s="173"/>
      <c r="RWF177" s="173"/>
      <c r="RWG177" s="173"/>
      <c r="RWH177" s="173"/>
      <c r="RWI177" s="173"/>
      <c r="RWJ177" s="173"/>
      <c r="RWK177" s="173"/>
      <c r="RWL177" s="173"/>
      <c r="RWM177" s="173"/>
      <c r="RWN177" s="173"/>
      <c r="RWO177" s="173"/>
      <c r="RWP177" s="173"/>
      <c r="RWQ177" s="173"/>
      <c r="RWR177" s="173"/>
      <c r="RWS177" s="173"/>
      <c r="RWT177" s="173"/>
      <c r="RWU177" s="173"/>
      <c r="RWV177" s="173"/>
      <c r="RWW177" s="173"/>
      <c r="RWX177" s="173"/>
      <c r="RWY177" s="173"/>
      <c r="RWZ177" s="173"/>
      <c r="RXA177" s="173"/>
      <c r="RXB177" s="173"/>
      <c r="RXC177" s="173"/>
      <c r="RXD177" s="173"/>
      <c r="RXE177" s="173"/>
      <c r="RXF177" s="173"/>
      <c r="RXG177" s="173"/>
      <c r="RXH177" s="173"/>
      <c r="RXI177" s="173"/>
      <c r="RXJ177" s="173"/>
      <c r="RXK177" s="173"/>
      <c r="RXL177" s="173"/>
      <c r="RXM177" s="173"/>
      <c r="RXN177" s="173"/>
      <c r="RXO177" s="173"/>
      <c r="RXP177" s="173"/>
      <c r="RXQ177" s="173"/>
      <c r="RXR177" s="173"/>
      <c r="RXS177" s="173"/>
      <c r="RXT177" s="173"/>
      <c r="RXU177" s="173"/>
      <c r="RXV177" s="173"/>
      <c r="RXW177" s="173"/>
      <c r="RXX177" s="173"/>
      <c r="RXY177" s="173"/>
      <c r="RXZ177" s="173"/>
      <c r="RYA177" s="173"/>
      <c r="RYB177" s="173"/>
      <c r="RYC177" s="173"/>
      <c r="RYD177" s="173"/>
      <c r="RYE177" s="173"/>
      <c r="RYF177" s="173"/>
      <c r="RYG177" s="173"/>
      <c r="RYH177" s="173"/>
      <c r="RYI177" s="173"/>
      <c r="RYJ177" s="173"/>
      <c r="RYK177" s="173"/>
      <c r="RYL177" s="173"/>
      <c r="RYM177" s="173"/>
      <c r="RYN177" s="173"/>
      <c r="RYO177" s="173"/>
      <c r="RYP177" s="173"/>
      <c r="RYQ177" s="173"/>
      <c r="RYR177" s="173"/>
      <c r="RYS177" s="173"/>
      <c r="RYT177" s="173"/>
      <c r="RYU177" s="173"/>
      <c r="RYV177" s="173"/>
      <c r="RYW177" s="173"/>
      <c r="RYX177" s="173"/>
      <c r="RYY177" s="173"/>
      <c r="RYZ177" s="173"/>
      <c r="RZA177" s="173"/>
      <c r="RZB177" s="173"/>
      <c r="RZC177" s="173"/>
      <c r="RZD177" s="173"/>
      <c r="RZE177" s="173"/>
      <c r="RZF177" s="173"/>
      <c r="RZG177" s="173"/>
      <c r="RZH177" s="173"/>
      <c r="RZI177" s="173"/>
      <c r="RZJ177" s="173"/>
      <c r="RZK177" s="173"/>
      <c r="RZL177" s="173"/>
      <c r="RZM177" s="173"/>
      <c r="RZN177" s="173"/>
      <c r="RZO177" s="173"/>
      <c r="RZP177" s="173"/>
      <c r="RZQ177" s="173"/>
      <c r="RZR177" s="173"/>
      <c r="RZS177" s="173"/>
      <c r="RZT177" s="173"/>
      <c r="RZU177" s="173"/>
      <c r="RZV177" s="173"/>
      <c r="RZW177" s="173"/>
      <c r="RZX177" s="173"/>
      <c r="RZY177" s="173"/>
      <c r="RZZ177" s="173"/>
      <c r="SAA177" s="173"/>
      <c r="SAB177" s="173"/>
      <c r="SAC177" s="173"/>
      <c r="SAD177" s="173"/>
      <c r="SAE177" s="173"/>
      <c r="SAF177" s="173"/>
      <c r="SAG177" s="173"/>
      <c r="SAH177" s="173"/>
      <c r="SAI177" s="173"/>
      <c r="SAJ177" s="173"/>
      <c r="SAK177" s="173"/>
      <c r="SAL177" s="173"/>
      <c r="SAM177" s="173"/>
      <c r="SAN177" s="173"/>
      <c r="SAO177" s="173"/>
      <c r="SAP177" s="173"/>
      <c r="SAQ177" s="173"/>
      <c r="SAR177" s="173"/>
      <c r="SAS177" s="173"/>
      <c r="SAT177" s="173"/>
      <c r="SAU177" s="173"/>
      <c r="SAV177" s="173"/>
      <c r="SAW177" s="173"/>
      <c r="SAX177" s="173"/>
      <c r="SAY177" s="173"/>
      <c r="SAZ177" s="173"/>
      <c r="SBA177" s="173"/>
      <c r="SBB177" s="173"/>
      <c r="SBC177" s="173"/>
      <c r="SBD177" s="173"/>
      <c r="SBE177" s="173"/>
      <c r="SBF177" s="173"/>
      <c r="SBG177" s="173"/>
      <c r="SBH177" s="173"/>
      <c r="SBI177" s="173"/>
      <c r="SBJ177" s="173"/>
      <c r="SBK177" s="173"/>
      <c r="SBL177" s="173"/>
      <c r="SBM177" s="173"/>
      <c r="SBN177" s="173"/>
      <c r="SBO177" s="173"/>
      <c r="SBP177" s="173"/>
      <c r="SBQ177" s="173"/>
      <c r="SBR177" s="173"/>
      <c r="SBS177" s="173"/>
      <c r="SBT177" s="173"/>
      <c r="SBU177" s="173"/>
      <c r="SBV177" s="173"/>
      <c r="SBW177" s="173"/>
      <c r="SBX177" s="173"/>
      <c r="SBY177" s="173"/>
      <c r="SBZ177" s="173"/>
      <c r="SCA177" s="173"/>
      <c r="SCB177" s="173"/>
      <c r="SCC177" s="173"/>
      <c r="SCD177" s="173"/>
      <c r="SCE177" s="173"/>
      <c r="SCF177" s="173"/>
      <c r="SCG177" s="173"/>
      <c r="SCH177" s="173"/>
      <c r="SCI177" s="173"/>
      <c r="SCJ177" s="173"/>
      <c r="SCK177" s="173"/>
      <c r="SCL177" s="173"/>
      <c r="SCM177" s="173"/>
      <c r="SCN177" s="173"/>
      <c r="SCO177" s="173"/>
      <c r="SCP177" s="173"/>
      <c r="SCQ177" s="173"/>
      <c r="SCR177" s="173"/>
      <c r="SCS177" s="173"/>
      <c r="SCT177" s="173"/>
      <c r="SCU177" s="173"/>
      <c r="SCV177" s="173"/>
      <c r="SCW177" s="173"/>
      <c r="SCX177" s="173"/>
      <c r="SCY177" s="173"/>
      <c r="SCZ177" s="173"/>
      <c r="SDA177" s="173"/>
      <c r="SDB177" s="173"/>
      <c r="SDC177" s="173"/>
      <c r="SDD177" s="173"/>
      <c r="SDE177" s="173"/>
      <c r="SDF177" s="173"/>
      <c r="SDG177" s="173"/>
      <c r="SDH177" s="173"/>
      <c r="SDI177" s="173"/>
      <c r="SDJ177" s="173"/>
      <c r="SDK177" s="173"/>
      <c r="SDL177" s="173"/>
      <c r="SDM177" s="173"/>
      <c r="SDN177" s="173"/>
      <c r="SDO177" s="173"/>
      <c r="SDP177" s="173"/>
      <c r="SDQ177" s="173"/>
      <c r="SDR177" s="173"/>
      <c r="SDS177" s="173"/>
      <c r="SDT177" s="173"/>
      <c r="SDU177" s="173"/>
      <c r="SDV177" s="173"/>
      <c r="SDW177" s="173"/>
      <c r="SDX177" s="173"/>
      <c r="SDY177" s="173"/>
      <c r="SDZ177" s="173"/>
      <c r="SEA177" s="173"/>
      <c r="SEB177" s="173"/>
      <c r="SEC177" s="173"/>
      <c r="SED177" s="173"/>
      <c r="SEE177" s="173"/>
      <c r="SEF177" s="173"/>
      <c r="SEG177" s="173"/>
      <c r="SEH177" s="173"/>
      <c r="SEI177" s="173"/>
      <c r="SEJ177" s="173"/>
      <c r="SEK177" s="173"/>
      <c r="SEL177" s="173"/>
      <c r="SEM177" s="173"/>
      <c r="SEN177" s="173"/>
      <c r="SEO177" s="173"/>
      <c r="SEP177" s="173"/>
      <c r="SEQ177" s="173"/>
      <c r="SER177" s="173"/>
      <c r="SES177" s="173"/>
      <c r="SET177" s="173"/>
      <c r="SEU177" s="173"/>
      <c r="SEV177" s="173"/>
      <c r="SEW177" s="173"/>
      <c r="SEX177" s="173"/>
      <c r="SEY177" s="173"/>
      <c r="SEZ177" s="173"/>
      <c r="SFA177" s="173"/>
      <c r="SFB177" s="173"/>
      <c r="SFC177" s="173"/>
      <c r="SFD177" s="173"/>
      <c r="SFE177" s="173"/>
      <c r="SFF177" s="173"/>
      <c r="SFG177" s="173"/>
      <c r="SFH177" s="173"/>
      <c r="SFI177" s="173"/>
      <c r="SFJ177" s="173"/>
      <c r="SFK177" s="173"/>
      <c r="SFL177" s="173"/>
      <c r="SFM177" s="173"/>
      <c r="SFN177" s="173"/>
      <c r="SFO177" s="173"/>
      <c r="SFP177" s="173"/>
      <c r="SFQ177" s="173"/>
      <c r="SFR177" s="173"/>
      <c r="SFS177" s="173"/>
      <c r="SFT177" s="173"/>
      <c r="SFU177" s="173"/>
      <c r="SFV177" s="173"/>
      <c r="SFW177" s="173"/>
      <c r="SFX177" s="173"/>
      <c r="SFY177" s="173"/>
      <c r="SFZ177" s="173"/>
      <c r="SGA177" s="173"/>
      <c r="SGB177" s="173"/>
      <c r="SGC177" s="173"/>
      <c r="SGD177" s="173"/>
      <c r="SGE177" s="173"/>
      <c r="SGF177" s="173"/>
      <c r="SGG177" s="173"/>
      <c r="SGH177" s="173"/>
      <c r="SGI177" s="173"/>
      <c r="SGJ177" s="173"/>
      <c r="SGK177" s="173"/>
      <c r="SGL177" s="173"/>
      <c r="SGM177" s="173"/>
      <c r="SGN177" s="173"/>
      <c r="SGO177" s="173"/>
      <c r="SGP177" s="173"/>
      <c r="SGQ177" s="173"/>
      <c r="SGR177" s="173"/>
      <c r="SGS177" s="173"/>
      <c r="SGT177" s="173"/>
      <c r="SGU177" s="173"/>
      <c r="SGV177" s="173"/>
      <c r="SGW177" s="173"/>
      <c r="SGX177" s="173"/>
      <c r="SGY177" s="173"/>
      <c r="SGZ177" s="173"/>
      <c r="SHA177" s="173"/>
      <c r="SHB177" s="173"/>
      <c r="SHC177" s="173"/>
      <c r="SHD177" s="173"/>
      <c r="SHE177" s="173"/>
      <c r="SHF177" s="173"/>
      <c r="SHG177" s="173"/>
      <c r="SHH177" s="173"/>
      <c r="SHI177" s="173"/>
      <c r="SHJ177" s="173"/>
      <c r="SHK177" s="173"/>
      <c r="SHL177" s="173"/>
      <c r="SHM177" s="173"/>
      <c r="SHN177" s="173"/>
      <c r="SHO177" s="173"/>
      <c r="SHP177" s="173"/>
      <c r="SHQ177" s="173"/>
      <c r="SHR177" s="173"/>
      <c r="SHS177" s="173"/>
      <c r="SHT177" s="173"/>
      <c r="SHU177" s="173"/>
      <c r="SHV177" s="173"/>
      <c r="SHW177" s="173"/>
      <c r="SHX177" s="173"/>
      <c r="SHY177" s="173"/>
      <c r="SHZ177" s="173"/>
      <c r="SIA177" s="173"/>
      <c r="SIB177" s="173"/>
      <c r="SIC177" s="173"/>
      <c r="SID177" s="173"/>
      <c r="SIE177" s="173"/>
      <c r="SIF177" s="173"/>
      <c r="SIG177" s="173"/>
      <c r="SIH177" s="173"/>
      <c r="SII177" s="173"/>
      <c r="SIJ177" s="173"/>
      <c r="SIK177" s="173"/>
      <c r="SIL177" s="173"/>
      <c r="SIM177" s="173"/>
      <c r="SIN177" s="173"/>
      <c r="SIO177" s="173"/>
      <c r="SIP177" s="173"/>
      <c r="SIQ177" s="173"/>
      <c r="SIR177" s="173"/>
      <c r="SIS177" s="173"/>
      <c r="SIT177" s="173"/>
      <c r="SIU177" s="173"/>
      <c r="SIV177" s="173"/>
      <c r="SIW177" s="173"/>
      <c r="SIX177" s="173"/>
      <c r="SIY177" s="173"/>
      <c r="SIZ177" s="173"/>
      <c r="SJA177" s="173"/>
      <c r="SJB177" s="173"/>
      <c r="SJC177" s="173"/>
      <c r="SJD177" s="173"/>
      <c r="SJE177" s="173"/>
      <c r="SJF177" s="173"/>
      <c r="SJG177" s="173"/>
      <c r="SJH177" s="173"/>
      <c r="SJI177" s="173"/>
      <c r="SJJ177" s="173"/>
      <c r="SJK177" s="173"/>
      <c r="SJL177" s="173"/>
      <c r="SJM177" s="173"/>
      <c r="SJN177" s="173"/>
      <c r="SJO177" s="173"/>
      <c r="SJP177" s="173"/>
      <c r="SJQ177" s="173"/>
      <c r="SJR177" s="173"/>
      <c r="SJS177" s="173"/>
      <c r="SJT177" s="173"/>
      <c r="SJU177" s="173"/>
      <c r="SJV177" s="173"/>
      <c r="SJW177" s="173"/>
      <c r="SJX177" s="173"/>
      <c r="SJY177" s="173"/>
      <c r="SJZ177" s="173"/>
      <c r="SKA177" s="173"/>
      <c r="SKB177" s="173"/>
      <c r="SKC177" s="173"/>
      <c r="SKD177" s="173"/>
      <c r="SKE177" s="173"/>
      <c r="SKF177" s="173"/>
      <c r="SKG177" s="173"/>
      <c r="SKH177" s="173"/>
      <c r="SKI177" s="173"/>
      <c r="SKJ177" s="173"/>
      <c r="SKK177" s="173"/>
      <c r="SKL177" s="173"/>
      <c r="SKM177" s="173"/>
      <c r="SKN177" s="173"/>
      <c r="SKO177" s="173"/>
      <c r="SKP177" s="173"/>
      <c r="SKQ177" s="173"/>
      <c r="SKR177" s="173"/>
      <c r="SKS177" s="173"/>
      <c r="SKT177" s="173"/>
      <c r="SKU177" s="173"/>
      <c r="SKV177" s="173"/>
      <c r="SKW177" s="173"/>
      <c r="SKX177" s="173"/>
      <c r="SKY177" s="173"/>
      <c r="SKZ177" s="173"/>
      <c r="SLA177" s="173"/>
      <c r="SLB177" s="173"/>
      <c r="SLC177" s="173"/>
      <c r="SLD177" s="173"/>
      <c r="SLE177" s="173"/>
      <c r="SLF177" s="173"/>
      <c r="SLG177" s="173"/>
      <c r="SLH177" s="173"/>
      <c r="SLI177" s="173"/>
      <c r="SLJ177" s="173"/>
      <c r="SLK177" s="173"/>
      <c r="SLL177" s="173"/>
      <c r="SLM177" s="173"/>
      <c r="SLN177" s="173"/>
      <c r="SLO177" s="173"/>
      <c r="SLP177" s="173"/>
      <c r="SLQ177" s="173"/>
      <c r="SLR177" s="173"/>
      <c r="SLS177" s="173"/>
      <c r="SLT177" s="173"/>
      <c r="SLU177" s="173"/>
      <c r="SLV177" s="173"/>
      <c r="SLW177" s="173"/>
      <c r="SLX177" s="173"/>
      <c r="SLY177" s="173"/>
      <c r="SLZ177" s="173"/>
      <c r="SMA177" s="173"/>
      <c r="SMB177" s="173"/>
      <c r="SMC177" s="173"/>
      <c r="SMD177" s="173"/>
      <c r="SME177" s="173"/>
      <c r="SMF177" s="173"/>
      <c r="SMG177" s="173"/>
      <c r="SMH177" s="173"/>
      <c r="SMI177" s="173"/>
      <c r="SMJ177" s="173"/>
      <c r="SMK177" s="173"/>
      <c r="SML177" s="173"/>
      <c r="SMM177" s="173"/>
      <c r="SMN177" s="173"/>
      <c r="SMO177" s="173"/>
      <c r="SMP177" s="173"/>
      <c r="SMQ177" s="173"/>
      <c r="SMR177" s="173"/>
      <c r="SMS177" s="173"/>
      <c r="SMT177" s="173"/>
      <c r="SMU177" s="173"/>
      <c r="SMV177" s="173"/>
      <c r="SMW177" s="173"/>
      <c r="SMX177" s="173"/>
      <c r="SMY177" s="173"/>
      <c r="SMZ177" s="173"/>
      <c r="SNA177" s="173"/>
      <c r="SNB177" s="173"/>
      <c r="SNC177" s="173"/>
      <c r="SND177" s="173"/>
      <c r="SNE177" s="173"/>
      <c r="SNF177" s="173"/>
      <c r="SNG177" s="173"/>
      <c r="SNH177" s="173"/>
      <c r="SNI177" s="173"/>
      <c r="SNJ177" s="173"/>
      <c r="SNK177" s="173"/>
      <c r="SNL177" s="173"/>
      <c r="SNM177" s="173"/>
      <c r="SNN177" s="173"/>
      <c r="SNO177" s="173"/>
      <c r="SNP177" s="173"/>
      <c r="SNQ177" s="173"/>
      <c r="SNR177" s="173"/>
      <c r="SNS177" s="173"/>
      <c r="SNT177" s="173"/>
      <c r="SNU177" s="173"/>
      <c r="SNV177" s="173"/>
      <c r="SNW177" s="173"/>
      <c r="SNX177" s="173"/>
      <c r="SNY177" s="173"/>
      <c r="SNZ177" s="173"/>
      <c r="SOA177" s="173"/>
      <c r="SOB177" s="173"/>
      <c r="SOC177" s="173"/>
      <c r="SOD177" s="173"/>
      <c r="SOE177" s="173"/>
      <c r="SOF177" s="173"/>
      <c r="SOG177" s="173"/>
      <c r="SOH177" s="173"/>
      <c r="SOI177" s="173"/>
      <c r="SOJ177" s="173"/>
      <c r="SOK177" s="173"/>
      <c r="SOL177" s="173"/>
      <c r="SOM177" s="173"/>
      <c r="SON177" s="173"/>
      <c r="SOO177" s="173"/>
      <c r="SOP177" s="173"/>
      <c r="SOQ177" s="173"/>
      <c r="SOR177" s="173"/>
      <c r="SOS177" s="173"/>
      <c r="SOT177" s="173"/>
      <c r="SOU177" s="173"/>
      <c r="SOV177" s="173"/>
      <c r="SOW177" s="173"/>
      <c r="SOX177" s="173"/>
      <c r="SOY177" s="173"/>
      <c r="SOZ177" s="173"/>
      <c r="SPA177" s="173"/>
      <c r="SPB177" s="173"/>
      <c r="SPC177" s="173"/>
      <c r="SPD177" s="173"/>
      <c r="SPE177" s="173"/>
      <c r="SPF177" s="173"/>
      <c r="SPG177" s="173"/>
      <c r="SPH177" s="173"/>
      <c r="SPI177" s="173"/>
      <c r="SPJ177" s="173"/>
      <c r="SPK177" s="173"/>
      <c r="SPL177" s="173"/>
      <c r="SPM177" s="173"/>
      <c r="SPN177" s="173"/>
      <c r="SPO177" s="173"/>
      <c r="SPP177" s="173"/>
      <c r="SPQ177" s="173"/>
      <c r="SPR177" s="173"/>
      <c r="SPS177" s="173"/>
      <c r="SPT177" s="173"/>
      <c r="SPU177" s="173"/>
      <c r="SPV177" s="173"/>
      <c r="SPW177" s="173"/>
      <c r="SPX177" s="173"/>
      <c r="SPY177" s="173"/>
      <c r="SPZ177" s="173"/>
      <c r="SQA177" s="173"/>
      <c r="SQB177" s="173"/>
      <c r="SQC177" s="173"/>
      <c r="SQD177" s="173"/>
      <c r="SQE177" s="173"/>
      <c r="SQF177" s="173"/>
      <c r="SQG177" s="173"/>
      <c r="SQH177" s="173"/>
      <c r="SQI177" s="173"/>
      <c r="SQJ177" s="173"/>
      <c r="SQK177" s="173"/>
      <c r="SQL177" s="173"/>
      <c r="SQM177" s="173"/>
      <c r="SQN177" s="173"/>
      <c r="SQO177" s="173"/>
      <c r="SQP177" s="173"/>
      <c r="SQQ177" s="173"/>
      <c r="SQR177" s="173"/>
      <c r="SQS177" s="173"/>
      <c r="SQT177" s="173"/>
      <c r="SQU177" s="173"/>
      <c r="SQV177" s="173"/>
      <c r="SQW177" s="173"/>
      <c r="SQX177" s="173"/>
      <c r="SQY177" s="173"/>
      <c r="SQZ177" s="173"/>
      <c r="SRA177" s="173"/>
      <c r="SRB177" s="173"/>
      <c r="SRC177" s="173"/>
      <c r="SRD177" s="173"/>
      <c r="SRE177" s="173"/>
      <c r="SRF177" s="173"/>
      <c r="SRG177" s="173"/>
      <c r="SRH177" s="173"/>
      <c r="SRI177" s="173"/>
      <c r="SRJ177" s="173"/>
      <c r="SRK177" s="173"/>
      <c r="SRL177" s="173"/>
      <c r="SRM177" s="173"/>
      <c r="SRN177" s="173"/>
      <c r="SRO177" s="173"/>
      <c r="SRP177" s="173"/>
      <c r="SRQ177" s="173"/>
      <c r="SRR177" s="173"/>
      <c r="SRS177" s="173"/>
      <c r="SRT177" s="173"/>
      <c r="SRU177" s="173"/>
      <c r="SRV177" s="173"/>
      <c r="SRW177" s="173"/>
      <c r="SRX177" s="173"/>
      <c r="SRY177" s="173"/>
      <c r="SRZ177" s="173"/>
      <c r="SSA177" s="173"/>
      <c r="SSB177" s="173"/>
      <c r="SSC177" s="173"/>
      <c r="SSD177" s="173"/>
      <c r="SSE177" s="173"/>
      <c r="SSF177" s="173"/>
      <c r="SSG177" s="173"/>
      <c r="SSH177" s="173"/>
      <c r="SSI177" s="173"/>
      <c r="SSJ177" s="173"/>
      <c r="SSK177" s="173"/>
      <c r="SSL177" s="173"/>
      <c r="SSM177" s="173"/>
      <c r="SSN177" s="173"/>
      <c r="SSO177" s="173"/>
      <c r="SSP177" s="173"/>
      <c r="SSQ177" s="173"/>
      <c r="SSR177" s="173"/>
      <c r="SSS177" s="173"/>
      <c r="SST177" s="173"/>
      <c r="SSU177" s="173"/>
      <c r="SSV177" s="173"/>
      <c r="SSW177" s="173"/>
      <c r="SSX177" s="173"/>
      <c r="SSY177" s="173"/>
      <c r="SSZ177" s="173"/>
      <c r="STA177" s="173"/>
      <c r="STB177" s="173"/>
      <c r="STC177" s="173"/>
      <c r="STD177" s="173"/>
      <c r="STE177" s="173"/>
      <c r="STF177" s="173"/>
      <c r="STG177" s="173"/>
      <c r="STH177" s="173"/>
      <c r="STI177" s="173"/>
      <c r="STJ177" s="173"/>
      <c r="STK177" s="173"/>
      <c r="STL177" s="173"/>
      <c r="STM177" s="173"/>
      <c r="STN177" s="173"/>
      <c r="STO177" s="173"/>
      <c r="STP177" s="173"/>
      <c r="STQ177" s="173"/>
      <c r="STR177" s="173"/>
      <c r="STS177" s="173"/>
      <c r="STT177" s="173"/>
      <c r="STU177" s="173"/>
      <c r="STV177" s="173"/>
      <c r="STW177" s="173"/>
      <c r="STX177" s="173"/>
      <c r="STY177" s="173"/>
      <c r="STZ177" s="173"/>
      <c r="SUA177" s="173"/>
      <c r="SUB177" s="173"/>
      <c r="SUC177" s="173"/>
      <c r="SUD177" s="173"/>
      <c r="SUE177" s="173"/>
      <c r="SUF177" s="173"/>
      <c r="SUG177" s="173"/>
      <c r="SUH177" s="173"/>
      <c r="SUI177" s="173"/>
      <c r="SUJ177" s="173"/>
      <c r="SUK177" s="173"/>
      <c r="SUL177" s="173"/>
      <c r="SUM177" s="173"/>
      <c r="SUN177" s="173"/>
      <c r="SUO177" s="173"/>
      <c r="SUP177" s="173"/>
      <c r="SUQ177" s="173"/>
      <c r="SUR177" s="173"/>
      <c r="SUS177" s="173"/>
      <c r="SUT177" s="173"/>
      <c r="SUU177" s="173"/>
      <c r="SUV177" s="173"/>
      <c r="SUW177" s="173"/>
      <c r="SUX177" s="173"/>
      <c r="SUY177" s="173"/>
      <c r="SUZ177" s="173"/>
      <c r="SVA177" s="173"/>
      <c r="SVB177" s="173"/>
      <c r="SVC177" s="173"/>
      <c r="SVD177" s="173"/>
      <c r="SVE177" s="173"/>
      <c r="SVF177" s="173"/>
      <c r="SVG177" s="173"/>
      <c r="SVH177" s="173"/>
      <c r="SVI177" s="173"/>
      <c r="SVJ177" s="173"/>
      <c r="SVK177" s="173"/>
      <c r="SVL177" s="173"/>
      <c r="SVM177" s="173"/>
      <c r="SVN177" s="173"/>
      <c r="SVO177" s="173"/>
      <c r="SVP177" s="173"/>
      <c r="SVQ177" s="173"/>
      <c r="SVR177" s="173"/>
      <c r="SVS177" s="173"/>
      <c r="SVT177" s="173"/>
      <c r="SVU177" s="173"/>
      <c r="SVV177" s="173"/>
      <c r="SVW177" s="173"/>
      <c r="SVX177" s="173"/>
      <c r="SVY177" s="173"/>
      <c r="SVZ177" s="173"/>
      <c r="SWA177" s="173"/>
      <c r="SWB177" s="173"/>
      <c r="SWC177" s="173"/>
      <c r="SWD177" s="173"/>
      <c r="SWE177" s="173"/>
      <c r="SWF177" s="173"/>
      <c r="SWG177" s="173"/>
      <c r="SWH177" s="173"/>
      <c r="SWI177" s="173"/>
      <c r="SWJ177" s="173"/>
      <c r="SWK177" s="173"/>
      <c r="SWL177" s="173"/>
      <c r="SWM177" s="173"/>
      <c r="SWN177" s="173"/>
      <c r="SWO177" s="173"/>
      <c r="SWP177" s="173"/>
      <c r="SWQ177" s="173"/>
      <c r="SWR177" s="173"/>
      <c r="SWS177" s="173"/>
      <c r="SWT177" s="173"/>
      <c r="SWU177" s="173"/>
      <c r="SWV177" s="173"/>
      <c r="SWW177" s="173"/>
      <c r="SWX177" s="173"/>
      <c r="SWY177" s="173"/>
      <c r="SWZ177" s="173"/>
      <c r="SXA177" s="173"/>
      <c r="SXB177" s="173"/>
      <c r="SXC177" s="173"/>
      <c r="SXD177" s="173"/>
      <c r="SXE177" s="173"/>
      <c r="SXF177" s="173"/>
      <c r="SXG177" s="173"/>
      <c r="SXH177" s="173"/>
      <c r="SXI177" s="173"/>
      <c r="SXJ177" s="173"/>
      <c r="SXK177" s="173"/>
      <c r="SXL177" s="173"/>
      <c r="SXM177" s="173"/>
      <c r="SXN177" s="173"/>
      <c r="SXO177" s="173"/>
      <c r="SXP177" s="173"/>
      <c r="SXQ177" s="173"/>
      <c r="SXR177" s="173"/>
      <c r="SXS177" s="173"/>
      <c r="SXT177" s="173"/>
      <c r="SXU177" s="173"/>
      <c r="SXV177" s="173"/>
      <c r="SXW177" s="173"/>
      <c r="SXX177" s="173"/>
      <c r="SXY177" s="173"/>
      <c r="SXZ177" s="173"/>
      <c r="SYA177" s="173"/>
      <c r="SYB177" s="173"/>
      <c r="SYC177" s="173"/>
      <c r="SYD177" s="173"/>
      <c r="SYE177" s="173"/>
      <c r="SYF177" s="173"/>
      <c r="SYG177" s="173"/>
      <c r="SYH177" s="173"/>
      <c r="SYI177" s="173"/>
      <c r="SYJ177" s="173"/>
      <c r="SYK177" s="173"/>
      <c r="SYL177" s="173"/>
      <c r="SYM177" s="173"/>
      <c r="SYN177" s="173"/>
      <c r="SYO177" s="173"/>
      <c r="SYP177" s="173"/>
      <c r="SYQ177" s="173"/>
      <c r="SYR177" s="173"/>
      <c r="SYS177" s="173"/>
      <c r="SYT177" s="173"/>
      <c r="SYU177" s="173"/>
      <c r="SYV177" s="173"/>
      <c r="SYW177" s="173"/>
      <c r="SYX177" s="173"/>
      <c r="SYY177" s="173"/>
      <c r="SYZ177" s="173"/>
      <c r="SZA177" s="173"/>
      <c r="SZB177" s="173"/>
      <c r="SZC177" s="173"/>
      <c r="SZD177" s="173"/>
      <c r="SZE177" s="173"/>
      <c r="SZF177" s="173"/>
      <c r="SZG177" s="173"/>
      <c r="SZH177" s="173"/>
      <c r="SZI177" s="173"/>
      <c r="SZJ177" s="173"/>
      <c r="SZK177" s="173"/>
      <c r="SZL177" s="173"/>
      <c r="SZM177" s="173"/>
      <c r="SZN177" s="173"/>
      <c r="SZO177" s="173"/>
      <c r="SZP177" s="173"/>
      <c r="SZQ177" s="173"/>
      <c r="SZR177" s="173"/>
      <c r="SZS177" s="173"/>
      <c r="SZT177" s="173"/>
      <c r="SZU177" s="173"/>
      <c r="SZV177" s="173"/>
      <c r="SZW177" s="173"/>
      <c r="SZX177" s="173"/>
      <c r="SZY177" s="173"/>
      <c r="SZZ177" s="173"/>
      <c r="TAA177" s="173"/>
      <c r="TAB177" s="173"/>
      <c r="TAC177" s="173"/>
      <c r="TAD177" s="173"/>
      <c r="TAE177" s="173"/>
      <c r="TAF177" s="173"/>
      <c r="TAG177" s="173"/>
      <c r="TAH177" s="173"/>
      <c r="TAI177" s="173"/>
      <c r="TAJ177" s="173"/>
      <c r="TAK177" s="173"/>
      <c r="TAL177" s="173"/>
      <c r="TAM177" s="173"/>
      <c r="TAN177" s="173"/>
      <c r="TAO177" s="173"/>
      <c r="TAP177" s="173"/>
      <c r="TAQ177" s="173"/>
      <c r="TAR177" s="173"/>
      <c r="TAS177" s="173"/>
      <c r="TAT177" s="173"/>
      <c r="TAU177" s="173"/>
      <c r="TAV177" s="173"/>
      <c r="TAW177" s="173"/>
      <c r="TAX177" s="173"/>
      <c r="TAY177" s="173"/>
      <c r="TAZ177" s="173"/>
      <c r="TBA177" s="173"/>
      <c r="TBB177" s="173"/>
      <c r="TBC177" s="173"/>
      <c r="TBD177" s="173"/>
      <c r="TBE177" s="173"/>
      <c r="TBF177" s="173"/>
      <c r="TBG177" s="173"/>
      <c r="TBH177" s="173"/>
      <c r="TBI177" s="173"/>
      <c r="TBJ177" s="173"/>
      <c r="TBK177" s="173"/>
      <c r="TBL177" s="173"/>
      <c r="TBM177" s="173"/>
      <c r="TBN177" s="173"/>
      <c r="TBO177" s="173"/>
      <c r="TBP177" s="173"/>
      <c r="TBQ177" s="173"/>
      <c r="TBR177" s="173"/>
      <c r="TBS177" s="173"/>
      <c r="TBT177" s="173"/>
      <c r="TBU177" s="173"/>
      <c r="TBV177" s="173"/>
      <c r="TBW177" s="173"/>
      <c r="TBX177" s="173"/>
      <c r="TBY177" s="173"/>
      <c r="TBZ177" s="173"/>
      <c r="TCA177" s="173"/>
      <c r="TCB177" s="173"/>
      <c r="TCC177" s="173"/>
      <c r="TCD177" s="173"/>
      <c r="TCE177" s="173"/>
      <c r="TCF177" s="173"/>
      <c r="TCG177" s="173"/>
      <c r="TCH177" s="173"/>
      <c r="TCI177" s="173"/>
      <c r="TCJ177" s="173"/>
      <c r="TCK177" s="173"/>
      <c r="TCL177" s="173"/>
      <c r="TCM177" s="173"/>
      <c r="TCN177" s="173"/>
      <c r="TCO177" s="173"/>
      <c r="TCP177" s="173"/>
      <c r="TCQ177" s="173"/>
      <c r="TCR177" s="173"/>
      <c r="TCS177" s="173"/>
      <c r="TCT177" s="173"/>
      <c r="TCU177" s="173"/>
      <c r="TCV177" s="173"/>
      <c r="TCW177" s="173"/>
      <c r="TCX177" s="173"/>
      <c r="TCY177" s="173"/>
      <c r="TCZ177" s="173"/>
      <c r="TDA177" s="173"/>
      <c r="TDB177" s="173"/>
      <c r="TDC177" s="173"/>
      <c r="TDD177" s="173"/>
      <c r="TDE177" s="173"/>
      <c r="TDF177" s="173"/>
      <c r="TDG177" s="173"/>
      <c r="TDH177" s="173"/>
      <c r="TDI177" s="173"/>
      <c r="TDJ177" s="173"/>
      <c r="TDK177" s="173"/>
      <c r="TDL177" s="173"/>
      <c r="TDM177" s="173"/>
      <c r="TDN177" s="173"/>
      <c r="TDO177" s="173"/>
      <c r="TDP177" s="173"/>
      <c r="TDQ177" s="173"/>
      <c r="TDR177" s="173"/>
      <c r="TDS177" s="173"/>
      <c r="TDT177" s="173"/>
      <c r="TDU177" s="173"/>
      <c r="TDV177" s="173"/>
      <c r="TDW177" s="173"/>
      <c r="TDX177" s="173"/>
      <c r="TDY177" s="173"/>
      <c r="TDZ177" s="173"/>
      <c r="TEA177" s="173"/>
      <c r="TEB177" s="173"/>
      <c r="TEC177" s="173"/>
      <c r="TED177" s="173"/>
      <c r="TEE177" s="173"/>
      <c r="TEF177" s="173"/>
      <c r="TEG177" s="173"/>
      <c r="TEH177" s="173"/>
      <c r="TEI177" s="173"/>
      <c r="TEJ177" s="173"/>
      <c r="TEK177" s="173"/>
      <c r="TEL177" s="173"/>
      <c r="TEM177" s="173"/>
      <c r="TEN177" s="173"/>
      <c r="TEO177" s="173"/>
      <c r="TEP177" s="173"/>
      <c r="TEQ177" s="173"/>
      <c r="TER177" s="173"/>
      <c r="TES177" s="173"/>
      <c r="TET177" s="173"/>
      <c r="TEU177" s="173"/>
      <c r="TEV177" s="173"/>
      <c r="TEW177" s="173"/>
      <c r="TEX177" s="173"/>
      <c r="TEY177" s="173"/>
      <c r="TEZ177" s="173"/>
      <c r="TFA177" s="173"/>
      <c r="TFB177" s="173"/>
      <c r="TFC177" s="173"/>
      <c r="TFD177" s="173"/>
      <c r="TFE177" s="173"/>
      <c r="TFF177" s="173"/>
      <c r="TFG177" s="173"/>
      <c r="TFH177" s="173"/>
      <c r="TFI177" s="173"/>
      <c r="TFJ177" s="173"/>
      <c r="TFK177" s="173"/>
      <c r="TFL177" s="173"/>
      <c r="TFM177" s="173"/>
      <c r="TFN177" s="173"/>
      <c r="TFO177" s="173"/>
      <c r="TFP177" s="173"/>
      <c r="TFQ177" s="173"/>
      <c r="TFR177" s="173"/>
      <c r="TFS177" s="173"/>
      <c r="TFT177" s="173"/>
      <c r="TFU177" s="173"/>
      <c r="TFV177" s="173"/>
      <c r="TFW177" s="173"/>
      <c r="TFX177" s="173"/>
      <c r="TFY177" s="173"/>
      <c r="TFZ177" s="173"/>
      <c r="TGA177" s="173"/>
      <c r="TGB177" s="173"/>
      <c r="TGC177" s="173"/>
      <c r="TGD177" s="173"/>
      <c r="TGE177" s="173"/>
      <c r="TGF177" s="173"/>
      <c r="TGG177" s="173"/>
      <c r="TGH177" s="173"/>
      <c r="TGI177" s="173"/>
      <c r="TGJ177" s="173"/>
      <c r="TGK177" s="173"/>
      <c r="TGL177" s="173"/>
      <c r="TGM177" s="173"/>
      <c r="TGN177" s="173"/>
      <c r="TGO177" s="173"/>
      <c r="TGP177" s="173"/>
      <c r="TGQ177" s="173"/>
      <c r="TGR177" s="173"/>
      <c r="TGS177" s="173"/>
      <c r="TGT177" s="173"/>
      <c r="TGU177" s="173"/>
      <c r="TGV177" s="173"/>
      <c r="TGW177" s="173"/>
      <c r="TGX177" s="173"/>
      <c r="TGY177" s="173"/>
      <c r="TGZ177" s="173"/>
      <c r="THA177" s="173"/>
      <c r="THB177" s="173"/>
      <c r="THC177" s="173"/>
      <c r="THD177" s="173"/>
      <c r="THE177" s="173"/>
      <c r="THF177" s="173"/>
      <c r="THG177" s="173"/>
      <c r="THH177" s="173"/>
      <c r="THI177" s="173"/>
      <c r="THJ177" s="173"/>
      <c r="THK177" s="173"/>
      <c r="THL177" s="173"/>
      <c r="THM177" s="173"/>
      <c r="THN177" s="173"/>
      <c r="THO177" s="173"/>
      <c r="THP177" s="173"/>
      <c r="THQ177" s="173"/>
      <c r="THR177" s="173"/>
      <c r="THS177" s="173"/>
      <c r="THT177" s="173"/>
      <c r="THU177" s="173"/>
      <c r="THV177" s="173"/>
      <c r="THW177" s="173"/>
      <c r="THX177" s="173"/>
      <c r="THY177" s="173"/>
      <c r="THZ177" s="173"/>
      <c r="TIA177" s="173"/>
      <c r="TIB177" s="173"/>
      <c r="TIC177" s="173"/>
      <c r="TID177" s="173"/>
      <c r="TIE177" s="173"/>
      <c r="TIF177" s="173"/>
      <c r="TIG177" s="173"/>
      <c r="TIH177" s="173"/>
      <c r="TII177" s="173"/>
      <c r="TIJ177" s="173"/>
      <c r="TIK177" s="173"/>
      <c r="TIL177" s="173"/>
      <c r="TIM177" s="173"/>
      <c r="TIN177" s="173"/>
      <c r="TIO177" s="173"/>
      <c r="TIP177" s="173"/>
      <c r="TIQ177" s="173"/>
      <c r="TIR177" s="173"/>
      <c r="TIS177" s="173"/>
      <c r="TIT177" s="173"/>
      <c r="TIU177" s="173"/>
      <c r="TIV177" s="173"/>
      <c r="TIW177" s="173"/>
      <c r="TIX177" s="173"/>
      <c r="TIY177" s="173"/>
      <c r="TIZ177" s="173"/>
      <c r="TJA177" s="173"/>
      <c r="TJB177" s="173"/>
      <c r="TJC177" s="173"/>
      <c r="TJD177" s="173"/>
      <c r="TJE177" s="173"/>
      <c r="TJF177" s="173"/>
      <c r="TJG177" s="173"/>
      <c r="TJH177" s="173"/>
      <c r="TJI177" s="173"/>
      <c r="TJJ177" s="173"/>
      <c r="TJK177" s="173"/>
      <c r="TJL177" s="173"/>
      <c r="TJM177" s="173"/>
      <c r="TJN177" s="173"/>
      <c r="TJO177" s="173"/>
      <c r="TJP177" s="173"/>
      <c r="TJQ177" s="173"/>
      <c r="TJR177" s="173"/>
      <c r="TJS177" s="173"/>
      <c r="TJT177" s="173"/>
      <c r="TJU177" s="173"/>
      <c r="TJV177" s="173"/>
      <c r="TJW177" s="173"/>
      <c r="TJX177" s="173"/>
      <c r="TJY177" s="173"/>
      <c r="TJZ177" s="173"/>
      <c r="TKA177" s="173"/>
      <c r="TKB177" s="173"/>
      <c r="TKC177" s="173"/>
      <c r="TKD177" s="173"/>
      <c r="TKE177" s="173"/>
      <c r="TKF177" s="173"/>
      <c r="TKG177" s="173"/>
      <c r="TKH177" s="173"/>
      <c r="TKI177" s="173"/>
      <c r="TKJ177" s="173"/>
      <c r="TKK177" s="173"/>
      <c r="TKL177" s="173"/>
      <c r="TKM177" s="173"/>
      <c r="TKN177" s="173"/>
      <c r="TKO177" s="173"/>
      <c r="TKP177" s="173"/>
      <c r="TKQ177" s="173"/>
      <c r="TKR177" s="173"/>
      <c r="TKS177" s="173"/>
      <c r="TKT177" s="173"/>
      <c r="TKU177" s="173"/>
      <c r="TKV177" s="173"/>
      <c r="TKW177" s="173"/>
      <c r="TKX177" s="173"/>
      <c r="TKY177" s="173"/>
      <c r="TKZ177" s="173"/>
      <c r="TLA177" s="173"/>
      <c r="TLB177" s="173"/>
      <c r="TLC177" s="173"/>
      <c r="TLD177" s="173"/>
      <c r="TLE177" s="173"/>
      <c r="TLF177" s="173"/>
      <c r="TLG177" s="173"/>
      <c r="TLH177" s="173"/>
      <c r="TLI177" s="173"/>
      <c r="TLJ177" s="173"/>
      <c r="TLK177" s="173"/>
      <c r="TLL177" s="173"/>
      <c r="TLM177" s="173"/>
      <c r="TLN177" s="173"/>
      <c r="TLO177" s="173"/>
      <c r="TLP177" s="173"/>
      <c r="TLQ177" s="173"/>
      <c r="TLR177" s="173"/>
      <c r="TLS177" s="173"/>
      <c r="TLT177" s="173"/>
      <c r="TLU177" s="173"/>
      <c r="TLV177" s="173"/>
      <c r="TLW177" s="173"/>
      <c r="TLX177" s="173"/>
      <c r="TLY177" s="173"/>
      <c r="TLZ177" s="173"/>
      <c r="TMA177" s="173"/>
      <c r="TMB177" s="173"/>
      <c r="TMC177" s="173"/>
      <c r="TMD177" s="173"/>
      <c r="TME177" s="173"/>
      <c r="TMF177" s="173"/>
      <c r="TMG177" s="173"/>
      <c r="TMH177" s="173"/>
      <c r="TMI177" s="173"/>
      <c r="TMJ177" s="173"/>
      <c r="TMK177" s="173"/>
      <c r="TML177" s="173"/>
      <c r="TMM177" s="173"/>
      <c r="TMN177" s="173"/>
      <c r="TMO177" s="173"/>
      <c r="TMP177" s="173"/>
      <c r="TMQ177" s="173"/>
      <c r="TMR177" s="173"/>
      <c r="TMS177" s="173"/>
      <c r="TMT177" s="173"/>
      <c r="TMU177" s="173"/>
      <c r="TMV177" s="173"/>
      <c r="TMW177" s="173"/>
      <c r="TMX177" s="173"/>
      <c r="TMY177" s="173"/>
      <c r="TMZ177" s="173"/>
      <c r="TNA177" s="173"/>
      <c r="TNB177" s="173"/>
      <c r="TNC177" s="173"/>
      <c r="TND177" s="173"/>
      <c r="TNE177" s="173"/>
      <c r="TNF177" s="173"/>
      <c r="TNG177" s="173"/>
      <c r="TNH177" s="173"/>
      <c r="TNI177" s="173"/>
      <c r="TNJ177" s="173"/>
      <c r="TNK177" s="173"/>
      <c r="TNL177" s="173"/>
      <c r="TNM177" s="173"/>
      <c r="TNN177" s="173"/>
      <c r="TNO177" s="173"/>
      <c r="TNP177" s="173"/>
      <c r="TNQ177" s="173"/>
      <c r="TNR177" s="173"/>
      <c r="TNS177" s="173"/>
      <c r="TNT177" s="173"/>
      <c r="TNU177" s="173"/>
      <c r="TNV177" s="173"/>
      <c r="TNW177" s="173"/>
      <c r="TNX177" s="173"/>
      <c r="TNY177" s="173"/>
      <c r="TNZ177" s="173"/>
      <c r="TOA177" s="173"/>
      <c r="TOB177" s="173"/>
      <c r="TOC177" s="173"/>
      <c r="TOD177" s="173"/>
      <c r="TOE177" s="173"/>
      <c r="TOF177" s="173"/>
      <c r="TOG177" s="173"/>
      <c r="TOH177" s="173"/>
      <c r="TOI177" s="173"/>
      <c r="TOJ177" s="173"/>
      <c r="TOK177" s="173"/>
      <c r="TOL177" s="173"/>
      <c r="TOM177" s="173"/>
      <c r="TON177" s="173"/>
      <c r="TOO177" s="173"/>
      <c r="TOP177" s="173"/>
      <c r="TOQ177" s="173"/>
      <c r="TOR177" s="173"/>
      <c r="TOS177" s="173"/>
      <c r="TOT177" s="173"/>
      <c r="TOU177" s="173"/>
      <c r="TOV177" s="173"/>
      <c r="TOW177" s="173"/>
      <c r="TOX177" s="173"/>
      <c r="TOY177" s="173"/>
      <c r="TOZ177" s="173"/>
      <c r="TPA177" s="173"/>
      <c r="TPB177" s="173"/>
      <c r="TPC177" s="173"/>
      <c r="TPD177" s="173"/>
      <c r="TPE177" s="173"/>
      <c r="TPF177" s="173"/>
      <c r="TPG177" s="173"/>
      <c r="TPH177" s="173"/>
      <c r="TPI177" s="173"/>
      <c r="TPJ177" s="173"/>
      <c r="TPK177" s="173"/>
      <c r="TPL177" s="173"/>
      <c r="TPM177" s="173"/>
      <c r="TPN177" s="173"/>
      <c r="TPO177" s="173"/>
      <c r="TPP177" s="173"/>
      <c r="TPQ177" s="173"/>
      <c r="TPR177" s="173"/>
      <c r="TPS177" s="173"/>
      <c r="TPT177" s="173"/>
      <c r="TPU177" s="173"/>
      <c r="TPV177" s="173"/>
      <c r="TPW177" s="173"/>
      <c r="TPX177" s="173"/>
      <c r="TPY177" s="173"/>
      <c r="TPZ177" s="173"/>
      <c r="TQA177" s="173"/>
      <c r="TQB177" s="173"/>
      <c r="TQC177" s="173"/>
      <c r="TQD177" s="173"/>
      <c r="TQE177" s="173"/>
      <c r="TQF177" s="173"/>
      <c r="TQG177" s="173"/>
      <c r="TQH177" s="173"/>
      <c r="TQI177" s="173"/>
      <c r="TQJ177" s="173"/>
      <c r="TQK177" s="173"/>
      <c r="TQL177" s="173"/>
      <c r="TQM177" s="173"/>
      <c r="TQN177" s="173"/>
      <c r="TQO177" s="173"/>
      <c r="TQP177" s="173"/>
      <c r="TQQ177" s="173"/>
      <c r="TQR177" s="173"/>
      <c r="TQS177" s="173"/>
      <c r="TQT177" s="173"/>
      <c r="TQU177" s="173"/>
      <c r="TQV177" s="173"/>
      <c r="TQW177" s="173"/>
      <c r="TQX177" s="173"/>
      <c r="TQY177" s="173"/>
      <c r="TQZ177" s="173"/>
      <c r="TRA177" s="173"/>
      <c r="TRB177" s="173"/>
      <c r="TRC177" s="173"/>
      <c r="TRD177" s="173"/>
      <c r="TRE177" s="173"/>
      <c r="TRF177" s="173"/>
      <c r="TRG177" s="173"/>
      <c r="TRH177" s="173"/>
      <c r="TRI177" s="173"/>
      <c r="TRJ177" s="173"/>
      <c r="TRK177" s="173"/>
      <c r="TRL177" s="173"/>
      <c r="TRM177" s="173"/>
      <c r="TRN177" s="173"/>
      <c r="TRO177" s="173"/>
      <c r="TRP177" s="173"/>
      <c r="TRQ177" s="173"/>
      <c r="TRR177" s="173"/>
      <c r="TRS177" s="173"/>
      <c r="TRT177" s="173"/>
      <c r="TRU177" s="173"/>
      <c r="TRV177" s="173"/>
      <c r="TRW177" s="173"/>
      <c r="TRX177" s="173"/>
      <c r="TRY177" s="173"/>
      <c r="TRZ177" s="173"/>
      <c r="TSA177" s="173"/>
      <c r="TSB177" s="173"/>
      <c r="TSC177" s="173"/>
      <c r="TSD177" s="173"/>
      <c r="TSE177" s="173"/>
      <c r="TSF177" s="173"/>
      <c r="TSG177" s="173"/>
      <c r="TSH177" s="173"/>
      <c r="TSI177" s="173"/>
      <c r="TSJ177" s="173"/>
      <c r="TSK177" s="173"/>
      <c r="TSL177" s="173"/>
      <c r="TSM177" s="173"/>
      <c r="TSN177" s="173"/>
      <c r="TSO177" s="173"/>
      <c r="TSP177" s="173"/>
      <c r="TSQ177" s="173"/>
      <c r="TSR177" s="173"/>
      <c r="TSS177" s="173"/>
      <c r="TST177" s="173"/>
      <c r="TSU177" s="173"/>
      <c r="TSV177" s="173"/>
      <c r="TSW177" s="173"/>
      <c r="TSX177" s="173"/>
      <c r="TSY177" s="173"/>
      <c r="TSZ177" s="173"/>
      <c r="TTA177" s="173"/>
      <c r="TTB177" s="173"/>
      <c r="TTC177" s="173"/>
      <c r="TTD177" s="173"/>
      <c r="TTE177" s="173"/>
      <c r="TTF177" s="173"/>
      <c r="TTG177" s="173"/>
      <c r="TTH177" s="173"/>
      <c r="TTI177" s="173"/>
      <c r="TTJ177" s="173"/>
      <c r="TTK177" s="173"/>
      <c r="TTL177" s="173"/>
      <c r="TTM177" s="173"/>
      <c r="TTN177" s="173"/>
      <c r="TTO177" s="173"/>
      <c r="TTP177" s="173"/>
      <c r="TTQ177" s="173"/>
      <c r="TTR177" s="173"/>
      <c r="TTS177" s="173"/>
      <c r="TTT177" s="173"/>
      <c r="TTU177" s="173"/>
      <c r="TTV177" s="173"/>
      <c r="TTW177" s="173"/>
      <c r="TTX177" s="173"/>
      <c r="TTY177" s="173"/>
      <c r="TTZ177" s="173"/>
      <c r="TUA177" s="173"/>
      <c r="TUB177" s="173"/>
      <c r="TUC177" s="173"/>
      <c r="TUD177" s="173"/>
      <c r="TUE177" s="173"/>
      <c r="TUF177" s="173"/>
      <c r="TUG177" s="173"/>
      <c r="TUH177" s="173"/>
      <c r="TUI177" s="173"/>
      <c r="TUJ177" s="173"/>
      <c r="TUK177" s="173"/>
      <c r="TUL177" s="173"/>
      <c r="TUM177" s="173"/>
      <c r="TUN177" s="173"/>
      <c r="TUO177" s="173"/>
      <c r="TUP177" s="173"/>
      <c r="TUQ177" s="173"/>
      <c r="TUR177" s="173"/>
      <c r="TUS177" s="173"/>
      <c r="TUT177" s="173"/>
      <c r="TUU177" s="173"/>
      <c r="TUV177" s="173"/>
      <c r="TUW177" s="173"/>
      <c r="TUX177" s="173"/>
      <c r="TUY177" s="173"/>
      <c r="TUZ177" s="173"/>
      <c r="TVA177" s="173"/>
      <c r="TVB177" s="173"/>
      <c r="TVC177" s="173"/>
      <c r="TVD177" s="173"/>
      <c r="TVE177" s="173"/>
      <c r="TVF177" s="173"/>
      <c r="TVG177" s="173"/>
      <c r="TVH177" s="173"/>
      <c r="TVI177" s="173"/>
      <c r="TVJ177" s="173"/>
      <c r="TVK177" s="173"/>
      <c r="TVL177" s="173"/>
      <c r="TVM177" s="173"/>
      <c r="TVN177" s="173"/>
      <c r="TVO177" s="173"/>
      <c r="TVP177" s="173"/>
      <c r="TVQ177" s="173"/>
      <c r="TVR177" s="173"/>
      <c r="TVS177" s="173"/>
      <c r="TVT177" s="173"/>
      <c r="TVU177" s="173"/>
      <c r="TVV177" s="173"/>
      <c r="TVW177" s="173"/>
      <c r="TVX177" s="173"/>
      <c r="TVY177" s="173"/>
      <c r="TVZ177" s="173"/>
      <c r="TWA177" s="173"/>
      <c r="TWB177" s="173"/>
      <c r="TWC177" s="173"/>
      <c r="TWD177" s="173"/>
      <c r="TWE177" s="173"/>
      <c r="TWF177" s="173"/>
      <c r="TWG177" s="173"/>
      <c r="TWH177" s="173"/>
      <c r="TWI177" s="173"/>
      <c r="TWJ177" s="173"/>
      <c r="TWK177" s="173"/>
      <c r="TWL177" s="173"/>
      <c r="TWM177" s="173"/>
      <c r="TWN177" s="173"/>
      <c r="TWO177" s="173"/>
      <c r="TWP177" s="173"/>
      <c r="TWQ177" s="173"/>
      <c r="TWR177" s="173"/>
      <c r="TWS177" s="173"/>
      <c r="TWT177" s="173"/>
      <c r="TWU177" s="173"/>
      <c r="TWV177" s="173"/>
      <c r="TWW177" s="173"/>
      <c r="TWX177" s="173"/>
      <c r="TWY177" s="173"/>
      <c r="TWZ177" s="173"/>
      <c r="TXA177" s="173"/>
      <c r="TXB177" s="173"/>
      <c r="TXC177" s="173"/>
      <c r="TXD177" s="173"/>
      <c r="TXE177" s="173"/>
      <c r="TXF177" s="173"/>
      <c r="TXG177" s="173"/>
      <c r="TXH177" s="173"/>
      <c r="TXI177" s="173"/>
      <c r="TXJ177" s="173"/>
      <c r="TXK177" s="173"/>
      <c r="TXL177" s="173"/>
      <c r="TXM177" s="173"/>
      <c r="TXN177" s="173"/>
      <c r="TXO177" s="173"/>
      <c r="TXP177" s="173"/>
      <c r="TXQ177" s="173"/>
      <c r="TXR177" s="173"/>
      <c r="TXS177" s="173"/>
      <c r="TXT177" s="173"/>
      <c r="TXU177" s="173"/>
      <c r="TXV177" s="173"/>
      <c r="TXW177" s="173"/>
      <c r="TXX177" s="173"/>
      <c r="TXY177" s="173"/>
      <c r="TXZ177" s="173"/>
      <c r="TYA177" s="173"/>
      <c r="TYB177" s="173"/>
      <c r="TYC177" s="173"/>
      <c r="TYD177" s="173"/>
      <c r="TYE177" s="173"/>
      <c r="TYF177" s="173"/>
      <c r="TYG177" s="173"/>
      <c r="TYH177" s="173"/>
      <c r="TYI177" s="173"/>
      <c r="TYJ177" s="173"/>
      <c r="TYK177" s="173"/>
      <c r="TYL177" s="173"/>
      <c r="TYM177" s="173"/>
      <c r="TYN177" s="173"/>
      <c r="TYO177" s="173"/>
      <c r="TYP177" s="173"/>
      <c r="TYQ177" s="173"/>
      <c r="TYR177" s="173"/>
      <c r="TYS177" s="173"/>
      <c r="TYT177" s="173"/>
      <c r="TYU177" s="173"/>
      <c r="TYV177" s="173"/>
      <c r="TYW177" s="173"/>
      <c r="TYX177" s="173"/>
      <c r="TYY177" s="173"/>
      <c r="TYZ177" s="173"/>
      <c r="TZA177" s="173"/>
      <c r="TZB177" s="173"/>
      <c r="TZC177" s="173"/>
      <c r="TZD177" s="173"/>
      <c r="TZE177" s="173"/>
      <c r="TZF177" s="173"/>
      <c r="TZG177" s="173"/>
      <c r="TZH177" s="173"/>
      <c r="TZI177" s="173"/>
      <c r="TZJ177" s="173"/>
      <c r="TZK177" s="173"/>
      <c r="TZL177" s="173"/>
      <c r="TZM177" s="173"/>
      <c r="TZN177" s="173"/>
      <c r="TZO177" s="173"/>
      <c r="TZP177" s="173"/>
      <c r="TZQ177" s="173"/>
      <c r="TZR177" s="173"/>
      <c r="TZS177" s="173"/>
      <c r="TZT177" s="173"/>
      <c r="TZU177" s="173"/>
      <c r="TZV177" s="173"/>
      <c r="TZW177" s="173"/>
      <c r="TZX177" s="173"/>
      <c r="TZY177" s="173"/>
      <c r="TZZ177" s="173"/>
      <c r="UAA177" s="173"/>
      <c r="UAB177" s="173"/>
      <c r="UAC177" s="173"/>
      <c r="UAD177" s="173"/>
      <c r="UAE177" s="173"/>
      <c r="UAF177" s="173"/>
      <c r="UAG177" s="173"/>
      <c r="UAH177" s="173"/>
      <c r="UAI177" s="173"/>
      <c r="UAJ177" s="173"/>
      <c r="UAK177" s="173"/>
      <c r="UAL177" s="173"/>
      <c r="UAM177" s="173"/>
      <c r="UAN177" s="173"/>
      <c r="UAO177" s="173"/>
      <c r="UAP177" s="173"/>
      <c r="UAQ177" s="173"/>
      <c r="UAR177" s="173"/>
      <c r="UAS177" s="173"/>
      <c r="UAT177" s="173"/>
      <c r="UAU177" s="173"/>
      <c r="UAV177" s="173"/>
      <c r="UAW177" s="173"/>
      <c r="UAX177" s="173"/>
      <c r="UAY177" s="173"/>
      <c r="UAZ177" s="173"/>
      <c r="UBA177" s="173"/>
      <c r="UBB177" s="173"/>
      <c r="UBC177" s="173"/>
      <c r="UBD177" s="173"/>
      <c r="UBE177" s="173"/>
      <c r="UBF177" s="173"/>
      <c r="UBG177" s="173"/>
      <c r="UBH177" s="173"/>
      <c r="UBI177" s="173"/>
      <c r="UBJ177" s="173"/>
      <c r="UBK177" s="173"/>
      <c r="UBL177" s="173"/>
      <c r="UBM177" s="173"/>
      <c r="UBN177" s="173"/>
      <c r="UBO177" s="173"/>
      <c r="UBP177" s="173"/>
      <c r="UBQ177" s="173"/>
      <c r="UBR177" s="173"/>
      <c r="UBS177" s="173"/>
      <c r="UBT177" s="173"/>
      <c r="UBU177" s="173"/>
      <c r="UBV177" s="173"/>
      <c r="UBW177" s="173"/>
      <c r="UBX177" s="173"/>
      <c r="UBY177" s="173"/>
      <c r="UBZ177" s="173"/>
      <c r="UCA177" s="173"/>
      <c r="UCB177" s="173"/>
      <c r="UCC177" s="173"/>
      <c r="UCD177" s="173"/>
      <c r="UCE177" s="173"/>
      <c r="UCF177" s="173"/>
      <c r="UCG177" s="173"/>
      <c r="UCH177" s="173"/>
      <c r="UCI177" s="173"/>
      <c r="UCJ177" s="173"/>
      <c r="UCK177" s="173"/>
      <c r="UCL177" s="173"/>
      <c r="UCM177" s="173"/>
      <c r="UCN177" s="173"/>
      <c r="UCO177" s="173"/>
      <c r="UCP177" s="173"/>
      <c r="UCQ177" s="173"/>
      <c r="UCR177" s="173"/>
      <c r="UCS177" s="173"/>
      <c r="UCT177" s="173"/>
      <c r="UCU177" s="173"/>
      <c r="UCV177" s="173"/>
      <c r="UCW177" s="173"/>
      <c r="UCX177" s="173"/>
      <c r="UCY177" s="173"/>
      <c r="UCZ177" s="173"/>
      <c r="UDA177" s="173"/>
      <c r="UDB177" s="173"/>
      <c r="UDC177" s="173"/>
      <c r="UDD177" s="173"/>
      <c r="UDE177" s="173"/>
      <c r="UDF177" s="173"/>
      <c r="UDG177" s="173"/>
      <c r="UDH177" s="173"/>
      <c r="UDI177" s="173"/>
      <c r="UDJ177" s="173"/>
      <c r="UDK177" s="173"/>
      <c r="UDL177" s="173"/>
      <c r="UDM177" s="173"/>
      <c r="UDN177" s="173"/>
      <c r="UDO177" s="173"/>
      <c r="UDP177" s="173"/>
      <c r="UDQ177" s="173"/>
      <c r="UDR177" s="173"/>
      <c r="UDS177" s="173"/>
      <c r="UDT177" s="173"/>
      <c r="UDU177" s="173"/>
      <c r="UDV177" s="173"/>
      <c r="UDW177" s="173"/>
      <c r="UDX177" s="173"/>
      <c r="UDY177" s="173"/>
      <c r="UDZ177" s="173"/>
      <c r="UEA177" s="173"/>
      <c r="UEB177" s="173"/>
      <c r="UEC177" s="173"/>
      <c r="UED177" s="173"/>
      <c r="UEE177" s="173"/>
      <c r="UEF177" s="173"/>
      <c r="UEG177" s="173"/>
      <c r="UEH177" s="173"/>
      <c r="UEI177" s="173"/>
      <c r="UEJ177" s="173"/>
      <c r="UEK177" s="173"/>
      <c r="UEL177" s="173"/>
      <c r="UEM177" s="173"/>
      <c r="UEN177" s="173"/>
      <c r="UEO177" s="173"/>
      <c r="UEP177" s="173"/>
      <c r="UEQ177" s="173"/>
      <c r="UER177" s="173"/>
      <c r="UES177" s="173"/>
      <c r="UET177" s="173"/>
      <c r="UEU177" s="173"/>
      <c r="UEV177" s="173"/>
      <c r="UEW177" s="173"/>
      <c r="UEX177" s="173"/>
      <c r="UEY177" s="173"/>
      <c r="UEZ177" s="173"/>
      <c r="UFA177" s="173"/>
      <c r="UFB177" s="173"/>
      <c r="UFC177" s="173"/>
      <c r="UFD177" s="173"/>
      <c r="UFE177" s="173"/>
      <c r="UFF177" s="173"/>
      <c r="UFG177" s="173"/>
      <c r="UFH177" s="173"/>
      <c r="UFI177" s="173"/>
      <c r="UFJ177" s="173"/>
      <c r="UFK177" s="173"/>
      <c r="UFL177" s="173"/>
      <c r="UFM177" s="173"/>
      <c r="UFN177" s="173"/>
      <c r="UFO177" s="173"/>
      <c r="UFP177" s="173"/>
      <c r="UFQ177" s="173"/>
      <c r="UFR177" s="173"/>
      <c r="UFS177" s="173"/>
      <c r="UFT177" s="173"/>
      <c r="UFU177" s="173"/>
      <c r="UFV177" s="173"/>
      <c r="UFW177" s="173"/>
      <c r="UFX177" s="173"/>
      <c r="UFY177" s="173"/>
      <c r="UFZ177" s="173"/>
      <c r="UGA177" s="173"/>
      <c r="UGB177" s="173"/>
      <c r="UGC177" s="173"/>
      <c r="UGD177" s="173"/>
      <c r="UGE177" s="173"/>
      <c r="UGF177" s="173"/>
      <c r="UGG177" s="173"/>
      <c r="UGH177" s="173"/>
      <c r="UGI177" s="173"/>
      <c r="UGJ177" s="173"/>
      <c r="UGK177" s="173"/>
      <c r="UGL177" s="173"/>
      <c r="UGM177" s="173"/>
      <c r="UGN177" s="173"/>
      <c r="UGO177" s="173"/>
      <c r="UGP177" s="173"/>
      <c r="UGQ177" s="173"/>
      <c r="UGR177" s="173"/>
      <c r="UGS177" s="173"/>
      <c r="UGT177" s="173"/>
      <c r="UGU177" s="173"/>
      <c r="UGV177" s="173"/>
      <c r="UGW177" s="173"/>
      <c r="UGX177" s="173"/>
      <c r="UGY177" s="173"/>
      <c r="UGZ177" s="173"/>
      <c r="UHA177" s="173"/>
      <c r="UHB177" s="173"/>
      <c r="UHC177" s="173"/>
      <c r="UHD177" s="173"/>
      <c r="UHE177" s="173"/>
      <c r="UHF177" s="173"/>
      <c r="UHG177" s="173"/>
      <c r="UHH177" s="173"/>
      <c r="UHI177" s="173"/>
      <c r="UHJ177" s="173"/>
      <c r="UHK177" s="173"/>
      <c r="UHL177" s="173"/>
      <c r="UHM177" s="173"/>
      <c r="UHN177" s="173"/>
      <c r="UHO177" s="173"/>
      <c r="UHP177" s="173"/>
      <c r="UHQ177" s="173"/>
      <c r="UHR177" s="173"/>
      <c r="UHS177" s="173"/>
      <c r="UHT177" s="173"/>
      <c r="UHU177" s="173"/>
      <c r="UHV177" s="173"/>
      <c r="UHW177" s="173"/>
      <c r="UHX177" s="173"/>
      <c r="UHY177" s="173"/>
      <c r="UHZ177" s="173"/>
      <c r="UIA177" s="173"/>
      <c r="UIB177" s="173"/>
      <c r="UIC177" s="173"/>
      <c r="UID177" s="173"/>
      <c r="UIE177" s="173"/>
      <c r="UIF177" s="173"/>
      <c r="UIG177" s="173"/>
      <c r="UIH177" s="173"/>
      <c r="UII177" s="173"/>
      <c r="UIJ177" s="173"/>
      <c r="UIK177" s="173"/>
      <c r="UIL177" s="173"/>
      <c r="UIM177" s="173"/>
      <c r="UIN177" s="173"/>
      <c r="UIO177" s="173"/>
      <c r="UIP177" s="173"/>
      <c r="UIQ177" s="173"/>
      <c r="UIR177" s="173"/>
      <c r="UIS177" s="173"/>
      <c r="UIT177" s="173"/>
      <c r="UIU177" s="173"/>
      <c r="UIV177" s="173"/>
      <c r="UIW177" s="173"/>
      <c r="UIX177" s="173"/>
      <c r="UIY177" s="173"/>
      <c r="UIZ177" s="173"/>
      <c r="UJA177" s="173"/>
      <c r="UJB177" s="173"/>
      <c r="UJC177" s="173"/>
      <c r="UJD177" s="173"/>
      <c r="UJE177" s="173"/>
      <c r="UJF177" s="173"/>
      <c r="UJG177" s="173"/>
      <c r="UJH177" s="173"/>
      <c r="UJI177" s="173"/>
      <c r="UJJ177" s="173"/>
      <c r="UJK177" s="173"/>
      <c r="UJL177" s="173"/>
      <c r="UJM177" s="173"/>
      <c r="UJN177" s="173"/>
      <c r="UJO177" s="173"/>
      <c r="UJP177" s="173"/>
      <c r="UJQ177" s="173"/>
      <c r="UJR177" s="173"/>
      <c r="UJS177" s="173"/>
      <c r="UJT177" s="173"/>
      <c r="UJU177" s="173"/>
      <c r="UJV177" s="173"/>
      <c r="UJW177" s="173"/>
      <c r="UJX177" s="173"/>
      <c r="UJY177" s="173"/>
      <c r="UJZ177" s="173"/>
      <c r="UKA177" s="173"/>
      <c r="UKB177" s="173"/>
      <c r="UKC177" s="173"/>
      <c r="UKD177" s="173"/>
      <c r="UKE177" s="173"/>
      <c r="UKF177" s="173"/>
      <c r="UKG177" s="173"/>
      <c r="UKH177" s="173"/>
      <c r="UKI177" s="173"/>
      <c r="UKJ177" s="173"/>
      <c r="UKK177" s="173"/>
      <c r="UKL177" s="173"/>
      <c r="UKM177" s="173"/>
      <c r="UKN177" s="173"/>
      <c r="UKO177" s="173"/>
      <c r="UKP177" s="173"/>
      <c r="UKQ177" s="173"/>
      <c r="UKR177" s="173"/>
      <c r="UKS177" s="173"/>
      <c r="UKT177" s="173"/>
      <c r="UKU177" s="173"/>
      <c r="UKV177" s="173"/>
      <c r="UKW177" s="173"/>
      <c r="UKX177" s="173"/>
      <c r="UKY177" s="173"/>
      <c r="UKZ177" s="173"/>
      <c r="ULA177" s="173"/>
      <c r="ULB177" s="173"/>
      <c r="ULC177" s="173"/>
      <c r="ULD177" s="173"/>
      <c r="ULE177" s="173"/>
      <c r="ULF177" s="173"/>
      <c r="ULG177" s="173"/>
      <c r="ULH177" s="173"/>
      <c r="ULI177" s="173"/>
      <c r="ULJ177" s="173"/>
      <c r="ULK177" s="173"/>
      <c r="ULL177" s="173"/>
      <c r="ULM177" s="173"/>
      <c r="ULN177" s="173"/>
      <c r="ULO177" s="173"/>
      <c r="ULP177" s="173"/>
      <c r="ULQ177" s="173"/>
      <c r="ULR177" s="173"/>
      <c r="ULS177" s="173"/>
      <c r="ULT177" s="173"/>
      <c r="ULU177" s="173"/>
      <c r="ULV177" s="173"/>
      <c r="ULW177" s="173"/>
      <c r="ULX177" s="173"/>
      <c r="ULY177" s="173"/>
      <c r="ULZ177" s="173"/>
      <c r="UMA177" s="173"/>
      <c r="UMB177" s="173"/>
      <c r="UMC177" s="173"/>
      <c r="UMD177" s="173"/>
      <c r="UME177" s="173"/>
      <c r="UMF177" s="173"/>
      <c r="UMG177" s="173"/>
      <c r="UMH177" s="173"/>
      <c r="UMI177" s="173"/>
      <c r="UMJ177" s="173"/>
      <c r="UMK177" s="173"/>
      <c r="UML177" s="173"/>
      <c r="UMM177" s="173"/>
      <c r="UMN177" s="173"/>
      <c r="UMO177" s="173"/>
      <c r="UMP177" s="173"/>
      <c r="UMQ177" s="173"/>
      <c r="UMR177" s="173"/>
      <c r="UMS177" s="173"/>
      <c r="UMT177" s="173"/>
      <c r="UMU177" s="173"/>
      <c r="UMV177" s="173"/>
      <c r="UMW177" s="173"/>
      <c r="UMX177" s="173"/>
      <c r="UMY177" s="173"/>
      <c r="UMZ177" s="173"/>
      <c r="UNA177" s="173"/>
      <c r="UNB177" s="173"/>
      <c r="UNC177" s="173"/>
      <c r="UND177" s="173"/>
      <c r="UNE177" s="173"/>
      <c r="UNF177" s="173"/>
      <c r="UNG177" s="173"/>
      <c r="UNH177" s="173"/>
      <c r="UNI177" s="173"/>
      <c r="UNJ177" s="173"/>
      <c r="UNK177" s="173"/>
      <c r="UNL177" s="173"/>
      <c r="UNM177" s="173"/>
      <c r="UNN177" s="173"/>
      <c r="UNO177" s="173"/>
      <c r="UNP177" s="173"/>
      <c r="UNQ177" s="173"/>
      <c r="UNR177" s="173"/>
      <c r="UNS177" s="173"/>
      <c r="UNT177" s="173"/>
      <c r="UNU177" s="173"/>
      <c r="UNV177" s="173"/>
      <c r="UNW177" s="173"/>
      <c r="UNX177" s="173"/>
      <c r="UNY177" s="173"/>
      <c r="UNZ177" s="173"/>
      <c r="UOA177" s="173"/>
      <c r="UOB177" s="173"/>
      <c r="UOC177" s="173"/>
      <c r="UOD177" s="173"/>
      <c r="UOE177" s="173"/>
      <c r="UOF177" s="173"/>
      <c r="UOG177" s="173"/>
      <c r="UOH177" s="173"/>
      <c r="UOI177" s="173"/>
      <c r="UOJ177" s="173"/>
      <c r="UOK177" s="173"/>
      <c r="UOL177" s="173"/>
      <c r="UOM177" s="173"/>
      <c r="UON177" s="173"/>
      <c r="UOO177" s="173"/>
      <c r="UOP177" s="173"/>
      <c r="UOQ177" s="173"/>
      <c r="UOR177" s="173"/>
      <c r="UOS177" s="173"/>
      <c r="UOT177" s="173"/>
      <c r="UOU177" s="173"/>
      <c r="UOV177" s="173"/>
      <c r="UOW177" s="173"/>
      <c r="UOX177" s="173"/>
      <c r="UOY177" s="173"/>
      <c r="UOZ177" s="173"/>
      <c r="UPA177" s="173"/>
      <c r="UPB177" s="173"/>
      <c r="UPC177" s="173"/>
      <c r="UPD177" s="173"/>
      <c r="UPE177" s="173"/>
      <c r="UPF177" s="173"/>
      <c r="UPG177" s="173"/>
      <c r="UPH177" s="173"/>
      <c r="UPI177" s="173"/>
      <c r="UPJ177" s="173"/>
      <c r="UPK177" s="173"/>
      <c r="UPL177" s="173"/>
      <c r="UPM177" s="173"/>
      <c r="UPN177" s="173"/>
      <c r="UPO177" s="173"/>
      <c r="UPP177" s="173"/>
      <c r="UPQ177" s="173"/>
      <c r="UPR177" s="173"/>
      <c r="UPS177" s="173"/>
      <c r="UPT177" s="173"/>
      <c r="UPU177" s="173"/>
      <c r="UPV177" s="173"/>
      <c r="UPW177" s="173"/>
      <c r="UPX177" s="173"/>
      <c r="UPY177" s="173"/>
      <c r="UPZ177" s="173"/>
      <c r="UQA177" s="173"/>
      <c r="UQB177" s="173"/>
      <c r="UQC177" s="173"/>
      <c r="UQD177" s="173"/>
      <c r="UQE177" s="173"/>
      <c r="UQF177" s="173"/>
      <c r="UQG177" s="173"/>
      <c r="UQH177" s="173"/>
      <c r="UQI177" s="173"/>
      <c r="UQJ177" s="173"/>
      <c r="UQK177" s="173"/>
      <c r="UQL177" s="173"/>
      <c r="UQM177" s="173"/>
      <c r="UQN177" s="173"/>
      <c r="UQO177" s="173"/>
      <c r="UQP177" s="173"/>
      <c r="UQQ177" s="173"/>
      <c r="UQR177" s="173"/>
      <c r="UQS177" s="173"/>
      <c r="UQT177" s="173"/>
      <c r="UQU177" s="173"/>
      <c r="UQV177" s="173"/>
      <c r="UQW177" s="173"/>
      <c r="UQX177" s="173"/>
      <c r="UQY177" s="173"/>
      <c r="UQZ177" s="173"/>
      <c r="URA177" s="173"/>
      <c r="URB177" s="173"/>
      <c r="URC177" s="173"/>
      <c r="URD177" s="173"/>
      <c r="URE177" s="173"/>
      <c r="URF177" s="173"/>
      <c r="URG177" s="173"/>
      <c r="URH177" s="173"/>
      <c r="URI177" s="173"/>
      <c r="URJ177" s="173"/>
      <c r="URK177" s="173"/>
      <c r="URL177" s="173"/>
      <c r="URM177" s="173"/>
      <c r="URN177" s="173"/>
      <c r="URO177" s="173"/>
      <c r="URP177" s="173"/>
      <c r="URQ177" s="173"/>
      <c r="URR177" s="173"/>
      <c r="URS177" s="173"/>
      <c r="URT177" s="173"/>
      <c r="URU177" s="173"/>
      <c r="URV177" s="173"/>
      <c r="URW177" s="173"/>
      <c r="URX177" s="173"/>
      <c r="URY177" s="173"/>
      <c r="URZ177" s="173"/>
      <c r="USA177" s="173"/>
      <c r="USB177" s="173"/>
      <c r="USC177" s="173"/>
      <c r="USD177" s="173"/>
      <c r="USE177" s="173"/>
      <c r="USF177" s="173"/>
      <c r="USG177" s="173"/>
      <c r="USH177" s="173"/>
      <c r="USI177" s="173"/>
      <c r="USJ177" s="173"/>
      <c r="USK177" s="173"/>
      <c r="USL177" s="173"/>
      <c r="USM177" s="173"/>
      <c r="USN177" s="173"/>
      <c r="USO177" s="173"/>
      <c r="USP177" s="173"/>
      <c r="USQ177" s="173"/>
      <c r="USR177" s="173"/>
      <c r="USS177" s="173"/>
      <c r="UST177" s="173"/>
      <c r="USU177" s="173"/>
      <c r="USV177" s="173"/>
      <c r="USW177" s="173"/>
      <c r="USX177" s="173"/>
      <c r="USY177" s="173"/>
      <c r="USZ177" s="173"/>
      <c r="UTA177" s="173"/>
      <c r="UTB177" s="173"/>
      <c r="UTC177" s="173"/>
      <c r="UTD177" s="173"/>
      <c r="UTE177" s="173"/>
      <c r="UTF177" s="173"/>
      <c r="UTG177" s="173"/>
      <c r="UTH177" s="173"/>
      <c r="UTI177" s="173"/>
      <c r="UTJ177" s="173"/>
      <c r="UTK177" s="173"/>
      <c r="UTL177" s="173"/>
      <c r="UTM177" s="173"/>
      <c r="UTN177" s="173"/>
      <c r="UTO177" s="173"/>
      <c r="UTP177" s="173"/>
      <c r="UTQ177" s="173"/>
      <c r="UTR177" s="173"/>
      <c r="UTS177" s="173"/>
      <c r="UTT177" s="173"/>
      <c r="UTU177" s="173"/>
      <c r="UTV177" s="173"/>
      <c r="UTW177" s="173"/>
      <c r="UTX177" s="173"/>
      <c r="UTY177" s="173"/>
      <c r="UTZ177" s="173"/>
      <c r="UUA177" s="173"/>
      <c r="UUB177" s="173"/>
      <c r="UUC177" s="173"/>
      <c r="UUD177" s="173"/>
      <c r="UUE177" s="173"/>
      <c r="UUF177" s="173"/>
      <c r="UUG177" s="173"/>
      <c r="UUH177" s="173"/>
      <c r="UUI177" s="173"/>
      <c r="UUJ177" s="173"/>
      <c r="UUK177" s="173"/>
      <c r="UUL177" s="173"/>
      <c r="UUM177" s="173"/>
      <c r="UUN177" s="173"/>
      <c r="UUO177" s="173"/>
      <c r="UUP177" s="173"/>
      <c r="UUQ177" s="173"/>
      <c r="UUR177" s="173"/>
      <c r="UUS177" s="173"/>
      <c r="UUT177" s="173"/>
      <c r="UUU177" s="173"/>
      <c r="UUV177" s="173"/>
      <c r="UUW177" s="173"/>
      <c r="UUX177" s="173"/>
      <c r="UUY177" s="173"/>
      <c r="UUZ177" s="173"/>
      <c r="UVA177" s="173"/>
      <c r="UVB177" s="173"/>
      <c r="UVC177" s="173"/>
      <c r="UVD177" s="173"/>
      <c r="UVE177" s="173"/>
      <c r="UVF177" s="173"/>
      <c r="UVG177" s="173"/>
      <c r="UVH177" s="173"/>
      <c r="UVI177" s="173"/>
      <c r="UVJ177" s="173"/>
      <c r="UVK177" s="173"/>
      <c r="UVL177" s="173"/>
      <c r="UVM177" s="173"/>
      <c r="UVN177" s="173"/>
      <c r="UVO177" s="173"/>
      <c r="UVP177" s="173"/>
      <c r="UVQ177" s="173"/>
      <c r="UVR177" s="173"/>
      <c r="UVS177" s="173"/>
      <c r="UVT177" s="173"/>
      <c r="UVU177" s="173"/>
      <c r="UVV177" s="173"/>
      <c r="UVW177" s="173"/>
      <c r="UVX177" s="173"/>
      <c r="UVY177" s="173"/>
      <c r="UVZ177" s="173"/>
      <c r="UWA177" s="173"/>
      <c r="UWB177" s="173"/>
      <c r="UWC177" s="173"/>
      <c r="UWD177" s="173"/>
      <c r="UWE177" s="173"/>
      <c r="UWF177" s="173"/>
      <c r="UWG177" s="173"/>
      <c r="UWH177" s="173"/>
      <c r="UWI177" s="173"/>
      <c r="UWJ177" s="173"/>
      <c r="UWK177" s="173"/>
      <c r="UWL177" s="173"/>
      <c r="UWM177" s="173"/>
      <c r="UWN177" s="173"/>
      <c r="UWO177" s="173"/>
      <c r="UWP177" s="173"/>
      <c r="UWQ177" s="173"/>
      <c r="UWR177" s="173"/>
      <c r="UWS177" s="173"/>
      <c r="UWT177" s="173"/>
      <c r="UWU177" s="173"/>
      <c r="UWV177" s="173"/>
      <c r="UWW177" s="173"/>
      <c r="UWX177" s="173"/>
      <c r="UWY177" s="173"/>
      <c r="UWZ177" s="173"/>
      <c r="UXA177" s="173"/>
      <c r="UXB177" s="173"/>
      <c r="UXC177" s="173"/>
      <c r="UXD177" s="173"/>
      <c r="UXE177" s="173"/>
      <c r="UXF177" s="173"/>
      <c r="UXG177" s="173"/>
      <c r="UXH177" s="173"/>
      <c r="UXI177" s="173"/>
      <c r="UXJ177" s="173"/>
      <c r="UXK177" s="173"/>
      <c r="UXL177" s="173"/>
      <c r="UXM177" s="173"/>
      <c r="UXN177" s="173"/>
      <c r="UXO177" s="173"/>
      <c r="UXP177" s="173"/>
      <c r="UXQ177" s="173"/>
      <c r="UXR177" s="173"/>
      <c r="UXS177" s="173"/>
      <c r="UXT177" s="173"/>
      <c r="UXU177" s="173"/>
      <c r="UXV177" s="173"/>
      <c r="UXW177" s="173"/>
      <c r="UXX177" s="173"/>
      <c r="UXY177" s="173"/>
      <c r="UXZ177" s="173"/>
      <c r="UYA177" s="173"/>
      <c r="UYB177" s="173"/>
      <c r="UYC177" s="173"/>
      <c r="UYD177" s="173"/>
      <c r="UYE177" s="173"/>
      <c r="UYF177" s="173"/>
      <c r="UYG177" s="173"/>
      <c r="UYH177" s="173"/>
      <c r="UYI177" s="173"/>
      <c r="UYJ177" s="173"/>
      <c r="UYK177" s="173"/>
      <c r="UYL177" s="173"/>
      <c r="UYM177" s="173"/>
      <c r="UYN177" s="173"/>
      <c r="UYO177" s="173"/>
      <c r="UYP177" s="173"/>
      <c r="UYQ177" s="173"/>
      <c r="UYR177" s="173"/>
      <c r="UYS177" s="173"/>
      <c r="UYT177" s="173"/>
      <c r="UYU177" s="173"/>
      <c r="UYV177" s="173"/>
      <c r="UYW177" s="173"/>
      <c r="UYX177" s="173"/>
      <c r="UYY177" s="173"/>
      <c r="UYZ177" s="173"/>
      <c r="UZA177" s="173"/>
      <c r="UZB177" s="173"/>
      <c r="UZC177" s="173"/>
      <c r="UZD177" s="173"/>
      <c r="UZE177" s="173"/>
      <c r="UZF177" s="173"/>
      <c r="UZG177" s="173"/>
      <c r="UZH177" s="173"/>
      <c r="UZI177" s="173"/>
      <c r="UZJ177" s="173"/>
      <c r="UZK177" s="173"/>
      <c r="UZL177" s="173"/>
      <c r="UZM177" s="173"/>
      <c r="UZN177" s="173"/>
      <c r="UZO177" s="173"/>
      <c r="UZP177" s="173"/>
      <c r="UZQ177" s="173"/>
      <c r="UZR177" s="173"/>
      <c r="UZS177" s="173"/>
      <c r="UZT177" s="173"/>
      <c r="UZU177" s="173"/>
      <c r="UZV177" s="173"/>
      <c r="UZW177" s="173"/>
      <c r="UZX177" s="173"/>
      <c r="UZY177" s="173"/>
      <c r="UZZ177" s="173"/>
      <c r="VAA177" s="173"/>
      <c r="VAB177" s="173"/>
      <c r="VAC177" s="173"/>
      <c r="VAD177" s="173"/>
      <c r="VAE177" s="173"/>
      <c r="VAF177" s="173"/>
      <c r="VAG177" s="173"/>
      <c r="VAH177" s="173"/>
      <c r="VAI177" s="173"/>
      <c r="VAJ177" s="173"/>
      <c r="VAK177" s="173"/>
      <c r="VAL177" s="173"/>
      <c r="VAM177" s="173"/>
      <c r="VAN177" s="173"/>
      <c r="VAO177" s="173"/>
      <c r="VAP177" s="173"/>
      <c r="VAQ177" s="173"/>
      <c r="VAR177" s="173"/>
      <c r="VAS177" s="173"/>
      <c r="VAT177" s="173"/>
      <c r="VAU177" s="173"/>
      <c r="VAV177" s="173"/>
      <c r="VAW177" s="173"/>
      <c r="VAX177" s="173"/>
      <c r="VAY177" s="173"/>
      <c r="VAZ177" s="173"/>
      <c r="VBA177" s="173"/>
      <c r="VBB177" s="173"/>
      <c r="VBC177" s="173"/>
      <c r="VBD177" s="173"/>
      <c r="VBE177" s="173"/>
      <c r="VBF177" s="173"/>
      <c r="VBG177" s="173"/>
      <c r="VBH177" s="173"/>
      <c r="VBI177" s="173"/>
      <c r="VBJ177" s="173"/>
      <c r="VBK177" s="173"/>
      <c r="VBL177" s="173"/>
      <c r="VBM177" s="173"/>
      <c r="VBN177" s="173"/>
      <c r="VBO177" s="173"/>
      <c r="VBP177" s="173"/>
      <c r="VBQ177" s="173"/>
      <c r="VBR177" s="173"/>
      <c r="VBS177" s="173"/>
      <c r="VBT177" s="173"/>
      <c r="VBU177" s="173"/>
      <c r="VBV177" s="173"/>
      <c r="VBW177" s="173"/>
      <c r="VBX177" s="173"/>
      <c r="VBY177" s="173"/>
      <c r="VBZ177" s="173"/>
      <c r="VCA177" s="173"/>
      <c r="VCB177" s="173"/>
      <c r="VCC177" s="173"/>
      <c r="VCD177" s="173"/>
      <c r="VCE177" s="173"/>
      <c r="VCF177" s="173"/>
      <c r="VCG177" s="173"/>
      <c r="VCH177" s="173"/>
      <c r="VCI177" s="173"/>
      <c r="VCJ177" s="173"/>
      <c r="VCK177" s="173"/>
      <c r="VCL177" s="173"/>
      <c r="VCM177" s="173"/>
      <c r="VCN177" s="173"/>
      <c r="VCO177" s="173"/>
      <c r="VCP177" s="173"/>
      <c r="VCQ177" s="173"/>
      <c r="VCR177" s="173"/>
      <c r="VCS177" s="173"/>
      <c r="VCT177" s="173"/>
      <c r="VCU177" s="173"/>
      <c r="VCV177" s="173"/>
      <c r="VCW177" s="173"/>
      <c r="VCX177" s="173"/>
      <c r="VCY177" s="173"/>
      <c r="VCZ177" s="173"/>
      <c r="VDA177" s="173"/>
      <c r="VDB177" s="173"/>
      <c r="VDC177" s="173"/>
      <c r="VDD177" s="173"/>
      <c r="VDE177" s="173"/>
      <c r="VDF177" s="173"/>
      <c r="VDG177" s="173"/>
      <c r="VDH177" s="173"/>
      <c r="VDI177" s="173"/>
      <c r="VDJ177" s="173"/>
      <c r="VDK177" s="173"/>
      <c r="VDL177" s="173"/>
      <c r="VDM177" s="173"/>
      <c r="VDN177" s="173"/>
      <c r="VDO177" s="173"/>
      <c r="VDP177" s="173"/>
      <c r="VDQ177" s="173"/>
      <c r="VDR177" s="173"/>
      <c r="VDS177" s="173"/>
      <c r="VDT177" s="173"/>
      <c r="VDU177" s="173"/>
      <c r="VDV177" s="173"/>
      <c r="VDW177" s="173"/>
      <c r="VDX177" s="173"/>
      <c r="VDY177" s="173"/>
      <c r="VDZ177" s="173"/>
      <c r="VEA177" s="173"/>
      <c r="VEB177" s="173"/>
      <c r="VEC177" s="173"/>
      <c r="VED177" s="173"/>
      <c r="VEE177" s="173"/>
      <c r="VEF177" s="173"/>
      <c r="VEG177" s="173"/>
      <c r="VEH177" s="173"/>
      <c r="VEI177" s="173"/>
      <c r="VEJ177" s="173"/>
      <c r="VEK177" s="173"/>
      <c r="VEL177" s="173"/>
      <c r="VEM177" s="173"/>
      <c r="VEN177" s="173"/>
      <c r="VEO177" s="173"/>
      <c r="VEP177" s="173"/>
      <c r="VEQ177" s="173"/>
      <c r="VER177" s="173"/>
      <c r="VES177" s="173"/>
      <c r="VET177" s="173"/>
      <c r="VEU177" s="173"/>
      <c r="VEV177" s="173"/>
      <c r="VEW177" s="173"/>
      <c r="VEX177" s="173"/>
      <c r="VEY177" s="173"/>
      <c r="VEZ177" s="173"/>
      <c r="VFA177" s="173"/>
      <c r="VFB177" s="173"/>
      <c r="VFC177" s="173"/>
      <c r="VFD177" s="173"/>
      <c r="VFE177" s="173"/>
      <c r="VFF177" s="173"/>
      <c r="VFG177" s="173"/>
      <c r="VFH177" s="173"/>
      <c r="VFI177" s="173"/>
      <c r="VFJ177" s="173"/>
      <c r="VFK177" s="173"/>
      <c r="VFL177" s="173"/>
      <c r="VFM177" s="173"/>
      <c r="VFN177" s="173"/>
      <c r="VFO177" s="173"/>
      <c r="VFP177" s="173"/>
      <c r="VFQ177" s="173"/>
      <c r="VFR177" s="173"/>
      <c r="VFS177" s="173"/>
      <c r="VFT177" s="173"/>
      <c r="VFU177" s="173"/>
      <c r="VFV177" s="173"/>
      <c r="VFW177" s="173"/>
      <c r="VFX177" s="173"/>
      <c r="VFY177" s="173"/>
      <c r="VFZ177" s="173"/>
      <c r="VGA177" s="173"/>
      <c r="VGB177" s="173"/>
      <c r="VGC177" s="173"/>
      <c r="VGD177" s="173"/>
      <c r="VGE177" s="173"/>
      <c r="VGF177" s="173"/>
      <c r="VGG177" s="173"/>
      <c r="VGH177" s="173"/>
      <c r="VGI177" s="173"/>
      <c r="VGJ177" s="173"/>
      <c r="VGK177" s="173"/>
      <c r="VGL177" s="173"/>
      <c r="VGM177" s="173"/>
      <c r="VGN177" s="173"/>
      <c r="VGO177" s="173"/>
      <c r="VGP177" s="173"/>
      <c r="VGQ177" s="173"/>
      <c r="VGR177" s="173"/>
      <c r="VGS177" s="173"/>
      <c r="VGT177" s="173"/>
      <c r="VGU177" s="173"/>
      <c r="VGV177" s="173"/>
      <c r="VGW177" s="173"/>
      <c r="VGX177" s="173"/>
      <c r="VGY177" s="173"/>
      <c r="VGZ177" s="173"/>
      <c r="VHA177" s="173"/>
      <c r="VHB177" s="173"/>
      <c r="VHC177" s="173"/>
      <c r="VHD177" s="173"/>
      <c r="VHE177" s="173"/>
      <c r="VHF177" s="173"/>
      <c r="VHG177" s="173"/>
      <c r="VHH177" s="173"/>
      <c r="VHI177" s="173"/>
      <c r="VHJ177" s="173"/>
      <c r="VHK177" s="173"/>
      <c r="VHL177" s="173"/>
      <c r="VHM177" s="173"/>
      <c r="VHN177" s="173"/>
      <c r="VHO177" s="173"/>
      <c r="VHP177" s="173"/>
      <c r="VHQ177" s="173"/>
      <c r="VHR177" s="173"/>
      <c r="VHS177" s="173"/>
      <c r="VHT177" s="173"/>
      <c r="VHU177" s="173"/>
      <c r="VHV177" s="173"/>
      <c r="VHW177" s="173"/>
      <c r="VHX177" s="173"/>
      <c r="VHY177" s="173"/>
      <c r="VHZ177" s="173"/>
      <c r="VIA177" s="173"/>
      <c r="VIB177" s="173"/>
      <c r="VIC177" s="173"/>
      <c r="VID177" s="173"/>
      <c r="VIE177" s="173"/>
      <c r="VIF177" s="173"/>
      <c r="VIG177" s="173"/>
      <c r="VIH177" s="173"/>
      <c r="VII177" s="173"/>
      <c r="VIJ177" s="173"/>
      <c r="VIK177" s="173"/>
      <c r="VIL177" s="173"/>
      <c r="VIM177" s="173"/>
      <c r="VIN177" s="173"/>
      <c r="VIO177" s="173"/>
      <c r="VIP177" s="173"/>
      <c r="VIQ177" s="173"/>
      <c r="VIR177" s="173"/>
      <c r="VIS177" s="173"/>
      <c r="VIT177" s="173"/>
      <c r="VIU177" s="173"/>
      <c r="VIV177" s="173"/>
      <c r="VIW177" s="173"/>
      <c r="VIX177" s="173"/>
      <c r="VIY177" s="173"/>
      <c r="VIZ177" s="173"/>
      <c r="VJA177" s="173"/>
      <c r="VJB177" s="173"/>
      <c r="VJC177" s="173"/>
      <c r="VJD177" s="173"/>
      <c r="VJE177" s="173"/>
      <c r="VJF177" s="173"/>
      <c r="VJG177" s="173"/>
      <c r="VJH177" s="173"/>
      <c r="VJI177" s="173"/>
      <c r="VJJ177" s="173"/>
      <c r="VJK177" s="173"/>
      <c r="VJL177" s="173"/>
      <c r="VJM177" s="173"/>
      <c r="VJN177" s="173"/>
      <c r="VJO177" s="173"/>
      <c r="VJP177" s="173"/>
      <c r="VJQ177" s="173"/>
      <c r="VJR177" s="173"/>
      <c r="VJS177" s="173"/>
      <c r="VJT177" s="173"/>
      <c r="VJU177" s="173"/>
      <c r="VJV177" s="173"/>
      <c r="VJW177" s="173"/>
      <c r="VJX177" s="173"/>
      <c r="VJY177" s="173"/>
      <c r="VJZ177" s="173"/>
      <c r="VKA177" s="173"/>
      <c r="VKB177" s="173"/>
      <c r="VKC177" s="173"/>
      <c r="VKD177" s="173"/>
      <c r="VKE177" s="173"/>
      <c r="VKF177" s="173"/>
      <c r="VKG177" s="173"/>
      <c r="VKH177" s="173"/>
      <c r="VKI177" s="173"/>
      <c r="VKJ177" s="173"/>
      <c r="VKK177" s="173"/>
      <c r="VKL177" s="173"/>
      <c r="VKM177" s="173"/>
      <c r="VKN177" s="173"/>
      <c r="VKO177" s="173"/>
      <c r="VKP177" s="173"/>
      <c r="VKQ177" s="173"/>
      <c r="VKR177" s="173"/>
      <c r="VKS177" s="173"/>
      <c r="VKT177" s="173"/>
      <c r="VKU177" s="173"/>
      <c r="VKV177" s="173"/>
      <c r="VKW177" s="173"/>
      <c r="VKX177" s="173"/>
      <c r="VKY177" s="173"/>
      <c r="VKZ177" s="173"/>
      <c r="VLA177" s="173"/>
      <c r="VLB177" s="173"/>
      <c r="VLC177" s="173"/>
      <c r="VLD177" s="173"/>
      <c r="VLE177" s="173"/>
      <c r="VLF177" s="173"/>
      <c r="VLG177" s="173"/>
      <c r="VLH177" s="173"/>
      <c r="VLI177" s="173"/>
      <c r="VLJ177" s="173"/>
      <c r="VLK177" s="173"/>
      <c r="VLL177" s="173"/>
      <c r="VLM177" s="173"/>
      <c r="VLN177" s="173"/>
      <c r="VLO177" s="173"/>
      <c r="VLP177" s="173"/>
      <c r="VLQ177" s="173"/>
      <c r="VLR177" s="173"/>
      <c r="VLS177" s="173"/>
      <c r="VLT177" s="173"/>
      <c r="VLU177" s="173"/>
      <c r="VLV177" s="173"/>
      <c r="VLW177" s="173"/>
      <c r="VLX177" s="173"/>
      <c r="VLY177" s="173"/>
      <c r="VLZ177" s="173"/>
      <c r="VMA177" s="173"/>
      <c r="VMB177" s="173"/>
      <c r="VMC177" s="173"/>
      <c r="VMD177" s="173"/>
      <c r="VME177" s="173"/>
      <c r="VMF177" s="173"/>
      <c r="VMG177" s="173"/>
      <c r="VMH177" s="173"/>
      <c r="VMI177" s="173"/>
      <c r="VMJ177" s="173"/>
      <c r="VMK177" s="173"/>
      <c r="VML177" s="173"/>
      <c r="VMM177" s="173"/>
      <c r="VMN177" s="173"/>
      <c r="VMO177" s="173"/>
      <c r="VMP177" s="173"/>
      <c r="VMQ177" s="173"/>
      <c r="VMR177" s="173"/>
      <c r="VMS177" s="173"/>
      <c r="VMT177" s="173"/>
      <c r="VMU177" s="173"/>
      <c r="VMV177" s="173"/>
      <c r="VMW177" s="173"/>
      <c r="VMX177" s="173"/>
      <c r="VMY177" s="173"/>
      <c r="VMZ177" s="173"/>
      <c r="VNA177" s="173"/>
      <c r="VNB177" s="173"/>
      <c r="VNC177" s="173"/>
      <c r="VND177" s="173"/>
      <c r="VNE177" s="173"/>
      <c r="VNF177" s="173"/>
      <c r="VNG177" s="173"/>
      <c r="VNH177" s="173"/>
      <c r="VNI177" s="173"/>
      <c r="VNJ177" s="173"/>
      <c r="VNK177" s="173"/>
      <c r="VNL177" s="173"/>
      <c r="VNM177" s="173"/>
      <c r="VNN177" s="173"/>
      <c r="VNO177" s="173"/>
      <c r="VNP177" s="173"/>
      <c r="VNQ177" s="173"/>
      <c r="VNR177" s="173"/>
      <c r="VNS177" s="173"/>
      <c r="VNT177" s="173"/>
      <c r="VNU177" s="173"/>
      <c r="VNV177" s="173"/>
      <c r="VNW177" s="173"/>
      <c r="VNX177" s="173"/>
      <c r="VNY177" s="173"/>
      <c r="VNZ177" s="173"/>
      <c r="VOA177" s="173"/>
      <c r="VOB177" s="173"/>
      <c r="VOC177" s="173"/>
      <c r="VOD177" s="173"/>
      <c r="VOE177" s="173"/>
      <c r="VOF177" s="173"/>
      <c r="VOG177" s="173"/>
      <c r="VOH177" s="173"/>
      <c r="VOI177" s="173"/>
      <c r="VOJ177" s="173"/>
      <c r="VOK177" s="173"/>
      <c r="VOL177" s="173"/>
      <c r="VOM177" s="173"/>
      <c r="VON177" s="173"/>
      <c r="VOO177" s="173"/>
      <c r="VOP177" s="173"/>
      <c r="VOQ177" s="173"/>
      <c r="VOR177" s="173"/>
      <c r="VOS177" s="173"/>
      <c r="VOT177" s="173"/>
      <c r="VOU177" s="173"/>
      <c r="VOV177" s="173"/>
      <c r="VOW177" s="173"/>
      <c r="VOX177" s="173"/>
      <c r="VOY177" s="173"/>
      <c r="VOZ177" s="173"/>
      <c r="VPA177" s="173"/>
      <c r="VPB177" s="173"/>
      <c r="VPC177" s="173"/>
      <c r="VPD177" s="173"/>
      <c r="VPE177" s="173"/>
      <c r="VPF177" s="173"/>
      <c r="VPG177" s="173"/>
      <c r="VPH177" s="173"/>
      <c r="VPI177" s="173"/>
      <c r="VPJ177" s="173"/>
      <c r="VPK177" s="173"/>
      <c r="VPL177" s="173"/>
      <c r="VPM177" s="173"/>
      <c r="VPN177" s="173"/>
      <c r="VPO177" s="173"/>
      <c r="VPP177" s="173"/>
      <c r="VPQ177" s="173"/>
      <c r="VPR177" s="173"/>
      <c r="VPS177" s="173"/>
      <c r="VPT177" s="173"/>
      <c r="VPU177" s="173"/>
      <c r="VPV177" s="173"/>
      <c r="VPW177" s="173"/>
      <c r="VPX177" s="173"/>
      <c r="VPY177" s="173"/>
      <c r="VPZ177" s="173"/>
      <c r="VQA177" s="173"/>
      <c r="VQB177" s="173"/>
      <c r="VQC177" s="173"/>
      <c r="VQD177" s="173"/>
      <c r="VQE177" s="173"/>
      <c r="VQF177" s="173"/>
      <c r="VQG177" s="173"/>
      <c r="VQH177" s="173"/>
      <c r="VQI177" s="173"/>
      <c r="VQJ177" s="173"/>
      <c r="VQK177" s="173"/>
      <c r="VQL177" s="173"/>
      <c r="VQM177" s="173"/>
      <c r="VQN177" s="173"/>
      <c r="VQO177" s="173"/>
      <c r="VQP177" s="173"/>
      <c r="VQQ177" s="173"/>
      <c r="VQR177" s="173"/>
      <c r="VQS177" s="173"/>
      <c r="VQT177" s="173"/>
      <c r="VQU177" s="173"/>
      <c r="VQV177" s="173"/>
      <c r="VQW177" s="173"/>
      <c r="VQX177" s="173"/>
      <c r="VQY177" s="173"/>
      <c r="VQZ177" s="173"/>
      <c r="VRA177" s="173"/>
      <c r="VRB177" s="173"/>
      <c r="VRC177" s="173"/>
      <c r="VRD177" s="173"/>
      <c r="VRE177" s="173"/>
      <c r="VRF177" s="173"/>
      <c r="VRG177" s="173"/>
      <c r="VRH177" s="173"/>
      <c r="VRI177" s="173"/>
      <c r="VRJ177" s="173"/>
      <c r="VRK177" s="173"/>
      <c r="VRL177" s="173"/>
      <c r="VRM177" s="173"/>
      <c r="VRN177" s="173"/>
      <c r="VRO177" s="173"/>
      <c r="VRP177" s="173"/>
      <c r="VRQ177" s="173"/>
      <c r="VRR177" s="173"/>
      <c r="VRS177" s="173"/>
      <c r="VRT177" s="173"/>
      <c r="VRU177" s="173"/>
      <c r="VRV177" s="173"/>
      <c r="VRW177" s="173"/>
      <c r="VRX177" s="173"/>
      <c r="VRY177" s="173"/>
      <c r="VRZ177" s="173"/>
      <c r="VSA177" s="173"/>
      <c r="VSB177" s="173"/>
      <c r="VSC177" s="173"/>
      <c r="VSD177" s="173"/>
      <c r="VSE177" s="173"/>
      <c r="VSF177" s="173"/>
      <c r="VSG177" s="173"/>
      <c r="VSH177" s="173"/>
      <c r="VSI177" s="173"/>
      <c r="VSJ177" s="173"/>
      <c r="VSK177" s="173"/>
      <c r="VSL177" s="173"/>
      <c r="VSM177" s="173"/>
      <c r="VSN177" s="173"/>
      <c r="VSO177" s="173"/>
      <c r="VSP177" s="173"/>
      <c r="VSQ177" s="173"/>
      <c r="VSR177" s="173"/>
      <c r="VSS177" s="173"/>
      <c r="VST177" s="173"/>
      <c r="VSU177" s="173"/>
      <c r="VSV177" s="173"/>
      <c r="VSW177" s="173"/>
      <c r="VSX177" s="173"/>
      <c r="VSY177" s="173"/>
      <c r="VSZ177" s="173"/>
      <c r="VTA177" s="173"/>
      <c r="VTB177" s="173"/>
      <c r="VTC177" s="173"/>
      <c r="VTD177" s="173"/>
      <c r="VTE177" s="173"/>
      <c r="VTF177" s="173"/>
      <c r="VTG177" s="173"/>
      <c r="VTH177" s="173"/>
      <c r="VTI177" s="173"/>
      <c r="VTJ177" s="173"/>
      <c r="VTK177" s="173"/>
      <c r="VTL177" s="173"/>
      <c r="VTM177" s="173"/>
      <c r="VTN177" s="173"/>
      <c r="VTO177" s="173"/>
      <c r="VTP177" s="173"/>
      <c r="VTQ177" s="173"/>
      <c r="VTR177" s="173"/>
      <c r="VTS177" s="173"/>
      <c r="VTT177" s="173"/>
      <c r="VTU177" s="173"/>
      <c r="VTV177" s="173"/>
      <c r="VTW177" s="173"/>
      <c r="VTX177" s="173"/>
      <c r="VTY177" s="173"/>
      <c r="VTZ177" s="173"/>
      <c r="VUA177" s="173"/>
      <c r="VUB177" s="173"/>
      <c r="VUC177" s="173"/>
      <c r="VUD177" s="173"/>
      <c r="VUE177" s="173"/>
      <c r="VUF177" s="173"/>
      <c r="VUG177" s="173"/>
      <c r="VUH177" s="173"/>
      <c r="VUI177" s="173"/>
      <c r="VUJ177" s="173"/>
      <c r="VUK177" s="173"/>
      <c r="VUL177" s="173"/>
      <c r="VUM177" s="173"/>
      <c r="VUN177" s="173"/>
      <c r="VUO177" s="173"/>
      <c r="VUP177" s="173"/>
      <c r="VUQ177" s="173"/>
      <c r="VUR177" s="173"/>
      <c r="VUS177" s="173"/>
      <c r="VUT177" s="173"/>
      <c r="VUU177" s="173"/>
      <c r="VUV177" s="173"/>
      <c r="VUW177" s="173"/>
      <c r="VUX177" s="173"/>
      <c r="VUY177" s="173"/>
      <c r="VUZ177" s="173"/>
      <c r="VVA177" s="173"/>
      <c r="VVB177" s="173"/>
      <c r="VVC177" s="173"/>
      <c r="VVD177" s="173"/>
      <c r="VVE177" s="173"/>
      <c r="VVF177" s="173"/>
      <c r="VVG177" s="173"/>
      <c r="VVH177" s="173"/>
      <c r="VVI177" s="173"/>
      <c r="VVJ177" s="173"/>
      <c r="VVK177" s="173"/>
      <c r="VVL177" s="173"/>
      <c r="VVM177" s="173"/>
      <c r="VVN177" s="173"/>
      <c r="VVO177" s="173"/>
      <c r="VVP177" s="173"/>
      <c r="VVQ177" s="173"/>
      <c r="VVR177" s="173"/>
      <c r="VVS177" s="173"/>
      <c r="VVT177" s="173"/>
      <c r="VVU177" s="173"/>
      <c r="VVV177" s="173"/>
      <c r="VVW177" s="173"/>
      <c r="VVX177" s="173"/>
      <c r="VVY177" s="173"/>
      <c r="VVZ177" s="173"/>
      <c r="VWA177" s="173"/>
      <c r="VWB177" s="173"/>
      <c r="VWC177" s="173"/>
      <c r="VWD177" s="173"/>
      <c r="VWE177" s="173"/>
      <c r="VWF177" s="173"/>
      <c r="VWG177" s="173"/>
      <c r="VWH177" s="173"/>
      <c r="VWI177" s="173"/>
      <c r="VWJ177" s="173"/>
      <c r="VWK177" s="173"/>
      <c r="VWL177" s="173"/>
      <c r="VWM177" s="173"/>
      <c r="VWN177" s="173"/>
      <c r="VWO177" s="173"/>
      <c r="VWP177" s="173"/>
      <c r="VWQ177" s="173"/>
      <c r="VWR177" s="173"/>
      <c r="VWS177" s="173"/>
      <c r="VWT177" s="173"/>
      <c r="VWU177" s="173"/>
      <c r="VWV177" s="173"/>
      <c r="VWW177" s="173"/>
      <c r="VWX177" s="173"/>
      <c r="VWY177" s="173"/>
      <c r="VWZ177" s="173"/>
      <c r="VXA177" s="173"/>
      <c r="VXB177" s="173"/>
      <c r="VXC177" s="173"/>
      <c r="VXD177" s="173"/>
      <c r="VXE177" s="173"/>
      <c r="VXF177" s="173"/>
      <c r="VXG177" s="173"/>
      <c r="VXH177" s="173"/>
      <c r="VXI177" s="173"/>
      <c r="VXJ177" s="173"/>
      <c r="VXK177" s="173"/>
      <c r="VXL177" s="173"/>
      <c r="VXM177" s="173"/>
      <c r="VXN177" s="173"/>
      <c r="VXO177" s="173"/>
      <c r="VXP177" s="173"/>
      <c r="VXQ177" s="173"/>
      <c r="VXR177" s="173"/>
      <c r="VXS177" s="173"/>
      <c r="VXT177" s="173"/>
      <c r="VXU177" s="173"/>
      <c r="VXV177" s="173"/>
      <c r="VXW177" s="173"/>
      <c r="VXX177" s="173"/>
      <c r="VXY177" s="173"/>
      <c r="VXZ177" s="173"/>
      <c r="VYA177" s="173"/>
      <c r="VYB177" s="173"/>
      <c r="VYC177" s="173"/>
      <c r="VYD177" s="173"/>
      <c r="VYE177" s="173"/>
      <c r="VYF177" s="173"/>
      <c r="VYG177" s="173"/>
      <c r="VYH177" s="173"/>
      <c r="VYI177" s="173"/>
      <c r="VYJ177" s="173"/>
      <c r="VYK177" s="173"/>
      <c r="VYL177" s="173"/>
      <c r="VYM177" s="173"/>
      <c r="VYN177" s="173"/>
      <c r="VYO177" s="173"/>
      <c r="VYP177" s="173"/>
      <c r="VYQ177" s="173"/>
      <c r="VYR177" s="173"/>
      <c r="VYS177" s="173"/>
      <c r="VYT177" s="173"/>
      <c r="VYU177" s="173"/>
      <c r="VYV177" s="173"/>
      <c r="VYW177" s="173"/>
      <c r="VYX177" s="173"/>
      <c r="VYY177" s="173"/>
      <c r="VYZ177" s="173"/>
      <c r="VZA177" s="173"/>
      <c r="VZB177" s="173"/>
      <c r="VZC177" s="173"/>
      <c r="VZD177" s="173"/>
      <c r="VZE177" s="173"/>
      <c r="VZF177" s="173"/>
      <c r="VZG177" s="173"/>
      <c r="VZH177" s="173"/>
      <c r="VZI177" s="173"/>
      <c r="VZJ177" s="173"/>
      <c r="VZK177" s="173"/>
      <c r="VZL177" s="173"/>
      <c r="VZM177" s="173"/>
      <c r="VZN177" s="173"/>
      <c r="VZO177" s="173"/>
      <c r="VZP177" s="173"/>
      <c r="VZQ177" s="173"/>
      <c r="VZR177" s="173"/>
      <c r="VZS177" s="173"/>
      <c r="VZT177" s="173"/>
      <c r="VZU177" s="173"/>
      <c r="VZV177" s="173"/>
      <c r="VZW177" s="173"/>
      <c r="VZX177" s="173"/>
      <c r="VZY177" s="173"/>
      <c r="VZZ177" s="173"/>
      <c r="WAA177" s="173"/>
      <c r="WAB177" s="173"/>
      <c r="WAC177" s="173"/>
      <c r="WAD177" s="173"/>
      <c r="WAE177" s="173"/>
      <c r="WAF177" s="173"/>
      <c r="WAG177" s="173"/>
      <c r="WAH177" s="173"/>
      <c r="WAI177" s="173"/>
      <c r="WAJ177" s="173"/>
      <c r="WAK177" s="173"/>
      <c r="WAL177" s="173"/>
      <c r="WAM177" s="173"/>
      <c r="WAN177" s="173"/>
      <c r="WAO177" s="173"/>
      <c r="WAP177" s="173"/>
      <c r="WAQ177" s="173"/>
      <c r="WAR177" s="173"/>
      <c r="WAS177" s="173"/>
      <c r="WAT177" s="173"/>
      <c r="WAU177" s="173"/>
      <c r="WAV177" s="173"/>
      <c r="WAW177" s="173"/>
      <c r="WAX177" s="173"/>
      <c r="WAY177" s="173"/>
      <c r="WAZ177" s="173"/>
      <c r="WBA177" s="173"/>
      <c r="WBB177" s="173"/>
      <c r="WBC177" s="173"/>
      <c r="WBD177" s="173"/>
      <c r="WBE177" s="173"/>
      <c r="WBF177" s="173"/>
      <c r="WBG177" s="173"/>
      <c r="WBH177" s="173"/>
      <c r="WBI177" s="173"/>
      <c r="WBJ177" s="173"/>
      <c r="WBK177" s="173"/>
      <c r="WBL177" s="173"/>
      <c r="WBM177" s="173"/>
      <c r="WBN177" s="173"/>
      <c r="WBO177" s="173"/>
      <c r="WBP177" s="173"/>
      <c r="WBQ177" s="173"/>
      <c r="WBR177" s="173"/>
      <c r="WBS177" s="173"/>
      <c r="WBT177" s="173"/>
      <c r="WBU177" s="173"/>
      <c r="WBV177" s="173"/>
      <c r="WBW177" s="173"/>
      <c r="WBX177" s="173"/>
      <c r="WBY177" s="173"/>
      <c r="WBZ177" s="173"/>
      <c r="WCA177" s="173"/>
      <c r="WCB177" s="173"/>
      <c r="WCC177" s="173"/>
      <c r="WCD177" s="173"/>
      <c r="WCE177" s="173"/>
      <c r="WCF177" s="173"/>
      <c r="WCG177" s="173"/>
      <c r="WCH177" s="173"/>
      <c r="WCI177" s="173"/>
      <c r="WCJ177" s="173"/>
      <c r="WCK177" s="173"/>
      <c r="WCL177" s="173"/>
      <c r="WCM177" s="173"/>
      <c r="WCN177" s="173"/>
      <c r="WCO177" s="173"/>
      <c r="WCP177" s="173"/>
      <c r="WCQ177" s="173"/>
      <c r="WCR177" s="173"/>
      <c r="WCS177" s="173"/>
      <c r="WCT177" s="173"/>
      <c r="WCU177" s="173"/>
      <c r="WCV177" s="173"/>
      <c r="WCW177" s="173"/>
      <c r="WCX177" s="173"/>
      <c r="WCY177" s="173"/>
      <c r="WCZ177" s="173"/>
      <c r="WDA177" s="173"/>
      <c r="WDB177" s="173"/>
      <c r="WDC177" s="173"/>
      <c r="WDD177" s="173"/>
      <c r="WDE177" s="173"/>
      <c r="WDF177" s="173"/>
      <c r="WDG177" s="173"/>
      <c r="WDH177" s="173"/>
      <c r="WDI177" s="173"/>
      <c r="WDJ177" s="173"/>
      <c r="WDK177" s="173"/>
      <c r="WDL177" s="173"/>
      <c r="WDM177" s="173"/>
      <c r="WDN177" s="173"/>
      <c r="WDO177" s="173"/>
      <c r="WDP177" s="173"/>
      <c r="WDQ177" s="173"/>
      <c r="WDR177" s="173"/>
      <c r="WDS177" s="173"/>
      <c r="WDT177" s="173"/>
      <c r="WDU177" s="173"/>
      <c r="WDV177" s="173"/>
      <c r="WDW177" s="173"/>
      <c r="WDX177" s="173"/>
      <c r="WDY177" s="173"/>
      <c r="WDZ177" s="173"/>
      <c r="WEA177" s="173"/>
      <c r="WEB177" s="173"/>
      <c r="WEC177" s="173"/>
      <c r="WED177" s="173"/>
      <c r="WEE177" s="173"/>
      <c r="WEF177" s="173"/>
      <c r="WEG177" s="173"/>
      <c r="WEH177" s="173"/>
      <c r="WEI177" s="173"/>
      <c r="WEJ177" s="173"/>
      <c r="WEK177" s="173"/>
      <c r="WEL177" s="173"/>
      <c r="WEM177" s="173"/>
      <c r="WEN177" s="173"/>
      <c r="WEO177" s="173"/>
      <c r="WEP177" s="173"/>
      <c r="WEQ177" s="173"/>
      <c r="WER177" s="173"/>
      <c r="WES177" s="173"/>
      <c r="WET177" s="173"/>
      <c r="WEU177" s="173"/>
      <c r="WEV177" s="173"/>
      <c r="WEW177" s="173"/>
      <c r="WEX177" s="173"/>
      <c r="WEY177" s="173"/>
      <c r="WEZ177" s="173"/>
      <c r="WFA177" s="173"/>
      <c r="WFB177" s="173"/>
      <c r="WFC177" s="173"/>
      <c r="WFD177" s="173"/>
      <c r="WFE177" s="173"/>
      <c r="WFF177" s="173"/>
      <c r="WFG177" s="173"/>
      <c r="WFH177" s="173"/>
      <c r="WFI177" s="173"/>
      <c r="WFJ177" s="173"/>
      <c r="WFK177" s="173"/>
      <c r="WFL177" s="173"/>
      <c r="WFM177" s="173"/>
      <c r="WFN177" s="173"/>
      <c r="WFO177" s="173"/>
      <c r="WFP177" s="173"/>
      <c r="WFQ177" s="173"/>
      <c r="WFR177" s="173"/>
      <c r="WFS177" s="173"/>
      <c r="WFT177" s="173"/>
      <c r="WFU177" s="173"/>
      <c r="WFV177" s="173"/>
      <c r="WFW177" s="173"/>
      <c r="WFX177" s="173"/>
      <c r="WFY177" s="173"/>
      <c r="WFZ177" s="173"/>
      <c r="WGA177" s="173"/>
      <c r="WGB177" s="173"/>
      <c r="WGC177" s="173"/>
      <c r="WGD177" s="173"/>
      <c r="WGE177" s="173"/>
      <c r="WGF177" s="173"/>
      <c r="WGG177" s="173"/>
      <c r="WGH177" s="173"/>
      <c r="WGI177" s="173"/>
      <c r="WGJ177" s="173"/>
      <c r="WGK177" s="173"/>
      <c r="WGL177" s="173"/>
      <c r="WGM177" s="173"/>
      <c r="WGN177" s="173"/>
      <c r="WGO177" s="173"/>
      <c r="WGP177" s="173"/>
      <c r="WGQ177" s="173"/>
      <c r="WGR177" s="173"/>
      <c r="WGS177" s="173"/>
      <c r="WGT177" s="173"/>
      <c r="WGU177" s="173"/>
      <c r="WGV177" s="173"/>
      <c r="WGW177" s="173"/>
      <c r="WGX177" s="173"/>
      <c r="WGY177" s="173"/>
      <c r="WGZ177" s="173"/>
      <c r="WHA177" s="173"/>
      <c r="WHB177" s="173"/>
      <c r="WHC177" s="173"/>
      <c r="WHD177" s="173"/>
      <c r="WHE177" s="173"/>
      <c r="WHF177" s="173"/>
      <c r="WHG177" s="173"/>
      <c r="WHH177" s="173"/>
      <c r="WHI177" s="173"/>
      <c r="WHJ177" s="173"/>
      <c r="WHK177" s="173"/>
      <c r="WHL177" s="173"/>
      <c r="WHM177" s="173"/>
      <c r="WHN177" s="173"/>
      <c r="WHO177" s="173"/>
      <c r="WHP177" s="173"/>
      <c r="WHQ177" s="173"/>
      <c r="WHR177" s="173"/>
      <c r="WHS177" s="173"/>
      <c r="WHT177" s="173"/>
      <c r="WHU177" s="173"/>
      <c r="WHV177" s="173"/>
      <c r="WHW177" s="173"/>
      <c r="WHX177" s="173"/>
      <c r="WHY177" s="173"/>
      <c r="WHZ177" s="173"/>
      <c r="WIA177" s="173"/>
      <c r="WIB177" s="173"/>
      <c r="WIC177" s="173"/>
      <c r="WID177" s="173"/>
      <c r="WIE177" s="173"/>
      <c r="WIF177" s="173"/>
      <c r="WIG177" s="173"/>
      <c r="WIH177" s="173"/>
      <c r="WII177" s="173"/>
      <c r="WIJ177" s="173"/>
      <c r="WIK177" s="173"/>
      <c r="WIL177" s="173"/>
      <c r="WIM177" s="173"/>
      <c r="WIN177" s="173"/>
      <c r="WIO177" s="173"/>
      <c r="WIP177" s="173"/>
      <c r="WIQ177" s="173"/>
      <c r="WIR177" s="173"/>
      <c r="WIS177" s="173"/>
      <c r="WIT177" s="173"/>
      <c r="WIU177" s="173"/>
      <c r="WIV177" s="173"/>
      <c r="WIW177" s="173"/>
      <c r="WIX177" s="173"/>
      <c r="WIY177" s="173"/>
      <c r="WIZ177" s="173"/>
      <c r="WJA177" s="173"/>
      <c r="WJB177" s="173"/>
      <c r="WJC177" s="173"/>
      <c r="WJD177" s="173"/>
      <c r="WJE177" s="173"/>
      <c r="WJF177" s="173"/>
      <c r="WJG177" s="173"/>
      <c r="WJH177" s="173"/>
      <c r="WJI177" s="173"/>
      <c r="WJJ177" s="173"/>
      <c r="WJK177" s="173"/>
      <c r="WJL177" s="173"/>
      <c r="WJM177" s="173"/>
      <c r="WJN177" s="173"/>
      <c r="WJO177" s="173"/>
      <c r="WJP177" s="173"/>
      <c r="WJQ177" s="173"/>
      <c r="WJR177" s="173"/>
      <c r="WJS177" s="173"/>
      <c r="WJT177" s="173"/>
      <c r="WJU177" s="173"/>
      <c r="WJV177" s="173"/>
      <c r="WJW177" s="173"/>
      <c r="WJX177" s="173"/>
      <c r="WJY177" s="173"/>
      <c r="WJZ177" s="173"/>
      <c r="WKA177" s="173"/>
      <c r="WKB177" s="173"/>
      <c r="WKC177" s="173"/>
      <c r="WKD177" s="173"/>
      <c r="WKE177" s="173"/>
      <c r="WKF177" s="173"/>
      <c r="WKG177" s="173"/>
      <c r="WKH177" s="173"/>
      <c r="WKI177" s="173"/>
      <c r="WKJ177" s="173"/>
      <c r="WKK177" s="173"/>
      <c r="WKL177" s="173"/>
      <c r="WKM177" s="173"/>
      <c r="WKN177" s="173"/>
      <c r="WKO177" s="173"/>
      <c r="WKP177" s="173"/>
      <c r="WKQ177" s="173"/>
      <c r="WKR177" s="173"/>
      <c r="WKS177" s="173"/>
      <c r="WKT177" s="173"/>
      <c r="WKU177" s="173"/>
      <c r="WKV177" s="173"/>
      <c r="WKW177" s="173"/>
      <c r="WKX177" s="173"/>
      <c r="WKY177" s="173"/>
      <c r="WKZ177" s="173"/>
      <c r="WLA177" s="173"/>
      <c r="WLB177" s="173"/>
      <c r="WLC177" s="173"/>
      <c r="WLD177" s="173"/>
      <c r="WLE177" s="173"/>
      <c r="WLF177" s="173"/>
      <c r="WLG177" s="173"/>
      <c r="WLH177" s="173"/>
      <c r="WLI177" s="173"/>
      <c r="WLJ177" s="173"/>
      <c r="WLK177" s="173"/>
      <c r="WLL177" s="173"/>
      <c r="WLM177" s="173"/>
      <c r="WLN177" s="173"/>
      <c r="WLO177" s="173"/>
      <c r="WLP177" s="173"/>
      <c r="WLQ177" s="173"/>
      <c r="WLR177" s="173"/>
      <c r="WLS177" s="173"/>
      <c r="WLT177" s="173"/>
      <c r="WLU177" s="173"/>
      <c r="WLV177" s="173"/>
      <c r="WLW177" s="173"/>
      <c r="WLX177" s="173"/>
      <c r="WLY177" s="173"/>
      <c r="WLZ177" s="173"/>
      <c r="WMA177" s="173"/>
      <c r="WMB177" s="173"/>
      <c r="WMC177" s="173"/>
      <c r="WMD177" s="173"/>
      <c r="WME177" s="173"/>
      <c r="WMF177" s="173"/>
      <c r="WMG177" s="173"/>
      <c r="WMH177" s="173"/>
      <c r="WMI177" s="173"/>
      <c r="WMJ177" s="173"/>
      <c r="WMK177" s="173"/>
      <c r="WML177" s="173"/>
      <c r="WMM177" s="173"/>
      <c r="WMN177" s="173"/>
      <c r="WMO177" s="173"/>
      <c r="WMP177" s="173"/>
      <c r="WMQ177" s="173"/>
      <c r="WMR177" s="173"/>
      <c r="WMS177" s="173"/>
      <c r="WMT177" s="173"/>
      <c r="WMU177" s="173"/>
      <c r="WMV177" s="173"/>
      <c r="WMW177" s="173"/>
      <c r="WMX177" s="173"/>
      <c r="WMY177" s="173"/>
      <c r="WMZ177" s="173"/>
      <c r="WNA177" s="173"/>
      <c r="WNB177" s="173"/>
      <c r="WNC177" s="173"/>
      <c r="WND177" s="173"/>
      <c r="WNE177" s="173"/>
      <c r="WNF177" s="173"/>
      <c r="WNG177" s="173"/>
      <c r="WNH177" s="173"/>
      <c r="WNI177" s="173"/>
      <c r="WNJ177" s="173"/>
      <c r="WNK177" s="173"/>
      <c r="WNL177" s="173"/>
      <c r="WNM177" s="173"/>
      <c r="WNN177" s="173"/>
      <c r="WNO177" s="173"/>
      <c r="WNP177" s="173"/>
      <c r="WNQ177" s="173"/>
      <c r="WNR177" s="173"/>
      <c r="WNS177" s="173"/>
      <c r="WNT177" s="173"/>
      <c r="WNU177" s="173"/>
      <c r="WNV177" s="173"/>
      <c r="WNW177" s="173"/>
      <c r="WNX177" s="173"/>
      <c r="WNY177" s="173"/>
      <c r="WNZ177" s="173"/>
      <c r="WOA177" s="173"/>
      <c r="WOB177" s="173"/>
      <c r="WOC177" s="173"/>
      <c r="WOD177" s="173"/>
      <c r="WOE177" s="173"/>
      <c r="WOF177" s="173"/>
      <c r="WOG177" s="173"/>
      <c r="WOH177" s="173"/>
      <c r="WOI177" s="173"/>
      <c r="WOJ177" s="173"/>
      <c r="WOK177" s="173"/>
      <c r="WOL177" s="173"/>
      <c r="WOM177" s="173"/>
      <c r="WON177" s="173"/>
      <c r="WOO177" s="173"/>
      <c r="WOP177" s="173"/>
      <c r="WOQ177" s="173"/>
      <c r="WOR177" s="173"/>
      <c r="WOS177" s="173"/>
      <c r="WOT177" s="173"/>
      <c r="WOU177" s="173"/>
      <c r="WOV177" s="173"/>
      <c r="WOW177" s="173"/>
      <c r="WOX177" s="173"/>
      <c r="WOY177" s="173"/>
      <c r="WOZ177" s="173"/>
      <c r="WPA177" s="173"/>
      <c r="WPB177" s="173"/>
      <c r="WPC177" s="173"/>
      <c r="WPD177" s="173"/>
      <c r="WPE177" s="173"/>
      <c r="WPF177" s="173"/>
      <c r="WPG177" s="173"/>
      <c r="WPH177" s="173"/>
      <c r="WPI177" s="173"/>
      <c r="WPJ177" s="173"/>
      <c r="WPK177" s="173"/>
      <c r="WPL177" s="173"/>
      <c r="WPM177" s="173"/>
      <c r="WPN177" s="173"/>
      <c r="WPO177" s="173"/>
      <c r="WPP177" s="173"/>
      <c r="WPQ177" s="173"/>
      <c r="WPR177" s="173"/>
      <c r="WPS177" s="173"/>
      <c r="WPT177" s="173"/>
      <c r="WPU177" s="173"/>
      <c r="WPV177" s="173"/>
      <c r="WPW177" s="173"/>
      <c r="WPX177" s="173"/>
      <c r="WPY177" s="173"/>
      <c r="WPZ177" s="173"/>
      <c r="WQA177" s="173"/>
      <c r="WQB177" s="173"/>
      <c r="WQC177" s="173"/>
      <c r="WQD177" s="173"/>
      <c r="WQE177" s="173"/>
      <c r="WQF177" s="173"/>
      <c r="WQG177" s="173"/>
      <c r="WQH177" s="173"/>
      <c r="WQI177" s="173"/>
      <c r="WQJ177" s="173"/>
      <c r="WQK177" s="173"/>
      <c r="WQL177" s="173"/>
      <c r="WQM177" s="173"/>
      <c r="WQN177" s="173"/>
      <c r="WQO177" s="173"/>
      <c r="WQP177" s="173"/>
      <c r="WQQ177" s="173"/>
      <c r="WQR177" s="173"/>
      <c r="WQS177" s="173"/>
      <c r="WQT177" s="173"/>
      <c r="WQU177" s="173"/>
      <c r="WQV177" s="173"/>
      <c r="WQW177" s="173"/>
      <c r="WQX177" s="173"/>
      <c r="WQY177" s="173"/>
      <c r="WQZ177" s="173"/>
      <c r="WRA177" s="173"/>
      <c r="WRB177" s="173"/>
      <c r="WRC177" s="173"/>
      <c r="WRD177" s="173"/>
      <c r="WRE177" s="173"/>
      <c r="WRF177" s="173"/>
      <c r="WRG177" s="173"/>
      <c r="WRH177" s="173"/>
      <c r="WRI177" s="173"/>
      <c r="WRJ177" s="173"/>
      <c r="WRK177" s="173"/>
      <c r="WRL177" s="173"/>
      <c r="WRM177" s="173"/>
      <c r="WRN177" s="173"/>
      <c r="WRO177" s="173"/>
      <c r="WRP177" s="173"/>
      <c r="WRQ177" s="173"/>
      <c r="WRR177" s="173"/>
      <c r="WRS177" s="173"/>
      <c r="WRT177" s="173"/>
      <c r="WRU177" s="173"/>
      <c r="WRV177" s="173"/>
      <c r="WRW177" s="173"/>
      <c r="WRX177" s="173"/>
      <c r="WRY177" s="173"/>
      <c r="WRZ177" s="173"/>
      <c r="WSA177" s="173"/>
      <c r="WSB177" s="173"/>
      <c r="WSC177" s="173"/>
      <c r="WSD177" s="173"/>
      <c r="WSE177" s="173"/>
      <c r="WSF177" s="173"/>
      <c r="WSG177" s="173"/>
      <c r="WSH177" s="173"/>
      <c r="WSI177" s="173"/>
      <c r="WSJ177" s="173"/>
      <c r="WSK177" s="173"/>
      <c r="WSL177" s="173"/>
      <c r="WSM177" s="173"/>
      <c r="WSN177" s="173"/>
      <c r="WSO177" s="173"/>
      <c r="WSP177" s="173"/>
      <c r="WSQ177" s="173"/>
      <c r="WSR177" s="173"/>
      <c r="WSS177" s="173"/>
      <c r="WST177" s="173"/>
      <c r="WSU177" s="173"/>
      <c r="WSV177" s="173"/>
      <c r="WSW177" s="173"/>
      <c r="WSX177" s="173"/>
      <c r="WSY177" s="173"/>
      <c r="WSZ177" s="173"/>
      <c r="WTA177" s="173"/>
      <c r="WTB177" s="173"/>
      <c r="WTC177" s="173"/>
      <c r="WTD177" s="173"/>
      <c r="WTE177" s="173"/>
      <c r="WTF177" s="173"/>
      <c r="WTG177" s="173"/>
      <c r="WTH177" s="173"/>
      <c r="WTI177" s="173"/>
      <c r="WTJ177" s="173"/>
      <c r="WTK177" s="173"/>
      <c r="WTL177" s="173"/>
      <c r="WTM177" s="173"/>
      <c r="WTN177" s="173"/>
      <c r="WTO177" s="173"/>
      <c r="WTP177" s="173"/>
      <c r="WTQ177" s="173"/>
      <c r="WTR177" s="173"/>
      <c r="WTS177" s="173"/>
      <c r="WTT177" s="173"/>
      <c r="WTU177" s="173"/>
      <c r="WTV177" s="173"/>
      <c r="WTW177" s="173"/>
      <c r="WTX177" s="173"/>
      <c r="WTY177" s="173"/>
      <c r="WTZ177" s="173"/>
      <c r="WUA177" s="173"/>
      <c r="WUB177" s="173"/>
      <c r="WUC177" s="173"/>
      <c r="WUD177" s="173"/>
      <c r="WUE177" s="173"/>
      <c r="WUF177" s="173"/>
      <c r="WUG177" s="173"/>
      <c r="WUH177" s="173"/>
      <c r="WUI177" s="173"/>
      <c r="WUJ177" s="173"/>
      <c r="WUK177" s="173"/>
      <c r="WUL177" s="173"/>
      <c r="WUM177" s="173"/>
      <c r="WUN177" s="173"/>
      <c r="WUO177" s="173"/>
      <c r="WUP177" s="173"/>
      <c r="WUQ177" s="173"/>
      <c r="WUR177" s="173"/>
      <c r="WUS177" s="173"/>
      <c r="WUT177" s="173"/>
      <c r="WUU177" s="173"/>
      <c r="WUV177" s="173"/>
      <c r="WUW177" s="173"/>
      <c r="WUX177" s="173"/>
      <c r="WUY177" s="173"/>
      <c r="WUZ177" s="173"/>
      <c r="WVA177" s="173"/>
      <c r="WVB177" s="173"/>
      <c r="WVC177" s="173"/>
      <c r="WVD177" s="173"/>
      <c r="WVE177" s="173"/>
      <c r="WVF177" s="173"/>
      <c r="WVG177" s="173"/>
      <c r="WVH177" s="173"/>
      <c r="WVI177" s="173"/>
      <c r="WVJ177" s="173"/>
      <c r="WVK177" s="173"/>
      <c r="WVL177" s="173"/>
      <c r="WVM177" s="173"/>
      <c r="WVN177" s="173"/>
      <c r="WVO177" s="173"/>
      <c r="WVP177" s="173"/>
      <c r="WVQ177" s="173"/>
      <c r="WVR177" s="173"/>
      <c r="WVS177" s="173"/>
      <c r="WVT177" s="173"/>
      <c r="WVU177" s="173"/>
      <c r="WVV177" s="173"/>
      <c r="WVW177" s="173"/>
      <c r="WVX177" s="173"/>
      <c r="WVY177" s="173"/>
      <c r="WVZ177" s="173"/>
      <c r="WWA177" s="173"/>
      <c r="WWB177" s="173"/>
      <c r="WWC177" s="173"/>
      <c r="WWD177" s="173"/>
      <c r="WWE177" s="173"/>
      <c r="WWF177" s="173"/>
      <c r="WWG177" s="173"/>
      <c r="WWH177" s="173"/>
      <c r="WWI177" s="173"/>
      <c r="WWJ177" s="173"/>
      <c r="WWK177" s="173"/>
      <c r="WWL177" s="173"/>
      <c r="WWM177" s="173"/>
      <c r="WWN177" s="173"/>
      <c r="WWO177" s="173"/>
      <c r="WWP177" s="173"/>
      <c r="WWQ177" s="173"/>
      <c r="WWR177" s="173"/>
      <c r="WWS177" s="173"/>
      <c r="WWT177" s="173"/>
      <c r="WWU177" s="173"/>
      <c r="WWV177" s="173"/>
      <c r="WWW177" s="173"/>
      <c r="WWX177" s="173"/>
      <c r="WWY177" s="173"/>
      <c r="WWZ177" s="173"/>
      <c r="WXA177" s="173"/>
      <c r="WXB177" s="173"/>
      <c r="WXC177" s="173"/>
      <c r="WXD177" s="173"/>
      <c r="WXE177" s="173"/>
      <c r="WXF177" s="173"/>
      <c r="WXG177" s="173"/>
      <c r="WXH177" s="173"/>
      <c r="WXI177" s="173"/>
      <c r="WXJ177" s="173"/>
      <c r="WXK177" s="173"/>
      <c r="WXL177" s="173"/>
      <c r="WXM177" s="173"/>
      <c r="WXN177" s="173"/>
      <c r="WXO177" s="173"/>
      <c r="WXP177" s="173"/>
      <c r="WXQ177" s="173"/>
      <c r="WXR177" s="173"/>
      <c r="WXS177" s="173"/>
      <c r="WXT177" s="173"/>
      <c r="WXU177" s="173"/>
      <c r="WXV177" s="173"/>
      <c r="WXW177" s="173"/>
      <c r="WXX177" s="173"/>
      <c r="WXY177" s="173"/>
      <c r="WXZ177" s="173"/>
      <c r="WYA177" s="173"/>
      <c r="WYB177" s="173"/>
      <c r="WYC177" s="173"/>
      <c r="WYD177" s="173"/>
      <c r="WYE177" s="173"/>
      <c r="WYF177" s="173"/>
      <c r="WYG177" s="173"/>
      <c r="WYH177" s="173"/>
      <c r="WYI177" s="173"/>
      <c r="WYJ177" s="173"/>
      <c r="WYK177" s="173"/>
      <c r="WYL177" s="173"/>
      <c r="WYM177" s="173"/>
      <c r="WYN177" s="173"/>
      <c r="WYO177" s="173"/>
      <c r="WYP177" s="173"/>
      <c r="WYQ177" s="173"/>
      <c r="WYR177" s="173"/>
      <c r="WYS177" s="173"/>
      <c r="WYT177" s="173"/>
      <c r="WYU177" s="173"/>
      <c r="WYV177" s="173"/>
      <c r="WYW177" s="173"/>
      <c r="WYX177" s="173"/>
      <c r="WYY177" s="173"/>
      <c r="WYZ177" s="173"/>
      <c r="WZA177" s="173"/>
      <c r="WZB177" s="173"/>
      <c r="WZC177" s="173"/>
      <c r="WZD177" s="173"/>
      <c r="WZE177" s="173"/>
      <c r="WZF177" s="173"/>
      <c r="WZG177" s="173"/>
      <c r="WZH177" s="173"/>
      <c r="WZI177" s="173"/>
      <c r="WZJ177" s="173"/>
      <c r="WZK177" s="173"/>
      <c r="WZL177" s="173"/>
      <c r="WZM177" s="173"/>
      <c r="WZN177" s="173"/>
      <c r="WZO177" s="173"/>
      <c r="WZP177" s="173"/>
      <c r="WZQ177" s="173"/>
      <c r="WZR177" s="173"/>
      <c r="WZS177" s="173"/>
      <c r="WZT177" s="173"/>
      <c r="WZU177" s="173"/>
      <c r="WZV177" s="173"/>
      <c r="WZW177" s="173"/>
      <c r="WZX177" s="173"/>
      <c r="WZY177" s="173"/>
      <c r="WZZ177" s="173"/>
      <c r="XAA177" s="173"/>
      <c r="XAB177" s="173"/>
      <c r="XAC177" s="173"/>
      <c r="XAD177" s="173"/>
      <c r="XAE177" s="173"/>
      <c r="XAF177" s="173"/>
      <c r="XAG177" s="173"/>
      <c r="XAH177" s="173"/>
      <c r="XAI177" s="173"/>
      <c r="XAJ177" s="173"/>
      <c r="XAK177" s="173"/>
      <c r="XAL177" s="173"/>
      <c r="XAM177" s="173"/>
      <c r="XAN177" s="173"/>
      <c r="XAO177" s="173"/>
      <c r="XAP177" s="173"/>
      <c r="XAQ177" s="173"/>
      <c r="XAR177" s="173"/>
      <c r="XAS177" s="173"/>
      <c r="XAT177" s="173"/>
      <c r="XAU177" s="173"/>
      <c r="XAV177" s="173"/>
      <c r="XAW177" s="173"/>
      <c r="XAX177" s="173"/>
      <c r="XAY177" s="173"/>
      <c r="XAZ177" s="173"/>
      <c r="XBA177" s="173"/>
      <c r="XBB177" s="173"/>
      <c r="XBC177" s="173"/>
      <c r="XBD177" s="173"/>
      <c r="XBE177" s="173"/>
      <c r="XBF177" s="173"/>
      <c r="XBG177" s="173"/>
      <c r="XBH177" s="173"/>
      <c r="XBI177" s="173"/>
      <c r="XBJ177" s="173"/>
      <c r="XBK177" s="173"/>
      <c r="XBL177" s="173"/>
      <c r="XBM177" s="173"/>
      <c r="XBN177" s="173"/>
      <c r="XBO177" s="173"/>
      <c r="XBP177" s="173"/>
      <c r="XBQ177" s="173"/>
      <c r="XBR177" s="173"/>
      <c r="XBS177" s="173"/>
      <c r="XBT177" s="173"/>
      <c r="XBU177" s="173"/>
      <c r="XBV177" s="173"/>
      <c r="XBW177" s="173"/>
      <c r="XBX177" s="173"/>
      <c r="XBY177" s="173"/>
      <c r="XBZ177" s="173"/>
      <c r="XCA177" s="173"/>
      <c r="XCB177" s="173"/>
      <c r="XCC177" s="173"/>
      <c r="XCD177" s="173"/>
      <c r="XCE177" s="173"/>
      <c r="XCF177" s="173"/>
      <c r="XCG177" s="173"/>
      <c r="XCH177" s="173"/>
      <c r="XCI177" s="173"/>
      <c r="XCJ177" s="173"/>
      <c r="XCK177" s="173"/>
      <c r="XCL177" s="173"/>
      <c r="XCM177" s="173"/>
      <c r="XCN177" s="173"/>
      <c r="XCO177" s="173"/>
      <c r="XCP177" s="173"/>
      <c r="XCQ177" s="173"/>
      <c r="XCR177" s="173"/>
      <c r="XCS177" s="173"/>
      <c r="XCT177" s="173"/>
      <c r="XCU177" s="173"/>
      <c r="XCV177" s="173"/>
      <c r="XCW177" s="173"/>
      <c r="XCX177" s="173"/>
      <c r="XCY177" s="173"/>
      <c r="XCZ177" s="173"/>
      <c r="XDA177" s="173"/>
      <c r="XDB177" s="173"/>
      <c r="XDC177" s="173"/>
      <c r="XDD177" s="173"/>
      <c r="XDE177" s="173"/>
      <c r="XDF177" s="173"/>
      <c r="XDG177" s="173"/>
      <c r="XDH177" s="173"/>
      <c r="XDI177" s="173"/>
      <c r="XDJ177" s="173"/>
      <c r="XDK177" s="173"/>
      <c r="XDL177" s="173"/>
      <c r="XDM177" s="173"/>
      <c r="XDN177" s="173"/>
      <c r="XDO177" s="173"/>
      <c r="XDP177" s="173"/>
      <c r="XDQ177" s="173"/>
      <c r="XDR177" s="173"/>
      <c r="XDS177" s="173"/>
      <c r="XDT177" s="173"/>
      <c r="XDU177" s="173"/>
      <c r="XDV177" s="173"/>
      <c r="XDW177" s="173"/>
      <c r="XDX177" s="173"/>
      <c r="XDY177" s="173"/>
      <c r="XDZ177" s="173"/>
      <c r="XEA177" s="173"/>
      <c r="XEB177" s="173"/>
      <c r="XEC177" s="173"/>
      <c r="XED177" s="173"/>
      <c r="XEE177" s="173"/>
      <c r="XEF177" s="173"/>
      <c r="XEG177" s="173"/>
      <c r="XEH177" s="173"/>
      <c r="XEI177" s="173"/>
      <c r="XEJ177" s="173"/>
      <c r="XEK177" s="173"/>
      <c r="XEL177" s="173"/>
      <c r="XEM177" s="173"/>
      <c r="XEN177" s="173"/>
      <c r="XEO177" s="173"/>
      <c r="XEP177" s="173"/>
      <c r="XEQ177" s="173"/>
      <c r="XER177" s="173"/>
      <c r="XES177" s="173"/>
      <c r="XET177" s="173"/>
      <c r="XEU177" s="173"/>
      <c r="XEV177" s="173"/>
    </row>
    <row r="178" spans="1:16376" s="231" customFormat="1" x14ac:dyDescent="0.25">
      <c r="A178" s="228"/>
      <c r="C178" s="232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  <c r="AE178" s="173"/>
      <c r="AF178" s="173"/>
      <c r="AG178" s="173"/>
      <c r="AH178" s="173"/>
      <c r="AI178" s="173"/>
      <c r="AJ178" s="173"/>
      <c r="AK178" s="173"/>
      <c r="AL178" s="173"/>
      <c r="AM178" s="173"/>
      <c r="AN178" s="173"/>
      <c r="AO178" s="173"/>
      <c r="AP178" s="173"/>
      <c r="AQ178" s="173"/>
      <c r="AR178" s="173"/>
      <c r="AS178" s="173"/>
      <c r="AT178" s="173"/>
      <c r="AU178" s="173"/>
      <c r="AV178" s="173"/>
      <c r="AW178" s="173"/>
      <c r="AX178" s="173"/>
      <c r="AY178" s="173"/>
      <c r="AZ178" s="173"/>
      <c r="BA178" s="173"/>
      <c r="BB178" s="173"/>
      <c r="BC178" s="173"/>
      <c r="BD178" s="173"/>
      <c r="BE178" s="173"/>
      <c r="BF178" s="173"/>
      <c r="BG178" s="173"/>
      <c r="BH178" s="173"/>
      <c r="BI178" s="173"/>
      <c r="BJ178" s="173"/>
      <c r="BK178" s="173"/>
      <c r="BL178" s="173"/>
      <c r="BM178" s="173"/>
      <c r="BN178" s="173"/>
      <c r="BO178" s="173"/>
      <c r="BP178" s="173"/>
      <c r="BQ178" s="173"/>
      <c r="BR178" s="173"/>
      <c r="BS178" s="173"/>
      <c r="BT178" s="173"/>
      <c r="BU178" s="173"/>
      <c r="BV178" s="173"/>
      <c r="BW178" s="173"/>
      <c r="BX178" s="173"/>
      <c r="BY178" s="173"/>
      <c r="BZ178" s="173"/>
      <c r="CA178" s="173"/>
      <c r="CB178" s="173"/>
      <c r="CC178" s="173"/>
      <c r="CD178" s="173"/>
      <c r="CE178" s="173"/>
      <c r="CF178" s="173"/>
      <c r="CG178" s="173"/>
      <c r="CH178" s="173"/>
      <c r="CI178" s="173"/>
      <c r="CJ178" s="173"/>
      <c r="CK178" s="173"/>
      <c r="CL178" s="173"/>
      <c r="CM178" s="173"/>
      <c r="CN178" s="173"/>
      <c r="CO178" s="173"/>
      <c r="CP178" s="173"/>
      <c r="CQ178" s="173"/>
      <c r="CR178" s="173"/>
      <c r="CS178" s="173"/>
      <c r="CT178" s="173"/>
      <c r="CU178" s="173"/>
      <c r="CV178" s="173"/>
      <c r="CW178" s="173"/>
      <c r="CX178" s="173"/>
      <c r="CY178" s="173"/>
      <c r="CZ178" s="173"/>
      <c r="DA178" s="173"/>
      <c r="DB178" s="173"/>
      <c r="DC178" s="173"/>
      <c r="DD178" s="173"/>
      <c r="DE178" s="173"/>
      <c r="DF178" s="173"/>
      <c r="DG178" s="173"/>
      <c r="DH178" s="173"/>
      <c r="DI178" s="173"/>
      <c r="DJ178" s="173"/>
      <c r="DK178" s="173"/>
      <c r="DL178" s="173"/>
      <c r="DM178" s="173"/>
      <c r="DN178" s="173"/>
      <c r="DO178" s="173"/>
      <c r="DP178" s="173"/>
      <c r="DQ178" s="173"/>
      <c r="DR178" s="173"/>
      <c r="DS178" s="173"/>
      <c r="DT178" s="173"/>
      <c r="DU178" s="173"/>
      <c r="DV178" s="173"/>
      <c r="DW178" s="173"/>
      <c r="DX178" s="173"/>
      <c r="DY178" s="173"/>
      <c r="DZ178" s="173"/>
      <c r="EA178" s="173"/>
      <c r="EB178" s="173"/>
      <c r="EC178" s="173"/>
      <c r="ED178" s="173"/>
      <c r="EE178" s="173"/>
      <c r="EF178" s="173"/>
      <c r="EG178" s="173"/>
      <c r="EH178" s="173"/>
      <c r="EI178" s="173"/>
      <c r="EJ178" s="173"/>
      <c r="EK178" s="173"/>
      <c r="EL178" s="173"/>
      <c r="EM178" s="173"/>
      <c r="EN178" s="173"/>
      <c r="EO178" s="173"/>
      <c r="EP178" s="173"/>
      <c r="EQ178" s="173"/>
      <c r="ER178" s="173"/>
      <c r="ES178" s="173"/>
      <c r="ET178" s="173"/>
      <c r="EU178" s="173"/>
      <c r="EV178" s="173"/>
      <c r="EW178" s="173"/>
      <c r="EX178" s="173"/>
      <c r="EY178" s="173"/>
      <c r="EZ178" s="173"/>
      <c r="FA178" s="173"/>
      <c r="FB178" s="173"/>
      <c r="FC178" s="173"/>
      <c r="FD178" s="173"/>
      <c r="FE178" s="173"/>
      <c r="FF178" s="173"/>
      <c r="FG178" s="173"/>
      <c r="FH178" s="173"/>
      <c r="FI178" s="173"/>
      <c r="FJ178" s="173"/>
      <c r="FK178" s="173"/>
      <c r="FL178" s="173"/>
      <c r="FM178" s="173"/>
      <c r="FN178" s="173"/>
      <c r="FO178" s="173"/>
      <c r="FP178" s="173"/>
      <c r="FQ178" s="173"/>
      <c r="FR178" s="173"/>
      <c r="FS178" s="173"/>
      <c r="FT178" s="173"/>
      <c r="FU178" s="173"/>
      <c r="FV178" s="173"/>
      <c r="FW178" s="173"/>
      <c r="FX178" s="173"/>
      <c r="FY178" s="173"/>
      <c r="FZ178" s="173"/>
      <c r="GA178" s="173"/>
      <c r="GB178" s="173"/>
      <c r="GC178" s="173"/>
      <c r="GD178" s="173"/>
      <c r="GE178" s="173"/>
      <c r="GF178" s="173"/>
      <c r="GG178" s="173"/>
      <c r="GH178" s="173"/>
      <c r="GI178" s="173"/>
      <c r="GJ178" s="173"/>
      <c r="GK178" s="173"/>
      <c r="GL178" s="173"/>
      <c r="GM178" s="173"/>
      <c r="GN178" s="173"/>
      <c r="GO178" s="173"/>
      <c r="GP178" s="173"/>
      <c r="GQ178" s="173"/>
      <c r="GR178" s="173"/>
      <c r="GS178" s="173"/>
      <c r="GT178" s="173"/>
      <c r="GU178" s="173"/>
      <c r="GV178" s="173"/>
      <c r="GW178" s="173"/>
      <c r="GX178" s="173"/>
      <c r="GY178" s="173"/>
      <c r="GZ178" s="173"/>
      <c r="HA178" s="173"/>
      <c r="HB178" s="173"/>
      <c r="HC178" s="173"/>
      <c r="HD178" s="173"/>
      <c r="HE178" s="173"/>
      <c r="HF178" s="173"/>
      <c r="HG178" s="173"/>
      <c r="HH178" s="173"/>
      <c r="HI178" s="173"/>
      <c r="HJ178" s="173"/>
      <c r="HK178" s="173"/>
      <c r="HL178" s="173"/>
      <c r="HM178" s="173"/>
      <c r="HN178" s="173"/>
      <c r="HO178" s="173"/>
      <c r="HP178" s="173"/>
      <c r="HQ178" s="173"/>
      <c r="HR178" s="173"/>
      <c r="HS178" s="173"/>
      <c r="HT178" s="173"/>
      <c r="HU178" s="173"/>
      <c r="HV178" s="173"/>
      <c r="HW178" s="173"/>
      <c r="HX178" s="173"/>
      <c r="HY178" s="173"/>
      <c r="HZ178" s="173"/>
      <c r="IA178" s="173"/>
      <c r="IB178" s="173"/>
      <c r="IC178" s="173"/>
      <c r="ID178" s="173"/>
      <c r="IE178" s="173"/>
      <c r="IF178" s="173"/>
      <c r="IG178" s="173"/>
      <c r="IH178" s="173"/>
      <c r="II178" s="173"/>
      <c r="IJ178" s="173"/>
      <c r="IK178" s="173"/>
      <c r="IL178" s="173"/>
      <c r="IM178" s="173"/>
      <c r="IN178" s="173"/>
      <c r="IO178" s="173"/>
      <c r="IP178" s="173"/>
      <c r="IQ178" s="173"/>
      <c r="IR178" s="173"/>
      <c r="IS178" s="173"/>
      <c r="IT178" s="173"/>
      <c r="IU178" s="173"/>
      <c r="IV178" s="173"/>
      <c r="IW178" s="173"/>
      <c r="IX178" s="173"/>
      <c r="IY178" s="173"/>
      <c r="IZ178" s="173"/>
      <c r="JA178" s="173"/>
      <c r="JB178" s="173"/>
      <c r="JC178" s="173"/>
      <c r="JD178" s="173"/>
      <c r="JE178" s="173"/>
      <c r="JF178" s="173"/>
      <c r="JG178" s="173"/>
      <c r="JH178" s="173"/>
      <c r="JI178" s="173"/>
      <c r="JJ178" s="173"/>
      <c r="JK178" s="173"/>
      <c r="JL178" s="173"/>
      <c r="JM178" s="173"/>
      <c r="JN178" s="173"/>
      <c r="JO178" s="173"/>
      <c r="JP178" s="173"/>
      <c r="JQ178" s="173"/>
      <c r="JR178" s="173"/>
      <c r="JS178" s="173"/>
      <c r="JT178" s="173"/>
      <c r="JU178" s="173"/>
      <c r="JV178" s="173"/>
      <c r="JW178" s="173"/>
      <c r="JX178" s="173"/>
      <c r="JY178" s="173"/>
      <c r="JZ178" s="173"/>
      <c r="KA178" s="173"/>
      <c r="KB178" s="173"/>
      <c r="KC178" s="173"/>
      <c r="KD178" s="173"/>
      <c r="KE178" s="173"/>
      <c r="KF178" s="173"/>
      <c r="KG178" s="173"/>
      <c r="KH178" s="173"/>
      <c r="KI178" s="173"/>
      <c r="KJ178" s="173"/>
      <c r="KK178" s="173"/>
      <c r="KL178" s="173"/>
      <c r="KM178" s="173"/>
      <c r="KN178" s="173"/>
      <c r="KO178" s="173"/>
      <c r="KP178" s="173"/>
      <c r="KQ178" s="173"/>
      <c r="KR178" s="173"/>
      <c r="KS178" s="173"/>
      <c r="KT178" s="173"/>
      <c r="KU178" s="173"/>
      <c r="KV178" s="173"/>
      <c r="KW178" s="173"/>
      <c r="KX178" s="173"/>
      <c r="KY178" s="173"/>
      <c r="KZ178" s="173"/>
      <c r="LA178" s="173"/>
      <c r="LB178" s="173"/>
      <c r="LC178" s="173"/>
      <c r="LD178" s="173"/>
      <c r="LE178" s="173"/>
      <c r="LF178" s="173"/>
      <c r="LG178" s="173"/>
      <c r="LH178" s="173"/>
      <c r="LI178" s="173"/>
      <c r="LJ178" s="173"/>
      <c r="LK178" s="173"/>
      <c r="LL178" s="173"/>
      <c r="LM178" s="173"/>
      <c r="LN178" s="173"/>
      <c r="LO178" s="173"/>
      <c r="LP178" s="173"/>
      <c r="LQ178" s="173"/>
      <c r="LR178" s="173"/>
      <c r="LS178" s="173"/>
      <c r="LT178" s="173"/>
      <c r="LU178" s="173"/>
      <c r="LV178" s="173"/>
      <c r="LW178" s="173"/>
      <c r="LX178" s="173"/>
      <c r="LY178" s="173"/>
      <c r="LZ178" s="173"/>
      <c r="MA178" s="173"/>
      <c r="MB178" s="173"/>
      <c r="MC178" s="173"/>
      <c r="MD178" s="173"/>
      <c r="ME178" s="173"/>
      <c r="MF178" s="173"/>
      <c r="MG178" s="173"/>
      <c r="MH178" s="173"/>
      <c r="MI178" s="173"/>
      <c r="MJ178" s="173"/>
      <c r="MK178" s="173"/>
      <c r="ML178" s="173"/>
      <c r="MM178" s="173"/>
      <c r="MN178" s="173"/>
      <c r="MO178" s="173"/>
      <c r="MP178" s="173"/>
      <c r="MQ178" s="173"/>
      <c r="MR178" s="173"/>
      <c r="MS178" s="173"/>
      <c r="MT178" s="173"/>
      <c r="MU178" s="173"/>
      <c r="MV178" s="173"/>
      <c r="MW178" s="173"/>
      <c r="MX178" s="173"/>
      <c r="MY178" s="173"/>
      <c r="MZ178" s="173"/>
      <c r="NA178" s="173"/>
      <c r="NB178" s="173"/>
      <c r="NC178" s="173"/>
      <c r="ND178" s="173"/>
      <c r="NE178" s="173"/>
      <c r="NF178" s="173"/>
      <c r="NG178" s="173"/>
      <c r="NH178" s="173"/>
      <c r="NI178" s="173"/>
      <c r="NJ178" s="173"/>
      <c r="NK178" s="173"/>
      <c r="NL178" s="173"/>
      <c r="NM178" s="173"/>
      <c r="NN178" s="173"/>
      <c r="NO178" s="173"/>
      <c r="NP178" s="173"/>
      <c r="NQ178" s="173"/>
      <c r="NR178" s="173"/>
      <c r="NS178" s="173"/>
      <c r="NT178" s="173"/>
      <c r="NU178" s="173"/>
      <c r="NV178" s="173"/>
      <c r="NW178" s="173"/>
      <c r="NX178" s="173"/>
      <c r="NY178" s="173"/>
      <c r="NZ178" s="173"/>
      <c r="OA178" s="173"/>
      <c r="OB178" s="173"/>
      <c r="OC178" s="173"/>
      <c r="OD178" s="173"/>
      <c r="OE178" s="173"/>
      <c r="OF178" s="173"/>
      <c r="OG178" s="173"/>
      <c r="OH178" s="173"/>
      <c r="OI178" s="173"/>
      <c r="OJ178" s="173"/>
      <c r="OK178" s="173"/>
      <c r="OL178" s="173"/>
      <c r="OM178" s="173"/>
      <c r="ON178" s="173"/>
      <c r="OO178" s="173"/>
      <c r="OP178" s="173"/>
      <c r="OQ178" s="173"/>
      <c r="OR178" s="173"/>
      <c r="OS178" s="173"/>
      <c r="OT178" s="173"/>
      <c r="OU178" s="173"/>
      <c r="OV178" s="173"/>
      <c r="OW178" s="173"/>
      <c r="OX178" s="173"/>
      <c r="OY178" s="173"/>
      <c r="OZ178" s="173"/>
      <c r="PA178" s="173"/>
      <c r="PB178" s="173"/>
      <c r="PC178" s="173"/>
      <c r="PD178" s="173"/>
      <c r="PE178" s="173"/>
      <c r="PF178" s="173"/>
      <c r="PG178" s="173"/>
      <c r="PH178" s="173"/>
      <c r="PI178" s="173"/>
      <c r="PJ178" s="173"/>
      <c r="PK178" s="173"/>
      <c r="PL178" s="173"/>
      <c r="PM178" s="173"/>
      <c r="PN178" s="173"/>
      <c r="PO178" s="173"/>
      <c r="PP178" s="173"/>
      <c r="PQ178" s="173"/>
      <c r="PR178" s="173"/>
      <c r="PS178" s="173"/>
      <c r="PT178" s="173"/>
      <c r="PU178" s="173"/>
      <c r="PV178" s="173"/>
      <c r="PW178" s="173"/>
      <c r="PX178" s="173"/>
      <c r="PY178" s="173"/>
      <c r="PZ178" s="173"/>
      <c r="QA178" s="173"/>
      <c r="QB178" s="173"/>
      <c r="QC178" s="173"/>
      <c r="QD178" s="173"/>
      <c r="QE178" s="173"/>
      <c r="QF178" s="173"/>
      <c r="QG178" s="173"/>
      <c r="QH178" s="173"/>
      <c r="QI178" s="173"/>
      <c r="QJ178" s="173"/>
      <c r="QK178" s="173"/>
      <c r="QL178" s="173"/>
      <c r="QM178" s="173"/>
      <c r="QN178" s="173"/>
      <c r="QO178" s="173"/>
      <c r="QP178" s="173"/>
      <c r="QQ178" s="173"/>
      <c r="QR178" s="173"/>
      <c r="QS178" s="173"/>
      <c r="QT178" s="173"/>
      <c r="QU178" s="173"/>
      <c r="QV178" s="173"/>
      <c r="QW178" s="173"/>
      <c r="QX178" s="173"/>
      <c r="QY178" s="173"/>
      <c r="QZ178" s="173"/>
      <c r="RA178" s="173"/>
      <c r="RB178" s="173"/>
      <c r="RC178" s="173"/>
      <c r="RD178" s="173"/>
      <c r="RE178" s="173"/>
      <c r="RF178" s="173"/>
      <c r="RG178" s="173"/>
      <c r="RH178" s="173"/>
      <c r="RI178" s="173"/>
      <c r="RJ178" s="173"/>
      <c r="RK178" s="173"/>
      <c r="RL178" s="173"/>
      <c r="RM178" s="173"/>
      <c r="RN178" s="173"/>
      <c r="RO178" s="173"/>
      <c r="RP178" s="173"/>
      <c r="RQ178" s="173"/>
      <c r="RR178" s="173"/>
      <c r="RS178" s="173"/>
      <c r="RT178" s="173"/>
      <c r="RU178" s="173"/>
      <c r="RV178" s="173"/>
      <c r="RW178" s="173"/>
      <c r="RX178" s="173"/>
      <c r="RY178" s="173"/>
      <c r="RZ178" s="173"/>
      <c r="SA178" s="173"/>
      <c r="SB178" s="173"/>
      <c r="SC178" s="173"/>
      <c r="SD178" s="173"/>
      <c r="SE178" s="173"/>
      <c r="SF178" s="173"/>
      <c r="SG178" s="173"/>
      <c r="SH178" s="173"/>
      <c r="SI178" s="173"/>
      <c r="SJ178" s="173"/>
      <c r="SK178" s="173"/>
      <c r="SL178" s="173"/>
      <c r="SM178" s="173"/>
      <c r="SN178" s="173"/>
      <c r="SO178" s="173"/>
      <c r="SP178" s="173"/>
      <c r="SQ178" s="173"/>
      <c r="SR178" s="173"/>
      <c r="SS178" s="173"/>
      <c r="ST178" s="173"/>
      <c r="SU178" s="173"/>
      <c r="SV178" s="173"/>
      <c r="SW178" s="173"/>
      <c r="SX178" s="173"/>
      <c r="SY178" s="173"/>
      <c r="SZ178" s="173"/>
      <c r="TA178" s="173"/>
      <c r="TB178" s="173"/>
      <c r="TC178" s="173"/>
      <c r="TD178" s="173"/>
      <c r="TE178" s="173"/>
      <c r="TF178" s="173"/>
      <c r="TG178" s="173"/>
      <c r="TH178" s="173"/>
      <c r="TI178" s="173"/>
      <c r="TJ178" s="173"/>
      <c r="TK178" s="173"/>
      <c r="TL178" s="173"/>
      <c r="TM178" s="173"/>
      <c r="TN178" s="173"/>
      <c r="TO178" s="173"/>
      <c r="TP178" s="173"/>
      <c r="TQ178" s="173"/>
      <c r="TR178" s="173"/>
      <c r="TS178" s="173"/>
      <c r="TT178" s="173"/>
      <c r="TU178" s="173"/>
      <c r="TV178" s="173"/>
      <c r="TW178" s="173"/>
      <c r="TX178" s="173"/>
      <c r="TY178" s="173"/>
      <c r="TZ178" s="173"/>
      <c r="UA178" s="173"/>
      <c r="UB178" s="173"/>
      <c r="UC178" s="173"/>
      <c r="UD178" s="173"/>
      <c r="UE178" s="173"/>
      <c r="UF178" s="173"/>
      <c r="UG178" s="173"/>
      <c r="UH178" s="173"/>
      <c r="UI178" s="173"/>
      <c r="UJ178" s="173"/>
      <c r="UK178" s="173"/>
      <c r="UL178" s="173"/>
      <c r="UM178" s="173"/>
      <c r="UN178" s="173"/>
      <c r="UO178" s="173"/>
      <c r="UP178" s="173"/>
      <c r="UQ178" s="173"/>
      <c r="UR178" s="173"/>
      <c r="US178" s="173"/>
      <c r="UT178" s="173"/>
      <c r="UU178" s="173"/>
      <c r="UV178" s="173"/>
      <c r="UW178" s="173"/>
      <c r="UX178" s="173"/>
      <c r="UY178" s="173"/>
      <c r="UZ178" s="173"/>
      <c r="VA178" s="173"/>
      <c r="VB178" s="173"/>
      <c r="VC178" s="173"/>
      <c r="VD178" s="173"/>
      <c r="VE178" s="173"/>
      <c r="VF178" s="173"/>
      <c r="VG178" s="173"/>
      <c r="VH178" s="173"/>
      <c r="VI178" s="173"/>
      <c r="VJ178" s="173"/>
      <c r="VK178" s="173"/>
      <c r="VL178" s="173"/>
      <c r="VM178" s="173"/>
      <c r="VN178" s="173"/>
      <c r="VO178" s="173"/>
      <c r="VP178" s="173"/>
      <c r="VQ178" s="173"/>
      <c r="VR178" s="173"/>
      <c r="VS178" s="173"/>
      <c r="VT178" s="173"/>
      <c r="VU178" s="173"/>
      <c r="VV178" s="173"/>
      <c r="VW178" s="173"/>
      <c r="VX178" s="173"/>
      <c r="VY178" s="173"/>
      <c r="VZ178" s="173"/>
      <c r="WA178" s="173"/>
      <c r="WB178" s="173"/>
      <c r="WC178" s="173"/>
      <c r="WD178" s="173"/>
      <c r="WE178" s="173"/>
      <c r="WF178" s="173"/>
      <c r="WG178" s="173"/>
      <c r="WH178" s="173"/>
      <c r="WI178" s="173"/>
      <c r="WJ178" s="173"/>
      <c r="WK178" s="173"/>
      <c r="WL178" s="173"/>
      <c r="WM178" s="173"/>
      <c r="WN178" s="173"/>
      <c r="WO178" s="173"/>
      <c r="WP178" s="173"/>
      <c r="WQ178" s="173"/>
      <c r="WR178" s="173"/>
      <c r="WS178" s="173"/>
      <c r="WT178" s="173"/>
      <c r="WU178" s="173"/>
      <c r="WV178" s="173"/>
      <c r="WW178" s="173"/>
      <c r="WX178" s="173"/>
      <c r="WY178" s="173"/>
      <c r="WZ178" s="173"/>
      <c r="XA178" s="173"/>
      <c r="XB178" s="173"/>
      <c r="XC178" s="173"/>
      <c r="XD178" s="173"/>
      <c r="XE178" s="173"/>
      <c r="XF178" s="173"/>
      <c r="XG178" s="173"/>
      <c r="XH178" s="173"/>
      <c r="XI178" s="173"/>
      <c r="XJ178" s="173"/>
      <c r="XK178" s="173"/>
      <c r="XL178" s="173"/>
      <c r="XM178" s="173"/>
      <c r="XN178" s="173"/>
      <c r="XO178" s="173"/>
      <c r="XP178" s="173"/>
      <c r="XQ178" s="173"/>
      <c r="XR178" s="173"/>
      <c r="XS178" s="173"/>
      <c r="XT178" s="173"/>
      <c r="XU178" s="173"/>
      <c r="XV178" s="173"/>
      <c r="XW178" s="173"/>
      <c r="XX178" s="173"/>
      <c r="XY178" s="173"/>
      <c r="XZ178" s="173"/>
      <c r="YA178" s="173"/>
      <c r="YB178" s="173"/>
      <c r="YC178" s="173"/>
      <c r="YD178" s="173"/>
      <c r="YE178" s="173"/>
      <c r="YF178" s="173"/>
      <c r="YG178" s="173"/>
      <c r="YH178" s="173"/>
      <c r="YI178" s="173"/>
      <c r="YJ178" s="173"/>
      <c r="YK178" s="173"/>
      <c r="YL178" s="173"/>
      <c r="YM178" s="173"/>
      <c r="YN178" s="173"/>
      <c r="YO178" s="173"/>
      <c r="YP178" s="173"/>
      <c r="YQ178" s="173"/>
      <c r="YR178" s="173"/>
      <c r="YS178" s="173"/>
      <c r="YT178" s="173"/>
      <c r="YU178" s="173"/>
      <c r="YV178" s="173"/>
      <c r="YW178" s="173"/>
      <c r="YX178" s="173"/>
      <c r="YY178" s="173"/>
      <c r="YZ178" s="173"/>
      <c r="ZA178" s="173"/>
      <c r="ZB178" s="173"/>
      <c r="ZC178" s="173"/>
      <c r="ZD178" s="173"/>
      <c r="ZE178" s="173"/>
      <c r="ZF178" s="173"/>
      <c r="ZG178" s="173"/>
      <c r="ZH178" s="173"/>
      <c r="ZI178" s="173"/>
      <c r="ZJ178" s="173"/>
      <c r="ZK178" s="173"/>
      <c r="ZL178" s="173"/>
      <c r="ZM178" s="173"/>
      <c r="ZN178" s="173"/>
      <c r="ZO178" s="173"/>
      <c r="ZP178" s="173"/>
      <c r="ZQ178" s="173"/>
      <c r="ZR178" s="173"/>
      <c r="ZS178" s="173"/>
      <c r="ZT178" s="173"/>
      <c r="ZU178" s="173"/>
      <c r="ZV178" s="173"/>
      <c r="ZW178" s="173"/>
      <c r="ZX178" s="173"/>
      <c r="ZY178" s="173"/>
      <c r="ZZ178" s="173"/>
      <c r="AAA178" s="173"/>
      <c r="AAB178" s="173"/>
      <c r="AAC178" s="173"/>
      <c r="AAD178" s="173"/>
      <c r="AAE178" s="173"/>
      <c r="AAF178" s="173"/>
      <c r="AAG178" s="173"/>
      <c r="AAH178" s="173"/>
      <c r="AAI178" s="173"/>
      <c r="AAJ178" s="173"/>
      <c r="AAK178" s="173"/>
      <c r="AAL178" s="173"/>
      <c r="AAM178" s="173"/>
      <c r="AAN178" s="173"/>
      <c r="AAO178" s="173"/>
      <c r="AAP178" s="173"/>
      <c r="AAQ178" s="173"/>
      <c r="AAR178" s="173"/>
      <c r="AAS178" s="173"/>
      <c r="AAT178" s="173"/>
      <c r="AAU178" s="173"/>
      <c r="AAV178" s="173"/>
      <c r="AAW178" s="173"/>
      <c r="AAX178" s="173"/>
      <c r="AAY178" s="173"/>
      <c r="AAZ178" s="173"/>
      <c r="ABA178" s="173"/>
      <c r="ABB178" s="173"/>
      <c r="ABC178" s="173"/>
      <c r="ABD178" s="173"/>
      <c r="ABE178" s="173"/>
      <c r="ABF178" s="173"/>
      <c r="ABG178" s="173"/>
      <c r="ABH178" s="173"/>
      <c r="ABI178" s="173"/>
      <c r="ABJ178" s="173"/>
      <c r="ABK178" s="173"/>
      <c r="ABL178" s="173"/>
      <c r="ABM178" s="173"/>
      <c r="ABN178" s="173"/>
      <c r="ABO178" s="173"/>
      <c r="ABP178" s="173"/>
      <c r="ABQ178" s="173"/>
      <c r="ABR178" s="173"/>
      <c r="ABS178" s="173"/>
      <c r="ABT178" s="173"/>
      <c r="ABU178" s="173"/>
      <c r="ABV178" s="173"/>
      <c r="ABW178" s="173"/>
      <c r="ABX178" s="173"/>
      <c r="ABY178" s="173"/>
      <c r="ABZ178" s="173"/>
      <c r="ACA178" s="173"/>
      <c r="ACB178" s="173"/>
      <c r="ACC178" s="173"/>
      <c r="ACD178" s="173"/>
      <c r="ACE178" s="173"/>
      <c r="ACF178" s="173"/>
      <c r="ACG178" s="173"/>
      <c r="ACH178" s="173"/>
      <c r="ACI178" s="173"/>
      <c r="ACJ178" s="173"/>
      <c r="ACK178" s="173"/>
      <c r="ACL178" s="173"/>
      <c r="ACM178" s="173"/>
      <c r="ACN178" s="173"/>
      <c r="ACO178" s="173"/>
      <c r="ACP178" s="173"/>
      <c r="ACQ178" s="173"/>
      <c r="ACR178" s="173"/>
      <c r="ACS178" s="173"/>
      <c r="ACT178" s="173"/>
      <c r="ACU178" s="173"/>
      <c r="ACV178" s="173"/>
      <c r="ACW178" s="173"/>
      <c r="ACX178" s="173"/>
      <c r="ACY178" s="173"/>
      <c r="ACZ178" s="173"/>
      <c r="ADA178" s="173"/>
      <c r="ADB178" s="173"/>
      <c r="ADC178" s="173"/>
      <c r="ADD178" s="173"/>
      <c r="ADE178" s="173"/>
      <c r="ADF178" s="173"/>
      <c r="ADG178" s="173"/>
      <c r="ADH178" s="173"/>
      <c r="ADI178" s="173"/>
      <c r="ADJ178" s="173"/>
      <c r="ADK178" s="173"/>
      <c r="ADL178" s="173"/>
      <c r="ADM178" s="173"/>
      <c r="ADN178" s="173"/>
      <c r="ADO178" s="173"/>
      <c r="ADP178" s="173"/>
      <c r="ADQ178" s="173"/>
      <c r="ADR178" s="173"/>
      <c r="ADS178" s="173"/>
      <c r="ADT178" s="173"/>
      <c r="ADU178" s="173"/>
      <c r="ADV178" s="173"/>
      <c r="ADW178" s="173"/>
      <c r="ADX178" s="173"/>
      <c r="ADY178" s="173"/>
      <c r="ADZ178" s="173"/>
      <c r="AEA178" s="173"/>
      <c r="AEB178" s="173"/>
      <c r="AEC178" s="173"/>
      <c r="AED178" s="173"/>
      <c r="AEE178" s="173"/>
      <c r="AEF178" s="173"/>
      <c r="AEG178" s="173"/>
      <c r="AEH178" s="173"/>
      <c r="AEI178" s="173"/>
      <c r="AEJ178" s="173"/>
      <c r="AEK178" s="173"/>
      <c r="AEL178" s="173"/>
      <c r="AEM178" s="173"/>
      <c r="AEN178" s="173"/>
      <c r="AEO178" s="173"/>
      <c r="AEP178" s="173"/>
      <c r="AEQ178" s="173"/>
      <c r="AER178" s="173"/>
      <c r="AES178" s="173"/>
      <c r="AET178" s="173"/>
      <c r="AEU178" s="173"/>
      <c r="AEV178" s="173"/>
      <c r="AEW178" s="173"/>
      <c r="AEX178" s="173"/>
      <c r="AEY178" s="173"/>
      <c r="AEZ178" s="173"/>
      <c r="AFA178" s="173"/>
      <c r="AFB178" s="173"/>
      <c r="AFC178" s="173"/>
      <c r="AFD178" s="173"/>
      <c r="AFE178" s="173"/>
      <c r="AFF178" s="173"/>
      <c r="AFG178" s="173"/>
      <c r="AFH178" s="173"/>
      <c r="AFI178" s="173"/>
      <c r="AFJ178" s="173"/>
      <c r="AFK178" s="173"/>
      <c r="AFL178" s="173"/>
      <c r="AFM178" s="173"/>
      <c r="AFN178" s="173"/>
      <c r="AFO178" s="173"/>
      <c r="AFP178" s="173"/>
      <c r="AFQ178" s="173"/>
      <c r="AFR178" s="173"/>
      <c r="AFS178" s="173"/>
      <c r="AFT178" s="173"/>
      <c r="AFU178" s="173"/>
      <c r="AFV178" s="173"/>
      <c r="AFW178" s="173"/>
      <c r="AFX178" s="173"/>
      <c r="AFY178" s="173"/>
      <c r="AFZ178" s="173"/>
      <c r="AGA178" s="173"/>
      <c r="AGB178" s="173"/>
      <c r="AGC178" s="173"/>
      <c r="AGD178" s="173"/>
      <c r="AGE178" s="173"/>
      <c r="AGF178" s="173"/>
      <c r="AGG178" s="173"/>
      <c r="AGH178" s="173"/>
      <c r="AGI178" s="173"/>
      <c r="AGJ178" s="173"/>
      <c r="AGK178" s="173"/>
      <c r="AGL178" s="173"/>
      <c r="AGM178" s="173"/>
      <c r="AGN178" s="173"/>
      <c r="AGO178" s="173"/>
      <c r="AGP178" s="173"/>
      <c r="AGQ178" s="173"/>
      <c r="AGR178" s="173"/>
      <c r="AGS178" s="173"/>
      <c r="AGT178" s="173"/>
      <c r="AGU178" s="173"/>
      <c r="AGV178" s="173"/>
      <c r="AGW178" s="173"/>
      <c r="AGX178" s="173"/>
      <c r="AGY178" s="173"/>
      <c r="AGZ178" s="173"/>
      <c r="AHA178" s="173"/>
      <c r="AHB178" s="173"/>
      <c r="AHC178" s="173"/>
      <c r="AHD178" s="173"/>
      <c r="AHE178" s="173"/>
      <c r="AHF178" s="173"/>
      <c r="AHG178" s="173"/>
      <c r="AHH178" s="173"/>
      <c r="AHI178" s="173"/>
      <c r="AHJ178" s="173"/>
      <c r="AHK178" s="173"/>
      <c r="AHL178" s="173"/>
      <c r="AHM178" s="173"/>
      <c r="AHN178" s="173"/>
      <c r="AHO178" s="173"/>
      <c r="AHP178" s="173"/>
      <c r="AHQ178" s="173"/>
      <c r="AHR178" s="173"/>
      <c r="AHS178" s="173"/>
      <c r="AHT178" s="173"/>
      <c r="AHU178" s="173"/>
      <c r="AHV178" s="173"/>
      <c r="AHW178" s="173"/>
      <c r="AHX178" s="173"/>
      <c r="AHY178" s="173"/>
      <c r="AHZ178" s="173"/>
      <c r="AIA178" s="173"/>
      <c r="AIB178" s="173"/>
      <c r="AIC178" s="173"/>
      <c r="AID178" s="173"/>
      <c r="AIE178" s="173"/>
      <c r="AIF178" s="173"/>
      <c r="AIG178" s="173"/>
      <c r="AIH178" s="173"/>
      <c r="AII178" s="173"/>
      <c r="AIJ178" s="173"/>
      <c r="AIK178" s="173"/>
      <c r="AIL178" s="173"/>
      <c r="AIM178" s="173"/>
      <c r="AIN178" s="173"/>
      <c r="AIO178" s="173"/>
      <c r="AIP178" s="173"/>
      <c r="AIQ178" s="173"/>
      <c r="AIR178" s="173"/>
      <c r="AIS178" s="173"/>
      <c r="AIT178" s="173"/>
      <c r="AIU178" s="173"/>
      <c r="AIV178" s="173"/>
      <c r="AIW178" s="173"/>
      <c r="AIX178" s="173"/>
      <c r="AIY178" s="173"/>
      <c r="AIZ178" s="173"/>
      <c r="AJA178" s="173"/>
      <c r="AJB178" s="173"/>
      <c r="AJC178" s="173"/>
      <c r="AJD178" s="173"/>
      <c r="AJE178" s="173"/>
      <c r="AJF178" s="173"/>
      <c r="AJG178" s="173"/>
      <c r="AJH178" s="173"/>
      <c r="AJI178" s="173"/>
      <c r="AJJ178" s="173"/>
      <c r="AJK178" s="173"/>
      <c r="AJL178" s="173"/>
      <c r="AJM178" s="173"/>
      <c r="AJN178" s="173"/>
      <c r="AJO178" s="173"/>
      <c r="AJP178" s="173"/>
      <c r="AJQ178" s="173"/>
      <c r="AJR178" s="173"/>
      <c r="AJS178" s="173"/>
      <c r="AJT178" s="173"/>
      <c r="AJU178" s="173"/>
      <c r="AJV178" s="173"/>
      <c r="AJW178" s="173"/>
      <c r="AJX178" s="173"/>
      <c r="AJY178" s="173"/>
      <c r="AJZ178" s="173"/>
      <c r="AKA178" s="173"/>
      <c r="AKB178" s="173"/>
      <c r="AKC178" s="173"/>
      <c r="AKD178" s="173"/>
      <c r="AKE178" s="173"/>
      <c r="AKF178" s="173"/>
      <c r="AKG178" s="173"/>
      <c r="AKH178" s="173"/>
      <c r="AKI178" s="173"/>
      <c r="AKJ178" s="173"/>
      <c r="AKK178" s="173"/>
      <c r="AKL178" s="173"/>
      <c r="AKM178" s="173"/>
      <c r="AKN178" s="173"/>
      <c r="AKO178" s="173"/>
      <c r="AKP178" s="173"/>
      <c r="AKQ178" s="173"/>
      <c r="AKR178" s="173"/>
      <c r="AKS178" s="173"/>
      <c r="AKT178" s="173"/>
      <c r="AKU178" s="173"/>
      <c r="AKV178" s="173"/>
      <c r="AKW178" s="173"/>
      <c r="AKX178" s="173"/>
      <c r="AKY178" s="173"/>
      <c r="AKZ178" s="173"/>
      <c r="ALA178" s="173"/>
      <c r="ALB178" s="173"/>
      <c r="ALC178" s="173"/>
      <c r="ALD178" s="173"/>
      <c r="ALE178" s="173"/>
      <c r="ALF178" s="173"/>
      <c r="ALG178" s="173"/>
      <c r="ALH178" s="173"/>
      <c r="ALI178" s="173"/>
      <c r="ALJ178" s="173"/>
      <c r="ALK178" s="173"/>
      <c r="ALL178" s="173"/>
      <c r="ALM178" s="173"/>
      <c r="ALN178" s="173"/>
      <c r="ALO178" s="173"/>
      <c r="ALP178" s="173"/>
      <c r="ALQ178" s="173"/>
      <c r="ALR178" s="173"/>
      <c r="ALS178" s="173"/>
      <c r="ALT178" s="173"/>
      <c r="ALU178" s="173"/>
      <c r="ALV178" s="173"/>
      <c r="ALW178" s="173"/>
      <c r="ALX178" s="173"/>
      <c r="ALY178" s="173"/>
      <c r="ALZ178" s="173"/>
      <c r="AMA178" s="173"/>
      <c r="AMB178" s="173"/>
      <c r="AMC178" s="173"/>
      <c r="AMD178" s="173"/>
      <c r="AME178" s="173"/>
      <c r="AMF178" s="173"/>
      <c r="AMG178" s="173"/>
      <c r="AMH178" s="173"/>
      <c r="AMI178" s="173"/>
      <c r="AMJ178" s="173"/>
      <c r="AMK178" s="173"/>
      <c r="AML178" s="173"/>
      <c r="AMM178" s="173"/>
      <c r="AMN178" s="173"/>
      <c r="AMO178" s="173"/>
      <c r="AMP178" s="173"/>
      <c r="AMQ178" s="173"/>
      <c r="AMR178" s="173"/>
      <c r="AMS178" s="173"/>
      <c r="AMT178" s="173"/>
      <c r="AMU178" s="173"/>
      <c r="AMV178" s="173"/>
      <c r="AMW178" s="173"/>
      <c r="AMX178" s="173"/>
      <c r="AMY178" s="173"/>
      <c r="AMZ178" s="173"/>
      <c r="ANA178" s="173"/>
      <c r="ANB178" s="173"/>
      <c r="ANC178" s="173"/>
      <c r="AND178" s="173"/>
      <c r="ANE178" s="173"/>
      <c r="ANF178" s="173"/>
      <c r="ANG178" s="173"/>
      <c r="ANH178" s="173"/>
      <c r="ANI178" s="173"/>
      <c r="ANJ178" s="173"/>
      <c r="ANK178" s="173"/>
      <c r="ANL178" s="173"/>
      <c r="ANM178" s="173"/>
      <c r="ANN178" s="173"/>
      <c r="ANO178" s="173"/>
      <c r="ANP178" s="173"/>
      <c r="ANQ178" s="173"/>
      <c r="ANR178" s="173"/>
      <c r="ANS178" s="173"/>
      <c r="ANT178" s="173"/>
      <c r="ANU178" s="173"/>
      <c r="ANV178" s="173"/>
      <c r="ANW178" s="173"/>
      <c r="ANX178" s="173"/>
      <c r="ANY178" s="173"/>
      <c r="ANZ178" s="173"/>
      <c r="AOA178" s="173"/>
      <c r="AOB178" s="173"/>
      <c r="AOC178" s="173"/>
      <c r="AOD178" s="173"/>
      <c r="AOE178" s="173"/>
      <c r="AOF178" s="173"/>
      <c r="AOG178" s="173"/>
      <c r="AOH178" s="173"/>
      <c r="AOI178" s="173"/>
      <c r="AOJ178" s="173"/>
      <c r="AOK178" s="173"/>
      <c r="AOL178" s="173"/>
      <c r="AOM178" s="173"/>
      <c r="AON178" s="173"/>
      <c r="AOO178" s="173"/>
      <c r="AOP178" s="173"/>
      <c r="AOQ178" s="173"/>
      <c r="AOR178" s="173"/>
      <c r="AOS178" s="173"/>
      <c r="AOT178" s="173"/>
      <c r="AOU178" s="173"/>
      <c r="AOV178" s="173"/>
      <c r="AOW178" s="173"/>
      <c r="AOX178" s="173"/>
      <c r="AOY178" s="173"/>
      <c r="AOZ178" s="173"/>
      <c r="APA178" s="173"/>
      <c r="APB178" s="173"/>
      <c r="APC178" s="173"/>
      <c r="APD178" s="173"/>
      <c r="APE178" s="173"/>
      <c r="APF178" s="173"/>
      <c r="APG178" s="173"/>
      <c r="APH178" s="173"/>
      <c r="API178" s="173"/>
      <c r="APJ178" s="173"/>
      <c r="APK178" s="173"/>
      <c r="APL178" s="173"/>
      <c r="APM178" s="173"/>
      <c r="APN178" s="173"/>
      <c r="APO178" s="173"/>
      <c r="APP178" s="173"/>
      <c r="APQ178" s="173"/>
      <c r="APR178" s="173"/>
      <c r="APS178" s="173"/>
      <c r="APT178" s="173"/>
      <c r="APU178" s="173"/>
      <c r="APV178" s="173"/>
      <c r="APW178" s="173"/>
      <c r="APX178" s="173"/>
      <c r="APY178" s="173"/>
      <c r="APZ178" s="173"/>
      <c r="AQA178" s="173"/>
      <c r="AQB178" s="173"/>
      <c r="AQC178" s="173"/>
      <c r="AQD178" s="173"/>
      <c r="AQE178" s="173"/>
      <c r="AQF178" s="173"/>
      <c r="AQG178" s="173"/>
      <c r="AQH178" s="173"/>
      <c r="AQI178" s="173"/>
      <c r="AQJ178" s="173"/>
      <c r="AQK178" s="173"/>
      <c r="AQL178" s="173"/>
      <c r="AQM178" s="173"/>
      <c r="AQN178" s="173"/>
      <c r="AQO178" s="173"/>
      <c r="AQP178" s="173"/>
      <c r="AQQ178" s="173"/>
      <c r="AQR178" s="173"/>
      <c r="AQS178" s="173"/>
      <c r="AQT178" s="173"/>
      <c r="AQU178" s="173"/>
      <c r="AQV178" s="173"/>
      <c r="AQW178" s="173"/>
      <c r="AQX178" s="173"/>
      <c r="AQY178" s="173"/>
      <c r="AQZ178" s="173"/>
      <c r="ARA178" s="173"/>
      <c r="ARB178" s="173"/>
      <c r="ARC178" s="173"/>
      <c r="ARD178" s="173"/>
      <c r="ARE178" s="173"/>
      <c r="ARF178" s="173"/>
      <c r="ARG178" s="173"/>
      <c r="ARH178" s="173"/>
      <c r="ARI178" s="173"/>
      <c r="ARJ178" s="173"/>
      <c r="ARK178" s="173"/>
      <c r="ARL178" s="173"/>
      <c r="ARM178" s="173"/>
      <c r="ARN178" s="173"/>
      <c r="ARO178" s="173"/>
      <c r="ARP178" s="173"/>
      <c r="ARQ178" s="173"/>
      <c r="ARR178" s="173"/>
      <c r="ARS178" s="173"/>
      <c r="ART178" s="173"/>
      <c r="ARU178" s="173"/>
      <c r="ARV178" s="173"/>
      <c r="ARW178" s="173"/>
      <c r="ARX178" s="173"/>
      <c r="ARY178" s="173"/>
      <c r="ARZ178" s="173"/>
      <c r="ASA178" s="173"/>
      <c r="ASB178" s="173"/>
      <c r="ASC178" s="173"/>
      <c r="ASD178" s="173"/>
      <c r="ASE178" s="173"/>
      <c r="ASF178" s="173"/>
      <c r="ASG178" s="173"/>
      <c r="ASH178" s="173"/>
      <c r="ASI178" s="173"/>
      <c r="ASJ178" s="173"/>
      <c r="ASK178" s="173"/>
      <c r="ASL178" s="173"/>
      <c r="ASM178" s="173"/>
      <c r="ASN178" s="173"/>
      <c r="ASO178" s="173"/>
      <c r="ASP178" s="173"/>
      <c r="ASQ178" s="173"/>
      <c r="ASR178" s="173"/>
      <c r="ASS178" s="173"/>
      <c r="AST178" s="173"/>
      <c r="ASU178" s="173"/>
      <c r="ASV178" s="173"/>
      <c r="ASW178" s="173"/>
      <c r="ASX178" s="173"/>
      <c r="ASY178" s="173"/>
      <c r="ASZ178" s="173"/>
      <c r="ATA178" s="173"/>
      <c r="ATB178" s="173"/>
      <c r="ATC178" s="173"/>
      <c r="ATD178" s="173"/>
      <c r="ATE178" s="173"/>
      <c r="ATF178" s="173"/>
      <c r="ATG178" s="173"/>
      <c r="ATH178" s="173"/>
      <c r="ATI178" s="173"/>
      <c r="ATJ178" s="173"/>
      <c r="ATK178" s="173"/>
      <c r="ATL178" s="173"/>
      <c r="ATM178" s="173"/>
      <c r="ATN178" s="173"/>
      <c r="ATO178" s="173"/>
      <c r="ATP178" s="173"/>
      <c r="ATQ178" s="173"/>
      <c r="ATR178" s="173"/>
      <c r="ATS178" s="173"/>
      <c r="ATT178" s="173"/>
      <c r="ATU178" s="173"/>
      <c r="ATV178" s="173"/>
      <c r="ATW178" s="173"/>
      <c r="ATX178" s="173"/>
      <c r="ATY178" s="173"/>
      <c r="ATZ178" s="173"/>
      <c r="AUA178" s="173"/>
      <c r="AUB178" s="173"/>
      <c r="AUC178" s="173"/>
      <c r="AUD178" s="173"/>
      <c r="AUE178" s="173"/>
      <c r="AUF178" s="173"/>
      <c r="AUG178" s="173"/>
      <c r="AUH178" s="173"/>
      <c r="AUI178" s="173"/>
      <c r="AUJ178" s="173"/>
      <c r="AUK178" s="173"/>
      <c r="AUL178" s="173"/>
      <c r="AUM178" s="173"/>
      <c r="AUN178" s="173"/>
      <c r="AUO178" s="173"/>
      <c r="AUP178" s="173"/>
      <c r="AUQ178" s="173"/>
      <c r="AUR178" s="173"/>
      <c r="AUS178" s="173"/>
      <c r="AUT178" s="173"/>
      <c r="AUU178" s="173"/>
      <c r="AUV178" s="173"/>
      <c r="AUW178" s="173"/>
      <c r="AUX178" s="173"/>
      <c r="AUY178" s="173"/>
      <c r="AUZ178" s="173"/>
      <c r="AVA178" s="173"/>
      <c r="AVB178" s="173"/>
      <c r="AVC178" s="173"/>
      <c r="AVD178" s="173"/>
      <c r="AVE178" s="173"/>
      <c r="AVF178" s="173"/>
      <c r="AVG178" s="173"/>
      <c r="AVH178" s="173"/>
      <c r="AVI178" s="173"/>
      <c r="AVJ178" s="173"/>
      <c r="AVK178" s="173"/>
      <c r="AVL178" s="173"/>
      <c r="AVM178" s="173"/>
      <c r="AVN178" s="173"/>
      <c r="AVO178" s="173"/>
      <c r="AVP178" s="173"/>
      <c r="AVQ178" s="173"/>
      <c r="AVR178" s="173"/>
      <c r="AVS178" s="173"/>
      <c r="AVT178" s="173"/>
      <c r="AVU178" s="173"/>
      <c r="AVV178" s="173"/>
      <c r="AVW178" s="173"/>
      <c r="AVX178" s="173"/>
      <c r="AVY178" s="173"/>
      <c r="AVZ178" s="173"/>
      <c r="AWA178" s="173"/>
      <c r="AWB178" s="173"/>
      <c r="AWC178" s="173"/>
      <c r="AWD178" s="173"/>
      <c r="AWE178" s="173"/>
      <c r="AWF178" s="173"/>
      <c r="AWG178" s="173"/>
      <c r="AWH178" s="173"/>
      <c r="AWI178" s="173"/>
      <c r="AWJ178" s="173"/>
      <c r="AWK178" s="173"/>
      <c r="AWL178" s="173"/>
      <c r="AWM178" s="173"/>
      <c r="AWN178" s="173"/>
      <c r="AWO178" s="173"/>
      <c r="AWP178" s="173"/>
      <c r="AWQ178" s="173"/>
      <c r="AWR178" s="173"/>
      <c r="AWS178" s="173"/>
      <c r="AWT178" s="173"/>
      <c r="AWU178" s="173"/>
      <c r="AWV178" s="173"/>
      <c r="AWW178" s="173"/>
      <c r="AWX178" s="173"/>
      <c r="AWY178" s="173"/>
      <c r="AWZ178" s="173"/>
      <c r="AXA178" s="173"/>
      <c r="AXB178" s="173"/>
      <c r="AXC178" s="173"/>
      <c r="AXD178" s="173"/>
      <c r="AXE178" s="173"/>
      <c r="AXF178" s="173"/>
      <c r="AXG178" s="173"/>
      <c r="AXH178" s="173"/>
      <c r="AXI178" s="173"/>
      <c r="AXJ178" s="173"/>
      <c r="AXK178" s="173"/>
      <c r="AXL178" s="173"/>
      <c r="AXM178" s="173"/>
      <c r="AXN178" s="173"/>
      <c r="AXO178" s="173"/>
      <c r="AXP178" s="173"/>
      <c r="AXQ178" s="173"/>
      <c r="AXR178" s="173"/>
      <c r="AXS178" s="173"/>
      <c r="AXT178" s="173"/>
      <c r="AXU178" s="173"/>
      <c r="AXV178" s="173"/>
      <c r="AXW178" s="173"/>
      <c r="AXX178" s="173"/>
      <c r="AXY178" s="173"/>
      <c r="AXZ178" s="173"/>
      <c r="AYA178" s="173"/>
      <c r="AYB178" s="173"/>
      <c r="AYC178" s="173"/>
      <c r="AYD178" s="173"/>
      <c r="AYE178" s="173"/>
      <c r="AYF178" s="173"/>
      <c r="AYG178" s="173"/>
      <c r="AYH178" s="173"/>
      <c r="AYI178" s="173"/>
      <c r="AYJ178" s="173"/>
      <c r="AYK178" s="173"/>
      <c r="AYL178" s="173"/>
      <c r="AYM178" s="173"/>
      <c r="AYN178" s="173"/>
      <c r="AYO178" s="173"/>
      <c r="AYP178" s="173"/>
      <c r="AYQ178" s="173"/>
      <c r="AYR178" s="173"/>
      <c r="AYS178" s="173"/>
      <c r="AYT178" s="173"/>
      <c r="AYU178" s="173"/>
      <c r="AYV178" s="173"/>
      <c r="AYW178" s="173"/>
      <c r="AYX178" s="173"/>
      <c r="AYY178" s="173"/>
      <c r="AYZ178" s="173"/>
      <c r="AZA178" s="173"/>
      <c r="AZB178" s="173"/>
      <c r="AZC178" s="173"/>
      <c r="AZD178" s="173"/>
      <c r="AZE178" s="173"/>
      <c r="AZF178" s="173"/>
      <c r="AZG178" s="173"/>
      <c r="AZH178" s="173"/>
      <c r="AZI178" s="173"/>
      <c r="AZJ178" s="173"/>
      <c r="AZK178" s="173"/>
      <c r="AZL178" s="173"/>
      <c r="AZM178" s="173"/>
      <c r="AZN178" s="173"/>
      <c r="AZO178" s="173"/>
      <c r="AZP178" s="173"/>
      <c r="AZQ178" s="173"/>
      <c r="AZR178" s="173"/>
      <c r="AZS178" s="173"/>
      <c r="AZT178" s="173"/>
      <c r="AZU178" s="173"/>
      <c r="AZV178" s="173"/>
      <c r="AZW178" s="173"/>
      <c r="AZX178" s="173"/>
      <c r="AZY178" s="173"/>
      <c r="AZZ178" s="173"/>
      <c r="BAA178" s="173"/>
      <c r="BAB178" s="173"/>
      <c r="BAC178" s="173"/>
      <c r="BAD178" s="173"/>
      <c r="BAE178" s="173"/>
      <c r="BAF178" s="173"/>
      <c r="BAG178" s="173"/>
      <c r="BAH178" s="173"/>
      <c r="BAI178" s="173"/>
      <c r="BAJ178" s="173"/>
      <c r="BAK178" s="173"/>
      <c r="BAL178" s="173"/>
      <c r="BAM178" s="173"/>
      <c r="BAN178" s="173"/>
      <c r="BAO178" s="173"/>
      <c r="BAP178" s="173"/>
      <c r="BAQ178" s="173"/>
      <c r="BAR178" s="173"/>
      <c r="BAS178" s="173"/>
      <c r="BAT178" s="173"/>
      <c r="BAU178" s="173"/>
      <c r="BAV178" s="173"/>
      <c r="BAW178" s="173"/>
      <c r="BAX178" s="173"/>
      <c r="BAY178" s="173"/>
      <c r="BAZ178" s="173"/>
      <c r="BBA178" s="173"/>
      <c r="BBB178" s="173"/>
      <c r="BBC178" s="173"/>
      <c r="BBD178" s="173"/>
      <c r="BBE178" s="173"/>
      <c r="BBF178" s="173"/>
      <c r="BBG178" s="173"/>
      <c r="BBH178" s="173"/>
      <c r="BBI178" s="173"/>
      <c r="BBJ178" s="173"/>
      <c r="BBK178" s="173"/>
      <c r="BBL178" s="173"/>
      <c r="BBM178" s="173"/>
      <c r="BBN178" s="173"/>
      <c r="BBO178" s="173"/>
      <c r="BBP178" s="173"/>
      <c r="BBQ178" s="173"/>
      <c r="BBR178" s="173"/>
      <c r="BBS178" s="173"/>
      <c r="BBT178" s="173"/>
      <c r="BBU178" s="173"/>
      <c r="BBV178" s="173"/>
      <c r="BBW178" s="173"/>
      <c r="BBX178" s="173"/>
      <c r="BBY178" s="173"/>
      <c r="BBZ178" s="173"/>
      <c r="BCA178" s="173"/>
      <c r="BCB178" s="173"/>
      <c r="BCC178" s="173"/>
      <c r="BCD178" s="173"/>
      <c r="BCE178" s="173"/>
      <c r="BCF178" s="173"/>
      <c r="BCG178" s="173"/>
      <c r="BCH178" s="173"/>
      <c r="BCI178" s="173"/>
      <c r="BCJ178" s="173"/>
      <c r="BCK178" s="173"/>
      <c r="BCL178" s="173"/>
      <c r="BCM178" s="173"/>
      <c r="BCN178" s="173"/>
      <c r="BCO178" s="173"/>
      <c r="BCP178" s="173"/>
      <c r="BCQ178" s="173"/>
      <c r="BCR178" s="173"/>
      <c r="BCS178" s="173"/>
      <c r="BCT178" s="173"/>
      <c r="BCU178" s="173"/>
      <c r="BCV178" s="173"/>
      <c r="BCW178" s="173"/>
      <c r="BCX178" s="173"/>
      <c r="BCY178" s="173"/>
      <c r="BCZ178" s="173"/>
      <c r="BDA178" s="173"/>
      <c r="BDB178" s="173"/>
      <c r="BDC178" s="173"/>
      <c r="BDD178" s="173"/>
      <c r="BDE178" s="173"/>
      <c r="BDF178" s="173"/>
      <c r="BDG178" s="173"/>
      <c r="BDH178" s="173"/>
      <c r="BDI178" s="173"/>
      <c r="BDJ178" s="173"/>
      <c r="BDK178" s="173"/>
      <c r="BDL178" s="173"/>
      <c r="BDM178" s="173"/>
      <c r="BDN178" s="173"/>
      <c r="BDO178" s="173"/>
      <c r="BDP178" s="173"/>
      <c r="BDQ178" s="173"/>
      <c r="BDR178" s="173"/>
      <c r="BDS178" s="173"/>
      <c r="BDT178" s="173"/>
      <c r="BDU178" s="173"/>
      <c r="BDV178" s="173"/>
      <c r="BDW178" s="173"/>
      <c r="BDX178" s="173"/>
      <c r="BDY178" s="173"/>
      <c r="BDZ178" s="173"/>
      <c r="BEA178" s="173"/>
      <c r="BEB178" s="173"/>
      <c r="BEC178" s="173"/>
      <c r="BED178" s="173"/>
      <c r="BEE178" s="173"/>
      <c r="BEF178" s="173"/>
      <c r="BEG178" s="173"/>
      <c r="BEH178" s="173"/>
      <c r="BEI178" s="173"/>
      <c r="BEJ178" s="173"/>
      <c r="BEK178" s="173"/>
      <c r="BEL178" s="173"/>
      <c r="BEM178" s="173"/>
      <c r="BEN178" s="173"/>
      <c r="BEO178" s="173"/>
      <c r="BEP178" s="173"/>
      <c r="BEQ178" s="173"/>
      <c r="BER178" s="173"/>
      <c r="BES178" s="173"/>
      <c r="BET178" s="173"/>
      <c r="BEU178" s="173"/>
      <c r="BEV178" s="173"/>
      <c r="BEW178" s="173"/>
      <c r="BEX178" s="173"/>
      <c r="BEY178" s="173"/>
      <c r="BEZ178" s="173"/>
      <c r="BFA178" s="173"/>
      <c r="BFB178" s="173"/>
      <c r="BFC178" s="173"/>
      <c r="BFD178" s="173"/>
      <c r="BFE178" s="173"/>
      <c r="BFF178" s="173"/>
      <c r="BFG178" s="173"/>
      <c r="BFH178" s="173"/>
      <c r="BFI178" s="173"/>
      <c r="BFJ178" s="173"/>
      <c r="BFK178" s="173"/>
      <c r="BFL178" s="173"/>
      <c r="BFM178" s="173"/>
      <c r="BFN178" s="173"/>
      <c r="BFO178" s="173"/>
      <c r="BFP178" s="173"/>
      <c r="BFQ178" s="173"/>
      <c r="BFR178" s="173"/>
      <c r="BFS178" s="173"/>
      <c r="BFT178" s="173"/>
      <c r="BFU178" s="173"/>
      <c r="BFV178" s="173"/>
      <c r="BFW178" s="173"/>
      <c r="BFX178" s="173"/>
      <c r="BFY178" s="173"/>
      <c r="BFZ178" s="173"/>
      <c r="BGA178" s="173"/>
      <c r="BGB178" s="173"/>
      <c r="BGC178" s="173"/>
      <c r="BGD178" s="173"/>
      <c r="BGE178" s="173"/>
      <c r="BGF178" s="173"/>
      <c r="BGG178" s="173"/>
      <c r="BGH178" s="173"/>
      <c r="BGI178" s="173"/>
      <c r="BGJ178" s="173"/>
      <c r="BGK178" s="173"/>
      <c r="BGL178" s="173"/>
      <c r="BGM178" s="173"/>
      <c r="BGN178" s="173"/>
      <c r="BGO178" s="173"/>
      <c r="BGP178" s="173"/>
      <c r="BGQ178" s="173"/>
      <c r="BGR178" s="173"/>
      <c r="BGS178" s="173"/>
      <c r="BGT178" s="173"/>
      <c r="BGU178" s="173"/>
      <c r="BGV178" s="173"/>
      <c r="BGW178" s="173"/>
      <c r="BGX178" s="173"/>
      <c r="BGY178" s="173"/>
      <c r="BGZ178" s="173"/>
      <c r="BHA178" s="173"/>
      <c r="BHB178" s="173"/>
      <c r="BHC178" s="173"/>
      <c r="BHD178" s="173"/>
      <c r="BHE178" s="173"/>
      <c r="BHF178" s="173"/>
      <c r="BHG178" s="173"/>
      <c r="BHH178" s="173"/>
      <c r="BHI178" s="173"/>
      <c r="BHJ178" s="173"/>
      <c r="BHK178" s="173"/>
      <c r="BHL178" s="173"/>
      <c r="BHM178" s="173"/>
      <c r="BHN178" s="173"/>
      <c r="BHO178" s="173"/>
      <c r="BHP178" s="173"/>
      <c r="BHQ178" s="173"/>
      <c r="BHR178" s="173"/>
      <c r="BHS178" s="173"/>
      <c r="BHT178" s="173"/>
      <c r="BHU178" s="173"/>
      <c r="BHV178" s="173"/>
      <c r="BHW178" s="173"/>
      <c r="BHX178" s="173"/>
      <c r="BHY178" s="173"/>
      <c r="BHZ178" s="173"/>
      <c r="BIA178" s="173"/>
      <c r="BIB178" s="173"/>
      <c r="BIC178" s="173"/>
      <c r="BID178" s="173"/>
      <c r="BIE178" s="173"/>
      <c r="BIF178" s="173"/>
      <c r="BIG178" s="173"/>
      <c r="BIH178" s="173"/>
      <c r="BII178" s="173"/>
      <c r="BIJ178" s="173"/>
      <c r="BIK178" s="173"/>
      <c r="BIL178" s="173"/>
      <c r="BIM178" s="173"/>
      <c r="BIN178" s="173"/>
      <c r="BIO178" s="173"/>
      <c r="BIP178" s="173"/>
      <c r="BIQ178" s="173"/>
      <c r="BIR178" s="173"/>
      <c r="BIS178" s="173"/>
      <c r="BIT178" s="173"/>
      <c r="BIU178" s="173"/>
      <c r="BIV178" s="173"/>
      <c r="BIW178" s="173"/>
      <c r="BIX178" s="173"/>
      <c r="BIY178" s="173"/>
      <c r="BIZ178" s="173"/>
      <c r="BJA178" s="173"/>
      <c r="BJB178" s="173"/>
      <c r="BJC178" s="173"/>
      <c r="BJD178" s="173"/>
      <c r="BJE178" s="173"/>
      <c r="BJF178" s="173"/>
      <c r="BJG178" s="173"/>
      <c r="BJH178" s="173"/>
      <c r="BJI178" s="173"/>
      <c r="BJJ178" s="173"/>
      <c r="BJK178" s="173"/>
      <c r="BJL178" s="173"/>
      <c r="BJM178" s="173"/>
      <c r="BJN178" s="173"/>
      <c r="BJO178" s="173"/>
      <c r="BJP178" s="173"/>
      <c r="BJQ178" s="173"/>
      <c r="BJR178" s="173"/>
      <c r="BJS178" s="173"/>
      <c r="BJT178" s="173"/>
      <c r="BJU178" s="173"/>
      <c r="BJV178" s="173"/>
      <c r="BJW178" s="173"/>
      <c r="BJX178" s="173"/>
      <c r="BJY178" s="173"/>
      <c r="BJZ178" s="173"/>
      <c r="BKA178" s="173"/>
      <c r="BKB178" s="173"/>
      <c r="BKC178" s="173"/>
      <c r="BKD178" s="173"/>
      <c r="BKE178" s="173"/>
      <c r="BKF178" s="173"/>
      <c r="BKG178" s="173"/>
      <c r="BKH178" s="173"/>
      <c r="BKI178" s="173"/>
      <c r="BKJ178" s="173"/>
      <c r="BKK178" s="173"/>
      <c r="BKL178" s="173"/>
      <c r="BKM178" s="173"/>
      <c r="BKN178" s="173"/>
      <c r="BKO178" s="173"/>
      <c r="BKP178" s="173"/>
      <c r="BKQ178" s="173"/>
      <c r="BKR178" s="173"/>
      <c r="BKS178" s="173"/>
      <c r="BKT178" s="173"/>
      <c r="BKU178" s="173"/>
      <c r="BKV178" s="173"/>
      <c r="BKW178" s="173"/>
      <c r="BKX178" s="173"/>
      <c r="BKY178" s="173"/>
      <c r="BKZ178" s="173"/>
      <c r="BLA178" s="173"/>
      <c r="BLB178" s="173"/>
      <c r="BLC178" s="173"/>
      <c r="BLD178" s="173"/>
      <c r="BLE178" s="173"/>
      <c r="BLF178" s="173"/>
      <c r="BLG178" s="173"/>
      <c r="BLH178" s="173"/>
      <c r="BLI178" s="173"/>
      <c r="BLJ178" s="173"/>
      <c r="BLK178" s="173"/>
      <c r="BLL178" s="173"/>
      <c r="BLM178" s="173"/>
      <c r="BLN178" s="173"/>
      <c r="BLO178" s="173"/>
      <c r="BLP178" s="173"/>
      <c r="BLQ178" s="173"/>
      <c r="BLR178" s="173"/>
      <c r="BLS178" s="173"/>
      <c r="BLT178" s="173"/>
      <c r="BLU178" s="173"/>
      <c r="BLV178" s="173"/>
      <c r="BLW178" s="173"/>
      <c r="BLX178" s="173"/>
      <c r="BLY178" s="173"/>
      <c r="BLZ178" s="173"/>
      <c r="BMA178" s="173"/>
      <c r="BMB178" s="173"/>
      <c r="BMC178" s="173"/>
      <c r="BMD178" s="173"/>
      <c r="BME178" s="173"/>
      <c r="BMF178" s="173"/>
      <c r="BMG178" s="173"/>
      <c r="BMH178" s="173"/>
      <c r="BMI178" s="173"/>
      <c r="BMJ178" s="173"/>
      <c r="BMK178" s="173"/>
      <c r="BML178" s="173"/>
      <c r="BMM178" s="173"/>
      <c r="BMN178" s="173"/>
      <c r="BMO178" s="173"/>
      <c r="BMP178" s="173"/>
      <c r="BMQ178" s="173"/>
      <c r="BMR178" s="173"/>
      <c r="BMS178" s="173"/>
      <c r="BMT178" s="173"/>
      <c r="BMU178" s="173"/>
      <c r="BMV178" s="173"/>
      <c r="BMW178" s="173"/>
      <c r="BMX178" s="173"/>
      <c r="BMY178" s="173"/>
      <c r="BMZ178" s="173"/>
      <c r="BNA178" s="173"/>
      <c r="BNB178" s="173"/>
      <c r="BNC178" s="173"/>
      <c r="BND178" s="173"/>
      <c r="BNE178" s="173"/>
      <c r="BNF178" s="173"/>
      <c r="BNG178" s="173"/>
      <c r="BNH178" s="173"/>
      <c r="BNI178" s="173"/>
      <c r="BNJ178" s="173"/>
      <c r="BNK178" s="173"/>
      <c r="BNL178" s="173"/>
      <c r="BNM178" s="173"/>
      <c r="BNN178" s="173"/>
      <c r="BNO178" s="173"/>
      <c r="BNP178" s="173"/>
      <c r="BNQ178" s="173"/>
      <c r="BNR178" s="173"/>
      <c r="BNS178" s="173"/>
      <c r="BNT178" s="173"/>
      <c r="BNU178" s="173"/>
      <c r="BNV178" s="173"/>
      <c r="BNW178" s="173"/>
      <c r="BNX178" s="173"/>
      <c r="BNY178" s="173"/>
      <c r="BNZ178" s="173"/>
      <c r="BOA178" s="173"/>
      <c r="BOB178" s="173"/>
      <c r="BOC178" s="173"/>
      <c r="BOD178" s="173"/>
      <c r="BOE178" s="173"/>
      <c r="BOF178" s="173"/>
      <c r="BOG178" s="173"/>
      <c r="BOH178" s="173"/>
      <c r="BOI178" s="173"/>
      <c r="BOJ178" s="173"/>
      <c r="BOK178" s="173"/>
      <c r="BOL178" s="173"/>
      <c r="BOM178" s="173"/>
      <c r="BON178" s="173"/>
      <c r="BOO178" s="173"/>
      <c r="BOP178" s="173"/>
      <c r="BOQ178" s="173"/>
      <c r="BOR178" s="173"/>
      <c r="BOS178" s="173"/>
      <c r="BOT178" s="173"/>
      <c r="BOU178" s="173"/>
      <c r="BOV178" s="173"/>
      <c r="BOW178" s="173"/>
      <c r="BOX178" s="173"/>
      <c r="BOY178" s="173"/>
      <c r="BOZ178" s="173"/>
      <c r="BPA178" s="173"/>
      <c r="BPB178" s="173"/>
      <c r="BPC178" s="173"/>
      <c r="BPD178" s="173"/>
      <c r="BPE178" s="173"/>
      <c r="BPF178" s="173"/>
      <c r="BPG178" s="173"/>
      <c r="BPH178" s="173"/>
      <c r="BPI178" s="173"/>
      <c r="BPJ178" s="173"/>
      <c r="BPK178" s="173"/>
      <c r="BPL178" s="173"/>
      <c r="BPM178" s="173"/>
      <c r="BPN178" s="173"/>
      <c r="BPO178" s="173"/>
      <c r="BPP178" s="173"/>
      <c r="BPQ178" s="173"/>
      <c r="BPR178" s="173"/>
      <c r="BPS178" s="173"/>
      <c r="BPT178" s="173"/>
      <c r="BPU178" s="173"/>
      <c r="BPV178" s="173"/>
      <c r="BPW178" s="173"/>
      <c r="BPX178" s="173"/>
      <c r="BPY178" s="173"/>
      <c r="BPZ178" s="173"/>
      <c r="BQA178" s="173"/>
      <c r="BQB178" s="173"/>
      <c r="BQC178" s="173"/>
      <c r="BQD178" s="173"/>
      <c r="BQE178" s="173"/>
      <c r="BQF178" s="173"/>
      <c r="BQG178" s="173"/>
      <c r="BQH178" s="173"/>
      <c r="BQI178" s="173"/>
      <c r="BQJ178" s="173"/>
      <c r="BQK178" s="173"/>
      <c r="BQL178" s="173"/>
      <c r="BQM178" s="173"/>
      <c r="BQN178" s="173"/>
      <c r="BQO178" s="173"/>
      <c r="BQP178" s="173"/>
      <c r="BQQ178" s="173"/>
      <c r="BQR178" s="173"/>
      <c r="BQS178" s="173"/>
      <c r="BQT178" s="173"/>
      <c r="BQU178" s="173"/>
      <c r="BQV178" s="173"/>
      <c r="BQW178" s="173"/>
      <c r="BQX178" s="173"/>
      <c r="BQY178" s="173"/>
      <c r="BQZ178" s="173"/>
      <c r="BRA178" s="173"/>
      <c r="BRB178" s="173"/>
      <c r="BRC178" s="173"/>
      <c r="BRD178" s="173"/>
      <c r="BRE178" s="173"/>
      <c r="BRF178" s="173"/>
      <c r="BRG178" s="173"/>
      <c r="BRH178" s="173"/>
      <c r="BRI178" s="173"/>
      <c r="BRJ178" s="173"/>
      <c r="BRK178" s="173"/>
      <c r="BRL178" s="173"/>
      <c r="BRM178" s="173"/>
      <c r="BRN178" s="173"/>
      <c r="BRO178" s="173"/>
      <c r="BRP178" s="173"/>
      <c r="BRQ178" s="173"/>
      <c r="BRR178" s="173"/>
      <c r="BRS178" s="173"/>
      <c r="BRT178" s="173"/>
      <c r="BRU178" s="173"/>
      <c r="BRV178" s="173"/>
      <c r="BRW178" s="173"/>
      <c r="BRX178" s="173"/>
      <c r="BRY178" s="173"/>
      <c r="BRZ178" s="173"/>
      <c r="BSA178" s="173"/>
      <c r="BSB178" s="173"/>
      <c r="BSC178" s="173"/>
      <c r="BSD178" s="173"/>
      <c r="BSE178" s="173"/>
      <c r="BSF178" s="173"/>
      <c r="BSG178" s="173"/>
      <c r="BSH178" s="173"/>
      <c r="BSI178" s="173"/>
      <c r="BSJ178" s="173"/>
      <c r="BSK178" s="173"/>
      <c r="BSL178" s="173"/>
      <c r="BSM178" s="173"/>
      <c r="BSN178" s="173"/>
      <c r="BSO178" s="173"/>
      <c r="BSP178" s="173"/>
      <c r="BSQ178" s="173"/>
      <c r="BSR178" s="173"/>
      <c r="BSS178" s="173"/>
      <c r="BST178" s="173"/>
      <c r="BSU178" s="173"/>
      <c r="BSV178" s="173"/>
      <c r="BSW178" s="173"/>
      <c r="BSX178" s="173"/>
      <c r="BSY178" s="173"/>
      <c r="BSZ178" s="173"/>
      <c r="BTA178" s="173"/>
      <c r="BTB178" s="173"/>
      <c r="BTC178" s="173"/>
      <c r="BTD178" s="173"/>
      <c r="BTE178" s="173"/>
      <c r="BTF178" s="173"/>
      <c r="BTG178" s="173"/>
      <c r="BTH178" s="173"/>
      <c r="BTI178" s="173"/>
      <c r="BTJ178" s="173"/>
      <c r="BTK178" s="173"/>
      <c r="BTL178" s="173"/>
      <c r="BTM178" s="173"/>
      <c r="BTN178" s="173"/>
      <c r="BTO178" s="173"/>
      <c r="BTP178" s="173"/>
      <c r="BTQ178" s="173"/>
      <c r="BTR178" s="173"/>
      <c r="BTS178" s="173"/>
      <c r="BTT178" s="173"/>
      <c r="BTU178" s="173"/>
      <c r="BTV178" s="173"/>
      <c r="BTW178" s="173"/>
      <c r="BTX178" s="173"/>
      <c r="BTY178" s="173"/>
      <c r="BTZ178" s="173"/>
      <c r="BUA178" s="173"/>
      <c r="BUB178" s="173"/>
      <c r="BUC178" s="173"/>
      <c r="BUD178" s="173"/>
      <c r="BUE178" s="173"/>
      <c r="BUF178" s="173"/>
      <c r="BUG178" s="173"/>
      <c r="BUH178" s="173"/>
      <c r="BUI178" s="173"/>
      <c r="BUJ178" s="173"/>
      <c r="BUK178" s="173"/>
      <c r="BUL178" s="173"/>
      <c r="BUM178" s="173"/>
      <c r="BUN178" s="173"/>
      <c r="BUO178" s="173"/>
      <c r="BUP178" s="173"/>
      <c r="BUQ178" s="173"/>
      <c r="BUR178" s="173"/>
      <c r="BUS178" s="173"/>
      <c r="BUT178" s="173"/>
      <c r="BUU178" s="173"/>
      <c r="BUV178" s="173"/>
      <c r="BUW178" s="173"/>
      <c r="BUX178" s="173"/>
      <c r="BUY178" s="173"/>
      <c r="BUZ178" s="173"/>
      <c r="BVA178" s="173"/>
      <c r="BVB178" s="173"/>
      <c r="BVC178" s="173"/>
      <c r="BVD178" s="173"/>
      <c r="BVE178" s="173"/>
      <c r="BVF178" s="173"/>
      <c r="BVG178" s="173"/>
      <c r="BVH178" s="173"/>
      <c r="BVI178" s="173"/>
      <c r="BVJ178" s="173"/>
      <c r="BVK178" s="173"/>
      <c r="BVL178" s="173"/>
      <c r="BVM178" s="173"/>
      <c r="BVN178" s="173"/>
      <c r="BVO178" s="173"/>
      <c r="BVP178" s="173"/>
      <c r="BVQ178" s="173"/>
      <c r="BVR178" s="173"/>
      <c r="BVS178" s="173"/>
      <c r="BVT178" s="173"/>
      <c r="BVU178" s="173"/>
      <c r="BVV178" s="173"/>
      <c r="BVW178" s="173"/>
      <c r="BVX178" s="173"/>
      <c r="BVY178" s="173"/>
      <c r="BVZ178" s="173"/>
      <c r="BWA178" s="173"/>
      <c r="BWB178" s="173"/>
      <c r="BWC178" s="173"/>
      <c r="BWD178" s="173"/>
      <c r="BWE178" s="173"/>
      <c r="BWF178" s="173"/>
      <c r="BWG178" s="173"/>
      <c r="BWH178" s="173"/>
      <c r="BWI178" s="173"/>
      <c r="BWJ178" s="173"/>
      <c r="BWK178" s="173"/>
      <c r="BWL178" s="173"/>
      <c r="BWM178" s="173"/>
      <c r="BWN178" s="173"/>
      <c r="BWO178" s="173"/>
      <c r="BWP178" s="173"/>
      <c r="BWQ178" s="173"/>
      <c r="BWR178" s="173"/>
      <c r="BWS178" s="173"/>
      <c r="BWT178" s="173"/>
      <c r="BWU178" s="173"/>
      <c r="BWV178" s="173"/>
      <c r="BWW178" s="173"/>
      <c r="BWX178" s="173"/>
      <c r="BWY178" s="173"/>
      <c r="BWZ178" s="173"/>
      <c r="BXA178" s="173"/>
      <c r="BXB178" s="173"/>
      <c r="BXC178" s="173"/>
      <c r="BXD178" s="173"/>
      <c r="BXE178" s="173"/>
      <c r="BXF178" s="173"/>
      <c r="BXG178" s="173"/>
      <c r="BXH178" s="173"/>
      <c r="BXI178" s="173"/>
      <c r="BXJ178" s="173"/>
      <c r="BXK178" s="173"/>
      <c r="BXL178" s="173"/>
      <c r="BXM178" s="173"/>
      <c r="BXN178" s="173"/>
      <c r="BXO178" s="173"/>
      <c r="BXP178" s="173"/>
      <c r="BXQ178" s="173"/>
      <c r="BXR178" s="173"/>
      <c r="BXS178" s="173"/>
      <c r="BXT178" s="173"/>
      <c r="BXU178" s="173"/>
      <c r="BXV178" s="173"/>
      <c r="BXW178" s="173"/>
      <c r="BXX178" s="173"/>
      <c r="BXY178" s="173"/>
      <c r="BXZ178" s="173"/>
      <c r="BYA178" s="173"/>
      <c r="BYB178" s="173"/>
      <c r="BYC178" s="173"/>
      <c r="BYD178" s="173"/>
      <c r="BYE178" s="173"/>
      <c r="BYF178" s="173"/>
      <c r="BYG178" s="173"/>
      <c r="BYH178" s="173"/>
      <c r="BYI178" s="173"/>
      <c r="BYJ178" s="173"/>
      <c r="BYK178" s="173"/>
      <c r="BYL178" s="173"/>
      <c r="BYM178" s="173"/>
      <c r="BYN178" s="173"/>
      <c r="BYO178" s="173"/>
      <c r="BYP178" s="173"/>
      <c r="BYQ178" s="173"/>
      <c r="BYR178" s="173"/>
      <c r="BYS178" s="173"/>
      <c r="BYT178" s="173"/>
      <c r="BYU178" s="173"/>
      <c r="BYV178" s="173"/>
      <c r="BYW178" s="173"/>
      <c r="BYX178" s="173"/>
      <c r="BYY178" s="173"/>
      <c r="BYZ178" s="173"/>
      <c r="BZA178" s="173"/>
      <c r="BZB178" s="173"/>
      <c r="BZC178" s="173"/>
      <c r="BZD178" s="173"/>
      <c r="BZE178" s="173"/>
      <c r="BZF178" s="173"/>
      <c r="BZG178" s="173"/>
      <c r="BZH178" s="173"/>
      <c r="BZI178" s="173"/>
      <c r="BZJ178" s="173"/>
      <c r="BZK178" s="173"/>
      <c r="BZL178" s="173"/>
      <c r="BZM178" s="173"/>
      <c r="BZN178" s="173"/>
      <c r="BZO178" s="173"/>
      <c r="BZP178" s="173"/>
      <c r="BZQ178" s="173"/>
      <c r="BZR178" s="173"/>
      <c r="BZS178" s="173"/>
      <c r="BZT178" s="173"/>
      <c r="BZU178" s="173"/>
      <c r="BZV178" s="173"/>
      <c r="BZW178" s="173"/>
      <c r="BZX178" s="173"/>
      <c r="BZY178" s="173"/>
      <c r="BZZ178" s="173"/>
      <c r="CAA178" s="173"/>
      <c r="CAB178" s="173"/>
      <c r="CAC178" s="173"/>
      <c r="CAD178" s="173"/>
      <c r="CAE178" s="173"/>
      <c r="CAF178" s="173"/>
      <c r="CAG178" s="173"/>
      <c r="CAH178" s="173"/>
      <c r="CAI178" s="173"/>
      <c r="CAJ178" s="173"/>
      <c r="CAK178" s="173"/>
      <c r="CAL178" s="173"/>
      <c r="CAM178" s="173"/>
      <c r="CAN178" s="173"/>
      <c r="CAO178" s="173"/>
      <c r="CAP178" s="173"/>
      <c r="CAQ178" s="173"/>
      <c r="CAR178" s="173"/>
      <c r="CAS178" s="173"/>
      <c r="CAT178" s="173"/>
      <c r="CAU178" s="173"/>
      <c r="CAV178" s="173"/>
      <c r="CAW178" s="173"/>
      <c r="CAX178" s="173"/>
      <c r="CAY178" s="173"/>
      <c r="CAZ178" s="173"/>
      <c r="CBA178" s="173"/>
      <c r="CBB178" s="173"/>
      <c r="CBC178" s="173"/>
      <c r="CBD178" s="173"/>
      <c r="CBE178" s="173"/>
      <c r="CBF178" s="173"/>
      <c r="CBG178" s="173"/>
      <c r="CBH178" s="173"/>
      <c r="CBI178" s="173"/>
      <c r="CBJ178" s="173"/>
      <c r="CBK178" s="173"/>
      <c r="CBL178" s="173"/>
      <c r="CBM178" s="173"/>
      <c r="CBN178" s="173"/>
      <c r="CBO178" s="173"/>
      <c r="CBP178" s="173"/>
      <c r="CBQ178" s="173"/>
      <c r="CBR178" s="173"/>
      <c r="CBS178" s="173"/>
      <c r="CBT178" s="173"/>
      <c r="CBU178" s="173"/>
      <c r="CBV178" s="173"/>
      <c r="CBW178" s="173"/>
      <c r="CBX178" s="173"/>
      <c r="CBY178" s="173"/>
      <c r="CBZ178" s="173"/>
      <c r="CCA178" s="173"/>
      <c r="CCB178" s="173"/>
      <c r="CCC178" s="173"/>
      <c r="CCD178" s="173"/>
      <c r="CCE178" s="173"/>
      <c r="CCF178" s="173"/>
      <c r="CCG178" s="173"/>
      <c r="CCH178" s="173"/>
      <c r="CCI178" s="173"/>
      <c r="CCJ178" s="173"/>
      <c r="CCK178" s="173"/>
      <c r="CCL178" s="173"/>
      <c r="CCM178" s="173"/>
      <c r="CCN178" s="173"/>
      <c r="CCO178" s="173"/>
      <c r="CCP178" s="173"/>
      <c r="CCQ178" s="173"/>
      <c r="CCR178" s="173"/>
      <c r="CCS178" s="173"/>
      <c r="CCT178" s="173"/>
      <c r="CCU178" s="173"/>
      <c r="CCV178" s="173"/>
      <c r="CCW178" s="173"/>
      <c r="CCX178" s="173"/>
      <c r="CCY178" s="173"/>
      <c r="CCZ178" s="173"/>
      <c r="CDA178" s="173"/>
      <c r="CDB178" s="173"/>
      <c r="CDC178" s="173"/>
      <c r="CDD178" s="173"/>
      <c r="CDE178" s="173"/>
      <c r="CDF178" s="173"/>
      <c r="CDG178" s="173"/>
      <c r="CDH178" s="173"/>
      <c r="CDI178" s="173"/>
      <c r="CDJ178" s="173"/>
      <c r="CDK178" s="173"/>
      <c r="CDL178" s="173"/>
      <c r="CDM178" s="173"/>
      <c r="CDN178" s="173"/>
      <c r="CDO178" s="173"/>
      <c r="CDP178" s="173"/>
      <c r="CDQ178" s="173"/>
      <c r="CDR178" s="173"/>
      <c r="CDS178" s="173"/>
      <c r="CDT178" s="173"/>
      <c r="CDU178" s="173"/>
      <c r="CDV178" s="173"/>
      <c r="CDW178" s="173"/>
      <c r="CDX178" s="173"/>
      <c r="CDY178" s="173"/>
      <c r="CDZ178" s="173"/>
      <c r="CEA178" s="173"/>
      <c r="CEB178" s="173"/>
      <c r="CEC178" s="173"/>
      <c r="CED178" s="173"/>
      <c r="CEE178" s="173"/>
      <c r="CEF178" s="173"/>
      <c r="CEG178" s="173"/>
      <c r="CEH178" s="173"/>
      <c r="CEI178" s="173"/>
      <c r="CEJ178" s="173"/>
      <c r="CEK178" s="173"/>
      <c r="CEL178" s="173"/>
      <c r="CEM178" s="173"/>
      <c r="CEN178" s="173"/>
      <c r="CEO178" s="173"/>
      <c r="CEP178" s="173"/>
      <c r="CEQ178" s="173"/>
      <c r="CER178" s="173"/>
      <c r="CES178" s="173"/>
      <c r="CET178" s="173"/>
      <c r="CEU178" s="173"/>
      <c r="CEV178" s="173"/>
      <c r="CEW178" s="173"/>
      <c r="CEX178" s="173"/>
      <c r="CEY178" s="173"/>
      <c r="CEZ178" s="173"/>
      <c r="CFA178" s="173"/>
      <c r="CFB178" s="173"/>
      <c r="CFC178" s="173"/>
      <c r="CFD178" s="173"/>
      <c r="CFE178" s="173"/>
      <c r="CFF178" s="173"/>
      <c r="CFG178" s="173"/>
      <c r="CFH178" s="173"/>
      <c r="CFI178" s="173"/>
      <c r="CFJ178" s="173"/>
      <c r="CFK178" s="173"/>
      <c r="CFL178" s="173"/>
      <c r="CFM178" s="173"/>
      <c r="CFN178" s="173"/>
      <c r="CFO178" s="173"/>
      <c r="CFP178" s="173"/>
      <c r="CFQ178" s="173"/>
      <c r="CFR178" s="173"/>
      <c r="CFS178" s="173"/>
      <c r="CFT178" s="173"/>
      <c r="CFU178" s="173"/>
      <c r="CFV178" s="173"/>
      <c r="CFW178" s="173"/>
      <c r="CFX178" s="173"/>
      <c r="CFY178" s="173"/>
      <c r="CFZ178" s="173"/>
      <c r="CGA178" s="173"/>
      <c r="CGB178" s="173"/>
      <c r="CGC178" s="173"/>
      <c r="CGD178" s="173"/>
      <c r="CGE178" s="173"/>
      <c r="CGF178" s="173"/>
      <c r="CGG178" s="173"/>
      <c r="CGH178" s="173"/>
      <c r="CGI178" s="173"/>
      <c r="CGJ178" s="173"/>
      <c r="CGK178" s="173"/>
      <c r="CGL178" s="173"/>
      <c r="CGM178" s="173"/>
      <c r="CGN178" s="173"/>
      <c r="CGO178" s="173"/>
      <c r="CGP178" s="173"/>
      <c r="CGQ178" s="173"/>
      <c r="CGR178" s="173"/>
      <c r="CGS178" s="173"/>
      <c r="CGT178" s="173"/>
      <c r="CGU178" s="173"/>
      <c r="CGV178" s="173"/>
      <c r="CGW178" s="173"/>
      <c r="CGX178" s="173"/>
      <c r="CGY178" s="173"/>
      <c r="CGZ178" s="173"/>
      <c r="CHA178" s="173"/>
      <c r="CHB178" s="173"/>
      <c r="CHC178" s="173"/>
      <c r="CHD178" s="173"/>
      <c r="CHE178" s="173"/>
      <c r="CHF178" s="173"/>
      <c r="CHG178" s="173"/>
      <c r="CHH178" s="173"/>
      <c r="CHI178" s="173"/>
      <c r="CHJ178" s="173"/>
      <c r="CHK178" s="173"/>
      <c r="CHL178" s="173"/>
      <c r="CHM178" s="173"/>
      <c r="CHN178" s="173"/>
      <c r="CHO178" s="173"/>
      <c r="CHP178" s="173"/>
      <c r="CHQ178" s="173"/>
      <c r="CHR178" s="173"/>
      <c r="CHS178" s="173"/>
      <c r="CHT178" s="173"/>
      <c r="CHU178" s="173"/>
      <c r="CHV178" s="173"/>
      <c r="CHW178" s="173"/>
      <c r="CHX178" s="173"/>
      <c r="CHY178" s="173"/>
      <c r="CHZ178" s="173"/>
      <c r="CIA178" s="173"/>
      <c r="CIB178" s="173"/>
      <c r="CIC178" s="173"/>
      <c r="CID178" s="173"/>
      <c r="CIE178" s="173"/>
      <c r="CIF178" s="173"/>
      <c r="CIG178" s="173"/>
      <c r="CIH178" s="173"/>
      <c r="CII178" s="173"/>
      <c r="CIJ178" s="173"/>
      <c r="CIK178" s="173"/>
      <c r="CIL178" s="173"/>
      <c r="CIM178" s="173"/>
      <c r="CIN178" s="173"/>
      <c r="CIO178" s="173"/>
      <c r="CIP178" s="173"/>
      <c r="CIQ178" s="173"/>
      <c r="CIR178" s="173"/>
      <c r="CIS178" s="173"/>
      <c r="CIT178" s="173"/>
      <c r="CIU178" s="173"/>
      <c r="CIV178" s="173"/>
      <c r="CIW178" s="173"/>
      <c r="CIX178" s="173"/>
      <c r="CIY178" s="173"/>
      <c r="CIZ178" s="173"/>
      <c r="CJA178" s="173"/>
      <c r="CJB178" s="173"/>
      <c r="CJC178" s="173"/>
      <c r="CJD178" s="173"/>
      <c r="CJE178" s="173"/>
      <c r="CJF178" s="173"/>
      <c r="CJG178" s="173"/>
      <c r="CJH178" s="173"/>
      <c r="CJI178" s="173"/>
      <c r="CJJ178" s="173"/>
      <c r="CJK178" s="173"/>
      <c r="CJL178" s="173"/>
      <c r="CJM178" s="173"/>
      <c r="CJN178" s="173"/>
      <c r="CJO178" s="173"/>
      <c r="CJP178" s="173"/>
      <c r="CJQ178" s="173"/>
      <c r="CJR178" s="173"/>
      <c r="CJS178" s="173"/>
      <c r="CJT178" s="173"/>
      <c r="CJU178" s="173"/>
      <c r="CJV178" s="173"/>
      <c r="CJW178" s="173"/>
      <c r="CJX178" s="173"/>
      <c r="CJY178" s="173"/>
      <c r="CJZ178" s="173"/>
      <c r="CKA178" s="173"/>
      <c r="CKB178" s="173"/>
      <c r="CKC178" s="173"/>
      <c r="CKD178" s="173"/>
      <c r="CKE178" s="173"/>
      <c r="CKF178" s="173"/>
      <c r="CKG178" s="173"/>
      <c r="CKH178" s="173"/>
      <c r="CKI178" s="173"/>
      <c r="CKJ178" s="173"/>
      <c r="CKK178" s="173"/>
      <c r="CKL178" s="173"/>
      <c r="CKM178" s="173"/>
      <c r="CKN178" s="173"/>
      <c r="CKO178" s="173"/>
      <c r="CKP178" s="173"/>
      <c r="CKQ178" s="173"/>
      <c r="CKR178" s="173"/>
      <c r="CKS178" s="173"/>
      <c r="CKT178" s="173"/>
      <c r="CKU178" s="173"/>
      <c r="CKV178" s="173"/>
      <c r="CKW178" s="173"/>
      <c r="CKX178" s="173"/>
      <c r="CKY178" s="173"/>
      <c r="CKZ178" s="173"/>
      <c r="CLA178" s="173"/>
      <c r="CLB178" s="173"/>
      <c r="CLC178" s="173"/>
      <c r="CLD178" s="173"/>
      <c r="CLE178" s="173"/>
      <c r="CLF178" s="173"/>
      <c r="CLG178" s="173"/>
      <c r="CLH178" s="173"/>
      <c r="CLI178" s="173"/>
      <c r="CLJ178" s="173"/>
      <c r="CLK178" s="173"/>
      <c r="CLL178" s="173"/>
      <c r="CLM178" s="173"/>
      <c r="CLN178" s="173"/>
      <c r="CLO178" s="173"/>
      <c r="CLP178" s="173"/>
      <c r="CLQ178" s="173"/>
      <c r="CLR178" s="173"/>
      <c r="CLS178" s="173"/>
      <c r="CLT178" s="173"/>
      <c r="CLU178" s="173"/>
      <c r="CLV178" s="173"/>
      <c r="CLW178" s="173"/>
      <c r="CLX178" s="173"/>
      <c r="CLY178" s="173"/>
      <c r="CLZ178" s="173"/>
      <c r="CMA178" s="173"/>
      <c r="CMB178" s="173"/>
      <c r="CMC178" s="173"/>
      <c r="CMD178" s="173"/>
      <c r="CME178" s="173"/>
      <c r="CMF178" s="173"/>
      <c r="CMG178" s="173"/>
      <c r="CMH178" s="173"/>
      <c r="CMI178" s="173"/>
      <c r="CMJ178" s="173"/>
      <c r="CMK178" s="173"/>
      <c r="CML178" s="173"/>
      <c r="CMM178" s="173"/>
      <c r="CMN178" s="173"/>
      <c r="CMO178" s="173"/>
      <c r="CMP178" s="173"/>
      <c r="CMQ178" s="173"/>
      <c r="CMR178" s="173"/>
      <c r="CMS178" s="173"/>
      <c r="CMT178" s="173"/>
      <c r="CMU178" s="173"/>
      <c r="CMV178" s="173"/>
      <c r="CMW178" s="173"/>
      <c r="CMX178" s="173"/>
      <c r="CMY178" s="173"/>
      <c r="CMZ178" s="173"/>
      <c r="CNA178" s="173"/>
      <c r="CNB178" s="173"/>
      <c r="CNC178" s="173"/>
      <c r="CND178" s="173"/>
      <c r="CNE178" s="173"/>
      <c r="CNF178" s="173"/>
      <c r="CNG178" s="173"/>
      <c r="CNH178" s="173"/>
      <c r="CNI178" s="173"/>
      <c r="CNJ178" s="173"/>
      <c r="CNK178" s="173"/>
      <c r="CNL178" s="173"/>
      <c r="CNM178" s="173"/>
      <c r="CNN178" s="173"/>
      <c r="CNO178" s="173"/>
      <c r="CNP178" s="173"/>
      <c r="CNQ178" s="173"/>
      <c r="CNR178" s="173"/>
      <c r="CNS178" s="173"/>
      <c r="CNT178" s="173"/>
      <c r="CNU178" s="173"/>
      <c r="CNV178" s="173"/>
      <c r="CNW178" s="173"/>
      <c r="CNX178" s="173"/>
      <c r="CNY178" s="173"/>
      <c r="CNZ178" s="173"/>
      <c r="COA178" s="173"/>
      <c r="COB178" s="173"/>
      <c r="COC178" s="173"/>
      <c r="COD178" s="173"/>
      <c r="COE178" s="173"/>
      <c r="COF178" s="173"/>
      <c r="COG178" s="173"/>
      <c r="COH178" s="173"/>
      <c r="COI178" s="173"/>
      <c r="COJ178" s="173"/>
      <c r="COK178" s="173"/>
      <c r="COL178" s="173"/>
      <c r="COM178" s="173"/>
      <c r="CON178" s="173"/>
      <c r="COO178" s="173"/>
      <c r="COP178" s="173"/>
      <c r="COQ178" s="173"/>
      <c r="COR178" s="173"/>
      <c r="COS178" s="173"/>
      <c r="COT178" s="173"/>
      <c r="COU178" s="173"/>
      <c r="COV178" s="173"/>
      <c r="COW178" s="173"/>
      <c r="COX178" s="173"/>
      <c r="COY178" s="173"/>
      <c r="COZ178" s="173"/>
      <c r="CPA178" s="173"/>
      <c r="CPB178" s="173"/>
      <c r="CPC178" s="173"/>
      <c r="CPD178" s="173"/>
      <c r="CPE178" s="173"/>
      <c r="CPF178" s="173"/>
      <c r="CPG178" s="173"/>
      <c r="CPH178" s="173"/>
      <c r="CPI178" s="173"/>
      <c r="CPJ178" s="173"/>
      <c r="CPK178" s="173"/>
      <c r="CPL178" s="173"/>
      <c r="CPM178" s="173"/>
      <c r="CPN178" s="173"/>
      <c r="CPO178" s="173"/>
      <c r="CPP178" s="173"/>
      <c r="CPQ178" s="173"/>
      <c r="CPR178" s="173"/>
      <c r="CPS178" s="173"/>
      <c r="CPT178" s="173"/>
      <c r="CPU178" s="173"/>
      <c r="CPV178" s="173"/>
      <c r="CPW178" s="173"/>
      <c r="CPX178" s="173"/>
      <c r="CPY178" s="173"/>
      <c r="CPZ178" s="173"/>
      <c r="CQA178" s="173"/>
      <c r="CQB178" s="173"/>
      <c r="CQC178" s="173"/>
      <c r="CQD178" s="173"/>
      <c r="CQE178" s="173"/>
      <c r="CQF178" s="173"/>
      <c r="CQG178" s="173"/>
      <c r="CQH178" s="173"/>
      <c r="CQI178" s="173"/>
      <c r="CQJ178" s="173"/>
      <c r="CQK178" s="173"/>
      <c r="CQL178" s="173"/>
      <c r="CQM178" s="173"/>
      <c r="CQN178" s="173"/>
      <c r="CQO178" s="173"/>
      <c r="CQP178" s="173"/>
      <c r="CQQ178" s="173"/>
      <c r="CQR178" s="173"/>
      <c r="CQS178" s="173"/>
      <c r="CQT178" s="173"/>
      <c r="CQU178" s="173"/>
      <c r="CQV178" s="173"/>
      <c r="CQW178" s="173"/>
      <c r="CQX178" s="173"/>
      <c r="CQY178" s="173"/>
      <c r="CQZ178" s="173"/>
      <c r="CRA178" s="173"/>
      <c r="CRB178" s="173"/>
      <c r="CRC178" s="173"/>
      <c r="CRD178" s="173"/>
      <c r="CRE178" s="173"/>
      <c r="CRF178" s="173"/>
      <c r="CRG178" s="173"/>
      <c r="CRH178" s="173"/>
      <c r="CRI178" s="173"/>
      <c r="CRJ178" s="173"/>
      <c r="CRK178" s="173"/>
      <c r="CRL178" s="173"/>
      <c r="CRM178" s="173"/>
      <c r="CRN178" s="173"/>
      <c r="CRO178" s="173"/>
      <c r="CRP178" s="173"/>
      <c r="CRQ178" s="173"/>
      <c r="CRR178" s="173"/>
      <c r="CRS178" s="173"/>
      <c r="CRT178" s="173"/>
      <c r="CRU178" s="173"/>
      <c r="CRV178" s="173"/>
      <c r="CRW178" s="173"/>
      <c r="CRX178" s="173"/>
      <c r="CRY178" s="173"/>
      <c r="CRZ178" s="173"/>
      <c r="CSA178" s="173"/>
      <c r="CSB178" s="173"/>
      <c r="CSC178" s="173"/>
      <c r="CSD178" s="173"/>
      <c r="CSE178" s="173"/>
      <c r="CSF178" s="173"/>
      <c r="CSG178" s="173"/>
      <c r="CSH178" s="173"/>
      <c r="CSI178" s="173"/>
      <c r="CSJ178" s="173"/>
      <c r="CSK178" s="173"/>
      <c r="CSL178" s="173"/>
      <c r="CSM178" s="173"/>
      <c r="CSN178" s="173"/>
      <c r="CSO178" s="173"/>
      <c r="CSP178" s="173"/>
      <c r="CSQ178" s="173"/>
      <c r="CSR178" s="173"/>
      <c r="CSS178" s="173"/>
      <c r="CST178" s="173"/>
      <c r="CSU178" s="173"/>
      <c r="CSV178" s="173"/>
      <c r="CSW178" s="173"/>
      <c r="CSX178" s="173"/>
      <c r="CSY178" s="173"/>
      <c r="CSZ178" s="173"/>
      <c r="CTA178" s="173"/>
      <c r="CTB178" s="173"/>
      <c r="CTC178" s="173"/>
      <c r="CTD178" s="173"/>
      <c r="CTE178" s="173"/>
      <c r="CTF178" s="173"/>
      <c r="CTG178" s="173"/>
      <c r="CTH178" s="173"/>
      <c r="CTI178" s="173"/>
      <c r="CTJ178" s="173"/>
      <c r="CTK178" s="173"/>
      <c r="CTL178" s="173"/>
      <c r="CTM178" s="173"/>
      <c r="CTN178" s="173"/>
      <c r="CTO178" s="173"/>
      <c r="CTP178" s="173"/>
      <c r="CTQ178" s="173"/>
      <c r="CTR178" s="173"/>
      <c r="CTS178" s="173"/>
      <c r="CTT178" s="173"/>
      <c r="CTU178" s="173"/>
      <c r="CTV178" s="173"/>
      <c r="CTW178" s="173"/>
      <c r="CTX178" s="173"/>
      <c r="CTY178" s="173"/>
      <c r="CTZ178" s="173"/>
      <c r="CUA178" s="173"/>
      <c r="CUB178" s="173"/>
      <c r="CUC178" s="173"/>
      <c r="CUD178" s="173"/>
      <c r="CUE178" s="173"/>
      <c r="CUF178" s="173"/>
      <c r="CUG178" s="173"/>
      <c r="CUH178" s="173"/>
      <c r="CUI178" s="173"/>
      <c r="CUJ178" s="173"/>
      <c r="CUK178" s="173"/>
      <c r="CUL178" s="173"/>
      <c r="CUM178" s="173"/>
      <c r="CUN178" s="173"/>
      <c r="CUO178" s="173"/>
      <c r="CUP178" s="173"/>
      <c r="CUQ178" s="173"/>
      <c r="CUR178" s="173"/>
      <c r="CUS178" s="173"/>
      <c r="CUT178" s="173"/>
      <c r="CUU178" s="173"/>
      <c r="CUV178" s="173"/>
      <c r="CUW178" s="173"/>
      <c r="CUX178" s="173"/>
      <c r="CUY178" s="173"/>
      <c r="CUZ178" s="173"/>
      <c r="CVA178" s="173"/>
      <c r="CVB178" s="173"/>
      <c r="CVC178" s="173"/>
      <c r="CVD178" s="173"/>
      <c r="CVE178" s="173"/>
      <c r="CVF178" s="173"/>
      <c r="CVG178" s="173"/>
      <c r="CVH178" s="173"/>
      <c r="CVI178" s="173"/>
      <c r="CVJ178" s="173"/>
      <c r="CVK178" s="173"/>
      <c r="CVL178" s="173"/>
      <c r="CVM178" s="173"/>
      <c r="CVN178" s="173"/>
      <c r="CVO178" s="173"/>
      <c r="CVP178" s="173"/>
      <c r="CVQ178" s="173"/>
      <c r="CVR178" s="173"/>
      <c r="CVS178" s="173"/>
      <c r="CVT178" s="173"/>
      <c r="CVU178" s="173"/>
      <c r="CVV178" s="173"/>
      <c r="CVW178" s="173"/>
      <c r="CVX178" s="173"/>
      <c r="CVY178" s="173"/>
      <c r="CVZ178" s="173"/>
      <c r="CWA178" s="173"/>
      <c r="CWB178" s="173"/>
      <c r="CWC178" s="173"/>
      <c r="CWD178" s="173"/>
      <c r="CWE178" s="173"/>
      <c r="CWF178" s="173"/>
      <c r="CWG178" s="173"/>
      <c r="CWH178" s="173"/>
      <c r="CWI178" s="173"/>
      <c r="CWJ178" s="173"/>
      <c r="CWK178" s="173"/>
      <c r="CWL178" s="173"/>
      <c r="CWM178" s="173"/>
      <c r="CWN178" s="173"/>
      <c r="CWO178" s="173"/>
      <c r="CWP178" s="173"/>
      <c r="CWQ178" s="173"/>
      <c r="CWR178" s="173"/>
      <c r="CWS178" s="173"/>
      <c r="CWT178" s="173"/>
      <c r="CWU178" s="173"/>
      <c r="CWV178" s="173"/>
      <c r="CWW178" s="173"/>
      <c r="CWX178" s="173"/>
      <c r="CWY178" s="173"/>
      <c r="CWZ178" s="173"/>
      <c r="CXA178" s="173"/>
      <c r="CXB178" s="173"/>
      <c r="CXC178" s="173"/>
      <c r="CXD178" s="173"/>
      <c r="CXE178" s="173"/>
      <c r="CXF178" s="173"/>
      <c r="CXG178" s="173"/>
      <c r="CXH178" s="173"/>
      <c r="CXI178" s="173"/>
      <c r="CXJ178" s="173"/>
      <c r="CXK178" s="173"/>
      <c r="CXL178" s="173"/>
      <c r="CXM178" s="173"/>
      <c r="CXN178" s="173"/>
      <c r="CXO178" s="173"/>
      <c r="CXP178" s="173"/>
      <c r="CXQ178" s="173"/>
      <c r="CXR178" s="173"/>
      <c r="CXS178" s="173"/>
      <c r="CXT178" s="173"/>
      <c r="CXU178" s="173"/>
      <c r="CXV178" s="173"/>
      <c r="CXW178" s="173"/>
      <c r="CXX178" s="173"/>
      <c r="CXY178" s="173"/>
      <c r="CXZ178" s="173"/>
      <c r="CYA178" s="173"/>
      <c r="CYB178" s="173"/>
      <c r="CYC178" s="173"/>
      <c r="CYD178" s="173"/>
      <c r="CYE178" s="173"/>
      <c r="CYF178" s="173"/>
      <c r="CYG178" s="173"/>
      <c r="CYH178" s="173"/>
      <c r="CYI178" s="173"/>
      <c r="CYJ178" s="173"/>
      <c r="CYK178" s="173"/>
      <c r="CYL178" s="173"/>
      <c r="CYM178" s="173"/>
      <c r="CYN178" s="173"/>
      <c r="CYO178" s="173"/>
      <c r="CYP178" s="173"/>
      <c r="CYQ178" s="173"/>
      <c r="CYR178" s="173"/>
      <c r="CYS178" s="173"/>
      <c r="CYT178" s="173"/>
      <c r="CYU178" s="173"/>
      <c r="CYV178" s="173"/>
      <c r="CYW178" s="173"/>
      <c r="CYX178" s="173"/>
      <c r="CYY178" s="173"/>
      <c r="CYZ178" s="173"/>
      <c r="CZA178" s="173"/>
      <c r="CZB178" s="173"/>
      <c r="CZC178" s="173"/>
      <c r="CZD178" s="173"/>
      <c r="CZE178" s="173"/>
      <c r="CZF178" s="173"/>
      <c r="CZG178" s="173"/>
      <c r="CZH178" s="173"/>
      <c r="CZI178" s="173"/>
      <c r="CZJ178" s="173"/>
      <c r="CZK178" s="173"/>
      <c r="CZL178" s="173"/>
      <c r="CZM178" s="173"/>
      <c r="CZN178" s="173"/>
      <c r="CZO178" s="173"/>
      <c r="CZP178" s="173"/>
      <c r="CZQ178" s="173"/>
      <c r="CZR178" s="173"/>
      <c r="CZS178" s="173"/>
      <c r="CZT178" s="173"/>
      <c r="CZU178" s="173"/>
      <c r="CZV178" s="173"/>
      <c r="CZW178" s="173"/>
      <c r="CZX178" s="173"/>
      <c r="CZY178" s="173"/>
      <c r="CZZ178" s="173"/>
      <c r="DAA178" s="173"/>
      <c r="DAB178" s="173"/>
      <c r="DAC178" s="173"/>
      <c r="DAD178" s="173"/>
      <c r="DAE178" s="173"/>
      <c r="DAF178" s="173"/>
      <c r="DAG178" s="173"/>
      <c r="DAH178" s="173"/>
      <c r="DAI178" s="173"/>
      <c r="DAJ178" s="173"/>
      <c r="DAK178" s="173"/>
      <c r="DAL178" s="173"/>
      <c r="DAM178" s="173"/>
      <c r="DAN178" s="173"/>
      <c r="DAO178" s="173"/>
      <c r="DAP178" s="173"/>
      <c r="DAQ178" s="173"/>
      <c r="DAR178" s="173"/>
      <c r="DAS178" s="173"/>
      <c r="DAT178" s="173"/>
      <c r="DAU178" s="173"/>
      <c r="DAV178" s="173"/>
      <c r="DAW178" s="173"/>
      <c r="DAX178" s="173"/>
      <c r="DAY178" s="173"/>
      <c r="DAZ178" s="173"/>
      <c r="DBA178" s="173"/>
      <c r="DBB178" s="173"/>
      <c r="DBC178" s="173"/>
      <c r="DBD178" s="173"/>
      <c r="DBE178" s="173"/>
      <c r="DBF178" s="173"/>
      <c r="DBG178" s="173"/>
      <c r="DBH178" s="173"/>
      <c r="DBI178" s="173"/>
      <c r="DBJ178" s="173"/>
      <c r="DBK178" s="173"/>
      <c r="DBL178" s="173"/>
      <c r="DBM178" s="173"/>
      <c r="DBN178" s="173"/>
      <c r="DBO178" s="173"/>
      <c r="DBP178" s="173"/>
      <c r="DBQ178" s="173"/>
      <c r="DBR178" s="173"/>
      <c r="DBS178" s="173"/>
      <c r="DBT178" s="173"/>
      <c r="DBU178" s="173"/>
      <c r="DBV178" s="173"/>
      <c r="DBW178" s="173"/>
      <c r="DBX178" s="173"/>
      <c r="DBY178" s="173"/>
      <c r="DBZ178" s="173"/>
      <c r="DCA178" s="173"/>
      <c r="DCB178" s="173"/>
      <c r="DCC178" s="173"/>
      <c r="DCD178" s="173"/>
      <c r="DCE178" s="173"/>
      <c r="DCF178" s="173"/>
      <c r="DCG178" s="173"/>
      <c r="DCH178" s="173"/>
      <c r="DCI178" s="173"/>
      <c r="DCJ178" s="173"/>
      <c r="DCK178" s="173"/>
      <c r="DCL178" s="173"/>
      <c r="DCM178" s="173"/>
      <c r="DCN178" s="173"/>
      <c r="DCO178" s="173"/>
      <c r="DCP178" s="173"/>
      <c r="DCQ178" s="173"/>
      <c r="DCR178" s="173"/>
      <c r="DCS178" s="173"/>
      <c r="DCT178" s="173"/>
      <c r="DCU178" s="173"/>
      <c r="DCV178" s="173"/>
      <c r="DCW178" s="173"/>
      <c r="DCX178" s="173"/>
      <c r="DCY178" s="173"/>
      <c r="DCZ178" s="173"/>
      <c r="DDA178" s="173"/>
      <c r="DDB178" s="173"/>
      <c r="DDC178" s="173"/>
      <c r="DDD178" s="173"/>
      <c r="DDE178" s="173"/>
      <c r="DDF178" s="173"/>
      <c r="DDG178" s="173"/>
      <c r="DDH178" s="173"/>
      <c r="DDI178" s="173"/>
      <c r="DDJ178" s="173"/>
      <c r="DDK178" s="173"/>
      <c r="DDL178" s="173"/>
      <c r="DDM178" s="173"/>
      <c r="DDN178" s="173"/>
      <c r="DDO178" s="173"/>
      <c r="DDP178" s="173"/>
      <c r="DDQ178" s="173"/>
      <c r="DDR178" s="173"/>
      <c r="DDS178" s="173"/>
      <c r="DDT178" s="173"/>
      <c r="DDU178" s="173"/>
      <c r="DDV178" s="173"/>
      <c r="DDW178" s="173"/>
      <c r="DDX178" s="173"/>
      <c r="DDY178" s="173"/>
      <c r="DDZ178" s="173"/>
      <c r="DEA178" s="173"/>
      <c r="DEB178" s="173"/>
      <c r="DEC178" s="173"/>
      <c r="DED178" s="173"/>
      <c r="DEE178" s="173"/>
      <c r="DEF178" s="173"/>
      <c r="DEG178" s="173"/>
      <c r="DEH178" s="173"/>
      <c r="DEI178" s="173"/>
      <c r="DEJ178" s="173"/>
      <c r="DEK178" s="173"/>
      <c r="DEL178" s="173"/>
      <c r="DEM178" s="173"/>
      <c r="DEN178" s="173"/>
      <c r="DEO178" s="173"/>
      <c r="DEP178" s="173"/>
      <c r="DEQ178" s="173"/>
      <c r="DER178" s="173"/>
      <c r="DES178" s="173"/>
      <c r="DET178" s="173"/>
      <c r="DEU178" s="173"/>
      <c r="DEV178" s="173"/>
      <c r="DEW178" s="173"/>
      <c r="DEX178" s="173"/>
      <c r="DEY178" s="173"/>
      <c r="DEZ178" s="173"/>
      <c r="DFA178" s="173"/>
      <c r="DFB178" s="173"/>
      <c r="DFC178" s="173"/>
      <c r="DFD178" s="173"/>
      <c r="DFE178" s="173"/>
      <c r="DFF178" s="173"/>
      <c r="DFG178" s="173"/>
      <c r="DFH178" s="173"/>
      <c r="DFI178" s="173"/>
      <c r="DFJ178" s="173"/>
      <c r="DFK178" s="173"/>
      <c r="DFL178" s="173"/>
      <c r="DFM178" s="173"/>
      <c r="DFN178" s="173"/>
      <c r="DFO178" s="173"/>
      <c r="DFP178" s="173"/>
      <c r="DFQ178" s="173"/>
      <c r="DFR178" s="173"/>
      <c r="DFS178" s="173"/>
      <c r="DFT178" s="173"/>
      <c r="DFU178" s="173"/>
      <c r="DFV178" s="173"/>
      <c r="DFW178" s="173"/>
      <c r="DFX178" s="173"/>
      <c r="DFY178" s="173"/>
      <c r="DFZ178" s="173"/>
      <c r="DGA178" s="173"/>
      <c r="DGB178" s="173"/>
      <c r="DGC178" s="173"/>
      <c r="DGD178" s="173"/>
      <c r="DGE178" s="173"/>
      <c r="DGF178" s="173"/>
      <c r="DGG178" s="173"/>
      <c r="DGH178" s="173"/>
      <c r="DGI178" s="173"/>
      <c r="DGJ178" s="173"/>
      <c r="DGK178" s="173"/>
      <c r="DGL178" s="173"/>
      <c r="DGM178" s="173"/>
      <c r="DGN178" s="173"/>
      <c r="DGO178" s="173"/>
      <c r="DGP178" s="173"/>
      <c r="DGQ178" s="173"/>
      <c r="DGR178" s="173"/>
      <c r="DGS178" s="173"/>
      <c r="DGT178" s="173"/>
      <c r="DGU178" s="173"/>
      <c r="DGV178" s="173"/>
      <c r="DGW178" s="173"/>
      <c r="DGX178" s="173"/>
      <c r="DGY178" s="173"/>
      <c r="DGZ178" s="173"/>
      <c r="DHA178" s="173"/>
      <c r="DHB178" s="173"/>
      <c r="DHC178" s="173"/>
      <c r="DHD178" s="173"/>
      <c r="DHE178" s="173"/>
      <c r="DHF178" s="173"/>
      <c r="DHG178" s="173"/>
      <c r="DHH178" s="173"/>
      <c r="DHI178" s="173"/>
      <c r="DHJ178" s="173"/>
      <c r="DHK178" s="173"/>
      <c r="DHL178" s="173"/>
      <c r="DHM178" s="173"/>
      <c r="DHN178" s="173"/>
      <c r="DHO178" s="173"/>
      <c r="DHP178" s="173"/>
      <c r="DHQ178" s="173"/>
      <c r="DHR178" s="173"/>
      <c r="DHS178" s="173"/>
      <c r="DHT178" s="173"/>
      <c r="DHU178" s="173"/>
      <c r="DHV178" s="173"/>
      <c r="DHW178" s="173"/>
      <c r="DHX178" s="173"/>
      <c r="DHY178" s="173"/>
      <c r="DHZ178" s="173"/>
      <c r="DIA178" s="173"/>
      <c r="DIB178" s="173"/>
      <c r="DIC178" s="173"/>
      <c r="DID178" s="173"/>
      <c r="DIE178" s="173"/>
      <c r="DIF178" s="173"/>
      <c r="DIG178" s="173"/>
      <c r="DIH178" s="173"/>
      <c r="DII178" s="173"/>
      <c r="DIJ178" s="173"/>
      <c r="DIK178" s="173"/>
      <c r="DIL178" s="173"/>
      <c r="DIM178" s="173"/>
      <c r="DIN178" s="173"/>
      <c r="DIO178" s="173"/>
      <c r="DIP178" s="173"/>
      <c r="DIQ178" s="173"/>
      <c r="DIR178" s="173"/>
      <c r="DIS178" s="173"/>
      <c r="DIT178" s="173"/>
      <c r="DIU178" s="173"/>
      <c r="DIV178" s="173"/>
      <c r="DIW178" s="173"/>
      <c r="DIX178" s="173"/>
      <c r="DIY178" s="173"/>
      <c r="DIZ178" s="173"/>
      <c r="DJA178" s="173"/>
      <c r="DJB178" s="173"/>
      <c r="DJC178" s="173"/>
      <c r="DJD178" s="173"/>
      <c r="DJE178" s="173"/>
      <c r="DJF178" s="173"/>
      <c r="DJG178" s="173"/>
      <c r="DJH178" s="173"/>
      <c r="DJI178" s="173"/>
      <c r="DJJ178" s="173"/>
      <c r="DJK178" s="173"/>
      <c r="DJL178" s="173"/>
      <c r="DJM178" s="173"/>
      <c r="DJN178" s="173"/>
      <c r="DJO178" s="173"/>
      <c r="DJP178" s="173"/>
      <c r="DJQ178" s="173"/>
      <c r="DJR178" s="173"/>
      <c r="DJS178" s="173"/>
      <c r="DJT178" s="173"/>
      <c r="DJU178" s="173"/>
      <c r="DJV178" s="173"/>
      <c r="DJW178" s="173"/>
      <c r="DJX178" s="173"/>
      <c r="DJY178" s="173"/>
      <c r="DJZ178" s="173"/>
      <c r="DKA178" s="173"/>
      <c r="DKB178" s="173"/>
      <c r="DKC178" s="173"/>
      <c r="DKD178" s="173"/>
      <c r="DKE178" s="173"/>
      <c r="DKF178" s="173"/>
      <c r="DKG178" s="173"/>
      <c r="DKH178" s="173"/>
      <c r="DKI178" s="173"/>
      <c r="DKJ178" s="173"/>
      <c r="DKK178" s="173"/>
      <c r="DKL178" s="173"/>
      <c r="DKM178" s="173"/>
      <c r="DKN178" s="173"/>
      <c r="DKO178" s="173"/>
      <c r="DKP178" s="173"/>
      <c r="DKQ178" s="173"/>
      <c r="DKR178" s="173"/>
      <c r="DKS178" s="173"/>
      <c r="DKT178" s="173"/>
      <c r="DKU178" s="173"/>
      <c r="DKV178" s="173"/>
      <c r="DKW178" s="173"/>
      <c r="DKX178" s="173"/>
      <c r="DKY178" s="173"/>
      <c r="DKZ178" s="173"/>
      <c r="DLA178" s="173"/>
      <c r="DLB178" s="173"/>
      <c r="DLC178" s="173"/>
      <c r="DLD178" s="173"/>
      <c r="DLE178" s="173"/>
      <c r="DLF178" s="173"/>
      <c r="DLG178" s="173"/>
      <c r="DLH178" s="173"/>
      <c r="DLI178" s="173"/>
      <c r="DLJ178" s="173"/>
      <c r="DLK178" s="173"/>
      <c r="DLL178" s="173"/>
      <c r="DLM178" s="173"/>
      <c r="DLN178" s="173"/>
      <c r="DLO178" s="173"/>
      <c r="DLP178" s="173"/>
      <c r="DLQ178" s="173"/>
      <c r="DLR178" s="173"/>
      <c r="DLS178" s="173"/>
      <c r="DLT178" s="173"/>
      <c r="DLU178" s="173"/>
      <c r="DLV178" s="173"/>
      <c r="DLW178" s="173"/>
      <c r="DLX178" s="173"/>
      <c r="DLY178" s="173"/>
      <c r="DLZ178" s="173"/>
      <c r="DMA178" s="173"/>
      <c r="DMB178" s="173"/>
      <c r="DMC178" s="173"/>
      <c r="DMD178" s="173"/>
      <c r="DME178" s="173"/>
      <c r="DMF178" s="173"/>
      <c r="DMG178" s="173"/>
      <c r="DMH178" s="173"/>
      <c r="DMI178" s="173"/>
      <c r="DMJ178" s="173"/>
      <c r="DMK178" s="173"/>
      <c r="DML178" s="173"/>
      <c r="DMM178" s="173"/>
      <c r="DMN178" s="173"/>
      <c r="DMO178" s="173"/>
      <c r="DMP178" s="173"/>
      <c r="DMQ178" s="173"/>
      <c r="DMR178" s="173"/>
      <c r="DMS178" s="173"/>
      <c r="DMT178" s="173"/>
      <c r="DMU178" s="173"/>
      <c r="DMV178" s="173"/>
      <c r="DMW178" s="173"/>
      <c r="DMX178" s="173"/>
      <c r="DMY178" s="173"/>
      <c r="DMZ178" s="173"/>
      <c r="DNA178" s="173"/>
      <c r="DNB178" s="173"/>
      <c r="DNC178" s="173"/>
      <c r="DND178" s="173"/>
      <c r="DNE178" s="173"/>
      <c r="DNF178" s="173"/>
      <c r="DNG178" s="173"/>
      <c r="DNH178" s="173"/>
      <c r="DNI178" s="173"/>
      <c r="DNJ178" s="173"/>
      <c r="DNK178" s="173"/>
      <c r="DNL178" s="173"/>
      <c r="DNM178" s="173"/>
      <c r="DNN178" s="173"/>
      <c r="DNO178" s="173"/>
      <c r="DNP178" s="173"/>
      <c r="DNQ178" s="173"/>
      <c r="DNR178" s="173"/>
      <c r="DNS178" s="173"/>
      <c r="DNT178" s="173"/>
      <c r="DNU178" s="173"/>
      <c r="DNV178" s="173"/>
      <c r="DNW178" s="173"/>
      <c r="DNX178" s="173"/>
      <c r="DNY178" s="173"/>
      <c r="DNZ178" s="173"/>
      <c r="DOA178" s="173"/>
      <c r="DOB178" s="173"/>
      <c r="DOC178" s="173"/>
      <c r="DOD178" s="173"/>
      <c r="DOE178" s="173"/>
      <c r="DOF178" s="173"/>
      <c r="DOG178" s="173"/>
      <c r="DOH178" s="173"/>
      <c r="DOI178" s="173"/>
      <c r="DOJ178" s="173"/>
      <c r="DOK178" s="173"/>
      <c r="DOL178" s="173"/>
      <c r="DOM178" s="173"/>
      <c r="DON178" s="173"/>
      <c r="DOO178" s="173"/>
      <c r="DOP178" s="173"/>
      <c r="DOQ178" s="173"/>
      <c r="DOR178" s="173"/>
      <c r="DOS178" s="173"/>
      <c r="DOT178" s="173"/>
      <c r="DOU178" s="173"/>
      <c r="DOV178" s="173"/>
      <c r="DOW178" s="173"/>
      <c r="DOX178" s="173"/>
      <c r="DOY178" s="173"/>
      <c r="DOZ178" s="173"/>
      <c r="DPA178" s="173"/>
      <c r="DPB178" s="173"/>
      <c r="DPC178" s="173"/>
      <c r="DPD178" s="173"/>
      <c r="DPE178" s="173"/>
      <c r="DPF178" s="173"/>
      <c r="DPG178" s="173"/>
      <c r="DPH178" s="173"/>
      <c r="DPI178" s="173"/>
      <c r="DPJ178" s="173"/>
      <c r="DPK178" s="173"/>
      <c r="DPL178" s="173"/>
      <c r="DPM178" s="173"/>
      <c r="DPN178" s="173"/>
      <c r="DPO178" s="173"/>
      <c r="DPP178" s="173"/>
      <c r="DPQ178" s="173"/>
      <c r="DPR178" s="173"/>
      <c r="DPS178" s="173"/>
      <c r="DPT178" s="173"/>
      <c r="DPU178" s="173"/>
      <c r="DPV178" s="173"/>
      <c r="DPW178" s="173"/>
      <c r="DPX178" s="173"/>
      <c r="DPY178" s="173"/>
      <c r="DPZ178" s="173"/>
      <c r="DQA178" s="173"/>
      <c r="DQB178" s="173"/>
      <c r="DQC178" s="173"/>
      <c r="DQD178" s="173"/>
      <c r="DQE178" s="173"/>
      <c r="DQF178" s="173"/>
      <c r="DQG178" s="173"/>
      <c r="DQH178" s="173"/>
      <c r="DQI178" s="173"/>
      <c r="DQJ178" s="173"/>
      <c r="DQK178" s="173"/>
      <c r="DQL178" s="173"/>
      <c r="DQM178" s="173"/>
      <c r="DQN178" s="173"/>
      <c r="DQO178" s="173"/>
      <c r="DQP178" s="173"/>
      <c r="DQQ178" s="173"/>
      <c r="DQR178" s="173"/>
      <c r="DQS178" s="173"/>
      <c r="DQT178" s="173"/>
      <c r="DQU178" s="173"/>
      <c r="DQV178" s="173"/>
      <c r="DQW178" s="173"/>
      <c r="DQX178" s="173"/>
      <c r="DQY178" s="173"/>
      <c r="DQZ178" s="173"/>
      <c r="DRA178" s="173"/>
      <c r="DRB178" s="173"/>
      <c r="DRC178" s="173"/>
      <c r="DRD178" s="173"/>
      <c r="DRE178" s="173"/>
      <c r="DRF178" s="173"/>
      <c r="DRG178" s="173"/>
      <c r="DRH178" s="173"/>
      <c r="DRI178" s="173"/>
      <c r="DRJ178" s="173"/>
      <c r="DRK178" s="173"/>
      <c r="DRL178" s="173"/>
      <c r="DRM178" s="173"/>
      <c r="DRN178" s="173"/>
      <c r="DRO178" s="173"/>
      <c r="DRP178" s="173"/>
      <c r="DRQ178" s="173"/>
      <c r="DRR178" s="173"/>
      <c r="DRS178" s="173"/>
      <c r="DRT178" s="173"/>
      <c r="DRU178" s="173"/>
      <c r="DRV178" s="173"/>
      <c r="DRW178" s="173"/>
      <c r="DRX178" s="173"/>
      <c r="DRY178" s="173"/>
      <c r="DRZ178" s="173"/>
      <c r="DSA178" s="173"/>
      <c r="DSB178" s="173"/>
      <c r="DSC178" s="173"/>
      <c r="DSD178" s="173"/>
      <c r="DSE178" s="173"/>
      <c r="DSF178" s="173"/>
      <c r="DSG178" s="173"/>
      <c r="DSH178" s="173"/>
      <c r="DSI178" s="173"/>
      <c r="DSJ178" s="173"/>
      <c r="DSK178" s="173"/>
      <c r="DSL178" s="173"/>
      <c r="DSM178" s="173"/>
      <c r="DSN178" s="173"/>
      <c r="DSO178" s="173"/>
      <c r="DSP178" s="173"/>
      <c r="DSQ178" s="173"/>
      <c r="DSR178" s="173"/>
      <c r="DSS178" s="173"/>
      <c r="DST178" s="173"/>
      <c r="DSU178" s="173"/>
      <c r="DSV178" s="173"/>
      <c r="DSW178" s="173"/>
      <c r="DSX178" s="173"/>
      <c r="DSY178" s="173"/>
      <c r="DSZ178" s="173"/>
      <c r="DTA178" s="173"/>
      <c r="DTB178" s="173"/>
      <c r="DTC178" s="173"/>
      <c r="DTD178" s="173"/>
      <c r="DTE178" s="173"/>
      <c r="DTF178" s="173"/>
      <c r="DTG178" s="173"/>
      <c r="DTH178" s="173"/>
      <c r="DTI178" s="173"/>
      <c r="DTJ178" s="173"/>
      <c r="DTK178" s="173"/>
      <c r="DTL178" s="173"/>
      <c r="DTM178" s="173"/>
      <c r="DTN178" s="173"/>
      <c r="DTO178" s="173"/>
      <c r="DTP178" s="173"/>
      <c r="DTQ178" s="173"/>
      <c r="DTR178" s="173"/>
      <c r="DTS178" s="173"/>
      <c r="DTT178" s="173"/>
      <c r="DTU178" s="173"/>
      <c r="DTV178" s="173"/>
      <c r="DTW178" s="173"/>
      <c r="DTX178" s="173"/>
      <c r="DTY178" s="173"/>
      <c r="DTZ178" s="173"/>
      <c r="DUA178" s="173"/>
      <c r="DUB178" s="173"/>
      <c r="DUC178" s="173"/>
      <c r="DUD178" s="173"/>
      <c r="DUE178" s="173"/>
      <c r="DUF178" s="173"/>
      <c r="DUG178" s="173"/>
      <c r="DUH178" s="173"/>
      <c r="DUI178" s="173"/>
      <c r="DUJ178" s="173"/>
      <c r="DUK178" s="173"/>
      <c r="DUL178" s="173"/>
      <c r="DUM178" s="173"/>
      <c r="DUN178" s="173"/>
      <c r="DUO178" s="173"/>
      <c r="DUP178" s="173"/>
      <c r="DUQ178" s="173"/>
      <c r="DUR178" s="173"/>
      <c r="DUS178" s="173"/>
      <c r="DUT178" s="173"/>
      <c r="DUU178" s="173"/>
      <c r="DUV178" s="173"/>
      <c r="DUW178" s="173"/>
      <c r="DUX178" s="173"/>
      <c r="DUY178" s="173"/>
      <c r="DUZ178" s="173"/>
      <c r="DVA178" s="173"/>
      <c r="DVB178" s="173"/>
      <c r="DVC178" s="173"/>
      <c r="DVD178" s="173"/>
      <c r="DVE178" s="173"/>
      <c r="DVF178" s="173"/>
      <c r="DVG178" s="173"/>
      <c r="DVH178" s="173"/>
      <c r="DVI178" s="173"/>
      <c r="DVJ178" s="173"/>
      <c r="DVK178" s="173"/>
      <c r="DVL178" s="173"/>
      <c r="DVM178" s="173"/>
      <c r="DVN178" s="173"/>
      <c r="DVO178" s="173"/>
      <c r="DVP178" s="173"/>
      <c r="DVQ178" s="173"/>
      <c r="DVR178" s="173"/>
      <c r="DVS178" s="173"/>
      <c r="DVT178" s="173"/>
      <c r="DVU178" s="173"/>
      <c r="DVV178" s="173"/>
      <c r="DVW178" s="173"/>
      <c r="DVX178" s="173"/>
      <c r="DVY178" s="173"/>
      <c r="DVZ178" s="173"/>
      <c r="DWA178" s="173"/>
      <c r="DWB178" s="173"/>
      <c r="DWC178" s="173"/>
      <c r="DWD178" s="173"/>
      <c r="DWE178" s="173"/>
      <c r="DWF178" s="173"/>
      <c r="DWG178" s="173"/>
      <c r="DWH178" s="173"/>
      <c r="DWI178" s="173"/>
      <c r="DWJ178" s="173"/>
      <c r="DWK178" s="173"/>
      <c r="DWL178" s="173"/>
      <c r="DWM178" s="173"/>
      <c r="DWN178" s="173"/>
      <c r="DWO178" s="173"/>
      <c r="DWP178" s="173"/>
      <c r="DWQ178" s="173"/>
      <c r="DWR178" s="173"/>
      <c r="DWS178" s="173"/>
      <c r="DWT178" s="173"/>
      <c r="DWU178" s="173"/>
      <c r="DWV178" s="173"/>
      <c r="DWW178" s="173"/>
      <c r="DWX178" s="173"/>
      <c r="DWY178" s="173"/>
      <c r="DWZ178" s="173"/>
      <c r="DXA178" s="173"/>
      <c r="DXB178" s="173"/>
      <c r="DXC178" s="173"/>
      <c r="DXD178" s="173"/>
      <c r="DXE178" s="173"/>
      <c r="DXF178" s="173"/>
      <c r="DXG178" s="173"/>
      <c r="DXH178" s="173"/>
      <c r="DXI178" s="173"/>
      <c r="DXJ178" s="173"/>
      <c r="DXK178" s="173"/>
      <c r="DXL178" s="173"/>
      <c r="DXM178" s="173"/>
      <c r="DXN178" s="173"/>
      <c r="DXO178" s="173"/>
      <c r="DXP178" s="173"/>
      <c r="DXQ178" s="173"/>
      <c r="DXR178" s="173"/>
      <c r="DXS178" s="173"/>
      <c r="DXT178" s="173"/>
      <c r="DXU178" s="173"/>
      <c r="DXV178" s="173"/>
      <c r="DXW178" s="173"/>
      <c r="DXX178" s="173"/>
      <c r="DXY178" s="173"/>
      <c r="DXZ178" s="173"/>
      <c r="DYA178" s="173"/>
      <c r="DYB178" s="173"/>
      <c r="DYC178" s="173"/>
      <c r="DYD178" s="173"/>
      <c r="DYE178" s="173"/>
      <c r="DYF178" s="173"/>
      <c r="DYG178" s="173"/>
      <c r="DYH178" s="173"/>
      <c r="DYI178" s="173"/>
      <c r="DYJ178" s="173"/>
      <c r="DYK178" s="173"/>
      <c r="DYL178" s="173"/>
      <c r="DYM178" s="173"/>
      <c r="DYN178" s="173"/>
      <c r="DYO178" s="173"/>
      <c r="DYP178" s="173"/>
      <c r="DYQ178" s="173"/>
      <c r="DYR178" s="173"/>
      <c r="DYS178" s="173"/>
      <c r="DYT178" s="173"/>
      <c r="DYU178" s="173"/>
      <c r="DYV178" s="173"/>
      <c r="DYW178" s="173"/>
      <c r="DYX178" s="173"/>
      <c r="DYY178" s="173"/>
      <c r="DYZ178" s="173"/>
      <c r="DZA178" s="173"/>
      <c r="DZB178" s="173"/>
      <c r="DZC178" s="173"/>
      <c r="DZD178" s="173"/>
      <c r="DZE178" s="173"/>
      <c r="DZF178" s="173"/>
      <c r="DZG178" s="173"/>
      <c r="DZH178" s="173"/>
      <c r="DZI178" s="173"/>
      <c r="DZJ178" s="173"/>
      <c r="DZK178" s="173"/>
      <c r="DZL178" s="173"/>
      <c r="DZM178" s="173"/>
      <c r="DZN178" s="173"/>
      <c r="DZO178" s="173"/>
      <c r="DZP178" s="173"/>
      <c r="DZQ178" s="173"/>
      <c r="DZR178" s="173"/>
      <c r="DZS178" s="173"/>
      <c r="DZT178" s="173"/>
      <c r="DZU178" s="173"/>
      <c r="DZV178" s="173"/>
      <c r="DZW178" s="173"/>
      <c r="DZX178" s="173"/>
      <c r="DZY178" s="173"/>
      <c r="DZZ178" s="173"/>
      <c r="EAA178" s="173"/>
      <c r="EAB178" s="173"/>
      <c r="EAC178" s="173"/>
      <c r="EAD178" s="173"/>
      <c r="EAE178" s="173"/>
      <c r="EAF178" s="173"/>
      <c r="EAG178" s="173"/>
      <c r="EAH178" s="173"/>
      <c r="EAI178" s="173"/>
      <c r="EAJ178" s="173"/>
      <c r="EAK178" s="173"/>
      <c r="EAL178" s="173"/>
      <c r="EAM178" s="173"/>
      <c r="EAN178" s="173"/>
      <c r="EAO178" s="173"/>
      <c r="EAP178" s="173"/>
      <c r="EAQ178" s="173"/>
      <c r="EAR178" s="173"/>
      <c r="EAS178" s="173"/>
      <c r="EAT178" s="173"/>
      <c r="EAU178" s="173"/>
      <c r="EAV178" s="173"/>
      <c r="EAW178" s="173"/>
      <c r="EAX178" s="173"/>
      <c r="EAY178" s="173"/>
      <c r="EAZ178" s="173"/>
      <c r="EBA178" s="173"/>
      <c r="EBB178" s="173"/>
      <c r="EBC178" s="173"/>
      <c r="EBD178" s="173"/>
      <c r="EBE178" s="173"/>
      <c r="EBF178" s="173"/>
      <c r="EBG178" s="173"/>
      <c r="EBH178" s="173"/>
      <c r="EBI178" s="173"/>
      <c r="EBJ178" s="173"/>
      <c r="EBK178" s="173"/>
      <c r="EBL178" s="173"/>
      <c r="EBM178" s="173"/>
      <c r="EBN178" s="173"/>
      <c r="EBO178" s="173"/>
      <c r="EBP178" s="173"/>
      <c r="EBQ178" s="173"/>
      <c r="EBR178" s="173"/>
      <c r="EBS178" s="173"/>
      <c r="EBT178" s="173"/>
      <c r="EBU178" s="173"/>
      <c r="EBV178" s="173"/>
      <c r="EBW178" s="173"/>
      <c r="EBX178" s="173"/>
      <c r="EBY178" s="173"/>
      <c r="EBZ178" s="173"/>
      <c r="ECA178" s="173"/>
      <c r="ECB178" s="173"/>
      <c r="ECC178" s="173"/>
      <c r="ECD178" s="173"/>
      <c r="ECE178" s="173"/>
      <c r="ECF178" s="173"/>
      <c r="ECG178" s="173"/>
      <c r="ECH178" s="173"/>
      <c r="ECI178" s="173"/>
      <c r="ECJ178" s="173"/>
      <c r="ECK178" s="173"/>
      <c r="ECL178" s="173"/>
      <c r="ECM178" s="173"/>
      <c r="ECN178" s="173"/>
      <c r="ECO178" s="173"/>
      <c r="ECP178" s="173"/>
      <c r="ECQ178" s="173"/>
      <c r="ECR178" s="173"/>
      <c r="ECS178" s="173"/>
      <c r="ECT178" s="173"/>
      <c r="ECU178" s="173"/>
      <c r="ECV178" s="173"/>
      <c r="ECW178" s="173"/>
      <c r="ECX178" s="173"/>
      <c r="ECY178" s="173"/>
      <c r="ECZ178" s="173"/>
      <c r="EDA178" s="173"/>
      <c r="EDB178" s="173"/>
      <c r="EDC178" s="173"/>
      <c r="EDD178" s="173"/>
      <c r="EDE178" s="173"/>
      <c r="EDF178" s="173"/>
      <c r="EDG178" s="173"/>
      <c r="EDH178" s="173"/>
      <c r="EDI178" s="173"/>
      <c r="EDJ178" s="173"/>
      <c r="EDK178" s="173"/>
      <c r="EDL178" s="173"/>
      <c r="EDM178" s="173"/>
      <c r="EDN178" s="173"/>
      <c r="EDO178" s="173"/>
      <c r="EDP178" s="173"/>
      <c r="EDQ178" s="173"/>
      <c r="EDR178" s="173"/>
      <c r="EDS178" s="173"/>
      <c r="EDT178" s="173"/>
      <c r="EDU178" s="173"/>
      <c r="EDV178" s="173"/>
      <c r="EDW178" s="173"/>
      <c r="EDX178" s="173"/>
      <c r="EDY178" s="173"/>
      <c r="EDZ178" s="173"/>
      <c r="EEA178" s="173"/>
      <c r="EEB178" s="173"/>
      <c r="EEC178" s="173"/>
      <c r="EED178" s="173"/>
      <c r="EEE178" s="173"/>
      <c r="EEF178" s="173"/>
      <c r="EEG178" s="173"/>
      <c r="EEH178" s="173"/>
      <c r="EEI178" s="173"/>
      <c r="EEJ178" s="173"/>
      <c r="EEK178" s="173"/>
      <c r="EEL178" s="173"/>
      <c r="EEM178" s="173"/>
      <c r="EEN178" s="173"/>
      <c r="EEO178" s="173"/>
      <c r="EEP178" s="173"/>
      <c r="EEQ178" s="173"/>
      <c r="EER178" s="173"/>
      <c r="EES178" s="173"/>
      <c r="EET178" s="173"/>
      <c r="EEU178" s="173"/>
      <c r="EEV178" s="173"/>
      <c r="EEW178" s="173"/>
      <c r="EEX178" s="173"/>
      <c r="EEY178" s="173"/>
      <c r="EEZ178" s="173"/>
      <c r="EFA178" s="173"/>
      <c r="EFB178" s="173"/>
      <c r="EFC178" s="173"/>
      <c r="EFD178" s="173"/>
      <c r="EFE178" s="173"/>
      <c r="EFF178" s="173"/>
      <c r="EFG178" s="173"/>
      <c r="EFH178" s="173"/>
      <c r="EFI178" s="173"/>
      <c r="EFJ178" s="173"/>
      <c r="EFK178" s="173"/>
      <c r="EFL178" s="173"/>
      <c r="EFM178" s="173"/>
      <c r="EFN178" s="173"/>
      <c r="EFO178" s="173"/>
      <c r="EFP178" s="173"/>
      <c r="EFQ178" s="173"/>
      <c r="EFR178" s="173"/>
      <c r="EFS178" s="173"/>
      <c r="EFT178" s="173"/>
      <c r="EFU178" s="173"/>
      <c r="EFV178" s="173"/>
      <c r="EFW178" s="173"/>
      <c r="EFX178" s="173"/>
      <c r="EFY178" s="173"/>
      <c r="EFZ178" s="173"/>
      <c r="EGA178" s="173"/>
      <c r="EGB178" s="173"/>
      <c r="EGC178" s="173"/>
      <c r="EGD178" s="173"/>
      <c r="EGE178" s="173"/>
      <c r="EGF178" s="173"/>
      <c r="EGG178" s="173"/>
      <c r="EGH178" s="173"/>
      <c r="EGI178" s="173"/>
      <c r="EGJ178" s="173"/>
      <c r="EGK178" s="173"/>
      <c r="EGL178" s="173"/>
      <c r="EGM178" s="173"/>
      <c r="EGN178" s="173"/>
      <c r="EGO178" s="173"/>
      <c r="EGP178" s="173"/>
      <c r="EGQ178" s="173"/>
      <c r="EGR178" s="173"/>
      <c r="EGS178" s="173"/>
      <c r="EGT178" s="173"/>
      <c r="EGU178" s="173"/>
      <c r="EGV178" s="173"/>
      <c r="EGW178" s="173"/>
      <c r="EGX178" s="173"/>
      <c r="EGY178" s="173"/>
      <c r="EGZ178" s="173"/>
      <c r="EHA178" s="173"/>
      <c r="EHB178" s="173"/>
      <c r="EHC178" s="173"/>
      <c r="EHD178" s="173"/>
      <c r="EHE178" s="173"/>
      <c r="EHF178" s="173"/>
      <c r="EHG178" s="173"/>
      <c r="EHH178" s="173"/>
      <c r="EHI178" s="173"/>
      <c r="EHJ178" s="173"/>
      <c r="EHK178" s="173"/>
      <c r="EHL178" s="173"/>
      <c r="EHM178" s="173"/>
      <c r="EHN178" s="173"/>
      <c r="EHO178" s="173"/>
      <c r="EHP178" s="173"/>
      <c r="EHQ178" s="173"/>
      <c r="EHR178" s="173"/>
      <c r="EHS178" s="173"/>
      <c r="EHT178" s="173"/>
      <c r="EHU178" s="173"/>
      <c r="EHV178" s="173"/>
      <c r="EHW178" s="173"/>
      <c r="EHX178" s="173"/>
      <c r="EHY178" s="173"/>
      <c r="EHZ178" s="173"/>
      <c r="EIA178" s="173"/>
      <c r="EIB178" s="173"/>
      <c r="EIC178" s="173"/>
      <c r="EID178" s="173"/>
      <c r="EIE178" s="173"/>
      <c r="EIF178" s="173"/>
      <c r="EIG178" s="173"/>
      <c r="EIH178" s="173"/>
      <c r="EII178" s="173"/>
      <c r="EIJ178" s="173"/>
      <c r="EIK178" s="173"/>
      <c r="EIL178" s="173"/>
      <c r="EIM178" s="173"/>
      <c r="EIN178" s="173"/>
      <c r="EIO178" s="173"/>
      <c r="EIP178" s="173"/>
      <c r="EIQ178" s="173"/>
      <c r="EIR178" s="173"/>
      <c r="EIS178" s="173"/>
      <c r="EIT178" s="173"/>
      <c r="EIU178" s="173"/>
      <c r="EIV178" s="173"/>
      <c r="EIW178" s="173"/>
      <c r="EIX178" s="173"/>
      <c r="EIY178" s="173"/>
      <c r="EIZ178" s="173"/>
      <c r="EJA178" s="173"/>
      <c r="EJB178" s="173"/>
      <c r="EJC178" s="173"/>
      <c r="EJD178" s="173"/>
      <c r="EJE178" s="173"/>
      <c r="EJF178" s="173"/>
      <c r="EJG178" s="173"/>
      <c r="EJH178" s="173"/>
      <c r="EJI178" s="173"/>
      <c r="EJJ178" s="173"/>
      <c r="EJK178" s="173"/>
      <c r="EJL178" s="173"/>
      <c r="EJM178" s="173"/>
      <c r="EJN178" s="173"/>
      <c r="EJO178" s="173"/>
      <c r="EJP178" s="173"/>
      <c r="EJQ178" s="173"/>
      <c r="EJR178" s="173"/>
      <c r="EJS178" s="173"/>
      <c r="EJT178" s="173"/>
      <c r="EJU178" s="173"/>
      <c r="EJV178" s="173"/>
      <c r="EJW178" s="173"/>
      <c r="EJX178" s="173"/>
      <c r="EJY178" s="173"/>
      <c r="EJZ178" s="173"/>
      <c r="EKA178" s="173"/>
      <c r="EKB178" s="173"/>
      <c r="EKC178" s="173"/>
      <c r="EKD178" s="173"/>
      <c r="EKE178" s="173"/>
      <c r="EKF178" s="173"/>
      <c r="EKG178" s="173"/>
      <c r="EKH178" s="173"/>
      <c r="EKI178" s="173"/>
      <c r="EKJ178" s="173"/>
      <c r="EKK178" s="173"/>
      <c r="EKL178" s="173"/>
      <c r="EKM178" s="173"/>
      <c r="EKN178" s="173"/>
      <c r="EKO178" s="173"/>
      <c r="EKP178" s="173"/>
      <c r="EKQ178" s="173"/>
      <c r="EKR178" s="173"/>
      <c r="EKS178" s="173"/>
      <c r="EKT178" s="173"/>
      <c r="EKU178" s="173"/>
      <c r="EKV178" s="173"/>
      <c r="EKW178" s="173"/>
      <c r="EKX178" s="173"/>
      <c r="EKY178" s="173"/>
      <c r="EKZ178" s="173"/>
      <c r="ELA178" s="173"/>
      <c r="ELB178" s="173"/>
      <c r="ELC178" s="173"/>
      <c r="ELD178" s="173"/>
      <c r="ELE178" s="173"/>
      <c r="ELF178" s="173"/>
      <c r="ELG178" s="173"/>
      <c r="ELH178" s="173"/>
      <c r="ELI178" s="173"/>
      <c r="ELJ178" s="173"/>
      <c r="ELK178" s="173"/>
      <c r="ELL178" s="173"/>
      <c r="ELM178" s="173"/>
      <c r="ELN178" s="173"/>
      <c r="ELO178" s="173"/>
      <c r="ELP178" s="173"/>
      <c r="ELQ178" s="173"/>
      <c r="ELR178" s="173"/>
      <c r="ELS178" s="173"/>
      <c r="ELT178" s="173"/>
      <c r="ELU178" s="173"/>
      <c r="ELV178" s="173"/>
      <c r="ELW178" s="173"/>
      <c r="ELX178" s="173"/>
      <c r="ELY178" s="173"/>
      <c r="ELZ178" s="173"/>
      <c r="EMA178" s="173"/>
      <c r="EMB178" s="173"/>
      <c r="EMC178" s="173"/>
      <c r="EMD178" s="173"/>
      <c r="EME178" s="173"/>
      <c r="EMF178" s="173"/>
      <c r="EMG178" s="173"/>
      <c r="EMH178" s="173"/>
      <c r="EMI178" s="173"/>
      <c r="EMJ178" s="173"/>
      <c r="EMK178" s="173"/>
      <c r="EML178" s="173"/>
      <c r="EMM178" s="173"/>
      <c r="EMN178" s="173"/>
      <c r="EMO178" s="173"/>
      <c r="EMP178" s="173"/>
      <c r="EMQ178" s="173"/>
      <c r="EMR178" s="173"/>
      <c r="EMS178" s="173"/>
      <c r="EMT178" s="173"/>
      <c r="EMU178" s="173"/>
      <c r="EMV178" s="173"/>
      <c r="EMW178" s="173"/>
      <c r="EMX178" s="173"/>
      <c r="EMY178" s="173"/>
      <c r="EMZ178" s="173"/>
      <c r="ENA178" s="173"/>
      <c r="ENB178" s="173"/>
      <c r="ENC178" s="173"/>
      <c r="END178" s="173"/>
      <c r="ENE178" s="173"/>
      <c r="ENF178" s="173"/>
      <c r="ENG178" s="173"/>
      <c r="ENH178" s="173"/>
      <c r="ENI178" s="173"/>
      <c r="ENJ178" s="173"/>
      <c r="ENK178" s="173"/>
      <c r="ENL178" s="173"/>
      <c r="ENM178" s="173"/>
      <c r="ENN178" s="173"/>
      <c r="ENO178" s="173"/>
      <c r="ENP178" s="173"/>
      <c r="ENQ178" s="173"/>
      <c r="ENR178" s="173"/>
      <c r="ENS178" s="173"/>
      <c r="ENT178" s="173"/>
      <c r="ENU178" s="173"/>
      <c r="ENV178" s="173"/>
      <c r="ENW178" s="173"/>
      <c r="ENX178" s="173"/>
      <c r="ENY178" s="173"/>
      <c r="ENZ178" s="173"/>
      <c r="EOA178" s="173"/>
      <c r="EOB178" s="173"/>
      <c r="EOC178" s="173"/>
      <c r="EOD178" s="173"/>
      <c r="EOE178" s="173"/>
      <c r="EOF178" s="173"/>
      <c r="EOG178" s="173"/>
      <c r="EOH178" s="173"/>
      <c r="EOI178" s="173"/>
      <c r="EOJ178" s="173"/>
      <c r="EOK178" s="173"/>
      <c r="EOL178" s="173"/>
      <c r="EOM178" s="173"/>
      <c r="EON178" s="173"/>
      <c r="EOO178" s="173"/>
      <c r="EOP178" s="173"/>
      <c r="EOQ178" s="173"/>
      <c r="EOR178" s="173"/>
      <c r="EOS178" s="173"/>
      <c r="EOT178" s="173"/>
      <c r="EOU178" s="173"/>
      <c r="EOV178" s="173"/>
      <c r="EOW178" s="173"/>
      <c r="EOX178" s="173"/>
      <c r="EOY178" s="173"/>
      <c r="EOZ178" s="173"/>
      <c r="EPA178" s="173"/>
      <c r="EPB178" s="173"/>
      <c r="EPC178" s="173"/>
      <c r="EPD178" s="173"/>
      <c r="EPE178" s="173"/>
      <c r="EPF178" s="173"/>
      <c r="EPG178" s="173"/>
      <c r="EPH178" s="173"/>
      <c r="EPI178" s="173"/>
      <c r="EPJ178" s="173"/>
      <c r="EPK178" s="173"/>
      <c r="EPL178" s="173"/>
      <c r="EPM178" s="173"/>
      <c r="EPN178" s="173"/>
      <c r="EPO178" s="173"/>
      <c r="EPP178" s="173"/>
      <c r="EPQ178" s="173"/>
      <c r="EPR178" s="173"/>
      <c r="EPS178" s="173"/>
      <c r="EPT178" s="173"/>
      <c r="EPU178" s="173"/>
      <c r="EPV178" s="173"/>
      <c r="EPW178" s="173"/>
      <c r="EPX178" s="173"/>
      <c r="EPY178" s="173"/>
      <c r="EPZ178" s="173"/>
      <c r="EQA178" s="173"/>
      <c r="EQB178" s="173"/>
      <c r="EQC178" s="173"/>
      <c r="EQD178" s="173"/>
      <c r="EQE178" s="173"/>
      <c r="EQF178" s="173"/>
      <c r="EQG178" s="173"/>
      <c r="EQH178" s="173"/>
      <c r="EQI178" s="173"/>
      <c r="EQJ178" s="173"/>
      <c r="EQK178" s="173"/>
      <c r="EQL178" s="173"/>
      <c r="EQM178" s="173"/>
      <c r="EQN178" s="173"/>
      <c r="EQO178" s="173"/>
      <c r="EQP178" s="173"/>
      <c r="EQQ178" s="173"/>
      <c r="EQR178" s="173"/>
      <c r="EQS178" s="173"/>
      <c r="EQT178" s="173"/>
      <c r="EQU178" s="173"/>
      <c r="EQV178" s="173"/>
      <c r="EQW178" s="173"/>
      <c r="EQX178" s="173"/>
      <c r="EQY178" s="173"/>
      <c r="EQZ178" s="173"/>
      <c r="ERA178" s="173"/>
      <c r="ERB178" s="173"/>
      <c r="ERC178" s="173"/>
      <c r="ERD178" s="173"/>
      <c r="ERE178" s="173"/>
      <c r="ERF178" s="173"/>
      <c r="ERG178" s="173"/>
      <c r="ERH178" s="173"/>
      <c r="ERI178" s="173"/>
      <c r="ERJ178" s="173"/>
      <c r="ERK178" s="173"/>
      <c r="ERL178" s="173"/>
      <c r="ERM178" s="173"/>
      <c r="ERN178" s="173"/>
      <c r="ERO178" s="173"/>
      <c r="ERP178" s="173"/>
      <c r="ERQ178" s="173"/>
      <c r="ERR178" s="173"/>
      <c r="ERS178" s="173"/>
      <c r="ERT178" s="173"/>
      <c r="ERU178" s="173"/>
      <c r="ERV178" s="173"/>
      <c r="ERW178" s="173"/>
      <c r="ERX178" s="173"/>
      <c r="ERY178" s="173"/>
      <c r="ERZ178" s="173"/>
      <c r="ESA178" s="173"/>
      <c r="ESB178" s="173"/>
      <c r="ESC178" s="173"/>
      <c r="ESD178" s="173"/>
      <c r="ESE178" s="173"/>
      <c r="ESF178" s="173"/>
      <c r="ESG178" s="173"/>
      <c r="ESH178" s="173"/>
      <c r="ESI178" s="173"/>
      <c r="ESJ178" s="173"/>
      <c r="ESK178" s="173"/>
      <c r="ESL178" s="173"/>
      <c r="ESM178" s="173"/>
      <c r="ESN178" s="173"/>
      <c r="ESO178" s="173"/>
      <c r="ESP178" s="173"/>
      <c r="ESQ178" s="173"/>
      <c r="ESR178" s="173"/>
      <c r="ESS178" s="173"/>
      <c r="EST178" s="173"/>
      <c r="ESU178" s="173"/>
      <c r="ESV178" s="173"/>
      <c r="ESW178" s="173"/>
      <c r="ESX178" s="173"/>
      <c r="ESY178" s="173"/>
      <c r="ESZ178" s="173"/>
      <c r="ETA178" s="173"/>
      <c r="ETB178" s="173"/>
      <c r="ETC178" s="173"/>
      <c r="ETD178" s="173"/>
      <c r="ETE178" s="173"/>
      <c r="ETF178" s="173"/>
      <c r="ETG178" s="173"/>
      <c r="ETH178" s="173"/>
      <c r="ETI178" s="173"/>
      <c r="ETJ178" s="173"/>
      <c r="ETK178" s="173"/>
      <c r="ETL178" s="173"/>
      <c r="ETM178" s="173"/>
      <c r="ETN178" s="173"/>
      <c r="ETO178" s="173"/>
      <c r="ETP178" s="173"/>
      <c r="ETQ178" s="173"/>
      <c r="ETR178" s="173"/>
      <c r="ETS178" s="173"/>
      <c r="ETT178" s="173"/>
      <c r="ETU178" s="173"/>
      <c r="ETV178" s="173"/>
      <c r="ETW178" s="173"/>
      <c r="ETX178" s="173"/>
      <c r="ETY178" s="173"/>
      <c r="ETZ178" s="173"/>
      <c r="EUA178" s="173"/>
      <c r="EUB178" s="173"/>
      <c r="EUC178" s="173"/>
      <c r="EUD178" s="173"/>
      <c r="EUE178" s="173"/>
      <c r="EUF178" s="173"/>
      <c r="EUG178" s="173"/>
      <c r="EUH178" s="173"/>
      <c r="EUI178" s="173"/>
      <c r="EUJ178" s="173"/>
      <c r="EUK178" s="173"/>
      <c r="EUL178" s="173"/>
      <c r="EUM178" s="173"/>
      <c r="EUN178" s="173"/>
      <c r="EUO178" s="173"/>
      <c r="EUP178" s="173"/>
      <c r="EUQ178" s="173"/>
      <c r="EUR178" s="173"/>
      <c r="EUS178" s="173"/>
      <c r="EUT178" s="173"/>
      <c r="EUU178" s="173"/>
      <c r="EUV178" s="173"/>
      <c r="EUW178" s="173"/>
      <c r="EUX178" s="173"/>
      <c r="EUY178" s="173"/>
      <c r="EUZ178" s="173"/>
      <c r="EVA178" s="173"/>
      <c r="EVB178" s="173"/>
      <c r="EVC178" s="173"/>
      <c r="EVD178" s="173"/>
      <c r="EVE178" s="173"/>
      <c r="EVF178" s="173"/>
      <c r="EVG178" s="173"/>
      <c r="EVH178" s="173"/>
      <c r="EVI178" s="173"/>
      <c r="EVJ178" s="173"/>
      <c r="EVK178" s="173"/>
      <c r="EVL178" s="173"/>
      <c r="EVM178" s="173"/>
      <c r="EVN178" s="173"/>
      <c r="EVO178" s="173"/>
      <c r="EVP178" s="173"/>
      <c r="EVQ178" s="173"/>
      <c r="EVR178" s="173"/>
      <c r="EVS178" s="173"/>
      <c r="EVT178" s="173"/>
      <c r="EVU178" s="173"/>
      <c r="EVV178" s="173"/>
      <c r="EVW178" s="173"/>
      <c r="EVX178" s="173"/>
      <c r="EVY178" s="173"/>
      <c r="EVZ178" s="173"/>
      <c r="EWA178" s="173"/>
      <c r="EWB178" s="173"/>
      <c r="EWC178" s="173"/>
      <c r="EWD178" s="173"/>
      <c r="EWE178" s="173"/>
      <c r="EWF178" s="173"/>
      <c r="EWG178" s="173"/>
      <c r="EWH178" s="173"/>
      <c r="EWI178" s="173"/>
      <c r="EWJ178" s="173"/>
      <c r="EWK178" s="173"/>
      <c r="EWL178" s="173"/>
      <c r="EWM178" s="173"/>
      <c r="EWN178" s="173"/>
      <c r="EWO178" s="173"/>
      <c r="EWP178" s="173"/>
      <c r="EWQ178" s="173"/>
      <c r="EWR178" s="173"/>
      <c r="EWS178" s="173"/>
      <c r="EWT178" s="173"/>
      <c r="EWU178" s="173"/>
      <c r="EWV178" s="173"/>
      <c r="EWW178" s="173"/>
      <c r="EWX178" s="173"/>
      <c r="EWY178" s="173"/>
      <c r="EWZ178" s="173"/>
      <c r="EXA178" s="173"/>
      <c r="EXB178" s="173"/>
      <c r="EXC178" s="173"/>
      <c r="EXD178" s="173"/>
      <c r="EXE178" s="173"/>
      <c r="EXF178" s="173"/>
      <c r="EXG178" s="173"/>
      <c r="EXH178" s="173"/>
      <c r="EXI178" s="173"/>
      <c r="EXJ178" s="173"/>
      <c r="EXK178" s="173"/>
      <c r="EXL178" s="173"/>
      <c r="EXM178" s="173"/>
      <c r="EXN178" s="173"/>
      <c r="EXO178" s="173"/>
      <c r="EXP178" s="173"/>
      <c r="EXQ178" s="173"/>
      <c r="EXR178" s="173"/>
      <c r="EXS178" s="173"/>
      <c r="EXT178" s="173"/>
      <c r="EXU178" s="173"/>
      <c r="EXV178" s="173"/>
      <c r="EXW178" s="173"/>
      <c r="EXX178" s="173"/>
      <c r="EXY178" s="173"/>
      <c r="EXZ178" s="173"/>
      <c r="EYA178" s="173"/>
      <c r="EYB178" s="173"/>
      <c r="EYC178" s="173"/>
      <c r="EYD178" s="173"/>
      <c r="EYE178" s="173"/>
      <c r="EYF178" s="173"/>
      <c r="EYG178" s="173"/>
      <c r="EYH178" s="173"/>
      <c r="EYI178" s="173"/>
      <c r="EYJ178" s="173"/>
      <c r="EYK178" s="173"/>
      <c r="EYL178" s="173"/>
      <c r="EYM178" s="173"/>
      <c r="EYN178" s="173"/>
      <c r="EYO178" s="173"/>
      <c r="EYP178" s="173"/>
      <c r="EYQ178" s="173"/>
      <c r="EYR178" s="173"/>
      <c r="EYS178" s="173"/>
      <c r="EYT178" s="173"/>
      <c r="EYU178" s="173"/>
      <c r="EYV178" s="173"/>
      <c r="EYW178" s="173"/>
      <c r="EYX178" s="173"/>
      <c r="EYY178" s="173"/>
      <c r="EYZ178" s="173"/>
      <c r="EZA178" s="173"/>
      <c r="EZB178" s="173"/>
      <c r="EZC178" s="173"/>
      <c r="EZD178" s="173"/>
      <c r="EZE178" s="173"/>
      <c r="EZF178" s="173"/>
      <c r="EZG178" s="173"/>
      <c r="EZH178" s="173"/>
      <c r="EZI178" s="173"/>
      <c r="EZJ178" s="173"/>
      <c r="EZK178" s="173"/>
      <c r="EZL178" s="173"/>
      <c r="EZM178" s="173"/>
      <c r="EZN178" s="173"/>
      <c r="EZO178" s="173"/>
      <c r="EZP178" s="173"/>
      <c r="EZQ178" s="173"/>
      <c r="EZR178" s="173"/>
      <c r="EZS178" s="173"/>
      <c r="EZT178" s="173"/>
      <c r="EZU178" s="173"/>
      <c r="EZV178" s="173"/>
      <c r="EZW178" s="173"/>
      <c r="EZX178" s="173"/>
      <c r="EZY178" s="173"/>
      <c r="EZZ178" s="173"/>
      <c r="FAA178" s="173"/>
      <c r="FAB178" s="173"/>
      <c r="FAC178" s="173"/>
      <c r="FAD178" s="173"/>
      <c r="FAE178" s="173"/>
      <c r="FAF178" s="173"/>
      <c r="FAG178" s="173"/>
      <c r="FAH178" s="173"/>
      <c r="FAI178" s="173"/>
      <c r="FAJ178" s="173"/>
      <c r="FAK178" s="173"/>
      <c r="FAL178" s="173"/>
      <c r="FAM178" s="173"/>
      <c r="FAN178" s="173"/>
      <c r="FAO178" s="173"/>
      <c r="FAP178" s="173"/>
      <c r="FAQ178" s="173"/>
      <c r="FAR178" s="173"/>
      <c r="FAS178" s="173"/>
      <c r="FAT178" s="173"/>
      <c r="FAU178" s="173"/>
      <c r="FAV178" s="173"/>
      <c r="FAW178" s="173"/>
      <c r="FAX178" s="173"/>
      <c r="FAY178" s="173"/>
      <c r="FAZ178" s="173"/>
      <c r="FBA178" s="173"/>
      <c r="FBB178" s="173"/>
      <c r="FBC178" s="173"/>
      <c r="FBD178" s="173"/>
      <c r="FBE178" s="173"/>
      <c r="FBF178" s="173"/>
      <c r="FBG178" s="173"/>
      <c r="FBH178" s="173"/>
      <c r="FBI178" s="173"/>
      <c r="FBJ178" s="173"/>
      <c r="FBK178" s="173"/>
      <c r="FBL178" s="173"/>
      <c r="FBM178" s="173"/>
      <c r="FBN178" s="173"/>
      <c r="FBO178" s="173"/>
      <c r="FBP178" s="173"/>
      <c r="FBQ178" s="173"/>
      <c r="FBR178" s="173"/>
      <c r="FBS178" s="173"/>
      <c r="FBT178" s="173"/>
      <c r="FBU178" s="173"/>
      <c r="FBV178" s="173"/>
      <c r="FBW178" s="173"/>
      <c r="FBX178" s="173"/>
      <c r="FBY178" s="173"/>
      <c r="FBZ178" s="173"/>
      <c r="FCA178" s="173"/>
      <c r="FCB178" s="173"/>
      <c r="FCC178" s="173"/>
      <c r="FCD178" s="173"/>
      <c r="FCE178" s="173"/>
      <c r="FCF178" s="173"/>
      <c r="FCG178" s="173"/>
      <c r="FCH178" s="173"/>
      <c r="FCI178" s="173"/>
      <c r="FCJ178" s="173"/>
      <c r="FCK178" s="173"/>
      <c r="FCL178" s="173"/>
      <c r="FCM178" s="173"/>
      <c r="FCN178" s="173"/>
      <c r="FCO178" s="173"/>
      <c r="FCP178" s="173"/>
      <c r="FCQ178" s="173"/>
      <c r="FCR178" s="173"/>
      <c r="FCS178" s="173"/>
      <c r="FCT178" s="173"/>
      <c r="FCU178" s="173"/>
      <c r="FCV178" s="173"/>
      <c r="FCW178" s="173"/>
      <c r="FCX178" s="173"/>
      <c r="FCY178" s="173"/>
      <c r="FCZ178" s="173"/>
      <c r="FDA178" s="173"/>
      <c r="FDB178" s="173"/>
      <c r="FDC178" s="173"/>
      <c r="FDD178" s="173"/>
      <c r="FDE178" s="173"/>
      <c r="FDF178" s="173"/>
      <c r="FDG178" s="173"/>
      <c r="FDH178" s="173"/>
      <c r="FDI178" s="173"/>
      <c r="FDJ178" s="173"/>
      <c r="FDK178" s="173"/>
      <c r="FDL178" s="173"/>
      <c r="FDM178" s="173"/>
      <c r="FDN178" s="173"/>
      <c r="FDO178" s="173"/>
      <c r="FDP178" s="173"/>
      <c r="FDQ178" s="173"/>
      <c r="FDR178" s="173"/>
      <c r="FDS178" s="173"/>
      <c r="FDT178" s="173"/>
      <c r="FDU178" s="173"/>
      <c r="FDV178" s="173"/>
      <c r="FDW178" s="173"/>
      <c r="FDX178" s="173"/>
      <c r="FDY178" s="173"/>
      <c r="FDZ178" s="173"/>
      <c r="FEA178" s="173"/>
      <c r="FEB178" s="173"/>
      <c r="FEC178" s="173"/>
      <c r="FED178" s="173"/>
      <c r="FEE178" s="173"/>
      <c r="FEF178" s="173"/>
      <c r="FEG178" s="173"/>
      <c r="FEH178" s="173"/>
      <c r="FEI178" s="173"/>
      <c r="FEJ178" s="173"/>
      <c r="FEK178" s="173"/>
      <c r="FEL178" s="173"/>
      <c r="FEM178" s="173"/>
      <c r="FEN178" s="173"/>
      <c r="FEO178" s="173"/>
      <c r="FEP178" s="173"/>
      <c r="FEQ178" s="173"/>
      <c r="FER178" s="173"/>
      <c r="FES178" s="173"/>
      <c r="FET178" s="173"/>
      <c r="FEU178" s="173"/>
      <c r="FEV178" s="173"/>
      <c r="FEW178" s="173"/>
      <c r="FEX178" s="173"/>
      <c r="FEY178" s="173"/>
      <c r="FEZ178" s="173"/>
      <c r="FFA178" s="173"/>
      <c r="FFB178" s="173"/>
      <c r="FFC178" s="173"/>
      <c r="FFD178" s="173"/>
      <c r="FFE178" s="173"/>
      <c r="FFF178" s="173"/>
      <c r="FFG178" s="173"/>
      <c r="FFH178" s="173"/>
      <c r="FFI178" s="173"/>
      <c r="FFJ178" s="173"/>
      <c r="FFK178" s="173"/>
      <c r="FFL178" s="173"/>
      <c r="FFM178" s="173"/>
      <c r="FFN178" s="173"/>
      <c r="FFO178" s="173"/>
      <c r="FFP178" s="173"/>
      <c r="FFQ178" s="173"/>
      <c r="FFR178" s="173"/>
      <c r="FFS178" s="173"/>
      <c r="FFT178" s="173"/>
      <c r="FFU178" s="173"/>
      <c r="FFV178" s="173"/>
      <c r="FFW178" s="173"/>
      <c r="FFX178" s="173"/>
      <c r="FFY178" s="173"/>
      <c r="FFZ178" s="173"/>
      <c r="FGA178" s="173"/>
      <c r="FGB178" s="173"/>
      <c r="FGC178" s="173"/>
      <c r="FGD178" s="173"/>
      <c r="FGE178" s="173"/>
      <c r="FGF178" s="173"/>
      <c r="FGG178" s="173"/>
      <c r="FGH178" s="173"/>
      <c r="FGI178" s="173"/>
      <c r="FGJ178" s="173"/>
      <c r="FGK178" s="173"/>
      <c r="FGL178" s="173"/>
      <c r="FGM178" s="173"/>
      <c r="FGN178" s="173"/>
      <c r="FGO178" s="173"/>
      <c r="FGP178" s="173"/>
      <c r="FGQ178" s="173"/>
      <c r="FGR178" s="173"/>
      <c r="FGS178" s="173"/>
      <c r="FGT178" s="173"/>
      <c r="FGU178" s="173"/>
      <c r="FGV178" s="173"/>
      <c r="FGW178" s="173"/>
      <c r="FGX178" s="173"/>
      <c r="FGY178" s="173"/>
      <c r="FGZ178" s="173"/>
      <c r="FHA178" s="173"/>
      <c r="FHB178" s="173"/>
      <c r="FHC178" s="173"/>
      <c r="FHD178" s="173"/>
      <c r="FHE178" s="173"/>
      <c r="FHF178" s="173"/>
      <c r="FHG178" s="173"/>
      <c r="FHH178" s="173"/>
      <c r="FHI178" s="173"/>
      <c r="FHJ178" s="173"/>
      <c r="FHK178" s="173"/>
      <c r="FHL178" s="173"/>
      <c r="FHM178" s="173"/>
      <c r="FHN178" s="173"/>
      <c r="FHO178" s="173"/>
      <c r="FHP178" s="173"/>
      <c r="FHQ178" s="173"/>
      <c r="FHR178" s="173"/>
      <c r="FHS178" s="173"/>
      <c r="FHT178" s="173"/>
      <c r="FHU178" s="173"/>
      <c r="FHV178" s="173"/>
      <c r="FHW178" s="173"/>
      <c r="FHX178" s="173"/>
      <c r="FHY178" s="173"/>
      <c r="FHZ178" s="173"/>
      <c r="FIA178" s="173"/>
      <c r="FIB178" s="173"/>
      <c r="FIC178" s="173"/>
      <c r="FID178" s="173"/>
      <c r="FIE178" s="173"/>
      <c r="FIF178" s="173"/>
      <c r="FIG178" s="173"/>
      <c r="FIH178" s="173"/>
      <c r="FII178" s="173"/>
      <c r="FIJ178" s="173"/>
      <c r="FIK178" s="173"/>
      <c r="FIL178" s="173"/>
      <c r="FIM178" s="173"/>
      <c r="FIN178" s="173"/>
      <c r="FIO178" s="173"/>
      <c r="FIP178" s="173"/>
      <c r="FIQ178" s="173"/>
      <c r="FIR178" s="173"/>
      <c r="FIS178" s="173"/>
      <c r="FIT178" s="173"/>
      <c r="FIU178" s="173"/>
      <c r="FIV178" s="173"/>
      <c r="FIW178" s="173"/>
      <c r="FIX178" s="173"/>
      <c r="FIY178" s="173"/>
      <c r="FIZ178" s="173"/>
      <c r="FJA178" s="173"/>
      <c r="FJB178" s="173"/>
      <c r="FJC178" s="173"/>
      <c r="FJD178" s="173"/>
      <c r="FJE178" s="173"/>
      <c r="FJF178" s="173"/>
      <c r="FJG178" s="173"/>
      <c r="FJH178" s="173"/>
      <c r="FJI178" s="173"/>
      <c r="FJJ178" s="173"/>
      <c r="FJK178" s="173"/>
      <c r="FJL178" s="173"/>
      <c r="FJM178" s="173"/>
      <c r="FJN178" s="173"/>
      <c r="FJO178" s="173"/>
      <c r="FJP178" s="173"/>
      <c r="FJQ178" s="173"/>
      <c r="FJR178" s="173"/>
      <c r="FJS178" s="173"/>
      <c r="FJT178" s="173"/>
      <c r="FJU178" s="173"/>
      <c r="FJV178" s="173"/>
      <c r="FJW178" s="173"/>
      <c r="FJX178" s="173"/>
      <c r="FJY178" s="173"/>
      <c r="FJZ178" s="173"/>
      <c r="FKA178" s="173"/>
      <c r="FKB178" s="173"/>
      <c r="FKC178" s="173"/>
      <c r="FKD178" s="173"/>
      <c r="FKE178" s="173"/>
      <c r="FKF178" s="173"/>
      <c r="FKG178" s="173"/>
      <c r="FKH178" s="173"/>
      <c r="FKI178" s="173"/>
      <c r="FKJ178" s="173"/>
      <c r="FKK178" s="173"/>
      <c r="FKL178" s="173"/>
      <c r="FKM178" s="173"/>
      <c r="FKN178" s="173"/>
      <c r="FKO178" s="173"/>
      <c r="FKP178" s="173"/>
      <c r="FKQ178" s="173"/>
      <c r="FKR178" s="173"/>
      <c r="FKS178" s="173"/>
      <c r="FKT178" s="173"/>
      <c r="FKU178" s="173"/>
      <c r="FKV178" s="173"/>
      <c r="FKW178" s="173"/>
      <c r="FKX178" s="173"/>
      <c r="FKY178" s="173"/>
      <c r="FKZ178" s="173"/>
      <c r="FLA178" s="173"/>
      <c r="FLB178" s="173"/>
      <c r="FLC178" s="173"/>
      <c r="FLD178" s="173"/>
      <c r="FLE178" s="173"/>
      <c r="FLF178" s="173"/>
      <c r="FLG178" s="173"/>
      <c r="FLH178" s="173"/>
      <c r="FLI178" s="173"/>
      <c r="FLJ178" s="173"/>
      <c r="FLK178" s="173"/>
      <c r="FLL178" s="173"/>
      <c r="FLM178" s="173"/>
      <c r="FLN178" s="173"/>
      <c r="FLO178" s="173"/>
      <c r="FLP178" s="173"/>
      <c r="FLQ178" s="173"/>
      <c r="FLR178" s="173"/>
      <c r="FLS178" s="173"/>
      <c r="FLT178" s="173"/>
      <c r="FLU178" s="173"/>
      <c r="FLV178" s="173"/>
      <c r="FLW178" s="173"/>
      <c r="FLX178" s="173"/>
      <c r="FLY178" s="173"/>
      <c r="FLZ178" s="173"/>
      <c r="FMA178" s="173"/>
      <c r="FMB178" s="173"/>
      <c r="FMC178" s="173"/>
      <c r="FMD178" s="173"/>
      <c r="FME178" s="173"/>
      <c r="FMF178" s="173"/>
      <c r="FMG178" s="173"/>
      <c r="FMH178" s="173"/>
      <c r="FMI178" s="173"/>
      <c r="FMJ178" s="173"/>
      <c r="FMK178" s="173"/>
      <c r="FML178" s="173"/>
      <c r="FMM178" s="173"/>
      <c r="FMN178" s="173"/>
      <c r="FMO178" s="173"/>
      <c r="FMP178" s="173"/>
      <c r="FMQ178" s="173"/>
      <c r="FMR178" s="173"/>
      <c r="FMS178" s="173"/>
      <c r="FMT178" s="173"/>
      <c r="FMU178" s="173"/>
      <c r="FMV178" s="173"/>
      <c r="FMW178" s="173"/>
      <c r="FMX178" s="173"/>
      <c r="FMY178" s="173"/>
      <c r="FMZ178" s="173"/>
      <c r="FNA178" s="173"/>
      <c r="FNB178" s="173"/>
      <c r="FNC178" s="173"/>
      <c r="FND178" s="173"/>
      <c r="FNE178" s="173"/>
      <c r="FNF178" s="173"/>
      <c r="FNG178" s="173"/>
      <c r="FNH178" s="173"/>
      <c r="FNI178" s="173"/>
      <c r="FNJ178" s="173"/>
      <c r="FNK178" s="173"/>
      <c r="FNL178" s="173"/>
      <c r="FNM178" s="173"/>
      <c r="FNN178" s="173"/>
      <c r="FNO178" s="173"/>
      <c r="FNP178" s="173"/>
      <c r="FNQ178" s="173"/>
      <c r="FNR178" s="173"/>
      <c r="FNS178" s="173"/>
      <c r="FNT178" s="173"/>
      <c r="FNU178" s="173"/>
      <c r="FNV178" s="173"/>
      <c r="FNW178" s="173"/>
      <c r="FNX178" s="173"/>
      <c r="FNY178" s="173"/>
      <c r="FNZ178" s="173"/>
      <c r="FOA178" s="173"/>
      <c r="FOB178" s="173"/>
      <c r="FOC178" s="173"/>
      <c r="FOD178" s="173"/>
      <c r="FOE178" s="173"/>
      <c r="FOF178" s="173"/>
      <c r="FOG178" s="173"/>
      <c r="FOH178" s="173"/>
      <c r="FOI178" s="173"/>
      <c r="FOJ178" s="173"/>
      <c r="FOK178" s="173"/>
      <c r="FOL178" s="173"/>
      <c r="FOM178" s="173"/>
      <c r="FON178" s="173"/>
      <c r="FOO178" s="173"/>
      <c r="FOP178" s="173"/>
      <c r="FOQ178" s="173"/>
      <c r="FOR178" s="173"/>
      <c r="FOS178" s="173"/>
      <c r="FOT178" s="173"/>
      <c r="FOU178" s="173"/>
      <c r="FOV178" s="173"/>
      <c r="FOW178" s="173"/>
      <c r="FOX178" s="173"/>
      <c r="FOY178" s="173"/>
      <c r="FOZ178" s="173"/>
      <c r="FPA178" s="173"/>
      <c r="FPB178" s="173"/>
      <c r="FPC178" s="173"/>
      <c r="FPD178" s="173"/>
      <c r="FPE178" s="173"/>
      <c r="FPF178" s="173"/>
      <c r="FPG178" s="173"/>
      <c r="FPH178" s="173"/>
      <c r="FPI178" s="173"/>
      <c r="FPJ178" s="173"/>
      <c r="FPK178" s="173"/>
      <c r="FPL178" s="173"/>
      <c r="FPM178" s="173"/>
      <c r="FPN178" s="173"/>
      <c r="FPO178" s="173"/>
      <c r="FPP178" s="173"/>
      <c r="FPQ178" s="173"/>
      <c r="FPR178" s="173"/>
      <c r="FPS178" s="173"/>
      <c r="FPT178" s="173"/>
      <c r="FPU178" s="173"/>
      <c r="FPV178" s="173"/>
      <c r="FPW178" s="173"/>
      <c r="FPX178" s="173"/>
      <c r="FPY178" s="173"/>
      <c r="FPZ178" s="173"/>
      <c r="FQA178" s="173"/>
      <c r="FQB178" s="173"/>
      <c r="FQC178" s="173"/>
      <c r="FQD178" s="173"/>
      <c r="FQE178" s="173"/>
      <c r="FQF178" s="173"/>
      <c r="FQG178" s="173"/>
      <c r="FQH178" s="173"/>
      <c r="FQI178" s="173"/>
      <c r="FQJ178" s="173"/>
      <c r="FQK178" s="173"/>
      <c r="FQL178" s="173"/>
      <c r="FQM178" s="173"/>
      <c r="FQN178" s="173"/>
      <c r="FQO178" s="173"/>
      <c r="FQP178" s="173"/>
      <c r="FQQ178" s="173"/>
      <c r="FQR178" s="173"/>
      <c r="FQS178" s="173"/>
      <c r="FQT178" s="173"/>
      <c r="FQU178" s="173"/>
      <c r="FQV178" s="173"/>
      <c r="FQW178" s="173"/>
      <c r="FQX178" s="173"/>
      <c r="FQY178" s="173"/>
      <c r="FQZ178" s="173"/>
      <c r="FRA178" s="173"/>
      <c r="FRB178" s="173"/>
      <c r="FRC178" s="173"/>
      <c r="FRD178" s="173"/>
      <c r="FRE178" s="173"/>
      <c r="FRF178" s="173"/>
      <c r="FRG178" s="173"/>
      <c r="FRH178" s="173"/>
      <c r="FRI178" s="173"/>
      <c r="FRJ178" s="173"/>
      <c r="FRK178" s="173"/>
      <c r="FRL178" s="173"/>
      <c r="FRM178" s="173"/>
      <c r="FRN178" s="173"/>
      <c r="FRO178" s="173"/>
      <c r="FRP178" s="173"/>
      <c r="FRQ178" s="173"/>
      <c r="FRR178" s="173"/>
      <c r="FRS178" s="173"/>
      <c r="FRT178" s="173"/>
      <c r="FRU178" s="173"/>
      <c r="FRV178" s="173"/>
      <c r="FRW178" s="173"/>
      <c r="FRX178" s="173"/>
      <c r="FRY178" s="173"/>
      <c r="FRZ178" s="173"/>
      <c r="FSA178" s="173"/>
      <c r="FSB178" s="173"/>
      <c r="FSC178" s="173"/>
      <c r="FSD178" s="173"/>
      <c r="FSE178" s="173"/>
      <c r="FSF178" s="173"/>
      <c r="FSG178" s="173"/>
      <c r="FSH178" s="173"/>
      <c r="FSI178" s="173"/>
      <c r="FSJ178" s="173"/>
      <c r="FSK178" s="173"/>
      <c r="FSL178" s="173"/>
      <c r="FSM178" s="173"/>
      <c r="FSN178" s="173"/>
      <c r="FSO178" s="173"/>
      <c r="FSP178" s="173"/>
      <c r="FSQ178" s="173"/>
      <c r="FSR178" s="173"/>
      <c r="FSS178" s="173"/>
      <c r="FST178" s="173"/>
      <c r="FSU178" s="173"/>
      <c r="FSV178" s="173"/>
      <c r="FSW178" s="173"/>
      <c r="FSX178" s="173"/>
      <c r="FSY178" s="173"/>
      <c r="FSZ178" s="173"/>
      <c r="FTA178" s="173"/>
      <c r="FTB178" s="173"/>
      <c r="FTC178" s="173"/>
      <c r="FTD178" s="173"/>
      <c r="FTE178" s="173"/>
      <c r="FTF178" s="173"/>
      <c r="FTG178" s="173"/>
      <c r="FTH178" s="173"/>
      <c r="FTI178" s="173"/>
      <c r="FTJ178" s="173"/>
      <c r="FTK178" s="173"/>
      <c r="FTL178" s="173"/>
      <c r="FTM178" s="173"/>
      <c r="FTN178" s="173"/>
      <c r="FTO178" s="173"/>
      <c r="FTP178" s="173"/>
      <c r="FTQ178" s="173"/>
      <c r="FTR178" s="173"/>
      <c r="FTS178" s="173"/>
      <c r="FTT178" s="173"/>
      <c r="FTU178" s="173"/>
      <c r="FTV178" s="173"/>
      <c r="FTW178" s="173"/>
      <c r="FTX178" s="173"/>
      <c r="FTY178" s="173"/>
      <c r="FTZ178" s="173"/>
      <c r="FUA178" s="173"/>
      <c r="FUB178" s="173"/>
      <c r="FUC178" s="173"/>
      <c r="FUD178" s="173"/>
      <c r="FUE178" s="173"/>
      <c r="FUF178" s="173"/>
      <c r="FUG178" s="173"/>
      <c r="FUH178" s="173"/>
      <c r="FUI178" s="173"/>
      <c r="FUJ178" s="173"/>
      <c r="FUK178" s="173"/>
      <c r="FUL178" s="173"/>
      <c r="FUM178" s="173"/>
      <c r="FUN178" s="173"/>
      <c r="FUO178" s="173"/>
      <c r="FUP178" s="173"/>
      <c r="FUQ178" s="173"/>
      <c r="FUR178" s="173"/>
      <c r="FUS178" s="173"/>
      <c r="FUT178" s="173"/>
      <c r="FUU178" s="173"/>
      <c r="FUV178" s="173"/>
      <c r="FUW178" s="173"/>
      <c r="FUX178" s="173"/>
      <c r="FUY178" s="173"/>
      <c r="FUZ178" s="173"/>
      <c r="FVA178" s="173"/>
      <c r="FVB178" s="173"/>
      <c r="FVC178" s="173"/>
      <c r="FVD178" s="173"/>
      <c r="FVE178" s="173"/>
      <c r="FVF178" s="173"/>
      <c r="FVG178" s="173"/>
      <c r="FVH178" s="173"/>
      <c r="FVI178" s="173"/>
      <c r="FVJ178" s="173"/>
      <c r="FVK178" s="173"/>
      <c r="FVL178" s="173"/>
      <c r="FVM178" s="173"/>
      <c r="FVN178" s="173"/>
      <c r="FVO178" s="173"/>
      <c r="FVP178" s="173"/>
      <c r="FVQ178" s="173"/>
      <c r="FVR178" s="173"/>
      <c r="FVS178" s="173"/>
      <c r="FVT178" s="173"/>
      <c r="FVU178" s="173"/>
      <c r="FVV178" s="173"/>
      <c r="FVW178" s="173"/>
      <c r="FVX178" s="173"/>
      <c r="FVY178" s="173"/>
      <c r="FVZ178" s="173"/>
      <c r="FWA178" s="173"/>
      <c r="FWB178" s="173"/>
      <c r="FWC178" s="173"/>
      <c r="FWD178" s="173"/>
      <c r="FWE178" s="173"/>
      <c r="FWF178" s="173"/>
      <c r="FWG178" s="173"/>
      <c r="FWH178" s="173"/>
      <c r="FWI178" s="173"/>
      <c r="FWJ178" s="173"/>
      <c r="FWK178" s="173"/>
      <c r="FWL178" s="173"/>
      <c r="FWM178" s="173"/>
      <c r="FWN178" s="173"/>
      <c r="FWO178" s="173"/>
      <c r="FWP178" s="173"/>
      <c r="FWQ178" s="173"/>
      <c r="FWR178" s="173"/>
      <c r="FWS178" s="173"/>
      <c r="FWT178" s="173"/>
      <c r="FWU178" s="173"/>
      <c r="FWV178" s="173"/>
      <c r="FWW178" s="173"/>
      <c r="FWX178" s="173"/>
      <c r="FWY178" s="173"/>
      <c r="FWZ178" s="173"/>
      <c r="FXA178" s="173"/>
      <c r="FXB178" s="173"/>
      <c r="FXC178" s="173"/>
      <c r="FXD178" s="173"/>
      <c r="FXE178" s="173"/>
      <c r="FXF178" s="173"/>
      <c r="FXG178" s="173"/>
      <c r="FXH178" s="173"/>
      <c r="FXI178" s="173"/>
      <c r="FXJ178" s="173"/>
      <c r="FXK178" s="173"/>
      <c r="FXL178" s="173"/>
      <c r="FXM178" s="173"/>
      <c r="FXN178" s="173"/>
      <c r="FXO178" s="173"/>
      <c r="FXP178" s="173"/>
      <c r="FXQ178" s="173"/>
      <c r="FXR178" s="173"/>
      <c r="FXS178" s="173"/>
      <c r="FXT178" s="173"/>
      <c r="FXU178" s="173"/>
      <c r="FXV178" s="173"/>
      <c r="FXW178" s="173"/>
      <c r="FXX178" s="173"/>
      <c r="FXY178" s="173"/>
      <c r="FXZ178" s="173"/>
      <c r="FYA178" s="173"/>
      <c r="FYB178" s="173"/>
      <c r="FYC178" s="173"/>
      <c r="FYD178" s="173"/>
      <c r="FYE178" s="173"/>
      <c r="FYF178" s="173"/>
      <c r="FYG178" s="173"/>
      <c r="FYH178" s="173"/>
      <c r="FYI178" s="173"/>
      <c r="FYJ178" s="173"/>
      <c r="FYK178" s="173"/>
      <c r="FYL178" s="173"/>
      <c r="FYM178" s="173"/>
      <c r="FYN178" s="173"/>
      <c r="FYO178" s="173"/>
      <c r="FYP178" s="173"/>
      <c r="FYQ178" s="173"/>
      <c r="FYR178" s="173"/>
      <c r="FYS178" s="173"/>
      <c r="FYT178" s="173"/>
      <c r="FYU178" s="173"/>
      <c r="FYV178" s="173"/>
      <c r="FYW178" s="173"/>
      <c r="FYX178" s="173"/>
      <c r="FYY178" s="173"/>
      <c r="FYZ178" s="173"/>
      <c r="FZA178" s="173"/>
      <c r="FZB178" s="173"/>
      <c r="FZC178" s="173"/>
      <c r="FZD178" s="173"/>
      <c r="FZE178" s="173"/>
      <c r="FZF178" s="173"/>
      <c r="FZG178" s="173"/>
      <c r="FZH178" s="173"/>
      <c r="FZI178" s="173"/>
      <c r="FZJ178" s="173"/>
      <c r="FZK178" s="173"/>
      <c r="FZL178" s="173"/>
      <c r="FZM178" s="173"/>
      <c r="FZN178" s="173"/>
      <c r="FZO178" s="173"/>
      <c r="FZP178" s="173"/>
      <c r="FZQ178" s="173"/>
      <c r="FZR178" s="173"/>
      <c r="FZS178" s="173"/>
      <c r="FZT178" s="173"/>
      <c r="FZU178" s="173"/>
      <c r="FZV178" s="173"/>
      <c r="FZW178" s="173"/>
      <c r="FZX178" s="173"/>
      <c r="FZY178" s="173"/>
      <c r="FZZ178" s="173"/>
      <c r="GAA178" s="173"/>
      <c r="GAB178" s="173"/>
      <c r="GAC178" s="173"/>
      <c r="GAD178" s="173"/>
      <c r="GAE178" s="173"/>
      <c r="GAF178" s="173"/>
      <c r="GAG178" s="173"/>
      <c r="GAH178" s="173"/>
      <c r="GAI178" s="173"/>
      <c r="GAJ178" s="173"/>
      <c r="GAK178" s="173"/>
      <c r="GAL178" s="173"/>
      <c r="GAM178" s="173"/>
      <c r="GAN178" s="173"/>
      <c r="GAO178" s="173"/>
      <c r="GAP178" s="173"/>
      <c r="GAQ178" s="173"/>
      <c r="GAR178" s="173"/>
      <c r="GAS178" s="173"/>
      <c r="GAT178" s="173"/>
      <c r="GAU178" s="173"/>
      <c r="GAV178" s="173"/>
      <c r="GAW178" s="173"/>
      <c r="GAX178" s="173"/>
      <c r="GAY178" s="173"/>
      <c r="GAZ178" s="173"/>
      <c r="GBA178" s="173"/>
      <c r="GBB178" s="173"/>
      <c r="GBC178" s="173"/>
      <c r="GBD178" s="173"/>
      <c r="GBE178" s="173"/>
      <c r="GBF178" s="173"/>
      <c r="GBG178" s="173"/>
      <c r="GBH178" s="173"/>
      <c r="GBI178" s="173"/>
      <c r="GBJ178" s="173"/>
      <c r="GBK178" s="173"/>
      <c r="GBL178" s="173"/>
      <c r="GBM178" s="173"/>
      <c r="GBN178" s="173"/>
      <c r="GBO178" s="173"/>
      <c r="GBP178" s="173"/>
      <c r="GBQ178" s="173"/>
      <c r="GBR178" s="173"/>
      <c r="GBS178" s="173"/>
      <c r="GBT178" s="173"/>
      <c r="GBU178" s="173"/>
      <c r="GBV178" s="173"/>
      <c r="GBW178" s="173"/>
      <c r="GBX178" s="173"/>
      <c r="GBY178" s="173"/>
      <c r="GBZ178" s="173"/>
      <c r="GCA178" s="173"/>
      <c r="GCB178" s="173"/>
      <c r="GCC178" s="173"/>
      <c r="GCD178" s="173"/>
      <c r="GCE178" s="173"/>
      <c r="GCF178" s="173"/>
      <c r="GCG178" s="173"/>
      <c r="GCH178" s="173"/>
      <c r="GCI178" s="173"/>
      <c r="GCJ178" s="173"/>
      <c r="GCK178" s="173"/>
      <c r="GCL178" s="173"/>
      <c r="GCM178" s="173"/>
      <c r="GCN178" s="173"/>
      <c r="GCO178" s="173"/>
      <c r="GCP178" s="173"/>
      <c r="GCQ178" s="173"/>
      <c r="GCR178" s="173"/>
      <c r="GCS178" s="173"/>
      <c r="GCT178" s="173"/>
      <c r="GCU178" s="173"/>
      <c r="GCV178" s="173"/>
      <c r="GCW178" s="173"/>
      <c r="GCX178" s="173"/>
      <c r="GCY178" s="173"/>
      <c r="GCZ178" s="173"/>
      <c r="GDA178" s="173"/>
      <c r="GDB178" s="173"/>
      <c r="GDC178" s="173"/>
      <c r="GDD178" s="173"/>
      <c r="GDE178" s="173"/>
      <c r="GDF178" s="173"/>
      <c r="GDG178" s="173"/>
      <c r="GDH178" s="173"/>
      <c r="GDI178" s="173"/>
      <c r="GDJ178" s="173"/>
      <c r="GDK178" s="173"/>
      <c r="GDL178" s="173"/>
      <c r="GDM178" s="173"/>
      <c r="GDN178" s="173"/>
      <c r="GDO178" s="173"/>
      <c r="GDP178" s="173"/>
      <c r="GDQ178" s="173"/>
      <c r="GDR178" s="173"/>
      <c r="GDS178" s="173"/>
      <c r="GDT178" s="173"/>
      <c r="GDU178" s="173"/>
      <c r="GDV178" s="173"/>
      <c r="GDW178" s="173"/>
      <c r="GDX178" s="173"/>
      <c r="GDY178" s="173"/>
      <c r="GDZ178" s="173"/>
      <c r="GEA178" s="173"/>
      <c r="GEB178" s="173"/>
      <c r="GEC178" s="173"/>
      <c r="GED178" s="173"/>
      <c r="GEE178" s="173"/>
      <c r="GEF178" s="173"/>
      <c r="GEG178" s="173"/>
      <c r="GEH178" s="173"/>
      <c r="GEI178" s="173"/>
      <c r="GEJ178" s="173"/>
      <c r="GEK178" s="173"/>
      <c r="GEL178" s="173"/>
      <c r="GEM178" s="173"/>
      <c r="GEN178" s="173"/>
      <c r="GEO178" s="173"/>
      <c r="GEP178" s="173"/>
      <c r="GEQ178" s="173"/>
      <c r="GER178" s="173"/>
      <c r="GES178" s="173"/>
      <c r="GET178" s="173"/>
      <c r="GEU178" s="173"/>
      <c r="GEV178" s="173"/>
      <c r="GEW178" s="173"/>
      <c r="GEX178" s="173"/>
      <c r="GEY178" s="173"/>
      <c r="GEZ178" s="173"/>
      <c r="GFA178" s="173"/>
      <c r="GFB178" s="173"/>
      <c r="GFC178" s="173"/>
      <c r="GFD178" s="173"/>
      <c r="GFE178" s="173"/>
      <c r="GFF178" s="173"/>
      <c r="GFG178" s="173"/>
      <c r="GFH178" s="173"/>
      <c r="GFI178" s="173"/>
      <c r="GFJ178" s="173"/>
      <c r="GFK178" s="173"/>
      <c r="GFL178" s="173"/>
      <c r="GFM178" s="173"/>
      <c r="GFN178" s="173"/>
      <c r="GFO178" s="173"/>
      <c r="GFP178" s="173"/>
      <c r="GFQ178" s="173"/>
      <c r="GFR178" s="173"/>
      <c r="GFS178" s="173"/>
      <c r="GFT178" s="173"/>
      <c r="GFU178" s="173"/>
      <c r="GFV178" s="173"/>
      <c r="GFW178" s="173"/>
      <c r="GFX178" s="173"/>
      <c r="GFY178" s="173"/>
      <c r="GFZ178" s="173"/>
      <c r="GGA178" s="173"/>
      <c r="GGB178" s="173"/>
      <c r="GGC178" s="173"/>
      <c r="GGD178" s="173"/>
      <c r="GGE178" s="173"/>
      <c r="GGF178" s="173"/>
      <c r="GGG178" s="173"/>
      <c r="GGH178" s="173"/>
      <c r="GGI178" s="173"/>
      <c r="GGJ178" s="173"/>
      <c r="GGK178" s="173"/>
      <c r="GGL178" s="173"/>
      <c r="GGM178" s="173"/>
      <c r="GGN178" s="173"/>
      <c r="GGO178" s="173"/>
      <c r="GGP178" s="173"/>
      <c r="GGQ178" s="173"/>
      <c r="GGR178" s="173"/>
      <c r="GGS178" s="173"/>
      <c r="GGT178" s="173"/>
      <c r="GGU178" s="173"/>
      <c r="GGV178" s="173"/>
      <c r="GGW178" s="173"/>
      <c r="GGX178" s="173"/>
      <c r="GGY178" s="173"/>
      <c r="GGZ178" s="173"/>
      <c r="GHA178" s="173"/>
      <c r="GHB178" s="173"/>
      <c r="GHC178" s="173"/>
      <c r="GHD178" s="173"/>
      <c r="GHE178" s="173"/>
      <c r="GHF178" s="173"/>
      <c r="GHG178" s="173"/>
      <c r="GHH178" s="173"/>
      <c r="GHI178" s="173"/>
      <c r="GHJ178" s="173"/>
      <c r="GHK178" s="173"/>
      <c r="GHL178" s="173"/>
      <c r="GHM178" s="173"/>
      <c r="GHN178" s="173"/>
      <c r="GHO178" s="173"/>
      <c r="GHP178" s="173"/>
      <c r="GHQ178" s="173"/>
      <c r="GHR178" s="173"/>
      <c r="GHS178" s="173"/>
      <c r="GHT178" s="173"/>
      <c r="GHU178" s="173"/>
      <c r="GHV178" s="173"/>
      <c r="GHW178" s="173"/>
      <c r="GHX178" s="173"/>
      <c r="GHY178" s="173"/>
      <c r="GHZ178" s="173"/>
      <c r="GIA178" s="173"/>
      <c r="GIB178" s="173"/>
      <c r="GIC178" s="173"/>
      <c r="GID178" s="173"/>
      <c r="GIE178" s="173"/>
      <c r="GIF178" s="173"/>
      <c r="GIG178" s="173"/>
      <c r="GIH178" s="173"/>
      <c r="GII178" s="173"/>
      <c r="GIJ178" s="173"/>
      <c r="GIK178" s="173"/>
      <c r="GIL178" s="173"/>
      <c r="GIM178" s="173"/>
      <c r="GIN178" s="173"/>
      <c r="GIO178" s="173"/>
      <c r="GIP178" s="173"/>
      <c r="GIQ178" s="173"/>
      <c r="GIR178" s="173"/>
      <c r="GIS178" s="173"/>
      <c r="GIT178" s="173"/>
      <c r="GIU178" s="173"/>
      <c r="GIV178" s="173"/>
      <c r="GIW178" s="173"/>
      <c r="GIX178" s="173"/>
      <c r="GIY178" s="173"/>
      <c r="GIZ178" s="173"/>
      <c r="GJA178" s="173"/>
      <c r="GJB178" s="173"/>
      <c r="GJC178" s="173"/>
      <c r="GJD178" s="173"/>
      <c r="GJE178" s="173"/>
      <c r="GJF178" s="173"/>
      <c r="GJG178" s="173"/>
      <c r="GJH178" s="173"/>
      <c r="GJI178" s="173"/>
      <c r="GJJ178" s="173"/>
      <c r="GJK178" s="173"/>
      <c r="GJL178" s="173"/>
      <c r="GJM178" s="173"/>
      <c r="GJN178" s="173"/>
      <c r="GJO178" s="173"/>
      <c r="GJP178" s="173"/>
      <c r="GJQ178" s="173"/>
      <c r="GJR178" s="173"/>
      <c r="GJS178" s="173"/>
      <c r="GJT178" s="173"/>
      <c r="GJU178" s="173"/>
      <c r="GJV178" s="173"/>
      <c r="GJW178" s="173"/>
      <c r="GJX178" s="173"/>
      <c r="GJY178" s="173"/>
      <c r="GJZ178" s="173"/>
      <c r="GKA178" s="173"/>
      <c r="GKB178" s="173"/>
      <c r="GKC178" s="173"/>
      <c r="GKD178" s="173"/>
      <c r="GKE178" s="173"/>
      <c r="GKF178" s="173"/>
      <c r="GKG178" s="173"/>
      <c r="GKH178" s="173"/>
      <c r="GKI178" s="173"/>
      <c r="GKJ178" s="173"/>
      <c r="GKK178" s="173"/>
      <c r="GKL178" s="173"/>
      <c r="GKM178" s="173"/>
      <c r="GKN178" s="173"/>
      <c r="GKO178" s="173"/>
      <c r="GKP178" s="173"/>
      <c r="GKQ178" s="173"/>
      <c r="GKR178" s="173"/>
      <c r="GKS178" s="173"/>
      <c r="GKT178" s="173"/>
      <c r="GKU178" s="173"/>
      <c r="GKV178" s="173"/>
      <c r="GKW178" s="173"/>
      <c r="GKX178" s="173"/>
      <c r="GKY178" s="173"/>
      <c r="GKZ178" s="173"/>
      <c r="GLA178" s="173"/>
      <c r="GLB178" s="173"/>
      <c r="GLC178" s="173"/>
      <c r="GLD178" s="173"/>
      <c r="GLE178" s="173"/>
      <c r="GLF178" s="173"/>
      <c r="GLG178" s="173"/>
      <c r="GLH178" s="173"/>
      <c r="GLI178" s="173"/>
      <c r="GLJ178" s="173"/>
      <c r="GLK178" s="173"/>
      <c r="GLL178" s="173"/>
      <c r="GLM178" s="173"/>
      <c r="GLN178" s="173"/>
      <c r="GLO178" s="173"/>
      <c r="GLP178" s="173"/>
      <c r="GLQ178" s="173"/>
      <c r="GLR178" s="173"/>
      <c r="GLS178" s="173"/>
      <c r="GLT178" s="173"/>
      <c r="GLU178" s="173"/>
      <c r="GLV178" s="173"/>
      <c r="GLW178" s="173"/>
      <c r="GLX178" s="173"/>
      <c r="GLY178" s="173"/>
      <c r="GLZ178" s="173"/>
      <c r="GMA178" s="173"/>
      <c r="GMB178" s="173"/>
      <c r="GMC178" s="173"/>
      <c r="GMD178" s="173"/>
      <c r="GME178" s="173"/>
      <c r="GMF178" s="173"/>
      <c r="GMG178" s="173"/>
      <c r="GMH178" s="173"/>
      <c r="GMI178" s="173"/>
      <c r="GMJ178" s="173"/>
      <c r="GMK178" s="173"/>
      <c r="GML178" s="173"/>
      <c r="GMM178" s="173"/>
      <c r="GMN178" s="173"/>
      <c r="GMO178" s="173"/>
      <c r="GMP178" s="173"/>
      <c r="GMQ178" s="173"/>
      <c r="GMR178" s="173"/>
      <c r="GMS178" s="173"/>
      <c r="GMT178" s="173"/>
      <c r="GMU178" s="173"/>
      <c r="GMV178" s="173"/>
      <c r="GMW178" s="173"/>
      <c r="GMX178" s="173"/>
      <c r="GMY178" s="173"/>
      <c r="GMZ178" s="173"/>
      <c r="GNA178" s="173"/>
      <c r="GNB178" s="173"/>
      <c r="GNC178" s="173"/>
      <c r="GND178" s="173"/>
      <c r="GNE178" s="173"/>
      <c r="GNF178" s="173"/>
      <c r="GNG178" s="173"/>
      <c r="GNH178" s="173"/>
      <c r="GNI178" s="173"/>
      <c r="GNJ178" s="173"/>
      <c r="GNK178" s="173"/>
      <c r="GNL178" s="173"/>
      <c r="GNM178" s="173"/>
      <c r="GNN178" s="173"/>
      <c r="GNO178" s="173"/>
      <c r="GNP178" s="173"/>
      <c r="GNQ178" s="173"/>
      <c r="GNR178" s="173"/>
      <c r="GNS178" s="173"/>
      <c r="GNT178" s="173"/>
      <c r="GNU178" s="173"/>
      <c r="GNV178" s="173"/>
      <c r="GNW178" s="173"/>
      <c r="GNX178" s="173"/>
      <c r="GNY178" s="173"/>
      <c r="GNZ178" s="173"/>
      <c r="GOA178" s="173"/>
      <c r="GOB178" s="173"/>
      <c r="GOC178" s="173"/>
      <c r="GOD178" s="173"/>
      <c r="GOE178" s="173"/>
      <c r="GOF178" s="173"/>
      <c r="GOG178" s="173"/>
      <c r="GOH178" s="173"/>
      <c r="GOI178" s="173"/>
      <c r="GOJ178" s="173"/>
      <c r="GOK178" s="173"/>
      <c r="GOL178" s="173"/>
      <c r="GOM178" s="173"/>
      <c r="GON178" s="173"/>
      <c r="GOO178" s="173"/>
      <c r="GOP178" s="173"/>
      <c r="GOQ178" s="173"/>
      <c r="GOR178" s="173"/>
      <c r="GOS178" s="173"/>
      <c r="GOT178" s="173"/>
      <c r="GOU178" s="173"/>
      <c r="GOV178" s="173"/>
      <c r="GOW178" s="173"/>
      <c r="GOX178" s="173"/>
      <c r="GOY178" s="173"/>
      <c r="GOZ178" s="173"/>
      <c r="GPA178" s="173"/>
      <c r="GPB178" s="173"/>
      <c r="GPC178" s="173"/>
      <c r="GPD178" s="173"/>
      <c r="GPE178" s="173"/>
      <c r="GPF178" s="173"/>
      <c r="GPG178" s="173"/>
      <c r="GPH178" s="173"/>
      <c r="GPI178" s="173"/>
      <c r="GPJ178" s="173"/>
      <c r="GPK178" s="173"/>
      <c r="GPL178" s="173"/>
      <c r="GPM178" s="173"/>
      <c r="GPN178" s="173"/>
      <c r="GPO178" s="173"/>
      <c r="GPP178" s="173"/>
      <c r="GPQ178" s="173"/>
      <c r="GPR178" s="173"/>
      <c r="GPS178" s="173"/>
      <c r="GPT178" s="173"/>
      <c r="GPU178" s="173"/>
      <c r="GPV178" s="173"/>
      <c r="GPW178" s="173"/>
      <c r="GPX178" s="173"/>
      <c r="GPY178" s="173"/>
      <c r="GPZ178" s="173"/>
      <c r="GQA178" s="173"/>
      <c r="GQB178" s="173"/>
      <c r="GQC178" s="173"/>
      <c r="GQD178" s="173"/>
      <c r="GQE178" s="173"/>
      <c r="GQF178" s="173"/>
      <c r="GQG178" s="173"/>
      <c r="GQH178" s="173"/>
      <c r="GQI178" s="173"/>
      <c r="GQJ178" s="173"/>
      <c r="GQK178" s="173"/>
      <c r="GQL178" s="173"/>
      <c r="GQM178" s="173"/>
      <c r="GQN178" s="173"/>
      <c r="GQO178" s="173"/>
      <c r="GQP178" s="173"/>
      <c r="GQQ178" s="173"/>
      <c r="GQR178" s="173"/>
      <c r="GQS178" s="173"/>
      <c r="GQT178" s="173"/>
      <c r="GQU178" s="173"/>
      <c r="GQV178" s="173"/>
      <c r="GQW178" s="173"/>
      <c r="GQX178" s="173"/>
      <c r="GQY178" s="173"/>
      <c r="GQZ178" s="173"/>
      <c r="GRA178" s="173"/>
      <c r="GRB178" s="173"/>
      <c r="GRC178" s="173"/>
      <c r="GRD178" s="173"/>
      <c r="GRE178" s="173"/>
      <c r="GRF178" s="173"/>
      <c r="GRG178" s="173"/>
      <c r="GRH178" s="173"/>
      <c r="GRI178" s="173"/>
      <c r="GRJ178" s="173"/>
      <c r="GRK178" s="173"/>
      <c r="GRL178" s="173"/>
      <c r="GRM178" s="173"/>
      <c r="GRN178" s="173"/>
      <c r="GRO178" s="173"/>
      <c r="GRP178" s="173"/>
      <c r="GRQ178" s="173"/>
      <c r="GRR178" s="173"/>
      <c r="GRS178" s="173"/>
      <c r="GRT178" s="173"/>
      <c r="GRU178" s="173"/>
      <c r="GRV178" s="173"/>
      <c r="GRW178" s="173"/>
      <c r="GRX178" s="173"/>
      <c r="GRY178" s="173"/>
      <c r="GRZ178" s="173"/>
      <c r="GSA178" s="173"/>
      <c r="GSB178" s="173"/>
      <c r="GSC178" s="173"/>
      <c r="GSD178" s="173"/>
      <c r="GSE178" s="173"/>
      <c r="GSF178" s="173"/>
      <c r="GSG178" s="173"/>
      <c r="GSH178" s="173"/>
      <c r="GSI178" s="173"/>
      <c r="GSJ178" s="173"/>
      <c r="GSK178" s="173"/>
      <c r="GSL178" s="173"/>
      <c r="GSM178" s="173"/>
      <c r="GSN178" s="173"/>
      <c r="GSO178" s="173"/>
      <c r="GSP178" s="173"/>
      <c r="GSQ178" s="173"/>
      <c r="GSR178" s="173"/>
      <c r="GSS178" s="173"/>
      <c r="GST178" s="173"/>
      <c r="GSU178" s="173"/>
      <c r="GSV178" s="173"/>
      <c r="GSW178" s="173"/>
      <c r="GSX178" s="173"/>
      <c r="GSY178" s="173"/>
      <c r="GSZ178" s="173"/>
      <c r="GTA178" s="173"/>
      <c r="GTB178" s="173"/>
      <c r="GTC178" s="173"/>
      <c r="GTD178" s="173"/>
      <c r="GTE178" s="173"/>
      <c r="GTF178" s="173"/>
      <c r="GTG178" s="173"/>
      <c r="GTH178" s="173"/>
      <c r="GTI178" s="173"/>
      <c r="GTJ178" s="173"/>
      <c r="GTK178" s="173"/>
      <c r="GTL178" s="173"/>
      <c r="GTM178" s="173"/>
      <c r="GTN178" s="173"/>
      <c r="GTO178" s="173"/>
      <c r="GTP178" s="173"/>
      <c r="GTQ178" s="173"/>
      <c r="GTR178" s="173"/>
      <c r="GTS178" s="173"/>
      <c r="GTT178" s="173"/>
      <c r="GTU178" s="173"/>
      <c r="GTV178" s="173"/>
      <c r="GTW178" s="173"/>
      <c r="GTX178" s="173"/>
      <c r="GTY178" s="173"/>
      <c r="GTZ178" s="173"/>
      <c r="GUA178" s="173"/>
      <c r="GUB178" s="173"/>
      <c r="GUC178" s="173"/>
      <c r="GUD178" s="173"/>
      <c r="GUE178" s="173"/>
      <c r="GUF178" s="173"/>
      <c r="GUG178" s="173"/>
      <c r="GUH178" s="173"/>
      <c r="GUI178" s="173"/>
      <c r="GUJ178" s="173"/>
      <c r="GUK178" s="173"/>
      <c r="GUL178" s="173"/>
      <c r="GUM178" s="173"/>
      <c r="GUN178" s="173"/>
      <c r="GUO178" s="173"/>
      <c r="GUP178" s="173"/>
      <c r="GUQ178" s="173"/>
      <c r="GUR178" s="173"/>
      <c r="GUS178" s="173"/>
      <c r="GUT178" s="173"/>
      <c r="GUU178" s="173"/>
      <c r="GUV178" s="173"/>
      <c r="GUW178" s="173"/>
      <c r="GUX178" s="173"/>
      <c r="GUY178" s="173"/>
      <c r="GUZ178" s="173"/>
      <c r="GVA178" s="173"/>
      <c r="GVB178" s="173"/>
      <c r="GVC178" s="173"/>
      <c r="GVD178" s="173"/>
      <c r="GVE178" s="173"/>
      <c r="GVF178" s="173"/>
      <c r="GVG178" s="173"/>
      <c r="GVH178" s="173"/>
      <c r="GVI178" s="173"/>
      <c r="GVJ178" s="173"/>
      <c r="GVK178" s="173"/>
      <c r="GVL178" s="173"/>
      <c r="GVM178" s="173"/>
      <c r="GVN178" s="173"/>
      <c r="GVO178" s="173"/>
      <c r="GVP178" s="173"/>
      <c r="GVQ178" s="173"/>
      <c r="GVR178" s="173"/>
      <c r="GVS178" s="173"/>
      <c r="GVT178" s="173"/>
      <c r="GVU178" s="173"/>
      <c r="GVV178" s="173"/>
      <c r="GVW178" s="173"/>
      <c r="GVX178" s="173"/>
      <c r="GVY178" s="173"/>
      <c r="GVZ178" s="173"/>
      <c r="GWA178" s="173"/>
      <c r="GWB178" s="173"/>
      <c r="GWC178" s="173"/>
      <c r="GWD178" s="173"/>
      <c r="GWE178" s="173"/>
      <c r="GWF178" s="173"/>
      <c r="GWG178" s="173"/>
      <c r="GWH178" s="173"/>
      <c r="GWI178" s="173"/>
      <c r="GWJ178" s="173"/>
      <c r="GWK178" s="173"/>
      <c r="GWL178" s="173"/>
      <c r="GWM178" s="173"/>
      <c r="GWN178" s="173"/>
      <c r="GWO178" s="173"/>
      <c r="GWP178" s="173"/>
      <c r="GWQ178" s="173"/>
      <c r="GWR178" s="173"/>
      <c r="GWS178" s="173"/>
      <c r="GWT178" s="173"/>
      <c r="GWU178" s="173"/>
      <c r="GWV178" s="173"/>
      <c r="GWW178" s="173"/>
      <c r="GWX178" s="173"/>
      <c r="GWY178" s="173"/>
      <c r="GWZ178" s="173"/>
      <c r="GXA178" s="173"/>
      <c r="GXB178" s="173"/>
      <c r="GXC178" s="173"/>
      <c r="GXD178" s="173"/>
      <c r="GXE178" s="173"/>
      <c r="GXF178" s="173"/>
      <c r="GXG178" s="173"/>
      <c r="GXH178" s="173"/>
      <c r="GXI178" s="173"/>
      <c r="GXJ178" s="173"/>
      <c r="GXK178" s="173"/>
      <c r="GXL178" s="173"/>
      <c r="GXM178" s="173"/>
      <c r="GXN178" s="173"/>
      <c r="GXO178" s="173"/>
      <c r="GXP178" s="173"/>
      <c r="GXQ178" s="173"/>
      <c r="GXR178" s="173"/>
      <c r="GXS178" s="173"/>
      <c r="GXT178" s="173"/>
      <c r="GXU178" s="173"/>
      <c r="GXV178" s="173"/>
      <c r="GXW178" s="173"/>
      <c r="GXX178" s="173"/>
      <c r="GXY178" s="173"/>
      <c r="GXZ178" s="173"/>
      <c r="GYA178" s="173"/>
      <c r="GYB178" s="173"/>
      <c r="GYC178" s="173"/>
      <c r="GYD178" s="173"/>
      <c r="GYE178" s="173"/>
      <c r="GYF178" s="173"/>
      <c r="GYG178" s="173"/>
      <c r="GYH178" s="173"/>
      <c r="GYI178" s="173"/>
      <c r="GYJ178" s="173"/>
      <c r="GYK178" s="173"/>
      <c r="GYL178" s="173"/>
      <c r="GYM178" s="173"/>
      <c r="GYN178" s="173"/>
      <c r="GYO178" s="173"/>
      <c r="GYP178" s="173"/>
      <c r="GYQ178" s="173"/>
      <c r="GYR178" s="173"/>
      <c r="GYS178" s="173"/>
      <c r="GYT178" s="173"/>
      <c r="GYU178" s="173"/>
      <c r="GYV178" s="173"/>
      <c r="GYW178" s="173"/>
      <c r="GYX178" s="173"/>
      <c r="GYY178" s="173"/>
      <c r="GYZ178" s="173"/>
      <c r="GZA178" s="173"/>
      <c r="GZB178" s="173"/>
      <c r="GZC178" s="173"/>
      <c r="GZD178" s="173"/>
      <c r="GZE178" s="173"/>
      <c r="GZF178" s="173"/>
      <c r="GZG178" s="173"/>
      <c r="GZH178" s="173"/>
      <c r="GZI178" s="173"/>
      <c r="GZJ178" s="173"/>
      <c r="GZK178" s="173"/>
      <c r="GZL178" s="173"/>
      <c r="GZM178" s="173"/>
      <c r="GZN178" s="173"/>
      <c r="GZO178" s="173"/>
      <c r="GZP178" s="173"/>
      <c r="GZQ178" s="173"/>
      <c r="GZR178" s="173"/>
      <c r="GZS178" s="173"/>
      <c r="GZT178" s="173"/>
      <c r="GZU178" s="173"/>
      <c r="GZV178" s="173"/>
      <c r="GZW178" s="173"/>
      <c r="GZX178" s="173"/>
      <c r="GZY178" s="173"/>
      <c r="GZZ178" s="173"/>
      <c r="HAA178" s="173"/>
      <c r="HAB178" s="173"/>
      <c r="HAC178" s="173"/>
      <c r="HAD178" s="173"/>
      <c r="HAE178" s="173"/>
      <c r="HAF178" s="173"/>
      <c r="HAG178" s="173"/>
      <c r="HAH178" s="173"/>
      <c r="HAI178" s="173"/>
      <c r="HAJ178" s="173"/>
      <c r="HAK178" s="173"/>
      <c r="HAL178" s="173"/>
      <c r="HAM178" s="173"/>
      <c r="HAN178" s="173"/>
      <c r="HAO178" s="173"/>
      <c r="HAP178" s="173"/>
      <c r="HAQ178" s="173"/>
      <c r="HAR178" s="173"/>
      <c r="HAS178" s="173"/>
      <c r="HAT178" s="173"/>
      <c r="HAU178" s="173"/>
      <c r="HAV178" s="173"/>
      <c r="HAW178" s="173"/>
      <c r="HAX178" s="173"/>
      <c r="HAY178" s="173"/>
      <c r="HAZ178" s="173"/>
      <c r="HBA178" s="173"/>
      <c r="HBB178" s="173"/>
      <c r="HBC178" s="173"/>
      <c r="HBD178" s="173"/>
      <c r="HBE178" s="173"/>
      <c r="HBF178" s="173"/>
      <c r="HBG178" s="173"/>
      <c r="HBH178" s="173"/>
      <c r="HBI178" s="173"/>
      <c r="HBJ178" s="173"/>
      <c r="HBK178" s="173"/>
      <c r="HBL178" s="173"/>
      <c r="HBM178" s="173"/>
      <c r="HBN178" s="173"/>
      <c r="HBO178" s="173"/>
      <c r="HBP178" s="173"/>
      <c r="HBQ178" s="173"/>
      <c r="HBR178" s="173"/>
      <c r="HBS178" s="173"/>
      <c r="HBT178" s="173"/>
      <c r="HBU178" s="173"/>
      <c r="HBV178" s="173"/>
      <c r="HBW178" s="173"/>
      <c r="HBX178" s="173"/>
      <c r="HBY178" s="173"/>
      <c r="HBZ178" s="173"/>
      <c r="HCA178" s="173"/>
      <c r="HCB178" s="173"/>
      <c r="HCC178" s="173"/>
      <c r="HCD178" s="173"/>
      <c r="HCE178" s="173"/>
      <c r="HCF178" s="173"/>
      <c r="HCG178" s="173"/>
      <c r="HCH178" s="173"/>
      <c r="HCI178" s="173"/>
      <c r="HCJ178" s="173"/>
      <c r="HCK178" s="173"/>
      <c r="HCL178" s="173"/>
      <c r="HCM178" s="173"/>
      <c r="HCN178" s="173"/>
      <c r="HCO178" s="173"/>
      <c r="HCP178" s="173"/>
      <c r="HCQ178" s="173"/>
      <c r="HCR178" s="173"/>
      <c r="HCS178" s="173"/>
      <c r="HCT178" s="173"/>
      <c r="HCU178" s="173"/>
      <c r="HCV178" s="173"/>
      <c r="HCW178" s="173"/>
      <c r="HCX178" s="173"/>
      <c r="HCY178" s="173"/>
      <c r="HCZ178" s="173"/>
      <c r="HDA178" s="173"/>
      <c r="HDB178" s="173"/>
      <c r="HDC178" s="173"/>
      <c r="HDD178" s="173"/>
      <c r="HDE178" s="173"/>
      <c r="HDF178" s="173"/>
      <c r="HDG178" s="173"/>
      <c r="HDH178" s="173"/>
      <c r="HDI178" s="173"/>
      <c r="HDJ178" s="173"/>
      <c r="HDK178" s="173"/>
      <c r="HDL178" s="173"/>
      <c r="HDM178" s="173"/>
      <c r="HDN178" s="173"/>
      <c r="HDO178" s="173"/>
      <c r="HDP178" s="173"/>
      <c r="HDQ178" s="173"/>
      <c r="HDR178" s="173"/>
      <c r="HDS178" s="173"/>
      <c r="HDT178" s="173"/>
      <c r="HDU178" s="173"/>
      <c r="HDV178" s="173"/>
      <c r="HDW178" s="173"/>
      <c r="HDX178" s="173"/>
      <c r="HDY178" s="173"/>
      <c r="HDZ178" s="173"/>
      <c r="HEA178" s="173"/>
      <c r="HEB178" s="173"/>
      <c r="HEC178" s="173"/>
      <c r="HED178" s="173"/>
      <c r="HEE178" s="173"/>
      <c r="HEF178" s="173"/>
      <c r="HEG178" s="173"/>
      <c r="HEH178" s="173"/>
      <c r="HEI178" s="173"/>
      <c r="HEJ178" s="173"/>
      <c r="HEK178" s="173"/>
      <c r="HEL178" s="173"/>
      <c r="HEM178" s="173"/>
      <c r="HEN178" s="173"/>
      <c r="HEO178" s="173"/>
      <c r="HEP178" s="173"/>
      <c r="HEQ178" s="173"/>
      <c r="HER178" s="173"/>
      <c r="HES178" s="173"/>
      <c r="HET178" s="173"/>
      <c r="HEU178" s="173"/>
      <c r="HEV178" s="173"/>
      <c r="HEW178" s="173"/>
      <c r="HEX178" s="173"/>
      <c r="HEY178" s="173"/>
      <c r="HEZ178" s="173"/>
      <c r="HFA178" s="173"/>
      <c r="HFB178" s="173"/>
      <c r="HFC178" s="173"/>
      <c r="HFD178" s="173"/>
      <c r="HFE178" s="173"/>
      <c r="HFF178" s="173"/>
      <c r="HFG178" s="173"/>
      <c r="HFH178" s="173"/>
      <c r="HFI178" s="173"/>
      <c r="HFJ178" s="173"/>
      <c r="HFK178" s="173"/>
      <c r="HFL178" s="173"/>
      <c r="HFM178" s="173"/>
      <c r="HFN178" s="173"/>
      <c r="HFO178" s="173"/>
      <c r="HFP178" s="173"/>
      <c r="HFQ178" s="173"/>
      <c r="HFR178" s="173"/>
      <c r="HFS178" s="173"/>
      <c r="HFT178" s="173"/>
      <c r="HFU178" s="173"/>
      <c r="HFV178" s="173"/>
      <c r="HFW178" s="173"/>
      <c r="HFX178" s="173"/>
      <c r="HFY178" s="173"/>
      <c r="HFZ178" s="173"/>
      <c r="HGA178" s="173"/>
      <c r="HGB178" s="173"/>
      <c r="HGC178" s="173"/>
      <c r="HGD178" s="173"/>
      <c r="HGE178" s="173"/>
      <c r="HGF178" s="173"/>
      <c r="HGG178" s="173"/>
      <c r="HGH178" s="173"/>
      <c r="HGI178" s="173"/>
      <c r="HGJ178" s="173"/>
      <c r="HGK178" s="173"/>
      <c r="HGL178" s="173"/>
      <c r="HGM178" s="173"/>
      <c r="HGN178" s="173"/>
      <c r="HGO178" s="173"/>
      <c r="HGP178" s="173"/>
      <c r="HGQ178" s="173"/>
      <c r="HGR178" s="173"/>
      <c r="HGS178" s="173"/>
      <c r="HGT178" s="173"/>
      <c r="HGU178" s="173"/>
      <c r="HGV178" s="173"/>
      <c r="HGW178" s="173"/>
      <c r="HGX178" s="173"/>
      <c r="HGY178" s="173"/>
      <c r="HGZ178" s="173"/>
      <c r="HHA178" s="173"/>
      <c r="HHB178" s="173"/>
      <c r="HHC178" s="173"/>
      <c r="HHD178" s="173"/>
      <c r="HHE178" s="173"/>
      <c r="HHF178" s="173"/>
      <c r="HHG178" s="173"/>
      <c r="HHH178" s="173"/>
      <c r="HHI178" s="173"/>
      <c r="HHJ178" s="173"/>
      <c r="HHK178" s="173"/>
      <c r="HHL178" s="173"/>
      <c r="HHM178" s="173"/>
      <c r="HHN178" s="173"/>
      <c r="HHO178" s="173"/>
      <c r="HHP178" s="173"/>
      <c r="HHQ178" s="173"/>
      <c r="HHR178" s="173"/>
      <c r="HHS178" s="173"/>
      <c r="HHT178" s="173"/>
      <c r="HHU178" s="173"/>
      <c r="HHV178" s="173"/>
      <c r="HHW178" s="173"/>
      <c r="HHX178" s="173"/>
      <c r="HHY178" s="173"/>
      <c r="HHZ178" s="173"/>
      <c r="HIA178" s="173"/>
      <c r="HIB178" s="173"/>
      <c r="HIC178" s="173"/>
      <c r="HID178" s="173"/>
      <c r="HIE178" s="173"/>
      <c r="HIF178" s="173"/>
      <c r="HIG178" s="173"/>
      <c r="HIH178" s="173"/>
      <c r="HII178" s="173"/>
      <c r="HIJ178" s="173"/>
      <c r="HIK178" s="173"/>
      <c r="HIL178" s="173"/>
      <c r="HIM178" s="173"/>
      <c r="HIN178" s="173"/>
      <c r="HIO178" s="173"/>
      <c r="HIP178" s="173"/>
      <c r="HIQ178" s="173"/>
      <c r="HIR178" s="173"/>
      <c r="HIS178" s="173"/>
      <c r="HIT178" s="173"/>
      <c r="HIU178" s="173"/>
      <c r="HIV178" s="173"/>
      <c r="HIW178" s="173"/>
      <c r="HIX178" s="173"/>
      <c r="HIY178" s="173"/>
      <c r="HIZ178" s="173"/>
      <c r="HJA178" s="173"/>
      <c r="HJB178" s="173"/>
      <c r="HJC178" s="173"/>
      <c r="HJD178" s="173"/>
      <c r="HJE178" s="173"/>
      <c r="HJF178" s="173"/>
      <c r="HJG178" s="173"/>
      <c r="HJH178" s="173"/>
      <c r="HJI178" s="173"/>
      <c r="HJJ178" s="173"/>
      <c r="HJK178" s="173"/>
      <c r="HJL178" s="173"/>
      <c r="HJM178" s="173"/>
      <c r="HJN178" s="173"/>
      <c r="HJO178" s="173"/>
      <c r="HJP178" s="173"/>
      <c r="HJQ178" s="173"/>
      <c r="HJR178" s="173"/>
      <c r="HJS178" s="173"/>
      <c r="HJT178" s="173"/>
      <c r="HJU178" s="173"/>
      <c r="HJV178" s="173"/>
      <c r="HJW178" s="173"/>
      <c r="HJX178" s="173"/>
      <c r="HJY178" s="173"/>
      <c r="HJZ178" s="173"/>
      <c r="HKA178" s="173"/>
      <c r="HKB178" s="173"/>
      <c r="HKC178" s="173"/>
      <c r="HKD178" s="173"/>
      <c r="HKE178" s="173"/>
      <c r="HKF178" s="173"/>
      <c r="HKG178" s="173"/>
      <c r="HKH178" s="173"/>
      <c r="HKI178" s="173"/>
      <c r="HKJ178" s="173"/>
      <c r="HKK178" s="173"/>
      <c r="HKL178" s="173"/>
      <c r="HKM178" s="173"/>
      <c r="HKN178" s="173"/>
      <c r="HKO178" s="173"/>
      <c r="HKP178" s="173"/>
      <c r="HKQ178" s="173"/>
      <c r="HKR178" s="173"/>
      <c r="HKS178" s="173"/>
      <c r="HKT178" s="173"/>
      <c r="HKU178" s="173"/>
      <c r="HKV178" s="173"/>
      <c r="HKW178" s="173"/>
      <c r="HKX178" s="173"/>
      <c r="HKY178" s="173"/>
      <c r="HKZ178" s="173"/>
      <c r="HLA178" s="173"/>
      <c r="HLB178" s="173"/>
      <c r="HLC178" s="173"/>
      <c r="HLD178" s="173"/>
      <c r="HLE178" s="173"/>
      <c r="HLF178" s="173"/>
      <c r="HLG178" s="173"/>
      <c r="HLH178" s="173"/>
      <c r="HLI178" s="173"/>
      <c r="HLJ178" s="173"/>
      <c r="HLK178" s="173"/>
      <c r="HLL178" s="173"/>
      <c r="HLM178" s="173"/>
      <c r="HLN178" s="173"/>
      <c r="HLO178" s="173"/>
      <c r="HLP178" s="173"/>
      <c r="HLQ178" s="173"/>
      <c r="HLR178" s="173"/>
      <c r="HLS178" s="173"/>
      <c r="HLT178" s="173"/>
      <c r="HLU178" s="173"/>
      <c r="HLV178" s="173"/>
      <c r="HLW178" s="173"/>
      <c r="HLX178" s="173"/>
      <c r="HLY178" s="173"/>
      <c r="HLZ178" s="173"/>
      <c r="HMA178" s="173"/>
      <c r="HMB178" s="173"/>
      <c r="HMC178" s="173"/>
      <c r="HMD178" s="173"/>
      <c r="HME178" s="173"/>
      <c r="HMF178" s="173"/>
      <c r="HMG178" s="173"/>
      <c r="HMH178" s="173"/>
      <c r="HMI178" s="173"/>
      <c r="HMJ178" s="173"/>
      <c r="HMK178" s="173"/>
      <c r="HML178" s="173"/>
      <c r="HMM178" s="173"/>
      <c r="HMN178" s="173"/>
      <c r="HMO178" s="173"/>
      <c r="HMP178" s="173"/>
      <c r="HMQ178" s="173"/>
      <c r="HMR178" s="173"/>
      <c r="HMS178" s="173"/>
      <c r="HMT178" s="173"/>
      <c r="HMU178" s="173"/>
      <c r="HMV178" s="173"/>
      <c r="HMW178" s="173"/>
      <c r="HMX178" s="173"/>
      <c r="HMY178" s="173"/>
      <c r="HMZ178" s="173"/>
      <c r="HNA178" s="173"/>
      <c r="HNB178" s="173"/>
      <c r="HNC178" s="173"/>
      <c r="HND178" s="173"/>
      <c r="HNE178" s="173"/>
      <c r="HNF178" s="173"/>
      <c r="HNG178" s="173"/>
      <c r="HNH178" s="173"/>
      <c r="HNI178" s="173"/>
      <c r="HNJ178" s="173"/>
      <c r="HNK178" s="173"/>
      <c r="HNL178" s="173"/>
      <c r="HNM178" s="173"/>
      <c r="HNN178" s="173"/>
      <c r="HNO178" s="173"/>
      <c r="HNP178" s="173"/>
      <c r="HNQ178" s="173"/>
      <c r="HNR178" s="173"/>
      <c r="HNS178" s="173"/>
      <c r="HNT178" s="173"/>
      <c r="HNU178" s="173"/>
      <c r="HNV178" s="173"/>
      <c r="HNW178" s="173"/>
      <c r="HNX178" s="173"/>
      <c r="HNY178" s="173"/>
      <c r="HNZ178" s="173"/>
      <c r="HOA178" s="173"/>
      <c r="HOB178" s="173"/>
      <c r="HOC178" s="173"/>
      <c r="HOD178" s="173"/>
      <c r="HOE178" s="173"/>
      <c r="HOF178" s="173"/>
      <c r="HOG178" s="173"/>
      <c r="HOH178" s="173"/>
      <c r="HOI178" s="173"/>
      <c r="HOJ178" s="173"/>
      <c r="HOK178" s="173"/>
      <c r="HOL178" s="173"/>
      <c r="HOM178" s="173"/>
      <c r="HON178" s="173"/>
      <c r="HOO178" s="173"/>
      <c r="HOP178" s="173"/>
      <c r="HOQ178" s="173"/>
      <c r="HOR178" s="173"/>
      <c r="HOS178" s="173"/>
      <c r="HOT178" s="173"/>
      <c r="HOU178" s="173"/>
      <c r="HOV178" s="173"/>
      <c r="HOW178" s="173"/>
      <c r="HOX178" s="173"/>
      <c r="HOY178" s="173"/>
      <c r="HOZ178" s="173"/>
      <c r="HPA178" s="173"/>
      <c r="HPB178" s="173"/>
      <c r="HPC178" s="173"/>
      <c r="HPD178" s="173"/>
      <c r="HPE178" s="173"/>
      <c r="HPF178" s="173"/>
      <c r="HPG178" s="173"/>
      <c r="HPH178" s="173"/>
      <c r="HPI178" s="173"/>
      <c r="HPJ178" s="173"/>
      <c r="HPK178" s="173"/>
      <c r="HPL178" s="173"/>
      <c r="HPM178" s="173"/>
      <c r="HPN178" s="173"/>
      <c r="HPO178" s="173"/>
      <c r="HPP178" s="173"/>
      <c r="HPQ178" s="173"/>
      <c r="HPR178" s="173"/>
      <c r="HPS178" s="173"/>
      <c r="HPT178" s="173"/>
      <c r="HPU178" s="173"/>
      <c r="HPV178" s="173"/>
      <c r="HPW178" s="173"/>
      <c r="HPX178" s="173"/>
      <c r="HPY178" s="173"/>
      <c r="HPZ178" s="173"/>
      <c r="HQA178" s="173"/>
      <c r="HQB178" s="173"/>
      <c r="HQC178" s="173"/>
      <c r="HQD178" s="173"/>
      <c r="HQE178" s="173"/>
      <c r="HQF178" s="173"/>
      <c r="HQG178" s="173"/>
      <c r="HQH178" s="173"/>
      <c r="HQI178" s="173"/>
      <c r="HQJ178" s="173"/>
      <c r="HQK178" s="173"/>
      <c r="HQL178" s="173"/>
      <c r="HQM178" s="173"/>
      <c r="HQN178" s="173"/>
      <c r="HQO178" s="173"/>
      <c r="HQP178" s="173"/>
      <c r="HQQ178" s="173"/>
      <c r="HQR178" s="173"/>
      <c r="HQS178" s="173"/>
      <c r="HQT178" s="173"/>
      <c r="HQU178" s="173"/>
      <c r="HQV178" s="173"/>
      <c r="HQW178" s="173"/>
      <c r="HQX178" s="173"/>
      <c r="HQY178" s="173"/>
      <c r="HQZ178" s="173"/>
      <c r="HRA178" s="173"/>
      <c r="HRB178" s="173"/>
      <c r="HRC178" s="173"/>
      <c r="HRD178" s="173"/>
      <c r="HRE178" s="173"/>
      <c r="HRF178" s="173"/>
      <c r="HRG178" s="173"/>
      <c r="HRH178" s="173"/>
      <c r="HRI178" s="173"/>
      <c r="HRJ178" s="173"/>
      <c r="HRK178" s="173"/>
      <c r="HRL178" s="173"/>
      <c r="HRM178" s="173"/>
      <c r="HRN178" s="173"/>
      <c r="HRO178" s="173"/>
      <c r="HRP178" s="173"/>
      <c r="HRQ178" s="173"/>
      <c r="HRR178" s="173"/>
      <c r="HRS178" s="173"/>
      <c r="HRT178" s="173"/>
      <c r="HRU178" s="173"/>
      <c r="HRV178" s="173"/>
      <c r="HRW178" s="173"/>
      <c r="HRX178" s="173"/>
      <c r="HRY178" s="173"/>
      <c r="HRZ178" s="173"/>
      <c r="HSA178" s="173"/>
      <c r="HSB178" s="173"/>
      <c r="HSC178" s="173"/>
      <c r="HSD178" s="173"/>
      <c r="HSE178" s="173"/>
      <c r="HSF178" s="173"/>
      <c r="HSG178" s="173"/>
      <c r="HSH178" s="173"/>
      <c r="HSI178" s="173"/>
      <c r="HSJ178" s="173"/>
      <c r="HSK178" s="173"/>
      <c r="HSL178" s="173"/>
      <c r="HSM178" s="173"/>
      <c r="HSN178" s="173"/>
      <c r="HSO178" s="173"/>
      <c r="HSP178" s="173"/>
      <c r="HSQ178" s="173"/>
      <c r="HSR178" s="173"/>
      <c r="HSS178" s="173"/>
      <c r="HST178" s="173"/>
      <c r="HSU178" s="173"/>
      <c r="HSV178" s="173"/>
      <c r="HSW178" s="173"/>
      <c r="HSX178" s="173"/>
      <c r="HSY178" s="173"/>
      <c r="HSZ178" s="173"/>
      <c r="HTA178" s="173"/>
      <c r="HTB178" s="173"/>
      <c r="HTC178" s="173"/>
      <c r="HTD178" s="173"/>
      <c r="HTE178" s="173"/>
      <c r="HTF178" s="173"/>
      <c r="HTG178" s="173"/>
      <c r="HTH178" s="173"/>
      <c r="HTI178" s="173"/>
      <c r="HTJ178" s="173"/>
      <c r="HTK178" s="173"/>
      <c r="HTL178" s="173"/>
      <c r="HTM178" s="173"/>
      <c r="HTN178" s="173"/>
      <c r="HTO178" s="173"/>
      <c r="HTP178" s="173"/>
      <c r="HTQ178" s="173"/>
      <c r="HTR178" s="173"/>
      <c r="HTS178" s="173"/>
      <c r="HTT178" s="173"/>
      <c r="HTU178" s="173"/>
      <c r="HTV178" s="173"/>
      <c r="HTW178" s="173"/>
      <c r="HTX178" s="173"/>
      <c r="HTY178" s="173"/>
      <c r="HTZ178" s="173"/>
      <c r="HUA178" s="173"/>
      <c r="HUB178" s="173"/>
      <c r="HUC178" s="173"/>
      <c r="HUD178" s="173"/>
      <c r="HUE178" s="173"/>
      <c r="HUF178" s="173"/>
      <c r="HUG178" s="173"/>
      <c r="HUH178" s="173"/>
      <c r="HUI178" s="173"/>
      <c r="HUJ178" s="173"/>
      <c r="HUK178" s="173"/>
      <c r="HUL178" s="173"/>
      <c r="HUM178" s="173"/>
      <c r="HUN178" s="173"/>
      <c r="HUO178" s="173"/>
      <c r="HUP178" s="173"/>
      <c r="HUQ178" s="173"/>
      <c r="HUR178" s="173"/>
      <c r="HUS178" s="173"/>
      <c r="HUT178" s="173"/>
      <c r="HUU178" s="173"/>
      <c r="HUV178" s="173"/>
      <c r="HUW178" s="173"/>
      <c r="HUX178" s="173"/>
      <c r="HUY178" s="173"/>
      <c r="HUZ178" s="173"/>
      <c r="HVA178" s="173"/>
      <c r="HVB178" s="173"/>
      <c r="HVC178" s="173"/>
      <c r="HVD178" s="173"/>
      <c r="HVE178" s="173"/>
      <c r="HVF178" s="173"/>
      <c r="HVG178" s="173"/>
      <c r="HVH178" s="173"/>
      <c r="HVI178" s="173"/>
      <c r="HVJ178" s="173"/>
      <c r="HVK178" s="173"/>
      <c r="HVL178" s="173"/>
      <c r="HVM178" s="173"/>
      <c r="HVN178" s="173"/>
      <c r="HVO178" s="173"/>
      <c r="HVP178" s="173"/>
      <c r="HVQ178" s="173"/>
      <c r="HVR178" s="173"/>
      <c r="HVS178" s="173"/>
      <c r="HVT178" s="173"/>
      <c r="HVU178" s="173"/>
      <c r="HVV178" s="173"/>
      <c r="HVW178" s="173"/>
      <c r="HVX178" s="173"/>
      <c r="HVY178" s="173"/>
      <c r="HVZ178" s="173"/>
      <c r="HWA178" s="173"/>
      <c r="HWB178" s="173"/>
      <c r="HWC178" s="173"/>
      <c r="HWD178" s="173"/>
      <c r="HWE178" s="173"/>
      <c r="HWF178" s="173"/>
      <c r="HWG178" s="173"/>
      <c r="HWH178" s="173"/>
      <c r="HWI178" s="173"/>
      <c r="HWJ178" s="173"/>
      <c r="HWK178" s="173"/>
      <c r="HWL178" s="173"/>
      <c r="HWM178" s="173"/>
      <c r="HWN178" s="173"/>
      <c r="HWO178" s="173"/>
      <c r="HWP178" s="173"/>
      <c r="HWQ178" s="173"/>
      <c r="HWR178" s="173"/>
      <c r="HWS178" s="173"/>
      <c r="HWT178" s="173"/>
      <c r="HWU178" s="173"/>
      <c r="HWV178" s="173"/>
      <c r="HWW178" s="173"/>
      <c r="HWX178" s="173"/>
      <c r="HWY178" s="173"/>
      <c r="HWZ178" s="173"/>
      <c r="HXA178" s="173"/>
      <c r="HXB178" s="173"/>
      <c r="HXC178" s="173"/>
      <c r="HXD178" s="173"/>
      <c r="HXE178" s="173"/>
      <c r="HXF178" s="173"/>
      <c r="HXG178" s="173"/>
      <c r="HXH178" s="173"/>
      <c r="HXI178" s="173"/>
      <c r="HXJ178" s="173"/>
      <c r="HXK178" s="173"/>
      <c r="HXL178" s="173"/>
      <c r="HXM178" s="173"/>
      <c r="HXN178" s="173"/>
      <c r="HXO178" s="173"/>
      <c r="HXP178" s="173"/>
      <c r="HXQ178" s="173"/>
      <c r="HXR178" s="173"/>
      <c r="HXS178" s="173"/>
      <c r="HXT178" s="173"/>
      <c r="HXU178" s="173"/>
      <c r="HXV178" s="173"/>
      <c r="HXW178" s="173"/>
      <c r="HXX178" s="173"/>
      <c r="HXY178" s="173"/>
      <c r="HXZ178" s="173"/>
      <c r="HYA178" s="173"/>
      <c r="HYB178" s="173"/>
      <c r="HYC178" s="173"/>
      <c r="HYD178" s="173"/>
      <c r="HYE178" s="173"/>
      <c r="HYF178" s="173"/>
      <c r="HYG178" s="173"/>
      <c r="HYH178" s="173"/>
      <c r="HYI178" s="173"/>
      <c r="HYJ178" s="173"/>
      <c r="HYK178" s="173"/>
      <c r="HYL178" s="173"/>
      <c r="HYM178" s="173"/>
      <c r="HYN178" s="173"/>
      <c r="HYO178" s="173"/>
      <c r="HYP178" s="173"/>
      <c r="HYQ178" s="173"/>
      <c r="HYR178" s="173"/>
      <c r="HYS178" s="173"/>
      <c r="HYT178" s="173"/>
      <c r="HYU178" s="173"/>
      <c r="HYV178" s="173"/>
      <c r="HYW178" s="173"/>
      <c r="HYX178" s="173"/>
      <c r="HYY178" s="173"/>
      <c r="HYZ178" s="173"/>
      <c r="HZA178" s="173"/>
      <c r="HZB178" s="173"/>
      <c r="HZC178" s="173"/>
      <c r="HZD178" s="173"/>
      <c r="HZE178" s="173"/>
      <c r="HZF178" s="173"/>
      <c r="HZG178" s="173"/>
      <c r="HZH178" s="173"/>
      <c r="HZI178" s="173"/>
      <c r="HZJ178" s="173"/>
      <c r="HZK178" s="173"/>
      <c r="HZL178" s="173"/>
      <c r="HZM178" s="173"/>
      <c r="HZN178" s="173"/>
      <c r="HZO178" s="173"/>
      <c r="HZP178" s="173"/>
      <c r="HZQ178" s="173"/>
      <c r="HZR178" s="173"/>
      <c r="HZS178" s="173"/>
      <c r="HZT178" s="173"/>
      <c r="HZU178" s="173"/>
      <c r="HZV178" s="173"/>
      <c r="HZW178" s="173"/>
      <c r="HZX178" s="173"/>
      <c r="HZY178" s="173"/>
      <c r="HZZ178" s="173"/>
      <c r="IAA178" s="173"/>
      <c r="IAB178" s="173"/>
      <c r="IAC178" s="173"/>
      <c r="IAD178" s="173"/>
      <c r="IAE178" s="173"/>
      <c r="IAF178" s="173"/>
      <c r="IAG178" s="173"/>
      <c r="IAH178" s="173"/>
      <c r="IAI178" s="173"/>
      <c r="IAJ178" s="173"/>
      <c r="IAK178" s="173"/>
      <c r="IAL178" s="173"/>
      <c r="IAM178" s="173"/>
      <c r="IAN178" s="173"/>
      <c r="IAO178" s="173"/>
      <c r="IAP178" s="173"/>
      <c r="IAQ178" s="173"/>
      <c r="IAR178" s="173"/>
      <c r="IAS178" s="173"/>
      <c r="IAT178" s="173"/>
      <c r="IAU178" s="173"/>
      <c r="IAV178" s="173"/>
      <c r="IAW178" s="173"/>
      <c r="IAX178" s="173"/>
      <c r="IAY178" s="173"/>
      <c r="IAZ178" s="173"/>
      <c r="IBA178" s="173"/>
      <c r="IBB178" s="173"/>
      <c r="IBC178" s="173"/>
      <c r="IBD178" s="173"/>
      <c r="IBE178" s="173"/>
      <c r="IBF178" s="173"/>
      <c r="IBG178" s="173"/>
      <c r="IBH178" s="173"/>
      <c r="IBI178" s="173"/>
      <c r="IBJ178" s="173"/>
      <c r="IBK178" s="173"/>
      <c r="IBL178" s="173"/>
      <c r="IBM178" s="173"/>
      <c r="IBN178" s="173"/>
      <c r="IBO178" s="173"/>
      <c r="IBP178" s="173"/>
      <c r="IBQ178" s="173"/>
      <c r="IBR178" s="173"/>
      <c r="IBS178" s="173"/>
      <c r="IBT178" s="173"/>
      <c r="IBU178" s="173"/>
      <c r="IBV178" s="173"/>
      <c r="IBW178" s="173"/>
      <c r="IBX178" s="173"/>
      <c r="IBY178" s="173"/>
      <c r="IBZ178" s="173"/>
      <c r="ICA178" s="173"/>
      <c r="ICB178" s="173"/>
      <c r="ICC178" s="173"/>
      <c r="ICD178" s="173"/>
      <c r="ICE178" s="173"/>
      <c r="ICF178" s="173"/>
      <c r="ICG178" s="173"/>
      <c r="ICH178" s="173"/>
      <c r="ICI178" s="173"/>
      <c r="ICJ178" s="173"/>
      <c r="ICK178" s="173"/>
      <c r="ICL178" s="173"/>
      <c r="ICM178" s="173"/>
      <c r="ICN178" s="173"/>
      <c r="ICO178" s="173"/>
      <c r="ICP178" s="173"/>
      <c r="ICQ178" s="173"/>
      <c r="ICR178" s="173"/>
      <c r="ICS178" s="173"/>
      <c r="ICT178" s="173"/>
      <c r="ICU178" s="173"/>
      <c r="ICV178" s="173"/>
      <c r="ICW178" s="173"/>
      <c r="ICX178" s="173"/>
      <c r="ICY178" s="173"/>
      <c r="ICZ178" s="173"/>
      <c r="IDA178" s="173"/>
      <c r="IDB178" s="173"/>
      <c r="IDC178" s="173"/>
      <c r="IDD178" s="173"/>
      <c r="IDE178" s="173"/>
      <c r="IDF178" s="173"/>
      <c r="IDG178" s="173"/>
      <c r="IDH178" s="173"/>
      <c r="IDI178" s="173"/>
      <c r="IDJ178" s="173"/>
      <c r="IDK178" s="173"/>
      <c r="IDL178" s="173"/>
      <c r="IDM178" s="173"/>
      <c r="IDN178" s="173"/>
      <c r="IDO178" s="173"/>
      <c r="IDP178" s="173"/>
      <c r="IDQ178" s="173"/>
      <c r="IDR178" s="173"/>
      <c r="IDS178" s="173"/>
      <c r="IDT178" s="173"/>
      <c r="IDU178" s="173"/>
      <c r="IDV178" s="173"/>
      <c r="IDW178" s="173"/>
      <c r="IDX178" s="173"/>
      <c r="IDY178" s="173"/>
      <c r="IDZ178" s="173"/>
      <c r="IEA178" s="173"/>
      <c r="IEB178" s="173"/>
      <c r="IEC178" s="173"/>
      <c r="IED178" s="173"/>
      <c r="IEE178" s="173"/>
      <c r="IEF178" s="173"/>
      <c r="IEG178" s="173"/>
      <c r="IEH178" s="173"/>
      <c r="IEI178" s="173"/>
      <c r="IEJ178" s="173"/>
      <c r="IEK178" s="173"/>
      <c r="IEL178" s="173"/>
      <c r="IEM178" s="173"/>
      <c r="IEN178" s="173"/>
      <c r="IEO178" s="173"/>
      <c r="IEP178" s="173"/>
      <c r="IEQ178" s="173"/>
      <c r="IER178" s="173"/>
      <c r="IES178" s="173"/>
      <c r="IET178" s="173"/>
      <c r="IEU178" s="173"/>
      <c r="IEV178" s="173"/>
      <c r="IEW178" s="173"/>
      <c r="IEX178" s="173"/>
      <c r="IEY178" s="173"/>
      <c r="IEZ178" s="173"/>
      <c r="IFA178" s="173"/>
      <c r="IFB178" s="173"/>
      <c r="IFC178" s="173"/>
      <c r="IFD178" s="173"/>
      <c r="IFE178" s="173"/>
      <c r="IFF178" s="173"/>
      <c r="IFG178" s="173"/>
      <c r="IFH178" s="173"/>
      <c r="IFI178" s="173"/>
      <c r="IFJ178" s="173"/>
      <c r="IFK178" s="173"/>
      <c r="IFL178" s="173"/>
      <c r="IFM178" s="173"/>
      <c r="IFN178" s="173"/>
      <c r="IFO178" s="173"/>
      <c r="IFP178" s="173"/>
      <c r="IFQ178" s="173"/>
      <c r="IFR178" s="173"/>
      <c r="IFS178" s="173"/>
      <c r="IFT178" s="173"/>
      <c r="IFU178" s="173"/>
      <c r="IFV178" s="173"/>
      <c r="IFW178" s="173"/>
      <c r="IFX178" s="173"/>
      <c r="IFY178" s="173"/>
      <c r="IFZ178" s="173"/>
      <c r="IGA178" s="173"/>
      <c r="IGB178" s="173"/>
      <c r="IGC178" s="173"/>
      <c r="IGD178" s="173"/>
      <c r="IGE178" s="173"/>
      <c r="IGF178" s="173"/>
      <c r="IGG178" s="173"/>
      <c r="IGH178" s="173"/>
      <c r="IGI178" s="173"/>
      <c r="IGJ178" s="173"/>
      <c r="IGK178" s="173"/>
      <c r="IGL178" s="173"/>
      <c r="IGM178" s="173"/>
      <c r="IGN178" s="173"/>
      <c r="IGO178" s="173"/>
      <c r="IGP178" s="173"/>
      <c r="IGQ178" s="173"/>
      <c r="IGR178" s="173"/>
      <c r="IGS178" s="173"/>
      <c r="IGT178" s="173"/>
      <c r="IGU178" s="173"/>
      <c r="IGV178" s="173"/>
      <c r="IGW178" s="173"/>
      <c r="IGX178" s="173"/>
      <c r="IGY178" s="173"/>
      <c r="IGZ178" s="173"/>
      <c r="IHA178" s="173"/>
      <c r="IHB178" s="173"/>
      <c r="IHC178" s="173"/>
      <c r="IHD178" s="173"/>
      <c r="IHE178" s="173"/>
      <c r="IHF178" s="173"/>
      <c r="IHG178" s="173"/>
      <c r="IHH178" s="173"/>
      <c r="IHI178" s="173"/>
      <c r="IHJ178" s="173"/>
      <c r="IHK178" s="173"/>
      <c r="IHL178" s="173"/>
      <c r="IHM178" s="173"/>
      <c r="IHN178" s="173"/>
      <c r="IHO178" s="173"/>
      <c r="IHP178" s="173"/>
      <c r="IHQ178" s="173"/>
      <c r="IHR178" s="173"/>
      <c r="IHS178" s="173"/>
      <c r="IHT178" s="173"/>
      <c r="IHU178" s="173"/>
      <c r="IHV178" s="173"/>
      <c r="IHW178" s="173"/>
      <c r="IHX178" s="173"/>
      <c r="IHY178" s="173"/>
      <c r="IHZ178" s="173"/>
      <c r="IIA178" s="173"/>
      <c r="IIB178" s="173"/>
      <c r="IIC178" s="173"/>
      <c r="IID178" s="173"/>
      <c r="IIE178" s="173"/>
      <c r="IIF178" s="173"/>
      <c r="IIG178" s="173"/>
      <c r="IIH178" s="173"/>
      <c r="III178" s="173"/>
      <c r="IIJ178" s="173"/>
      <c r="IIK178" s="173"/>
      <c r="IIL178" s="173"/>
      <c r="IIM178" s="173"/>
      <c r="IIN178" s="173"/>
      <c r="IIO178" s="173"/>
      <c r="IIP178" s="173"/>
      <c r="IIQ178" s="173"/>
      <c r="IIR178" s="173"/>
      <c r="IIS178" s="173"/>
      <c r="IIT178" s="173"/>
      <c r="IIU178" s="173"/>
      <c r="IIV178" s="173"/>
      <c r="IIW178" s="173"/>
      <c r="IIX178" s="173"/>
      <c r="IIY178" s="173"/>
      <c r="IIZ178" s="173"/>
      <c r="IJA178" s="173"/>
      <c r="IJB178" s="173"/>
      <c r="IJC178" s="173"/>
      <c r="IJD178" s="173"/>
      <c r="IJE178" s="173"/>
      <c r="IJF178" s="173"/>
      <c r="IJG178" s="173"/>
      <c r="IJH178" s="173"/>
      <c r="IJI178" s="173"/>
      <c r="IJJ178" s="173"/>
      <c r="IJK178" s="173"/>
      <c r="IJL178" s="173"/>
      <c r="IJM178" s="173"/>
      <c r="IJN178" s="173"/>
      <c r="IJO178" s="173"/>
      <c r="IJP178" s="173"/>
      <c r="IJQ178" s="173"/>
      <c r="IJR178" s="173"/>
      <c r="IJS178" s="173"/>
      <c r="IJT178" s="173"/>
      <c r="IJU178" s="173"/>
      <c r="IJV178" s="173"/>
      <c r="IJW178" s="173"/>
      <c r="IJX178" s="173"/>
      <c r="IJY178" s="173"/>
      <c r="IJZ178" s="173"/>
      <c r="IKA178" s="173"/>
      <c r="IKB178" s="173"/>
      <c r="IKC178" s="173"/>
      <c r="IKD178" s="173"/>
      <c r="IKE178" s="173"/>
      <c r="IKF178" s="173"/>
      <c r="IKG178" s="173"/>
      <c r="IKH178" s="173"/>
      <c r="IKI178" s="173"/>
      <c r="IKJ178" s="173"/>
      <c r="IKK178" s="173"/>
      <c r="IKL178" s="173"/>
      <c r="IKM178" s="173"/>
      <c r="IKN178" s="173"/>
      <c r="IKO178" s="173"/>
      <c r="IKP178" s="173"/>
      <c r="IKQ178" s="173"/>
      <c r="IKR178" s="173"/>
      <c r="IKS178" s="173"/>
      <c r="IKT178" s="173"/>
      <c r="IKU178" s="173"/>
      <c r="IKV178" s="173"/>
      <c r="IKW178" s="173"/>
      <c r="IKX178" s="173"/>
      <c r="IKY178" s="173"/>
      <c r="IKZ178" s="173"/>
      <c r="ILA178" s="173"/>
      <c r="ILB178" s="173"/>
      <c r="ILC178" s="173"/>
      <c r="ILD178" s="173"/>
      <c r="ILE178" s="173"/>
      <c r="ILF178" s="173"/>
      <c r="ILG178" s="173"/>
      <c r="ILH178" s="173"/>
      <c r="ILI178" s="173"/>
      <c r="ILJ178" s="173"/>
      <c r="ILK178" s="173"/>
      <c r="ILL178" s="173"/>
      <c r="ILM178" s="173"/>
      <c r="ILN178" s="173"/>
      <c r="ILO178" s="173"/>
      <c r="ILP178" s="173"/>
      <c r="ILQ178" s="173"/>
      <c r="ILR178" s="173"/>
      <c r="ILS178" s="173"/>
      <c r="ILT178" s="173"/>
      <c r="ILU178" s="173"/>
      <c r="ILV178" s="173"/>
      <c r="ILW178" s="173"/>
      <c r="ILX178" s="173"/>
      <c r="ILY178" s="173"/>
      <c r="ILZ178" s="173"/>
      <c r="IMA178" s="173"/>
      <c r="IMB178" s="173"/>
      <c r="IMC178" s="173"/>
      <c r="IMD178" s="173"/>
      <c r="IME178" s="173"/>
      <c r="IMF178" s="173"/>
      <c r="IMG178" s="173"/>
      <c r="IMH178" s="173"/>
      <c r="IMI178" s="173"/>
      <c r="IMJ178" s="173"/>
      <c r="IMK178" s="173"/>
      <c r="IML178" s="173"/>
      <c r="IMM178" s="173"/>
      <c r="IMN178" s="173"/>
      <c r="IMO178" s="173"/>
      <c r="IMP178" s="173"/>
      <c r="IMQ178" s="173"/>
      <c r="IMR178" s="173"/>
      <c r="IMS178" s="173"/>
      <c r="IMT178" s="173"/>
      <c r="IMU178" s="173"/>
      <c r="IMV178" s="173"/>
      <c r="IMW178" s="173"/>
      <c r="IMX178" s="173"/>
      <c r="IMY178" s="173"/>
      <c r="IMZ178" s="173"/>
      <c r="INA178" s="173"/>
      <c r="INB178" s="173"/>
      <c r="INC178" s="173"/>
      <c r="IND178" s="173"/>
      <c r="INE178" s="173"/>
      <c r="INF178" s="173"/>
      <c r="ING178" s="173"/>
      <c r="INH178" s="173"/>
      <c r="INI178" s="173"/>
      <c r="INJ178" s="173"/>
      <c r="INK178" s="173"/>
      <c r="INL178" s="173"/>
      <c r="INM178" s="173"/>
      <c r="INN178" s="173"/>
      <c r="INO178" s="173"/>
      <c r="INP178" s="173"/>
      <c r="INQ178" s="173"/>
      <c r="INR178" s="173"/>
      <c r="INS178" s="173"/>
      <c r="INT178" s="173"/>
      <c r="INU178" s="173"/>
      <c r="INV178" s="173"/>
      <c r="INW178" s="173"/>
      <c r="INX178" s="173"/>
      <c r="INY178" s="173"/>
      <c r="INZ178" s="173"/>
      <c r="IOA178" s="173"/>
      <c r="IOB178" s="173"/>
      <c r="IOC178" s="173"/>
      <c r="IOD178" s="173"/>
      <c r="IOE178" s="173"/>
      <c r="IOF178" s="173"/>
      <c r="IOG178" s="173"/>
      <c r="IOH178" s="173"/>
      <c r="IOI178" s="173"/>
      <c r="IOJ178" s="173"/>
      <c r="IOK178" s="173"/>
      <c r="IOL178" s="173"/>
      <c r="IOM178" s="173"/>
      <c r="ION178" s="173"/>
      <c r="IOO178" s="173"/>
      <c r="IOP178" s="173"/>
      <c r="IOQ178" s="173"/>
      <c r="IOR178" s="173"/>
      <c r="IOS178" s="173"/>
      <c r="IOT178" s="173"/>
      <c r="IOU178" s="173"/>
      <c r="IOV178" s="173"/>
      <c r="IOW178" s="173"/>
      <c r="IOX178" s="173"/>
      <c r="IOY178" s="173"/>
      <c r="IOZ178" s="173"/>
      <c r="IPA178" s="173"/>
      <c r="IPB178" s="173"/>
      <c r="IPC178" s="173"/>
      <c r="IPD178" s="173"/>
      <c r="IPE178" s="173"/>
      <c r="IPF178" s="173"/>
      <c r="IPG178" s="173"/>
      <c r="IPH178" s="173"/>
      <c r="IPI178" s="173"/>
      <c r="IPJ178" s="173"/>
      <c r="IPK178" s="173"/>
      <c r="IPL178" s="173"/>
      <c r="IPM178" s="173"/>
      <c r="IPN178" s="173"/>
      <c r="IPO178" s="173"/>
      <c r="IPP178" s="173"/>
      <c r="IPQ178" s="173"/>
      <c r="IPR178" s="173"/>
      <c r="IPS178" s="173"/>
      <c r="IPT178" s="173"/>
      <c r="IPU178" s="173"/>
      <c r="IPV178" s="173"/>
      <c r="IPW178" s="173"/>
      <c r="IPX178" s="173"/>
      <c r="IPY178" s="173"/>
      <c r="IPZ178" s="173"/>
      <c r="IQA178" s="173"/>
      <c r="IQB178" s="173"/>
      <c r="IQC178" s="173"/>
      <c r="IQD178" s="173"/>
      <c r="IQE178" s="173"/>
      <c r="IQF178" s="173"/>
      <c r="IQG178" s="173"/>
      <c r="IQH178" s="173"/>
      <c r="IQI178" s="173"/>
      <c r="IQJ178" s="173"/>
      <c r="IQK178" s="173"/>
      <c r="IQL178" s="173"/>
      <c r="IQM178" s="173"/>
      <c r="IQN178" s="173"/>
      <c r="IQO178" s="173"/>
      <c r="IQP178" s="173"/>
      <c r="IQQ178" s="173"/>
      <c r="IQR178" s="173"/>
      <c r="IQS178" s="173"/>
      <c r="IQT178" s="173"/>
      <c r="IQU178" s="173"/>
      <c r="IQV178" s="173"/>
      <c r="IQW178" s="173"/>
      <c r="IQX178" s="173"/>
      <c r="IQY178" s="173"/>
      <c r="IQZ178" s="173"/>
      <c r="IRA178" s="173"/>
      <c r="IRB178" s="173"/>
      <c r="IRC178" s="173"/>
      <c r="IRD178" s="173"/>
      <c r="IRE178" s="173"/>
      <c r="IRF178" s="173"/>
      <c r="IRG178" s="173"/>
      <c r="IRH178" s="173"/>
      <c r="IRI178" s="173"/>
      <c r="IRJ178" s="173"/>
      <c r="IRK178" s="173"/>
      <c r="IRL178" s="173"/>
      <c r="IRM178" s="173"/>
      <c r="IRN178" s="173"/>
      <c r="IRO178" s="173"/>
      <c r="IRP178" s="173"/>
      <c r="IRQ178" s="173"/>
      <c r="IRR178" s="173"/>
      <c r="IRS178" s="173"/>
      <c r="IRT178" s="173"/>
      <c r="IRU178" s="173"/>
      <c r="IRV178" s="173"/>
      <c r="IRW178" s="173"/>
      <c r="IRX178" s="173"/>
      <c r="IRY178" s="173"/>
      <c r="IRZ178" s="173"/>
      <c r="ISA178" s="173"/>
      <c r="ISB178" s="173"/>
      <c r="ISC178" s="173"/>
      <c r="ISD178" s="173"/>
      <c r="ISE178" s="173"/>
      <c r="ISF178" s="173"/>
      <c r="ISG178" s="173"/>
      <c r="ISH178" s="173"/>
      <c r="ISI178" s="173"/>
      <c r="ISJ178" s="173"/>
      <c r="ISK178" s="173"/>
      <c r="ISL178" s="173"/>
      <c r="ISM178" s="173"/>
      <c r="ISN178" s="173"/>
      <c r="ISO178" s="173"/>
      <c r="ISP178" s="173"/>
      <c r="ISQ178" s="173"/>
      <c r="ISR178" s="173"/>
      <c r="ISS178" s="173"/>
      <c r="IST178" s="173"/>
      <c r="ISU178" s="173"/>
      <c r="ISV178" s="173"/>
      <c r="ISW178" s="173"/>
      <c r="ISX178" s="173"/>
      <c r="ISY178" s="173"/>
      <c r="ISZ178" s="173"/>
      <c r="ITA178" s="173"/>
      <c r="ITB178" s="173"/>
      <c r="ITC178" s="173"/>
      <c r="ITD178" s="173"/>
      <c r="ITE178" s="173"/>
      <c r="ITF178" s="173"/>
      <c r="ITG178" s="173"/>
      <c r="ITH178" s="173"/>
      <c r="ITI178" s="173"/>
      <c r="ITJ178" s="173"/>
      <c r="ITK178" s="173"/>
      <c r="ITL178" s="173"/>
      <c r="ITM178" s="173"/>
      <c r="ITN178" s="173"/>
      <c r="ITO178" s="173"/>
      <c r="ITP178" s="173"/>
      <c r="ITQ178" s="173"/>
      <c r="ITR178" s="173"/>
      <c r="ITS178" s="173"/>
      <c r="ITT178" s="173"/>
      <c r="ITU178" s="173"/>
      <c r="ITV178" s="173"/>
      <c r="ITW178" s="173"/>
      <c r="ITX178" s="173"/>
      <c r="ITY178" s="173"/>
      <c r="ITZ178" s="173"/>
      <c r="IUA178" s="173"/>
      <c r="IUB178" s="173"/>
      <c r="IUC178" s="173"/>
      <c r="IUD178" s="173"/>
      <c r="IUE178" s="173"/>
      <c r="IUF178" s="173"/>
      <c r="IUG178" s="173"/>
      <c r="IUH178" s="173"/>
      <c r="IUI178" s="173"/>
      <c r="IUJ178" s="173"/>
      <c r="IUK178" s="173"/>
      <c r="IUL178" s="173"/>
      <c r="IUM178" s="173"/>
      <c r="IUN178" s="173"/>
      <c r="IUO178" s="173"/>
      <c r="IUP178" s="173"/>
      <c r="IUQ178" s="173"/>
      <c r="IUR178" s="173"/>
      <c r="IUS178" s="173"/>
      <c r="IUT178" s="173"/>
      <c r="IUU178" s="173"/>
      <c r="IUV178" s="173"/>
      <c r="IUW178" s="173"/>
      <c r="IUX178" s="173"/>
      <c r="IUY178" s="173"/>
      <c r="IUZ178" s="173"/>
      <c r="IVA178" s="173"/>
      <c r="IVB178" s="173"/>
      <c r="IVC178" s="173"/>
      <c r="IVD178" s="173"/>
      <c r="IVE178" s="173"/>
      <c r="IVF178" s="173"/>
      <c r="IVG178" s="173"/>
      <c r="IVH178" s="173"/>
      <c r="IVI178" s="173"/>
      <c r="IVJ178" s="173"/>
      <c r="IVK178" s="173"/>
      <c r="IVL178" s="173"/>
      <c r="IVM178" s="173"/>
      <c r="IVN178" s="173"/>
      <c r="IVO178" s="173"/>
      <c r="IVP178" s="173"/>
      <c r="IVQ178" s="173"/>
      <c r="IVR178" s="173"/>
      <c r="IVS178" s="173"/>
      <c r="IVT178" s="173"/>
      <c r="IVU178" s="173"/>
      <c r="IVV178" s="173"/>
      <c r="IVW178" s="173"/>
      <c r="IVX178" s="173"/>
      <c r="IVY178" s="173"/>
      <c r="IVZ178" s="173"/>
      <c r="IWA178" s="173"/>
      <c r="IWB178" s="173"/>
      <c r="IWC178" s="173"/>
      <c r="IWD178" s="173"/>
      <c r="IWE178" s="173"/>
      <c r="IWF178" s="173"/>
      <c r="IWG178" s="173"/>
      <c r="IWH178" s="173"/>
      <c r="IWI178" s="173"/>
      <c r="IWJ178" s="173"/>
      <c r="IWK178" s="173"/>
      <c r="IWL178" s="173"/>
      <c r="IWM178" s="173"/>
      <c r="IWN178" s="173"/>
      <c r="IWO178" s="173"/>
      <c r="IWP178" s="173"/>
      <c r="IWQ178" s="173"/>
      <c r="IWR178" s="173"/>
      <c r="IWS178" s="173"/>
      <c r="IWT178" s="173"/>
      <c r="IWU178" s="173"/>
      <c r="IWV178" s="173"/>
      <c r="IWW178" s="173"/>
      <c r="IWX178" s="173"/>
      <c r="IWY178" s="173"/>
      <c r="IWZ178" s="173"/>
      <c r="IXA178" s="173"/>
      <c r="IXB178" s="173"/>
      <c r="IXC178" s="173"/>
      <c r="IXD178" s="173"/>
      <c r="IXE178" s="173"/>
      <c r="IXF178" s="173"/>
      <c r="IXG178" s="173"/>
      <c r="IXH178" s="173"/>
      <c r="IXI178" s="173"/>
      <c r="IXJ178" s="173"/>
      <c r="IXK178" s="173"/>
      <c r="IXL178" s="173"/>
      <c r="IXM178" s="173"/>
      <c r="IXN178" s="173"/>
      <c r="IXO178" s="173"/>
      <c r="IXP178" s="173"/>
      <c r="IXQ178" s="173"/>
      <c r="IXR178" s="173"/>
      <c r="IXS178" s="173"/>
      <c r="IXT178" s="173"/>
      <c r="IXU178" s="173"/>
      <c r="IXV178" s="173"/>
      <c r="IXW178" s="173"/>
      <c r="IXX178" s="173"/>
      <c r="IXY178" s="173"/>
      <c r="IXZ178" s="173"/>
      <c r="IYA178" s="173"/>
      <c r="IYB178" s="173"/>
      <c r="IYC178" s="173"/>
      <c r="IYD178" s="173"/>
      <c r="IYE178" s="173"/>
      <c r="IYF178" s="173"/>
      <c r="IYG178" s="173"/>
      <c r="IYH178" s="173"/>
      <c r="IYI178" s="173"/>
      <c r="IYJ178" s="173"/>
      <c r="IYK178" s="173"/>
      <c r="IYL178" s="173"/>
      <c r="IYM178" s="173"/>
      <c r="IYN178" s="173"/>
      <c r="IYO178" s="173"/>
      <c r="IYP178" s="173"/>
      <c r="IYQ178" s="173"/>
      <c r="IYR178" s="173"/>
      <c r="IYS178" s="173"/>
      <c r="IYT178" s="173"/>
      <c r="IYU178" s="173"/>
      <c r="IYV178" s="173"/>
      <c r="IYW178" s="173"/>
      <c r="IYX178" s="173"/>
      <c r="IYY178" s="173"/>
      <c r="IYZ178" s="173"/>
      <c r="IZA178" s="173"/>
      <c r="IZB178" s="173"/>
      <c r="IZC178" s="173"/>
      <c r="IZD178" s="173"/>
      <c r="IZE178" s="173"/>
      <c r="IZF178" s="173"/>
      <c r="IZG178" s="173"/>
      <c r="IZH178" s="173"/>
      <c r="IZI178" s="173"/>
      <c r="IZJ178" s="173"/>
      <c r="IZK178" s="173"/>
      <c r="IZL178" s="173"/>
      <c r="IZM178" s="173"/>
      <c r="IZN178" s="173"/>
      <c r="IZO178" s="173"/>
      <c r="IZP178" s="173"/>
      <c r="IZQ178" s="173"/>
      <c r="IZR178" s="173"/>
      <c r="IZS178" s="173"/>
      <c r="IZT178" s="173"/>
      <c r="IZU178" s="173"/>
      <c r="IZV178" s="173"/>
      <c r="IZW178" s="173"/>
      <c r="IZX178" s="173"/>
      <c r="IZY178" s="173"/>
      <c r="IZZ178" s="173"/>
      <c r="JAA178" s="173"/>
      <c r="JAB178" s="173"/>
      <c r="JAC178" s="173"/>
      <c r="JAD178" s="173"/>
      <c r="JAE178" s="173"/>
      <c r="JAF178" s="173"/>
      <c r="JAG178" s="173"/>
      <c r="JAH178" s="173"/>
      <c r="JAI178" s="173"/>
      <c r="JAJ178" s="173"/>
      <c r="JAK178" s="173"/>
      <c r="JAL178" s="173"/>
      <c r="JAM178" s="173"/>
      <c r="JAN178" s="173"/>
      <c r="JAO178" s="173"/>
      <c r="JAP178" s="173"/>
      <c r="JAQ178" s="173"/>
      <c r="JAR178" s="173"/>
      <c r="JAS178" s="173"/>
      <c r="JAT178" s="173"/>
      <c r="JAU178" s="173"/>
      <c r="JAV178" s="173"/>
      <c r="JAW178" s="173"/>
      <c r="JAX178" s="173"/>
      <c r="JAY178" s="173"/>
      <c r="JAZ178" s="173"/>
      <c r="JBA178" s="173"/>
      <c r="JBB178" s="173"/>
      <c r="JBC178" s="173"/>
      <c r="JBD178" s="173"/>
      <c r="JBE178" s="173"/>
      <c r="JBF178" s="173"/>
      <c r="JBG178" s="173"/>
      <c r="JBH178" s="173"/>
      <c r="JBI178" s="173"/>
      <c r="JBJ178" s="173"/>
      <c r="JBK178" s="173"/>
      <c r="JBL178" s="173"/>
      <c r="JBM178" s="173"/>
      <c r="JBN178" s="173"/>
      <c r="JBO178" s="173"/>
      <c r="JBP178" s="173"/>
      <c r="JBQ178" s="173"/>
      <c r="JBR178" s="173"/>
      <c r="JBS178" s="173"/>
      <c r="JBT178" s="173"/>
      <c r="JBU178" s="173"/>
      <c r="JBV178" s="173"/>
      <c r="JBW178" s="173"/>
      <c r="JBX178" s="173"/>
      <c r="JBY178" s="173"/>
      <c r="JBZ178" s="173"/>
      <c r="JCA178" s="173"/>
      <c r="JCB178" s="173"/>
      <c r="JCC178" s="173"/>
      <c r="JCD178" s="173"/>
      <c r="JCE178" s="173"/>
      <c r="JCF178" s="173"/>
      <c r="JCG178" s="173"/>
      <c r="JCH178" s="173"/>
      <c r="JCI178" s="173"/>
      <c r="JCJ178" s="173"/>
      <c r="JCK178" s="173"/>
      <c r="JCL178" s="173"/>
      <c r="JCM178" s="173"/>
      <c r="JCN178" s="173"/>
      <c r="JCO178" s="173"/>
      <c r="JCP178" s="173"/>
      <c r="JCQ178" s="173"/>
      <c r="JCR178" s="173"/>
      <c r="JCS178" s="173"/>
      <c r="JCT178" s="173"/>
      <c r="JCU178" s="173"/>
      <c r="JCV178" s="173"/>
      <c r="JCW178" s="173"/>
      <c r="JCX178" s="173"/>
      <c r="JCY178" s="173"/>
      <c r="JCZ178" s="173"/>
      <c r="JDA178" s="173"/>
      <c r="JDB178" s="173"/>
      <c r="JDC178" s="173"/>
      <c r="JDD178" s="173"/>
      <c r="JDE178" s="173"/>
      <c r="JDF178" s="173"/>
      <c r="JDG178" s="173"/>
      <c r="JDH178" s="173"/>
      <c r="JDI178" s="173"/>
      <c r="JDJ178" s="173"/>
      <c r="JDK178" s="173"/>
      <c r="JDL178" s="173"/>
      <c r="JDM178" s="173"/>
      <c r="JDN178" s="173"/>
      <c r="JDO178" s="173"/>
      <c r="JDP178" s="173"/>
      <c r="JDQ178" s="173"/>
      <c r="JDR178" s="173"/>
      <c r="JDS178" s="173"/>
      <c r="JDT178" s="173"/>
      <c r="JDU178" s="173"/>
      <c r="JDV178" s="173"/>
      <c r="JDW178" s="173"/>
      <c r="JDX178" s="173"/>
      <c r="JDY178" s="173"/>
      <c r="JDZ178" s="173"/>
      <c r="JEA178" s="173"/>
      <c r="JEB178" s="173"/>
      <c r="JEC178" s="173"/>
      <c r="JED178" s="173"/>
      <c r="JEE178" s="173"/>
      <c r="JEF178" s="173"/>
      <c r="JEG178" s="173"/>
      <c r="JEH178" s="173"/>
      <c r="JEI178" s="173"/>
      <c r="JEJ178" s="173"/>
      <c r="JEK178" s="173"/>
      <c r="JEL178" s="173"/>
      <c r="JEM178" s="173"/>
      <c r="JEN178" s="173"/>
      <c r="JEO178" s="173"/>
      <c r="JEP178" s="173"/>
      <c r="JEQ178" s="173"/>
      <c r="JER178" s="173"/>
      <c r="JES178" s="173"/>
      <c r="JET178" s="173"/>
      <c r="JEU178" s="173"/>
      <c r="JEV178" s="173"/>
      <c r="JEW178" s="173"/>
      <c r="JEX178" s="173"/>
      <c r="JEY178" s="173"/>
      <c r="JEZ178" s="173"/>
      <c r="JFA178" s="173"/>
      <c r="JFB178" s="173"/>
      <c r="JFC178" s="173"/>
      <c r="JFD178" s="173"/>
      <c r="JFE178" s="173"/>
      <c r="JFF178" s="173"/>
      <c r="JFG178" s="173"/>
      <c r="JFH178" s="173"/>
      <c r="JFI178" s="173"/>
      <c r="JFJ178" s="173"/>
      <c r="JFK178" s="173"/>
      <c r="JFL178" s="173"/>
      <c r="JFM178" s="173"/>
      <c r="JFN178" s="173"/>
      <c r="JFO178" s="173"/>
      <c r="JFP178" s="173"/>
      <c r="JFQ178" s="173"/>
      <c r="JFR178" s="173"/>
      <c r="JFS178" s="173"/>
      <c r="JFT178" s="173"/>
      <c r="JFU178" s="173"/>
      <c r="JFV178" s="173"/>
      <c r="JFW178" s="173"/>
      <c r="JFX178" s="173"/>
      <c r="JFY178" s="173"/>
      <c r="JFZ178" s="173"/>
      <c r="JGA178" s="173"/>
      <c r="JGB178" s="173"/>
      <c r="JGC178" s="173"/>
      <c r="JGD178" s="173"/>
      <c r="JGE178" s="173"/>
      <c r="JGF178" s="173"/>
      <c r="JGG178" s="173"/>
      <c r="JGH178" s="173"/>
      <c r="JGI178" s="173"/>
      <c r="JGJ178" s="173"/>
      <c r="JGK178" s="173"/>
      <c r="JGL178" s="173"/>
      <c r="JGM178" s="173"/>
      <c r="JGN178" s="173"/>
      <c r="JGO178" s="173"/>
      <c r="JGP178" s="173"/>
      <c r="JGQ178" s="173"/>
      <c r="JGR178" s="173"/>
      <c r="JGS178" s="173"/>
      <c r="JGT178" s="173"/>
      <c r="JGU178" s="173"/>
      <c r="JGV178" s="173"/>
      <c r="JGW178" s="173"/>
      <c r="JGX178" s="173"/>
      <c r="JGY178" s="173"/>
      <c r="JGZ178" s="173"/>
      <c r="JHA178" s="173"/>
      <c r="JHB178" s="173"/>
      <c r="JHC178" s="173"/>
      <c r="JHD178" s="173"/>
      <c r="JHE178" s="173"/>
      <c r="JHF178" s="173"/>
      <c r="JHG178" s="173"/>
      <c r="JHH178" s="173"/>
      <c r="JHI178" s="173"/>
      <c r="JHJ178" s="173"/>
      <c r="JHK178" s="173"/>
      <c r="JHL178" s="173"/>
      <c r="JHM178" s="173"/>
      <c r="JHN178" s="173"/>
      <c r="JHO178" s="173"/>
      <c r="JHP178" s="173"/>
      <c r="JHQ178" s="173"/>
      <c r="JHR178" s="173"/>
      <c r="JHS178" s="173"/>
      <c r="JHT178" s="173"/>
      <c r="JHU178" s="173"/>
      <c r="JHV178" s="173"/>
      <c r="JHW178" s="173"/>
      <c r="JHX178" s="173"/>
      <c r="JHY178" s="173"/>
      <c r="JHZ178" s="173"/>
      <c r="JIA178" s="173"/>
      <c r="JIB178" s="173"/>
      <c r="JIC178" s="173"/>
      <c r="JID178" s="173"/>
      <c r="JIE178" s="173"/>
      <c r="JIF178" s="173"/>
      <c r="JIG178" s="173"/>
      <c r="JIH178" s="173"/>
      <c r="JII178" s="173"/>
      <c r="JIJ178" s="173"/>
      <c r="JIK178" s="173"/>
      <c r="JIL178" s="173"/>
      <c r="JIM178" s="173"/>
      <c r="JIN178" s="173"/>
      <c r="JIO178" s="173"/>
      <c r="JIP178" s="173"/>
      <c r="JIQ178" s="173"/>
      <c r="JIR178" s="173"/>
      <c r="JIS178" s="173"/>
      <c r="JIT178" s="173"/>
      <c r="JIU178" s="173"/>
      <c r="JIV178" s="173"/>
      <c r="JIW178" s="173"/>
      <c r="JIX178" s="173"/>
      <c r="JIY178" s="173"/>
      <c r="JIZ178" s="173"/>
      <c r="JJA178" s="173"/>
      <c r="JJB178" s="173"/>
      <c r="JJC178" s="173"/>
      <c r="JJD178" s="173"/>
      <c r="JJE178" s="173"/>
      <c r="JJF178" s="173"/>
      <c r="JJG178" s="173"/>
      <c r="JJH178" s="173"/>
      <c r="JJI178" s="173"/>
      <c r="JJJ178" s="173"/>
      <c r="JJK178" s="173"/>
      <c r="JJL178" s="173"/>
      <c r="JJM178" s="173"/>
      <c r="JJN178" s="173"/>
      <c r="JJO178" s="173"/>
      <c r="JJP178" s="173"/>
      <c r="JJQ178" s="173"/>
      <c r="JJR178" s="173"/>
      <c r="JJS178" s="173"/>
      <c r="JJT178" s="173"/>
      <c r="JJU178" s="173"/>
      <c r="JJV178" s="173"/>
      <c r="JJW178" s="173"/>
      <c r="JJX178" s="173"/>
      <c r="JJY178" s="173"/>
      <c r="JJZ178" s="173"/>
      <c r="JKA178" s="173"/>
      <c r="JKB178" s="173"/>
      <c r="JKC178" s="173"/>
      <c r="JKD178" s="173"/>
      <c r="JKE178" s="173"/>
      <c r="JKF178" s="173"/>
      <c r="JKG178" s="173"/>
      <c r="JKH178" s="173"/>
      <c r="JKI178" s="173"/>
      <c r="JKJ178" s="173"/>
      <c r="JKK178" s="173"/>
      <c r="JKL178" s="173"/>
      <c r="JKM178" s="173"/>
      <c r="JKN178" s="173"/>
      <c r="JKO178" s="173"/>
      <c r="JKP178" s="173"/>
      <c r="JKQ178" s="173"/>
      <c r="JKR178" s="173"/>
      <c r="JKS178" s="173"/>
      <c r="JKT178" s="173"/>
      <c r="JKU178" s="173"/>
      <c r="JKV178" s="173"/>
      <c r="JKW178" s="173"/>
      <c r="JKX178" s="173"/>
      <c r="JKY178" s="173"/>
      <c r="JKZ178" s="173"/>
      <c r="JLA178" s="173"/>
      <c r="JLB178" s="173"/>
      <c r="JLC178" s="173"/>
      <c r="JLD178" s="173"/>
      <c r="JLE178" s="173"/>
      <c r="JLF178" s="173"/>
      <c r="JLG178" s="173"/>
      <c r="JLH178" s="173"/>
      <c r="JLI178" s="173"/>
      <c r="JLJ178" s="173"/>
      <c r="JLK178" s="173"/>
      <c r="JLL178" s="173"/>
      <c r="JLM178" s="173"/>
      <c r="JLN178" s="173"/>
      <c r="JLO178" s="173"/>
      <c r="JLP178" s="173"/>
      <c r="JLQ178" s="173"/>
      <c r="JLR178" s="173"/>
      <c r="JLS178" s="173"/>
      <c r="JLT178" s="173"/>
      <c r="JLU178" s="173"/>
      <c r="JLV178" s="173"/>
      <c r="JLW178" s="173"/>
      <c r="JLX178" s="173"/>
      <c r="JLY178" s="173"/>
      <c r="JLZ178" s="173"/>
      <c r="JMA178" s="173"/>
      <c r="JMB178" s="173"/>
      <c r="JMC178" s="173"/>
      <c r="JMD178" s="173"/>
      <c r="JME178" s="173"/>
      <c r="JMF178" s="173"/>
      <c r="JMG178" s="173"/>
      <c r="JMH178" s="173"/>
      <c r="JMI178" s="173"/>
      <c r="JMJ178" s="173"/>
      <c r="JMK178" s="173"/>
      <c r="JML178" s="173"/>
      <c r="JMM178" s="173"/>
      <c r="JMN178" s="173"/>
      <c r="JMO178" s="173"/>
      <c r="JMP178" s="173"/>
      <c r="JMQ178" s="173"/>
      <c r="JMR178" s="173"/>
      <c r="JMS178" s="173"/>
      <c r="JMT178" s="173"/>
      <c r="JMU178" s="173"/>
      <c r="JMV178" s="173"/>
      <c r="JMW178" s="173"/>
      <c r="JMX178" s="173"/>
      <c r="JMY178" s="173"/>
      <c r="JMZ178" s="173"/>
      <c r="JNA178" s="173"/>
      <c r="JNB178" s="173"/>
      <c r="JNC178" s="173"/>
      <c r="JND178" s="173"/>
      <c r="JNE178" s="173"/>
      <c r="JNF178" s="173"/>
      <c r="JNG178" s="173"/>
      <c r="JNH178" s="173"/>
      <c r="JNI178" s="173"/>
      <c r="JNJ178" s="173"/>
      <c r="JNK178" s="173"/>
      <c r="JNL178" s="173"/>
      <c r="JNM178" s="173"/>
      <c r="JNN178" s="173"/>
      <c r="JNO178" s="173"/>
      <c r="JNP178" s="173"/>
      <c r="JNQ178" s="173"/>
      <c r="JNR178" s="173"/>
      <c r="JNS178" s="173"/>
      <c r="JNT178" s="173"/>
      <c r="JNU178" s="173"/>
      <c r="JNV178" s="173"/>
      <c r="JNW178" s="173"/>
      <c r="JNX178" s="173"/>
      <c r="JNY178" s="173"/>
      <c r="JNZ178" s="173"/>
      <c r="JOA178" s="173"/>
      <c r="JOB178" s="173"/>
      <c r="JOC178" s="173"/>
      <c r="JOD178" s="173"/>
      <c r="JOE178" s="173"/>
      <c r="JOF178" s="173"/>
      <c r="JOG178" s="173"/>
      <c r="JOH178" s="173"/>
      <c r="JOI178" s="173"/>
      <c r="JOJ178" s="173"/>
      <c r="JOK178" s="173"/>
      <c r="JOL178" s="173"/>
      <c r="JOM178" s="173"/>
      <c r="JON178" s="173"/>
      <c r="JOO178" s="173"/>
      <c r="JOP178" s="173"/>
      <c r="JOQ178" s="173"/>
      <c r="JOR178" s="173"/>
      <c r="JOS178" s="173"/>
      <c r="JOT178" s="173"/>
      <c r="JOU178" s="173"/>
      <c r="JOV178" s="173"/>
      <c r="JOW178" s="173"/>
      <c r="JOX178" s="173"/>
      <c r="JOY178" s="173"/>
      <c r="JOZ178" s="173"/>
      <c r="JPA178" s="173"/>
      <c r="JPB178" s="173"/>
      <c r="JPC178" s="173"/>
      <c r="JPD178" s="173"/>
      <c r="JPE178" s="173"/>
      <c r="JPF178" s="173"/>
      <c r="JPG178" s="173"/>
      <c r="JPH178" s="173"/>
      <c r="JPI178" s="173"/>
      <c r="JPJ178" s="173"/>
      <c r="JPK178" s="173"/>
      <c r="JPL178" s="173"/>
      <c r="JPM178" s="173"/>
      <c r="JPN178" s="173"/>
      <c r="JPO178" s="173"/>
      <c r="JPP178" s="173"/>
      <c r="JPQ178" s="173"/>
      <c r="JPR178" s="173"/>
      <c r="JPS178" s="173"/>
      <c r="JPT178" s="173"/>
      <c r="JPU178" s="173"/>
      <c r="JPV178" s="173"/>
      <c r="JPW178" s="173"/>
      <c r="JPX178" s="173"/>
      <c r="JPY178" s="173"/>
      <c r="JPZ178" s="173"/>
      <c r="JQA178" s="173"/>
      <c r="JQB178" s="173"/>
      <c r="JQC178" s="173"/>
      <c r="JQD178" s="173"/>
      <c r="JQE178" s="173"/>
      <c r="JQF178" s="173"/>
      <c r="JQG178" s="173"/>
      <c r="JQH178" s="173"/>
      <c r="JQI178" s="173"/>
      <c r="JQJ178" s="173"/>
      <c r="JQK178" s="173"/>
      <c r="JQL178" s="173"/>
      <c r="JQM178" s="173"/>
      <c r="JQN178" s="173"/>
      <c r="JQO178" s="173"/>
      <c r="JQP178" s="173"/>
      <c r="JQQ178" s="173"/>
      <c r="JQR178" s="173"/>
      <c r="JQS178" s="173"/>
      <c r="JQT178" s="173"/>
      <c r="JQU178" s="173"/>
      <c r="JQV178" s="173"/>
      <c r="JQW178" s="173"/>
      <c r="JQX178" s="173"/>
      <c r="JQY178" s="173"/>
      <c r="JQZ178" s="173"/>
      <c r="JRA178" s="173"/>
      <c r="JRB178" s="173"/>
      <c r="JRC178" s="173"/>
      <c r="JRD178" s="173"/>
      <c r="JRE178" s="173"/>
      <c r="JRF178" s="173"/>
      <c r="JRG178" s="173"/>
      <c r="JRH178" s="173"/>
      <c r="JRI178" s="173"/>
      <c r="JRJ178" s="173"/>
      <c r="JRK178" s="173"/>
      <c r="JRL178" s="173"/>
      <c r="JRM178" s="173"/>
      <c r="JRN178" s="173"/>
      <c r="JRO178" s="173"/>
      <c r="JRP178" s="173"/>
      <c r="JRQ178" s="173"/>
      <c r="JRR178" s="173"/>
      <c r="JRS178" s="173"/>
      <c r="JRT178" s="173"/>
      <c r="JRU178" s="173"/>
      <c r="JRV178" s="173"/>
      <c r="JRW178" s="173"/>
      <c r="JRX178" s="173"/>
      <c r="JRY178" s="173"/>
      <c r="JRZ178" s="173"/>
      <c r="JSA178" s="173"/>
      <c r="JSB178" s="173"/>
      <c r="JSC178" s="173"/>
      <c r="JSD178" s="173"/>
      <c r="JSE178" s="173"/>
      <c r="JSF178" s="173"/>
      <c r="JSG178" s="173"/>
      <c r="JSH178" s="173"/>
      <c r="JSI178" s="173"/>
      <c r="JSJ178" s="173"/>
      <c r="JSK178" s="173"/>
      <c r="JSL178" s="173"/>
      <c r="JSM178" s="173"/>
      <c r="JSN178" s="173"/>
      <c r="JSO178" s="173"/>
      <c r="JSP178" s="173"/>
      <c r="JSQ178" s="173"/>
      <c r="JSR178" s="173"/>
      <c r="JSS178" s="173"/>
      <c r="JST178" s="173"/>
      <c r="JSU178" s="173"/>
      <c r="JSV178" s="173"/>
      <c r="JSW178" s="173"/>
      <c r="JSX178" s="173"/>
      <c r="JSY178" s="173"/>
      <c r="JSZ178" s="173"/>
      <c r="JTA178" s="173"/>
      <c r="JTB178" s="173"/>
      <c r="JTC178" s="173"/>
      <c r="JTD178" s="173"/>
      <c r="JTE178" s="173"/>
      <c r="JTF178" s="173"/>
      <c r="JTG178" s="173"/>
      <c r="JTH178" s="173"/>
      <c r="JTI178" s="173"/>
      <c r="JTJ178" s="173"/>
      <c r="JTK178" s="173"/>
      <c r="JTL178" s="173"/>
      <c r="JTM178" s="173"/>
      <c r="JTN178" s="173"/>
      <c r="JTO178" s="173"/>
      <c r="JTP178" s="173"/>
      <c r="JTQ178" s="173"/>
      <c r="JTR178" s="173"/>
      <c r="JTS178" s="173"/>
      <c r="JTT178" s="173"/>
      <c r="JTU178" s="173"/>
      <c r="JTV178" s="173"/>
      <c r="JTW178" s="173"/>
      <c r="JTX178" s="173"/>
      <c r="JTY178" s="173"/>
      <c r="JTZ178" s="173"/>
      <c r="JUA178" s="173"/>
      <c r="JUB178" s="173"/>
      <c r="JUC178" s="173"/>
      <c r="JUD178" s="173"/>
      <c r="JUE178" s="173"/>
      <c r="JUF178" s="173"/>
      <c r="JUG178" s="173"/>
      <c r="JUH178" s="173"/>
      <c r="JUI178" s="173"/>
      <c r="JUJ178" s="173"/>
      <c r="JUK178" s="173"/>
      <c r="JUL178" s="173"/>
      <c r="JUM178" s="173"/>
      <c r="JUN178" s="173"/>
      <c r="JUO178" s="173"/>
      <c r="JUP178" s="173"/>
      <c r="JUQ178" s="173"/>
      <c r="JUR178" s="173"/>
      <c r="JUS178" s="173"/>
      <c r="JUT178" s="173"/>
      <c r="JUU178" s="173"/>
      <c r="JUV178" s="173"/>
      <c r="JUW178" s="173"/>
      <c r="JUX178" s="173"/>
      <c r="JUY178" s="173"/>
      <c r="JUZ178" s="173"/>
      <c r="JVA178" s="173"/>
      <c r="JVB178" s="173"/>
      <c r="JVC178" s="173"/>
      <c r="JVD178" s="173"/>
      <c r="JVE178" s="173"/>
      <c r="JVF178" s="173"/>
      <c r="JVG178" s="173"/>
      <c r="JVH178" s="173"/>
      <c r="JVI178" s="173"/>
      <c r="JVJ178" s="173"/>
      <c r="JVK178" s="173"/>
      <c r="JVL178" s="173"/>
      <c r="JVM178" s="173"/>
      <c r="JVN178" s="173"/>
      <c r="JVO178" s="173"/>
      <c r="JVP178" s="173"/>
      <c r="JVQ178" s="173"/>
      <c r="JVR178" s="173"/>
      <c r="JVS178" s="173"/>
      <c r="JVT178" s="173"/>
      <c r="JVU178" s="173"/>
      <c r="JVV178" s="173"/>
      <c r="JVW178" s="173"/>
      <c r="JVX178" s="173"/>
      <c r="JVY178" s="173"/>
      <c r="JVZ178" s="173"/>
      <c r="JWA178" s="173"/>
      <c r="JWB178" s="173"/>
      <c r="JWC178" s="173"/>
      <c r="JWD178" s="173"/>
      <c r="JWE178" s="173"/>
      <c r="JWF178" s="173"/>
      <c r="JWG178" s="173"/>
      <c r="JWH178" s="173"/>
      <c r="JWI178" s="173"/>
      <c r="JWJ178" s="173"/>
      <c r="JWK178" s="173"/>
      <c r="JWL178" s="173"/>
      <c r="JWM178" s="173"/>
      <c r="JWN178" s="173"/>
      <c r="JWO178" s="173"/>
      <c r="JWP178" s="173"/>
      <c r="JWQ178" s="173"/>
      <c r="JWR178" s="173"/>
      <c r="JWS178" s="173"/>
      <c r="JWT178" s="173"/>
      <c r="JWU178" s="173"/>
      <c r="JWV178" s="173"/>
      <c r="JWW178" s="173"/>
      <c r="JWX178" s="173"/>
      <c r="JWY178" s="173"/>
      <c r="JWZ178" s="173"/>
      <c r="JXA178" s="173"/>
      <c r="JXB178" s="173"/>
      <c r="JXC178" s="173"/>
      <c r="JXD178" s="173"/>
      <c r="JXE178" s="173"/>
      <c r="JXF178" s="173"/>
      <c r="JXG178" s="173"/>
      <c r="JXH178" s="173"/>
      <c r="JXI178" s="173"/>
      <c r="JXJ178" s="173"/>
      <c r="JXK178" s="173"/>
      <c r="JXL178" s="173"/>
      <c r="JXM178" s="173"/>
      <c r="JXN178" s="173"/>
      <c r="JXO178" s="173"/>
      <c r="JXP178" s="173"/>
      <c r="JXQ178" s="173"/>
      <c r="JXR178" s="173"/>
      <c r="JXS178" s="173"/>
      <c r="JXT178" s="173"/>
      <c r="JXU178" s="173"/>
      <c r="JXV178" s="173"/>
      <c r="JXW178" s="173"/>
      <c r="JXX178" s="173"/>
      <c r="JXY178" s="173"/>
      <c r="JXZ178" s="173"/>
      <c r="JYA178" s="173"/>
      <c r="JYB178" s="173"/>
      <c r="JYC178" s="173"/>
      <c r="JYD178" s="173"/>
      <c r="JYE178" s="173"/>
      <c r="JYF178" s="173"/>
      <c r="JYG178" s="173"/>
      <c r="JYH178" s="173"/>
      <c r="JYI178" s="173"/>
      <c r="JYJ178" s="173"/>
      <c r="JYK178" s="173"/>
      <c r="JYL178" s="173"/>
      <c r="JYM178" s="173"/>
      <c r="JYN178" s="173"/>
      <c r="JYO178" s="173"/>
      <c r="JYP178" s="173"/>
      <c r="JYQ178" s="173"/>
      <c r="JYR178" s="173"/>
      <c r="JYS178" s="173"/>
      <c r="JYT178" s="173"/>
      <c r="JYU178" s="173"/>
      <c r="JYV178" s="173"/>
      <c r="JYW178" s="173"/>
      <c r="JYX178" s="173"/>
      <c r="JYY178" s="173"/>
      <c r="JYZ178" s="173"/>
      <c r="JZA178" s="173"/>
      <c r="JZB178" s="173"/>
      <c r="JZC178" s="173"/>
      <c r="JZD178" s="173"/>
      <c r="JZE178" s="173"/>
      <c r="JZF178" s="173"/>
      <c r="JZG178" s="173"/>
      <c r="JZH178" s="173"/>
      <c r="JZI178" s="173"/>
      <c r="JZJ178" s="173"/>
      <c r="JZK178" s="173"/>
      <c r="JZL178" s="173"/>
      <c r="JZM178" s="173"/>
      <c r="JZN178" s="173"/>
      <c r="JZO178" s="173"/>
      <c r="JZP178" s="173"/>
      <c r="JZQ178" s="173"/>
      <c r="JZR178" s="173"/>
      <c r="JZS178" s="173"/>
      <c r="JZT178" s="173"/>
      <c r="JZU178" s="173"/>
      <c r="JZV178" s="173"/>
      <c r="JZW178" s="173"/>
      <c r="JZX178" s="173"/>
      <c r="JZY178" s="173"/>
      <c r="JZZ178" s="173"/>
      <c r="KAA178" s="173"/>
      <c r="KAB178" s="173"/>
      <c r="KAC178" s="173"/>
      <c r="KAD178" s="173"/>
      <c r="KAE178" s="173"/>
      <c r="KAF178" s="173"/>
      <c r="KAG178" s="173"/>
      <c r="KAH178" s="173"/>
      <c r="KAI178" s="173"/>
      <c r="KAJ178" s="173"/>
      <c r="KAK178" s="173"/>
      <c r="KAL178" s="173"/>
      <c r="KAM178" s="173"/>
      <c r="KAN178" s="173"/>
      <c r="KAO178" s="173"/>
      <c r="KAP178" s="173"/>
      <c r="KAQ178" s="173"/>
      <c r="KAR178" s="173"/>
      <c r="KAS178" s="173"/>
      <c r="KAT178" s="173"/>
      <c r="KAU178" s="173"/>
      <c r="KAV178" s="173"/>
      <c r="KAW178" s="173"/>
      <c r="KAX178" s="173"/>
      <c r="KAY178" s="173"/>
      <c r="KAZ178" s="173"/>
      <c r="KBA178" s="173"/>
      <c r="KBB178" s="173"/>
      <c r="KBC178" s="173"/>
      <c r="KBD178" s="173"/>
      <c r="KBE178" s="173"/>
      <c r="KBF178" s="173"/>
      <c r="KBG178" s="173"/>
      <c r="KBH178" s="173"/>
      <c r="KBI178" s="173"/>
      <c r="KBJ178" s="173"/>
      <c r="KBK178" s="173"/>
      <c r="KBL178" s="173"/>
      <c r="KBM178" s="173"/>
      <c r="KBN178" s="173"/>
      <c r="KBO178" s="173"/>
      <c r="KBP178" s="173"/>
      <c r="KBQ178" s="173"/>
      <c r="KBR178" s="173"/>
      <c r="KBS178" s="173"/>
      <c r="KBT178" s="173"/>
      <c r="KBU178" s="173"/>
      <c r="KBV178" s="173"/>
      <c r="KBW178" s="173"/>
      <c r="KBX178" s="173"/>
      <c r="KBY178" s="173"/>
      <c r="KBZ178" s="173"/>
      <c r="KCA178" s="173"/>
      <c r="KCB178" s="173"/>
      <c r="KCC178" s="173"/>
      <c r="KCD178" s="173"/>
      <c r="KCE178" s="173"/>
      <c r="KCF178" s="173"/>
      <c r="KCG178" s="173"/>
      <c r="KCH178" s="173"/>
      <c r="KCI178" s="173"/>
      <c r="KCJ178" s="173"/>
      <c r="KCK178" s="173"/>
      <c r="KCL178" s="173"/>
      <c r="KCM178" s="173"/>
      <c r="KCN178" s="173"/>
      <c r="KCO178" s="173"/>
      <c r="KCP178" s="173"/>
      <c r="KCQ178" s="173"/>
      <c r="KCR178" s="173"/>
      <c r="KCS178" s="173"/>
      <c r="KCT178" s="173"/>
      <c r="KCU178" s="173"/>
      <c r="KCV178" s="173"/>
      <c r="KCW178" s="173"/>
      <c r="KCX178" s="173"/>
      <c r="KCY178" s="173"/>
      <c r="KCZ178" s="173"/>
      <c r="KDA178" s="173"/>
      <c r="KDB178" s="173"/>
      <c r="KDC178" s="173"/>
      <c r="KDD178" s="173"/>
      <c r="KDE178" s="173"/>
      <c r="KDF178" s="173"/>
      <c r="KDG178" s="173"/>
      <c r="KDH178" s="173"/>
      <c r="KDI178" s="173"/>
      <c r="KDJ178" s="173"/>
      <c r="KDK178" s="173"/>
      <c r="KDL178" s="173"/>
      <c r="KDM178" s="173"/>
      <c r="KDN178" s="173"/>
      <c r="KDO178" s="173"/>
      <c r="KDP178" s="173"/>
      <c r="KDQ178" s="173"/>
      <c r="KDR178" s="173"/>
      <c r="KDS178" s="173"/>
      <c r="KDT178" s="173"/>
      <c r="KDU178" s="173"/>
      <c r="KDV178" s="173"/>
      <c r="KDW178" s="173"/>
      <c r="KDX178" s="173"/>
      <c r="KDY178" s="173"/>
      <c r="KDZ178" s="173"/>
      <c r="KEA178" s="173"/>
      <c r="KEB178" s="173"/>
      <c r="KEC178" s="173"/>
      <c r="KED178" s="173"/>
      <c r="KEE178" s="173"/>
      <c r="KEF178" s="173"/>
      <c r="KEG178" s="173"/>
      <c r="KEH178" s="173"/>
      <c r="KEI178" s="173"/>
      <c r="KEJ178" s="173"/>
      <c r="KEK178" s="173"/>
      <c r="KEL178" s="173"/>
      <c r="KEM178" s="173"/>
      <c r="KEN178" s="173"/>
      <c r="KEO178" s="173"/>
      <c r="KEP178" s="173"/>
      <c r="KEQ178" s="173"/>
      <c r="KER178" s="173"/>
      <c r="KES178" s="173"/>
      <c r="KET178" s="173"/>
      <c r="KEU178" s="173"/>
      <c r="KEV178" s="173"/>
      <c r="KEW178" s="173"/>
      <c r="KEX178" s="173"/>
      <c r="KEY178" s="173"/>
      <c r="KEZ178" s="173"/>
      <c r="KFA178" s="173"/>
      <c r="KFB178" s="173"/>
      <c r="KFC178" s="173"/>
      <c r="KFD178" s="173"/>
      <c r="KFE178" s="173"/>
      <c r="KFF178" s="173"/>
      <c r="KFG178" s="173"/>
      <c r="KFH178" s="173"/>
      <c r="KFI178" s="173"/>
      <c r="KFJ178" s="173"/>
      <c r="KFK178" s="173"/>
      <c r="KFL178" s="173"/>
      <c r="KFM178" s="173"/>
      <c r="KFN178" s="173"/>
      <c r="KFO178" s="173"/>
      <c r="KFP178" s="173"/>
      <c r="KFQ178" s="173"/>
      <c r="KFR178" s="173"/>
      <c r="KFS178" s="173"/>
      <c r="KFT178" s="173"/>
      <c r="KFU178" s="173"/>
      <c r="KFV178" s="173"/>
      <c r="KFW178" s="173"/>
      <c r="KFX178" s="173"/>
      <c r="KFY178" s="173"/>
      <c r="KFZ178" s="173"/>
      <c r="KGA178" s="173"/>
      <c r="KGB178" s="173"/>
      <c r="KGC178" s="173"/>
      <c r="KGD178" s="173"/>
      <c r="KGE178" s="173"/>
      <c r="KGF178" s="173"/>
      <c r="KGG178" s="173"/>
      <c r="KGH178" s="173"/>
      <c r="KGI178" s="173"/>
      <c r="KGJ178" s="173"/>
      <c r="KGK178" s="173"/>
      <c r="KGL178" s="173"/>
      <c r="KGM178" s="173"/>
      <c r="KGN178" s="173"/>
      <c r="KGO178" s="173"/>
      <c r="KGP178" s="173"/>
      <c r="KGQ178" s="173"/>
      <c r="KGR178" s="173"/>
      <c r="KGS178" s="173"/>
      <c r="KGT178" s="173"/>
      <c r="KGU178" s="173"/>
      <c r="KGV178" s="173"/>
      <c r="KGW178" s="173"/>
      <c r="KGX178" s="173"/>
      <c r="KGY178" s="173"/>
      <c r="KGZ178" s="173"/>
      <c r="KHA178" s="173"/>
      <c r="KHB178" s="173"/>
      <c r="KHC178" s="173"/>
      <c r="KHD178" s="173"/>
      <c r="KHE178" s="173"/>
      <c r="KHF178" s="173"/>
      <c r="KHG178" s="173"/>
      <c r="KHH178" s="173"/>
      <c r="KHI178" s="173"/>
      <c r="KHJ178" s="173"/>
      <c r="KHK178" s="173"/>
      <c r="KHL178" s="173"/>
      <c r="KHM178" s="173"/>
      <c r="KHN178" s="173"/>
      <c r="KHO178" s="173"/>
      <c r="KHP178" s="173"/>
      <c r="KHQ178" s="173"/>
      <c r="KHR178" s="173"/>
      <c r="KHS178" s="173"/>
      <c r="KHT178" s="173"/>
      <c r="KHU178" s="173"/>
      <c r="KHV178" s="173"/>
      <c r="KHW178" s="173"/>
      <c r="KHX178" s="173"/>
      <c r="KHY178" s="173"/>
      <c r="KHZ178" s="173"/>
      <c r="KIA178" s="173"/>
      <c r="KIB178" s="173"/>
      <c r="KIC178" s="173"/>
      <c r="KID178" s="173"/>
      <c r="KIE178" s="173"/>
      <c r="KIF178" s="173"/>
      <c r="KIG178" s="173"/>
      <c r="KIH178" s="173"/>
      <c r="KII178" s="173"/>
      <c r="KIJ178" s="173"/>
      <c r="KIK178" s="173"/>
      <c r="KIL178" s="173"/>
      <c r="KIM178" s="173"/>
      <c r="KIN178" s="173"/>
      <c r="KIO178" s="173"/>
      <c r="KIP178" s="173"/>
      <c r="KIQ178" s="173"/>
      <c r="KIR178" s="173"/>
      <c r="KIS178" s="173"/>
      <c r="KIT178" s="173"/>
      <c r="KIU178" s="173"/>
      <c r="KIV178" s="173"/>
      <c r="KIW178" s="173"/>
      <c r="KIX178" s="173"/>
      <c r="KIY178" s="173"/>
      <c r="KIZ178" s="173"/>
      <c r="KJA178" s="173"/>
      <c r="KJB178" s="173"/>
      <c r="KJC178" s="173"/>
      <c r="KJD178" s="173"/>
      <c r="KJE178" s="173"/>
      <c r="KJF178" s="173"/>
      <c r="KJG178" s="173"/>
      <c r="KJH178" s="173"/>
      <c r="KJI178" s="173"/>
      <c r="KJJ178" s="173"/>
      <c r="KJK178" s="173"/>
      <c r="KJL178" s="173"/>
      <c r="KJM178" s="173"/>
      <c r="KJN178" s="173"/>
      <c r="KJO178" s="173"/>
      <c r="KJP178" s="173"/>
      <c r="KJQ178" s="173"/>
      <c r="KJR178" s="173"/>
      <c r="KJS178" s="173"/>
      <c r="KJT178" s="173"/>
      <c r="KJU178" s="173"/>
      <c r="KJV178" s="173"/>
      <c r="KJW178" s="173"/>
      <c r="KJX178" s="173"/>
      <c r="KJY178" s="173"/>
      <c r="KJZ178" s="173"/>
      <c r="KKA178" s="173"/>
      <c r="KKB178" s="173"/>
      <c r="KKC178" s="173"/>
      <c r="KKD178" s="173"/>
      <c r="KKE178" s="173"/>
      <c r="KKF178" s="173"/>
      <c r="KKG178" s="173"/>
      <c r="KKH178" s="173"/>
      <c r="KKI178" s="173"/>
      <c r="KKJ178" s="173"/>
      <c r="KKK178" s="173"/>
      <c r="KKL178" s="173"/>
      <c r="KKM178" s="173"/>
      <c r="KKN178" s="173"/>
      <c r="KKO178" s="173"/>
      <c r="KKP178" s="173"/>
      <c r="KKQ178" s="173"/>
      <c r="KKR178" s="173"/>
      <c r="KKS178" s="173"/>
      <c r="KKT178" s="173"/>
      <c r="KKU178" s="173"/>
      <c r="KKV178" s="173"/>
      <c r="KKW178" s="173"/>
      <c r="KKX178" s="173"/>
      <c r="KKY178" s="173"/>
      <c r="KKZ178" s="173"/>
      <c r="KLA178" s="173"/>
      <c r="KLB178" s="173"/>
      <c r="KLC178" s="173"/>
      <c r="KLD178" s="173"/>
      <c r="KLE178" s="173"/>
      <c r="KLF178" s="173"/>
      <c r="KLG178" s="173"/>
      <c r="KLH178" s="173"/>
      <c r="KLI178" s="173"/>
      <c r="KLJ178" s="173"/>
      <c r="KLK178" s="173"/>
      <c r="KLL178" s="173"/>
      <c r="KLM178" s="173"/>
      <c r="KLN178" s="173"/>
      <c r="KLO178" s="173"/>
      <c r="KLP178" s="173"/>
      <c r="KLQ178" s="173"/>
      <c r="KLR178" s="173"/>
      <c r="KLS178" s="173"/>
      <c r="KLT178" s="173"/>
      <c r="KLU178" s="173"/>
      <c r="KLV178" s="173"/>
      <c r="KLW178" s="173"/>
      <c r="KLX178" s="173"/>
      <c r="KLY178" s="173"/>
      <c r="KLZ178" s="173"/>
      <c r="KMA178" s="173"/>
      <c r="KMB178" s="173"/>
      <c r="KMC178" s="173"/>
      <c r="KMD178" s="173"/>
      <c r="KME178" s="173"/>
      <c r="KMF178" s="173"/>
      <c r="KMG178" s="173"/>
      <c r="KMH178" s="173"/>
      <c r="KMI178" s="173"/>
      <c r="KMJ178" s="173"/>
      <c r="KMK178" s="173"/>
      <c r="KML178" s="173"/>
      <c r="KMM178" s="173"/>
      <c r="KMN178" s="173"/>
      <c r="KMO178" s="173"/>
      <c r="KMP178" s="173"/>
      <c r="KMQ178" s="173"/>
      <c r="KMR178" s="173"/>
      <c r="KMS178" s="173"/>
      <c r="KMT178" s="173"/>
      <c r="KMU178" s="173"/>
      <c r="KMV178" s="173"/>
      <c r="KMW178" s="173"/>
      <c r="KMX178" s="173"/>
      <c r="KMY178" s="173"/>
      <c r="KMZ178" s="173"/>
      <c r="KNA178" s="173"/>
      <c r="KNB178" s="173"/>
      <c r="KNC178" s="173"/>
      <c r="KND178" s="173"/>
      <c r="KNE178" s="173"/>
      <c r="KNF178" s="173"/>
      <c r="KNG178" s="173"/>
      <c r="KNH178" s="173"/>
      <c r="KNI178" s="173"/>
      <c r="KNJ178" s="173"/>
      <c r="KNK178" s="173"/>
      <c r="KNL178" s="173"/>
      <c r="KNM178" s="173"/>
      <c r="KNN178" s="173"/>
      <c r="KNO178" s="173"/>
      <c r="KNP178" s="173"/>
      <c r="KNQ178" s="173"/>
      <c r="KNR178" s="173"/>
      <c r="KNS178" s="173"/>
      <c r="KNT178" s="173"/>
      <c r="KNU178" s="173"/>
      <c r="KNV178" s="173"/>
      <c r="KNW178" s="173"/>
      <c r="KNX178" s="173"/>
      <c r="KNY178" s="173"/>
      <c r="KNZ178" s="173"/>
      <c r="KOA178" s="173"/>
      <c r="KOB178" s="173"/>
      <c r="KOC178" s="173"/>
      <c r="KOD178" s="173"/>
      <c r="KOE178" s="173"/>
      <c r="KOF178" s="173"/>
      <c r="KOG178" s="173"/>
      <c r="KOH178" s="173"/>
      <c r="KOI178" s="173"/>
      <c r="KOJ178" s="173"/>
      <c r="KOK178" s="173"/>
      <c r="KOL178" s="173"/>
      <c r="KOM178" s="173"/>
      <c r="KON178" s="173"/>
      <c r="KOO178" s="173"/>
      <c r="KOP178" s="173"/>
      <c r="KOQ178" s="173"/>
      <c r="KOR178" s="173"/>
      <c r="KOS178" s="173"/>
      <c r="KOT178" s="173"/>
      <c r="KOU178" s="173"/>
      <c r="KOV178" s="173"/>
      <c r="KOW178" s="173"/>
      <c r="KOX178" s="173"/>
      <c r="KOY178" s="173"/>
      <c r="KOZ178" s="173"/>
      <c r="KPA178" s="173"/>
      <c r="KPB178" s="173"/>
      <c r="KPC178" s="173"/>
      <c r="KPD178" s="173"/>
      <c r="KPE178" s="173"/>
      <c r="KPF178" s="173"/>
      <c r="KPG178" s="173"/>
      <c r="KPH178" s="173"/>
      <c r="KPI178" s="173"/>
      <c r="KPJ178" s="173"/>
      <c r="KPK178" s="173"/>
      <c r="KPL178" s="173"/>
      <c r="KPM178" s="173"/>
      <c r="KPN178" s="173"/>
      <c r="KPO178" s="173"/>
      <c r="KPP178" s="173"/>
      <c r="KPQ178" s="173"/>
      <c r="KPR178" s="173"/>
      <c r="KPS178" s="173"/>
      <c r="KPT178" s="173"/>
      <c r="KPU178" s="173"/>
      <c r="KPV178" s="173"/>
      <c r="KPW178" s="173"/>
      <c r="KPX178" s="173"/>
      <c r="KPY178" s="173"/>
      <c r="KPZ178" s="173"/>
      <c r="KQA178" s="173"/>
      <c r="KQB178" s="173"/>
      <c r="KQC178" s="173"/>
      <c r="KQD178" s="173"/>
      <c r="KQE178" s="173"/>
      <c r="KQF178" s="173"/>
      <c r="KQG178" s="173"/>
      <c r="KQH178" s="173"/>
      <c r="KQI178" s="173"/>
      <c r="KQJ178" s="173"/>
      <c r="KQK178" s="173"/>
      <c r="KQL178" s="173"/>
      <c r="KQM178" s="173"/>
      <c r="KQN178" s="173"/>
      <c r="KQO178" s="173"/>
      <c r="KQP178" s="173"/>
      <c r="KQQ178" s="173"/>
      <c r="KQR178" s="173"/>
      <c r="KQS178" s="173"/>
      <c r="KQT178" s="173"/>
      <c r="KQU178" s="173"/>
      <c r="KQV178" s="173"/>
      <c r="KQW178" s="173"/>
      <c r="KQX178" s="173"/>
      <c r="KQY178" s="173"/>
      <c r="KQZ178" s="173"/>
      <c r="KRA178" s="173"/>
      <c r="KRB178" s="173"/>
      <c r="KRC178" s="173"/>
      <c r="KRD178" s="173"/>
      <c r="KRE178" s="173"/>
      <c r="KRF178" s="173"/>
      <c r="KRG178" s="173"/>
      <c r="KRH178" s="173"/>
      <c r="KRI178" s="173"/>
      <c r="KRJ178" s="173"/>
      <c r="KRK178" s="173"/>
      <c r="KRL178" s="173"/>
      <c r="KRM178" s="173"/>
      <c r="KRN178" s="173"/>
      <c r="KRO178" s="173"/>
      <c r="KRP178" s="173"/>
      <c r="KRQ178" s="173"/>
      <c r="KRR178" s="173"/>
      <c r="KRS178" s="173"/>
      <c r="KRT178" s="173"/>
      <c r="KRU178" s="173"/>
      <c r="KRV178" s="173"/>
      <c r="KRW178" s="173"/>
      <c r="KRX178" s="173"/>
      <c r="KRY178" s="173"/>
      <c r="KRZ178" s="173"/>
      <c r="KSA178" s="173"/>
      <c r="KSB178" s="173"/>
      <c r="KSC178" s="173"/>
      <c r="KSD178" s="173"/>
      <c r="KSE178" s="173"/>
      <c r="KSF178" s="173"/>
      <c r="KSG178" s="173"/>
      <c r="KSH178" s="173"/>
      <c r="KSI178" s="173"/>
      <c r="KSJ178" s="173"/>
      <c r="KSK178" s="173"/>
      <c r="KSL178" s="173"/>
      <c r="KSM178" s="173"/>
      <c r="KSN178" s="173"/>
      <c r="KSO178" s="173"/>
      <c r="KSP178" s="173"/>
      <c r="KSQ178" s="173"/>
      <c r="KSR178" s="173"/>
      <c r="KSS178" s="173"/>
      <c r="KST178" s="173"/>
      <c r="KSU178" s="173"/>
      <c r="KSV178" s="173"/>
      <c r="KSW178" s="173"/>
      <c r="KSX178" s="173"/>
      <c r="KSY178" s="173"/>
      <c r="KSZ178" s="173"/>
      <c r="KTA178" s="173"/>
      <c r="KTB178" s="173"/>
      <c r="KTC178" s="173"/>
      <c r="KTD178" s="173"/>
      <c r="KTE178" s="173"/>
      <c r="KTF178" s="173"/>
      <c r="KTG178" s="173"/>
      <c r="KTH178" s="173"/>
      <c r="KTI178" s="173"/>
      <c r="KTJ178" s="173"/>
      <c r="KTK178" s="173"/>
      <c r="KTL178" s="173"/>
      <c r="KTM178" s="173"/>
      <c r="KTN178" s="173"/>
      <c r="KTO178" s="173"/>
      <c r="KTP178" s="173"/>
      <c r="KTQ178" s="173"/>
      <c r="KTR178" s="173"/>
      <c r="KTS178" s="173"/>
      <c r="KTT178" s="173"/>
      <c r="KTU178" s="173"/>
      <c r="KTV178" s="173"/>
      <c r="KTW178" s="173"/>
      <c r="KTX178" s="173"/>
      <c r="KTY178" s="173"/>
      <c r="KTZ178" s="173"/>
      <c r="KUA178" s="173"/>
      <c r="KUB178" s="173"/>
      <c r="KUC178" s="173"/>
      <c r="KUD178" s="173"/>
      <c r="KUE178" s="173"/>
      <c r="KUF178" s="173"/>
      <c r="KUG178" s="173"/>
      <c r="KUH178" s="173"/>
      <c r="KUI178" s="173"/>
      <c r="KUJ178" s="173"/>
      <c r="KUK178" s="173"/>
      <c r="KUL178" s="173"/>
      <c r="KUM178" s="173"/>
      <c r="KUN178" s="173"/>
      <c r="KUO178" s="173"/>
      <c r="KUP178" s="173"/>
      <c r="KUQ178" s="173"/>
      <c r="KUR178" s="173"/>
      <c r="KUS178" s="173"/>
      <c r="KUT178" s="173"/>
      <c r="KUU178" s="173"/>
      <c r="KUV178" s="173"/>
      <c r="KUW178" s="173"/>
      <c r="KUX178" s="173"/>
      <c r="KUY178" s="173"/>
      <c r="KUZ178" s="173"/>
      <c r="KVA178" s="173"/>
      <c r="KVB178" s="173"/>
      <c r="KVC178" s="173"/>
      <c r="KVD178" s="173"/>
      <c r="KVE178" s="173"/>
      <c r="KVF178" s="173"/>
      <c r="KVG178" s="173"/>
      <c r="KVH178" s="173"/>
      <c r="KVI178" s="173"/>
      <c r="KVJ178" s="173"/>
      <c r="KVK178" s="173"/>
      <c r="KVL178" s="173"/>
      <c r="KVM178" s="173"/>
      <c r="KVN178" s="173"/>
      <c r="KVO178" s="173"/>
      <c r="KVP178" s="173"/>
      <c r="KVQ178" s="173"/>
      <c r="KVR178" s="173"/>
      <c r="KVS178" s="173"/>
      <c r="KVT178" s="173"/>
      <c r="KVU178" s="173"/>
      <c r="KVV178" s="173"/>
      <c r="KVW178" s="173"/>
      <c r="KVX178" s="173"/>
      <c r="KVY178" s="173"/>
      <c r="KVZ178" s="173"/>
      <c r="KWA178" s="173"/>
      <c r="KWB178" s="173"/>
      <c r="KWC178" s="173"/>
      <c r="KWD178" s="173"/>
      <c r="KWE178" s="173"/>
      <c r="KWF178" s="173"/>
      <c r="KWG178" s="173"/>
      <c r="KWH178" s="173"/>
      <c r="KWI178" s="173"/>
      <c r="KWJ178" s="173"/>
      <c r="KWK178" s="173"/>
      <c r="KWL178" s="173"/>
      <c r="KWM178" s="173"/>
      <c r="KWN178" s="173"/>
      <c r="KWO178" s="173"/>
      <c r="KWP178" s="173"/>
      <c r="KWQ178" s="173"/>
      <c r="KWR178" s="173"/>
      <c r="KWS178" s="173"/>
      <c r="KWT178" s="173"/>
      <c r="KWU178" s="173"/>
      <c r="KWV178" s="173"/>
      <c r="KWW178" s="173"/>
      <c r="KWX178" s="173"/>
      <c r="KWY178" s="173"/>
      <c r="KWZ178" s="173"/>
      <c r="KXA178" s="173"/>
      <c r="KXB178" s="173"/>
      <c r="KXC178" s="173"/>
      <c r="KXD178" s="173"/>
      <c r="KXE178" s="173"/>
      <c r="KXF178" s="173"/>
      <c r="KXG178" s="173"/>
      <c r="KXH178" s="173"/>
      <c r="KXI178" s="173"/>
      <c r="KXJ178" s="173"/>
      <c r="KXK178" s="173"/>
      <c r="KXL178" s="173"/>
      <c r="KXM178" s="173"/>
      <c r="KXN178" s="173"/>
      <c r="KXO178" s="173"/>
      <c r="KXP178" s="173"/>
      <c r="KXQ178" s="173"/>
      <c r="KXR178" s="173"/>
      <c r="KXS178" s="173"/>
      <c r="KXT178" s="173"/>
      <c r="KXU178" s="173"/>
      <c r="KXV178" s="173"/>
      <c r="KXW178" s="173"/>
      <c r="KXX178" s="173"/>
      <c r="KXY178" s="173"/>
      <c r="KXZ178" s="173"/>
      <c r="KYA178" s="173"/>
      <c r="KYB178" s="173"/>
      <c r="KYC178" s="173"/>
      <c r="KYD178" s="173"/>
      <c r="KYE178" s="173"/>
      <c r="KYF178" s="173"/>
      <c r="KYG178" s="173"/>
      <c r="KYH178" s="173"/>
      <c r="KYI178" s="173"/>
      <c r="KYJ178" s="173"/>
      <c r="KYK178" s="173"/>
      <c r="KYL178" s="173"/>
      <c r="KYM178" s="173"/>
      <c r="KYN178" s="173"/>
      <c r="KYO178" s="173"/>
      <c r="KYP178" s="173"/>
      <c r="KYQ178" s="173"/>
      <c r="KYR178" s="173"/>
      <c r="KYS178" s="173"/>
      <c r="KYT178" s="173"/>
      <c r="KYU178" s="173"/>
      <c r="KYV178" s="173"/>
      <c r="KYW178" s="173"/>
      <c r="KYX178" s="173"/>
      <c r="KYY178" s="173"/>
      <c r="KYZ178" s="173"/>
      <c r="KZA178" s="173"/>
      <c r="KZB178" s="173"/>
      <c r="KZC178" s="173"/>
      <c r="KZD178" s="173"/>
      <c r="KZE178" s="173"/>
      <c r="KZF178" s="173"/>
      <c r="KZG178" s="173"/>
      <c r="KZH178" s="173"/>
      <c r="KZI178" s="173"/>
      <c r="KZJ178" s="173"/>
      <c r="KZK178" s="173"/>
      <c r="KZL178" s="173"/>
      <c r="KZM178" s="173"/>
      <c r="KZN178" s="173"/>
      <c r="KZO178" s="173"/>
      <c r="KZP178" s="173"/>
      <c r="KZQ178" s="173"/>
      <c r="KZR178" s="173"/>
      <c r="KZS178" s="173"/>
      <c r="KZT178" s="173"/>
      <c r="KZU178" s="173"/>
      <c r="KZV178" s="173"/>
      <c r="KZW178" s="173"/>
      <c r="KZX178" s="173"/>
      <c r="KZY178" s="173"/>
      <c r="KZZ178" s="173"/>
      <c r="LAA178" s="173"/>
      <c r="LAB178" s="173"/>
      <c r="LAC178" s="173"/>
      <c r="LAD178" s="173"/>
      <c r="LAE178" s="173"/>
      <c r="LAF178" s="173"/>
      <c r="LAG178" s="173"/>
      <c r="LAH178" s="173"/>
      <c r="LAI178" s="173"/>
      <c r="LAJ178" s="173"/>
      <c r="LAK178" s="173"/>
      <c r="LAL178" s="173"/>
      <c r="LAM178" s="173"/>
      <c r="LAN178" s="173"/>
      <c r="LAO178" s="173"/>
      <c r="LAP178" s="173"/>
      <c r="LAQ178" s="173"/>
      <c r="LAR178" s="173"/>
      <c r="LAS178" s="173"/>
      <c r="LAT178" s="173"/>
      <c r="LAU178" s="173"/>
      <c r="LAV178" s="173"/>
      <c r="LAW178" s="173"/>
      <c r="LAX178" s="173"/>
      <c r="LAY178" s="173"/>
      <c r="LAZ178" s="173"/>
      <c r="LBA178" s="173"/>
      <c r="LBB178" s="173"/>
      <c r="LBC178" s="173"/>
      <c r="LBD178" s="173"/>
      <c r="LBE178" s="173"/>
      <c r="LBF178" s="173"/>
      <c r="LBG178" s="173"/>
      <c r="LBH178" s="173"/>
      <c r="LBI178" s="173"/>
      <c r="LBJ178" s="173"/>
      <c r="LBK178" s="173"/>
      <c r="LBL178" s="173"/>
      <c r="LBM178" s="173"/>
      <c r="LBN178" s="173"/>
      <c r="LBO178" s="173"/>
      <c r="LBP178" s="173"/>
      <c r="LBQ178" s="173"/>
      <c r="LBR178" s="173"/>
      <c r="LBS178" s="173"/>
      <c r="LBT178" s="173"/>
      <c r="LBU178" s="173"/>
      <c r="LBV178" s="173"/>
      <c r="LBW178" s="173"/>
      <c r="LBX178" s="173"/>
      <c r="LBY178" s="173"/>
      <c r="LBZ178" s="173"/>
      <c r="LCA178" s="173"/>
      <c r="LCB178" s="173"/>
      <c r="LCC178" s="173"/>
      <c r="LCD178" s="173"/>
      <c r="LCE178" s="173"/>
      <c r="LCF178" s="173"/>
      <c r="LCG178" s="173"/>
      <c r="LCH178" s="173"/>
      <c r="LCI178" s="173"/>
      <c r="LCJ178" s="173"/>
      <c r="LCK178" s="173"/>
      <c r="LCL178" s="173"/>
      <c r="LCM178" s="173"/>
      <c r="LCN178" s="173"/>
      <c r="LCO178" s="173"/>
      <c r="LCP178" s="173"/>
      <c r="LCQ178" s="173"/>
      <c r="LCR178" s="173"/>
      <c r="LCS178" s="173"/>
      <c r="LCT178" s="173"/>
      <c r="LCU178" s="173"/>
      <c r="LCV178" s="173"/>
      <c r="LCW178" s="173"/>
      <c r="LCX178" s="173"/>
      <c r="LCY178" s="173"/>
      <c r="LCZ178" s="173"/>
      <c r="LDA178" s="173"/>
      <c r="LDB178" s="173"/>
      <c r="LDC178" s="173"/>
      <c r="LDD178" s="173"/>
      <c r="LDE178" s="173"/>
      <c r="LDF178" s="173"/>
      <c r="LDG178" s="173"/>
      <c r="LDH178" s="173"/>
      <c r="LDI178" s="173"/>
      <c r="LDJ178" s="173"/>
      <c r="LDK178" s="173"/>
      <c r="LDL178" s="173"/>
      <c r="LDM178" s="173"/>
      <c r="LDN178" s="173"/>
      <c r="LDO178" s="173"/>
      <c r="LDP178" s="173"/>
      <c r="LDQ178" s="173"/>
      <c r="LDR178" s="173"/>
      <c r="LDS178" s="173"/>
      <c r="LDT178" s="173"/>
      <c r="LDU178" s="173"/>
      <c r="LDV178" s="173"/>
      <c r="LDW178" s="173"/>
      <c r="LDX178" s="173"/>
      <c r="LDY178" s="173"/>
      <c r="LDZ178" s="173"/>
      <c r="LEA178" s="173"/>
      <c r="LEB178" s="173"/>
      <c r="LEC178" s="173"/>
      <c r="LED178" s="173"/>
      <c r="LEE178" s="173"/>
      <c r="LEF178" s="173"/>
      <c r="LEG178" s="173"/>
      <c r="LEH178" s="173"/>
      <c r="LEI178" s="173"/>
      <c r="LEJ178" s="173"/>
      <c r="LEK178" s="173"/>
      <c r="LEL178" s="173"/>
      <c r="LEM178" s="173"/>
      <c r="LEN178" s="173"/>
      <c r="LEO178" s="173"/>
      <c r="LEP178" s="173"/>
      <c r="LEQ178" s="173"/>
      <c r="LER178" s="173"/>
      <c r="LES178" s="173"/>
      <c r="LET178" s="173"/>
      <c r="LEU178" s="173"/>
      <c r="LEV178" s="173"/>
      <c r="LEW178" s="173"/>
      <c r="LEX178" s="173"/>
      <c r="LEY178" s="173"/>
      <c r="LEZ178" s="173"/>
      <c r="LFA178" s="173"/>
      <c r="LFB178" s="173"/>
      <c r="LFC178" s="173"/>
      <c r="LFD178" s="173"/>
      <c r="LFE178" s="173"/>
      <c r="LFF178" s="173"/>
      <c r="LFG178" s="173"/>
      <c r="LFH178" s="173"/>
      <c r="LFI178" s="173"/>
      <c r="LFJ178" s="173"/>
      <c r="LFK178" s="173"/>
      <c r="LFL178" s="173"/>
      <c r="LFM178" s="173"/>
      <c r="LFN178" s="173"/>
      <c r="LFO178" s="173"/>
      <c r="LFP178" s="173"/>
      <c r="LFQ178" s="173"/>
      <c r="LFR178" s="173"/>
      <c r="LFS178" s="173"/>
      <c r="LFT178" s="173"/>
      <c r="LFU178" s="173"/>
      <c r="LFV178" s="173"/>
      <c r="LFW178" s="173"/>
      <c r="LFX178" s="173"/>
      <c r="LFY178" s="173"/>
      <c r="LFZ178" s="173"/>
      <c r="LGA178" s="173"/>
      <c r="LGB178" s="173"/>
      <c r="LGC178" s="173"/>
      <c r="LGD178" s="173"/>
      <c r="LGE178" s="173"/>
      <c r="LGF178" s="173"/>
      <c r="LGG178" s="173"/>
      <c r="LGH178" s="173"/>
      <c r="LGI178" s="173"/>
      <c r="LGJ178" s="173"/>
      <c r="LGK178" s="173"/>
      <c r="LGL178" s="173"/>
      <c r="LGM178" s="173"/>
      <c r="LGN178" s="173"/>
      <c r="LGO178" s="173"/>
      <c r="LGP178" s="173"/>
      <c r="LGQ178" s="173"/>
      <c r="LGR178" s="173"/>
      <c r="LGS178" s="173"/>
      <c r="LGT178" s="173"/>
      <c r="LGU178" s="173"/>
      <c r="LGV178" s="173"/>
      <c r="LGW178" s="173"/>
      <c r="LGX178" s="173"/>
      <c r="LGY178" s="173"/>
      <c r="LGZ178" s="173"/>
      <c r="LHA178" s="173"/>
      <c r="LHB178" s="173"/>
      <c r="LHC178" s="173"/>
      <c r="LHD178" s="173"/>
      <c r="LHE178" s="173"/>
      <c r="LHF178" s="173"/>
      <c r="LHG178" s="173"/>
      <c r="LHH178" s="173"/>
      <c r="LHI178" s="173"/>
      <c r="LHJ178" s="173"/>
      <c r="LHK178" s="173"/>
      <c r="LHL178" s="173"/>
      <c r="LHM178" s="173"/>
      <c r="LHN178" s="173"/>
      <c r="LHO178" s="173"/>
      <c r="LHP178" s="173"/>
      <c r="LHQ178" s="173"/>
      <c r="LHR178" s="173"/>
      <c r="LHS178" s="173"/>
      <c r="LHT178" s="173"/>
      <c r="LHU178" s="173"/>
      <c r="LHV178" s="173"/>
      <c r="LHW178" s="173"/>
      <c r="LHX178" s="173"/>
      <c r="LHY178" s="173"/>
      <c r="LHZ178" s="173"/>
      <c r="LIA178" s="173"/>
      <c r="LIB178" s="173"/>
      <c r="LIC178" s="173"/>
      <c r="LID178" s="173"/>
      <c r="LIE178" s="173"/>
      <c r="LIF178" s="173"/>
      <c r="LIG178" s="173"/>
      <c r="LIH178" s="173"/>
      <c r="LII178" s="173"/>
      <c r="LIJ178" s="173"/>
      <c r="LIK178" s="173"/>
      <c r="LIL178" s="173"/>
      <c r="LIM178" s="173"/>
      <c r="LIN178" s="173"/>
      <c r="LIO178" s="173"/>
      <c r="LIP178" s="173"/>
      <c r="LIQ178" s="173"/>
      <c r="LIR178" s="173"/>
      <c r="LIS178" s="173"/>
      <c r="LIT178" s="173"/>
      <c r="LIU178" s="173"/>
      <c r="LIV178" s="173"/>
      <c r="LIW178" s="173"/>
      <c r="LIX178" s="173"/>
      <c r="LIY178" s="173"/>
      <c r="LIZ178" s="173"/>
      <c r="LJA178" s="173"/>
      <c r="LJB178" s="173"/>
      <c r="LJC178" s="173"/>
      <c r="LJD178" s="173"/>
      <c r="LJE178" s="173"/>
      <c r="LJF178" s="173"/>
      <c r="LJG178" s="173"/>
      <c r="LJH178" s="173"/>
      <c r="LJI178" s="173"/>
      <c r="LJJ178" s="173"/>
      <c r="LJK178" s="173"/>
      <c r="LJL178" s="173"/>
      <c r="LJM178" s="173"/>
      <c r="LJN178" s="173"/>
      <c r="LJO178" s="173"/>
      <c r="LJP178" s="173"/>
      <c r="LJQ178" s="173"/>
      <c r="LJR178" s="173"/>
      <c r="LJS178" s="173"/>
      <c r="LJT178" s="173"/>
      <c r="LJU178" s="173"/>
      <c r="LJV178" s="173"/>
      <c r="LJW178" s="173"/>
      <c r="LJX178" s="173"/>
      <c r="LJY178" s="173"/>
      <c r="LJZ178" s="173"/>
      <c r="LKA178" s="173"/>
      <c r="LKB178" s="173"/>
      <c r="LKC178" s="173"/>
      <c r="LKD178" s="173"/>
      <c r="LKE178" s="173"/>
      <c r="LKF178" s="173"/>
      <c r="LKG178" s="173"/>
      <c r="LKH178" s="173"/>
      <c r="LKI178" s="173"/>
      <c r="LKJ178" s="173"/>
      <c r="LKK178" s="173"/>
      <c r="LKL178" s="173"/>
      <c r="LKM178" s="173"/>
      <c r="LKN178" s="173"/>
      <c r="LKO178" s="173"/>
      <c r="LKP178" s="173"/>
      <c r="LKQ178" s="173"/>
      <c r="LKR178" s="173"/>
      <c r="LKS178" s="173"/>
      <c r="LKT178" s="173"/>
      <c r="LKU178" s="173"/>
      <c r="LKV178" s="173"/>
      <c r="LKW178" s="173"/>
      <c r="LKX178" s="173"/>
      <c r="LKY178" s="173"/>
      <c r="LKZ178" s="173"/>
      <c r="LLA178" s="173"/>
      <c r="LLB178" s="173"/>
      <c r="LLC178" s="173"/>
      <c r="LLD178" s="173"/>
      <c r="LLE178" s="173"/>
      <c r="LLF178" s="173"/>
      <c r="LLG178" s="173"/>
      <c r="LLH178" s="173"/>
      <c r="LLI178" s="173"/>
      <c r="LLJ178" s="173"/>
      <c r="LLK178" s="173"/>
      <c r="LLL178" s="173"/>
      <c r="LLM178" s="173"/>
      <c r="LLN178" s="173"/>
      <c r="LLO178" s="173"/>
      <c r="LLP178" s="173"/>
      <c r="LLQ178" s="173"/>
      <c r="LLR178" s="173"/>
      <c r="LLS178" s="173"/>
      <c r="LLT178" s="173"/>
      <c r="LLU178" s="173"/>
      <c r="LLV178" s="173"/>
      <c r="LLW178" s="173"/>
      <c r="LLX178" s="173"/>
      <c r="LLY178" s="173"/>
      <c r="LLZ178" s="173"/>
      <c r="LMA178" s="173"/>
      <c r="LMB178" s="173"/>
      <c r="LMC178" s="173"/>
      <c r="LMD178" s="173"/>
      <c r="LME178" s="173"/>
      <c r="LMF178" s="173"/>
      <c r="LMG178" s="173"/>
      <c r="LMH178" s="173"/>
      <c r="LMI178" s="173"/>
      <c r="LMJ178" s="173"/>
      <c r="LMK178" s="173"/>
      <c r="LML178" s="173"/>
      <c r="LMM178" s="173"/>
      <c r="LMN178" s="173"/>
      <c r="LMO178" s="173"/>
      <c r="LMP178" s="173"/>
      <c r="LMQ178" s="173"/>
      <c r="LMR178" s="173"/>
      <c r="LMS178" s="173"/>
      <c r="LMT178" s="173"/>
      <c r="LMU178" s="173"/>
      <c r="LMV178" s="173"/>
      <c r="LMW178" s="173"/>
      <c r="LMX178" s="173"/>
      <c r="LMY178" s="173"/>
      <c r="LMZ178" s="173"/>
      <c r="LNA178" s="173"/>
      <c r="LNB178" s="173"/>
      <c r="LNC178" s="173"/>
      <c r="LND178" s="173"/>
      <c r="LNE178" s="173"/>
      <c r="LNF178" s="173"/>
      <c r="LNG178" s="173"/>
      <c r="LNH178" s="173"/>
      <c r="LNI178" s="173"/>
      <c r="LNJ178" s="173"/>
      <c r="LNK178" s="173"/>
      <c r="LNL178" s="173"/>
      <c r="LNM178" s="173"/>
      <c r="LNN178" s="173"/>
      <c r="LNO178" s="173"/>
      <c r="LNP178" s="173"/>
      <c r="LNQ178" s="173"/>
      <c r="LNR178" s="173"/>
      <c r="LNS178" s="173"/>
      <c r="LNT178" s="173"/>
      <c r="LNU178" s="173"/>
      <c r="LNV178" s="173"/>
      <c r="LNW178" s="173"/>
      <c r="LNX178" s="173"/>
      <c r="LNY178" s="173"/>
      <c r="LNZ178" s="173"/>
      <c r="LOA178" s="173"/>
      <c r="LOB178" s="173"/>
      <c r="LOC178" s="173"/>
      <c r="LOD178" s="173"/>
      <c r="LOE178" s="173"/>
      <c r="LOF178" s="173"/>
      <c r="LOG178" s="173"/>
      <c r="LOH178" s="173"/>
      <c r="LOI178" s="173"/>
      <c r="LOJ178" s="173"/>
      <c r="LOK178" s="173"/>
      <c r="LOL178" s="173"/>
      <c r="LOM178" s="173"/>
      <c r="LON178" s="173"/>
      <c r="LOO178" s="173"/>
      <c r="LOP178" s="173"/>
      <c r="LOQ178" s="173"/>
      <c r="LOR178" s="173"/>
      <c r="LOS178" s="173"/>
      <c r="LOT178" s="173"/>
      <c r="LOU178" s="173"/>
      <c r="LOV178" s="173"/>
      <c r="LOW178" s="173"/>
      <c r="LOX178" s="173"/>
      <c r="LOY178" s="173"/>
      <c r="LOZ178" s="173"/>
      <c r="LPA178" s="173"/>
      <c r="LPB178" s="173"/>
      <c r="LPC178" s="173"/>
      <c r="LPD178" s="173"/>
      <c r="LPE178" s="173"/>
      <c r="LPF178" s="173"/>
      <c r="LPG178" s="173"/>
      <c r="LPH178" s="173"/>
      <c r="LPI178" s="173"/>
      <c r="LPJ178" s="173"/>
      <c r="LPK178" s="173"/>
      <c r="LPL178" s="173"/>
      <c r="LPM178" s="173"/>
      <c r="LPN178" s="173"/>
      <c r="LPO178" s="173"/>
      <c r="LPP178" s="173"/>
      <c r="LPQ178" s="173"/>
      <c r="LPR178" s="173"/>
      <c r="LPS178" s="173"/>
      <c r="LPT178" s="173"/>
      <c r="LPU178" s="173"/>
      <c r="LPV178" s="173"/>
      <c r="LPW178" s="173"/>
      <c r="LPX178" s="173"/>
      <c r="LPY178" s="173"/>
      <c r="LPZ178" s="173"/>
      <c r="LQA178" s="173"/>
      <c r="LQB178" s="173"/>
      <c r="LQC178" s="173"/>
      <c r="LQD178" s="173"/>
      <c r="LQE178" s="173"/>
      <c r="LQF178" s="173"/>
      <c r="LQG178" s="173"/>
      <c r="LQH178" s="173"/>
      <c r="LQI178" s="173"/>
      <c r="LQJ178" s="173"/>
      <c r="LQK178" s="173"/>
      <c r="LQL178" s="173"/>
      <c r="LQM178" s="173"/>
      <c r="LQN178" s="173"/>
      <c r="LQO178" s="173"/>
      <c r="LQP178" s="173"/>
      <c r="LQQ178" s="173"/>
      <c r="LQR178" s="173"/>
      <c r="LQS178" s="173"/>
      <c r="LQT178" s="173"/>
      <c r="LQU178" s="173"/>
      <c r="LQV178" s="173"/>
      <c r="LQW178" s="173"/>
      <c r="LQX178" s="173"/>
      <c r="LQY178" s="173"/>
      <c r="LQZ178" s="173"/>
      <c r="LRA178" s="173"/>
      <c r="LRB178" s="173"/>
      <c r="LRC178" s="173"/>
      <c r="LRD178" s="173"/>
      <c r="LRE178" s="173"/>
      <c r="LRF178" s="173"/>
      <c r="LRG178" s="173"/>
      <c r="LRH178" s="173"/>
      <c r="LRI178" s="173"/>
      <c r="LRJ178" s="173"/>
      <c r="LRK178" s="173"/>
      <c r="LRL178" s="173"/>
      <c r="LRM178" s="173"/>
      <c r="LRN178" s="173"/>
      <c r="LRO178" s="173"/>
      <c r="LRP178" s="173"/>
      <c r="LRQ178" s="173"/>
      <c r="LRR178" s="173"/>
      <c r="LRS178" s="173"/>
      <c r="LRT178" s="173"/>
      <c r="LRU178" s="173"/>
      <c r="LRV178" s="173"/>
      <c r="LRW178" s="173"/>
      <c r="LRX178" s="173"/>
      <c r="LRY178" s="173"/>
      <c r="LRZ178" s="173"/>
      <c r="LSA178" s="173"/>
      <c r="LSB178" s="173"/>
      <c r="LSC178" s="173"/>
      <c r="LSD178" s="173"/>
      <c r="LSE178" s="173"/>
      <c r="LSF178" s="173"/>
      <c r="LSG178" s="173"/>
      <c r="LSH178" s="173"/>
      <c r="LSI178" s="173"/>
      <c r="LSJ178" s="173"/>
      <c r="LSK178" s="173"/>
      <c r="LSL178" s="173"/>
      <c r="LSM178" s="173"/>
      <c r="LSN178" s="173"/>
      <c r="LSO178" s="173"/>
      <c r="LSP178" s="173"/>
      <c r="LSQ178" s="173"/>
      <c r="LSR178" s="173"/>
      <c r="LSS178" s="173"/>
      <c r="LST178" s="173"/>
      <c r="LSU178" s="173"/>
      <c r="LSV178" s="173"/>
      <c r="LSW178" s="173"/>
      <c r="LSX178" s="173"/>
      <c r="LSY178" s="173"/>
      <c r="LSZ178" s="173"/>
      <c r="LTA178" s="173"/>
      <c r="LTB178" s="173"/>
      <c r="LTC178" s="173"/>
      <c r="LTD178" s="173"/>
      <c r="LTE178" s="173"/>
      <c r="LTF178" s="173"/>
      <c r="LTG178" s="173"/>
      <c r="LTH178" s="173"/>
      <c r="LTI178" s="173"/>
      <c r="LTJ178" s="173"/>
      <c r="LTK178" s="173"/>
      <c r="LTL178" s="173"/>
      <c r="LTM178" s="173"/>
      <c r="LTN178" s="173"/>
      <c r="LTO178" s="173"/>
      <c r="LTP178" s="173"/>
      <c r="LTQ178" s="173"/>
      <c r="LTR178" s="173"/>
      <c r="LTS178" s="173"/>
      <c r="LTT178" s="173"/>
      <c r="LTU178" s="173"/>
      <c r="LTV178" s="173"/>
      <c r="LTW178" s="173"/>
      <c r="LTX178" s="173"/>
      <c r="LTY178" s="173"/>
      <c r="LTZ178" s="173"/>
      <c r="LUA178" s="173"/>
      <c r="LUB178" s="173"/>
      <c r="LUC178" s="173"/>
      <c r="LUD178" s="173"/>
      <c r="LUE178" s="173"/>
      <c r="LUF178" s="173"/>
      <c r="LUG178" s="173"/>
      <c r="LUH178" s="173"/>
      <c r="LUI178" s="173"/>
      <c r="LUJ178" s="173"/>
      <c r="LUK178" s="173"/>
      <c r="LUL178" s="173"/>
      <c r="LUM178" s="173"/>
      <c r="LUN178" s="173"/>
      <c r="LUO178" s="173"/>
      <c r="LUP178" s="173"/>
      <c r="LUQ178" s="173"/>
      <c r="LUR178" s="173"/>
      <c r="LUS178" s="173"/>
      <c r="LUT178" s="173"/>
      <c r="LUU178" s="173"/>
      <c r="LUV178" s="173"/>
      <c r="LUW178" s="173"/>
      <c r="LUX178" s="173"/>
      <c r="LUY178" s="173"/>
      <c r="LUZ178" s="173"/>
      <c r="LVA178" s="173"/>
      <c r="LVB178" s="173"/>
      <c r="LVC178" s="173"/>
      <c r="LVD178" s="173"/>
      <c r="LVE178" s="173"/>
      <c r="LVF178" s="173"/>
      <c r="LVG178" s="173"/>
      <c r="LVH178" s="173"/>
      <c r="LVI178" s="173"/>
      <c r="LVJ178" s="173"/>
      <c r="LVK178" s="173"/>
      <c r="LVL178" s="173"/>
      <c r="LVM178" s="173"/>
      <c r="LVN178" s="173"/>
      <c r="LVO178" s="173"/>
      <c r="LVP178" s="173"/>
      <c r="LVQ178" s="173"/>
      <c r="LVR178" s="173"/>
      <c r="LVS178" s="173"/>
      <c r="LVT178" s="173"/>
      <c r="LVU178" s="173"/>
      <c r="LVV178" s="173"/>
      <c r="LVW178" s="173"/>
      <c r="LVX178" s="173"/>
      <c r="LVY178" s="173"/>
      <c r="LVZ178" s="173"/>
      <c r="LWA178" s="173"/>
      <c r="LWB178" s="173"/>
      <c r="LWC178" s="173"/>
      <c r="LWD178" s="173"/>
      <c r="LWE178" s="173"/>
      <c r="LWF178" s="173"/>
      <c r="LWG178" s="173"/>
      <c r="LWH178" s="173"/>
      <c r="LWI178" s="173"/>
      <c r="LWJ178" s="173"/>
      <c r="LWK178" s="173"/>
      <c r="LWL178" s="173"/>
      <c r="LWM178" s="173"/>
      <c r="LWN178" s="173"/>
      <c r="LWO178" s="173"/>
      <c r="LWP178" s="173"/>
      <c r="LWQ178" s="173"/>
      <c r="LWR178" s="173"/>
      <c r="LWS178" s="173"/>
      <c r="LWT178" s="173"/>
      <c r="LWU178" s="173"/>
      <c r="LWV178" s="173"/>
      <c r="LWW178" s="173"/>
      <c r="LWX178" s="173"/>
      <c r="LWY178" s="173"/>
      <c r="LWZ178" s="173"/>
      <c r="LXA178" s="173"/>
      <c r="LXB178" s="173"/>
      <c r="LXC178" s="173"/>
      <c r="LXD178" s="173"/>
      <c r="LXE178" s="173"/>
      <c r="LXF178" s="173"/>
      <c r="LXG178" s="173"/>
      <c r="LXH178" s="173"/>
      <c r="LXI178" s="173"/>
      <c r="LXJ178" s="173"/>
      <c r="LXK178" s="173"/>
      <c r="LXL178" s="173"/>
      <c r="LXM178" s="173"/>
      <c r="LXN178" s="173"/>
      <c r="LXO178" s="173"/>
      <c r="LXP178" s="173"/>
      <c r="LXQ178" s="173"/>
      <c r="LXR178" s="173"/>
      <c r="LXS178" s="173"/>
      <c r="LXT178" s="173"/>
      <c r="LXU178" s="173"/>
      <c r="LXV178" s="173"/>
      <c r="LXW178" s="173"/>
      <c r="LXX178" s="173"/>
      <c r="LXY178" s="173"/>
      <c r="LXZ178" s="173"/>
      <c r="LYA178" s="173"/>
      <c r="LYB178" s="173"/>
      <c r="LYC178" s="173"/>
      <c r="LYD178" s="173"/>
      <c r="LYE178" s="173"/>
      <c r="LYF178" s="173"/>
      <c r="LYG178" s="173"/>
      <c r="LYH178" s="173"/>
      <c r="LYI178" s="173"/>
      <c r="LYJ178" s="173"/>
      <c r="LYK178" s="173"/>
      <c r="LYL178" s="173"/>
      <c r="LYM178" s="173"/>
      <c r="LYN178" s="173"/>
      <c r="LYO178" s="173"/>
      <c r="LYP178" s="173"/>
      <c r="LYQ178" s="173"/>
      <c r="LYR178" s="173"/>
      <c r="LYS178" s="173"/>
      <c r="LYT178" s="173"/>
      <c r="LYU178" s="173"/>
      <c r="LYV178" s="173"/>
      <c r="LYW178" s="173"/>
      <c r="LYX178" s="173"/>
      <c r="LYY178" s="173"/>
      <c r="LYZ178" s="173"/>
      <c r="LZA178" s="173"/>
      <c r="LZB178" s="173"/>
      <c r="LZC178" s="173"/>
      <c r="LZD178" s="173"/>
      <c r="LZE178" s="173"/>
      <c r="LZF178" s="173"/>
      <c r="LZG178" s="173"/>
      <c r="LZH178" s="173"/>
      <c r="LZI178" s="173"/>
      <c r="LZJ178" s="173"/>
      <c r="LZK178" s="173"/>
      <c r="LZL178" s="173"/>
      <c r="LZM178" s="173"/>
      <c r="LZN178" s="173"/>
      <c r="LZO178" s="173"/>
      <c r="LZP178" s="173"/>
      <c r="LZQ178" s="173"/>
      <c r="LZR178" s="173"/>
      <c r="LZS178" s="173"/>
      <c r="LZT178" s="173"/>
      <c r="LZU178" s="173"/>
      <c r="LZV178" s="173"/>
      <c r="LZW178" s="173"/>
      <c r="LZX178" s="173"/>
      <c r="LZY178" s="173"/>
      <c r="LZZ178" s="173"/>
      <c r="MAA178" s="173"/>
      <c r="MAB178" s="173"/>
      <c r="MAC178" s="173"/>
      <c r="MAD178" s="173"/>
      <c r="MAE178" s="173"/>
      <c r="MAF178" s="173"/>
      <c r="MAG178" s="173"/>
      <c r="MAH178" s="173"/>
      <c r="MAI178" s="173"/>
      <c r="MAJ178" s="173"/>
      <c r="MAK178" s="173"/>
      <c r="MAL178" s="173"/>
      <c r="MAM178" s="173"/>
      <c r="MAN178" s="173"/>
      <c r="MAO178" s="173"/>
      <c r="MAP178" s="173"/>
      <c r="MAQ178" s="173"/>
      <c r="MAR178" s="173"/>
      <c r="MAS178" s="173"/>
      <c r="MAT178" s="173"/>
      <c r="MAU178" s="173"/>
      <c r="MAV178" s="173"/>
      <c r="MAW178" s="173"/>
      <c r="MAX178" s="173"/>
      <c r="MAY178" s="173"/>
      <c r="MAZ178" s="173"/>
      <c r="MBA178" s="173"/>
      <c r="MBB178" s="173"/>
      <c r="MBC178" s="173"/>
      <c r="MBD178" s="173"/>
      <c r="MBE178" s="173"/>
      <c r="MBF178" s="173"/>
      <c r="MBG178" s="173"/>
      <c r="MBH178" s="173"/>
      <c r="MBI178" s="173"/>
      <c r="MBJ178" s="173"/>
      <c r="MBK178" s="173"/>
      <c r="MBL178" s="173"/>
      <c r="MBM178" s="173"/>
      <c r="MBN178" s="173"/>
      <c r="MBO178" s="173"/>
      <c r="MBP178" s="173"/>
      <c r="MBQ178" s="173"/>
      <c r="MBR178" s="173"/>
      <c r="MBS178" s="173"/>
      <c r="MBT178" s="173"/>
      <c r="MBU178" s="173"/>
      <c r="MBV178" s="173"/>
      <c r="MBW178" s="173"/>
      <c r="MBX178" s="173"/>
      <c r="MBY178" s="173"/>
      <c r="MBZ178" s="173"/>
      <c r="MCA178" s="173"/>
      <c r="MCB178" s="173"/>
      <c r="MCC178" s="173"/>
      <c r="MCD178" s="173"/>
      <c r="MCE178" s="173"/>
      <c r="MCF178" s="173"/>
      <c r="MCG178" s="173"/>
      <c r="MCH178" s="173"/>
      <c r="MCI178" s="173"/>
      <c r="MCJ178" s="173"/>
      <c r="MCK178" s="173"/>
      <c r="MCL178" s="173"/>
      <c r="MCM178" s="173"/>
      <c r="MCN178" s="173"/>
      <c r="MCO178" s="173"/>
      <c r="MCP178" s="173"/>
      <c r="MCQ178" s="173"/>
      <c r="MCR178" s="173"/>
      <c r="MCS178" s="173"/>
      <c r="MCT178" s="173"/>
      <c r="MCU178" s="173"/>
      <c r="MCV178" s="173"/>
      <c r="MCW178" s="173"/>
      <c r="MCX178" s="173"/>
      <c r="MCY178" s="173"/>
      <c r="MCZ178" s="173"/>
      <c r="MDA178" s="173"/>
      <c r="MDB178" s="173"/>
      <c r="MDC178" s="173"/>
      <c r="MDD178" s="173"/>
      <c r="MDE178" s="173"/>
      <c r="MDF178" s="173"/>
      <c r="MDG178" s="173"/>
      <c r="MDH178" s="173"/>
      <c r="MDI178" s="173"/>
      <c r="MDJ178" s="173"/>
      <c r="MDK178" s="173"/>
      <c r="MDL178" s="173"/>
      <c r="MDM178" s="173"/>
      <c r="MDN178" s="173"/>
      <c r="MDO178" s="173"/>
      <c r="MDP178" s="173"/>
      <c r="MDQ178" s="173"/>
      <c r="MDR178" s="173"/>
      <c r="MDS178" s="173"/>
      <c r="MDT178" s="173"/>
      <c r="MDU178" s="173"/>
      <c r="MDV178" s="173"/>
      <c r="MDW178" s="173"/>
      <c r="MDX178" s="173"/>
      <c r="MDY178" s="173"/>
      <c r="MDZ178" s="173"/>
      <c r="MEA178" s="173"/>
      <c r="MEB178" s="173"/>
      <c r="MEC178" s="173"/>
      <c r="MED178" s="173"/>
      <c r="MEE178" s="173"/>
      <c r="MEF178" s="173"/>
      <c r="MEG178" s="173"/>
      <c r="MEH178" s="173"/>
      <c r="MEI178" s="173"/>
      <c r="MEJ178" s="173"/>
      <c r="MEK178" s="173"/>
      <c r="MEL178" s="173"/>
      <c r="MEM178" s="173"/>
      <c r="MEN178" s="173"/>
      <c r="MEO178" s="173"/>
      <c r="MEP178" s="173"/>
      <c r="MEQ178" s="173"/>
      <c r="MER178" s="173"/>
      <c r="MES178" s="173"/>
      <c r="MET178" s="173"/>
      <c r="MEU178" s="173"/>
      <c r="MEV178" s="173"/>
      <c r="MEW178" s="173"/>
      <c r="MEX178" s="173"/>
      <c r="MEY178" s="173"/>
      <c r="MEZ178" s="173"/>
      <c r="MFA178" s="173"/>
      <c r="MFB178" s="173"/>
      <c r="MFC178" s="173"/>
      <c r="MFD178" s="173"/>
      <c r="MFE178" s="173"/>
      <c r="MFF178" s="173"/>
      <c r="MFG178" s="173"/>
      <c r="MFH178" s="173"/>
      <c r="MFI178" s="173"/>
      <c r="MFJ178" s="173"/>
      <c r="MFK178" s="173"/>
      <c r="MFL178" s="173"/>
      <c r="MFM178" s="173"/>
      <c r="MFN178" s="173"/>
      <c r="MFO178" s="173"/>
      <c r="MFP178" s="173"/>
      <c r="MFQ178" s="173"/>
      <c r="MFR178" s="173"/>
      <c r="MFS178" s="173"/>
      <c r="MFT178" s="173"/>
      <c r="MFU178" s="173"/>
      <c r="MFV178" s="173"/>
      <c r="MFW178" s="173"/>
      <c r="MFX178" s="173"/>
      <c r="MFY178" s="173"/>
      <c r="MFZ178" s="173"/>
      <c r="MGA178" s="173"/>
      <c r="MGB178" s="173"/>
      <c r="MGC178" s="173"/>
      <c r="MGD178" s="173"/>
      <c r="MGE178" s="173"/>
      <c r="MGF178" s="173"/>
      <c r="MGG178" s="173"/>
      <c r="MGH178" s="173"/>
      <c r="MGI178" s="173"/>
      <c r="MGJ178" s="173"/>
      <c r="MGK178" s="173"/>
      <c r="MGL178" s="173"/>
      <c r="MGM178" s="173"/>
      <c r="MGN178" s="173"/>
      <c r="MGO178" s="173"/>
      <c r="MGP178" s="173"/>
      <c r="MGQ178" s="173"/>
      <c r="MGR178" s="173"/>
      <c r="MGS178" s="173"/>
      <c r="MGT178" s="173"/>
      <c r="MGU178" s="173"/>
      <c r="MGV178" s="173"/>
      <c r="MGW178" s="173"/>
      <c r="MGX178" s="173"/>
      <c r="MGY178" s="173"/>
      <c r="MGZ178" s="173"/>
      <c r="MHA178" s="173"/>
      <c r="MHB178" s="173"/>
      <c r="MHC178" s="173"/>
      <c r="MHD178" s="173"/>
      <c r="MHE178" s="173"/>
      <c r="MHF178" s="173"/>
      <c r="MHG178" s="173"/>
      <c r="MHH178" s="173"/>
      <c r="MHI178" s="173"/>
      <c r="MHJ178" s="173"/>
      <c r="MHK178" s="173"/>
      <c r="MHL178" s="173"/>
      <c r="MHM178" s="173"/>
      <c r="MHN178" s="173"/>
      <c r="MHO178" s="173"/>
      <c r="MHP178" s="173"/>
      <c r="MHQ178" s="173"/>
      <c r="MHR178" s="173"/>
      <c r="MHS178" s="173"/>
      <c r="MHT178" s="173"/>
      <c r="MHU178" s="173"/>
      <c r="MHV178" s="173"/>
      <c r="MHW178" s="173"/>
      <c r="MHX178" s="173"/>
      <c r="MHY178" s="173"/>
      <c r="MHZ178" s="173"/>
      <c r="MIA178" s="173"/>
      <c r="MIB178" s="173"/>
      <c r="MIC178" s="173"/>
      <c r="MID178" s="173"/>
      <c r="MIE178" s="173"/>
      <c r="MIF178" s="173"/>
      <c r="MIG178" s="173"/>
      <c r="MIH178" s="173"/>
      <c r="MII178" s="173"/>
      <c r="MIJ178" s="173"/>
      <c r="MIK178" s="173"/>
      <c r="MIL178" s="173"/>
      <c r="MIM178" s="173"/>
      <c r="MIN178" s="173"/>
      <c r="MIO178" s="173"/>
      <c r="MIP178" s="173"/>
      <c r="MIQ178" s="173"/>
      <c r="MIR178" s="173"/>
      <c r="MIS178" s="173"/>
      <c r="MIT178" s="173"/>
      <c r="MIU178" s="173"/>
      <c r="MIV178" s="173"/>
      <c r="MIW178" s="173"/>
      <c r="MIX178" s="173"/>
      <c r="MIY178" s="173"/>
      <c r="MIZ178" s="173"/>
      <c r="MJA178" s="173"/>
      <c r="MJB178" s="173"/>
      <c r="MJC178" s="173"/>
      <c r="MJD178" s="173"/>
      <c r="MJE178" s="173"/>
      <c r="MJF178" s="173"/>
      <c r="MJG178" s="173"/>
      <c r="MJH178" s="173"/>
      <c r="MJI178" s="173"/>
      <c r="MJJ178" s="173"/>
      <c r="MJK178" s="173"/>
      <c r="MJL178" s="173"/>
      <c r="MJM178" s="173"/>
      <c r="MJN178" s="173"/>
      <c r="MJO178" s="173"/>
      <c r="MJP178" s="173"/>
      <c r="MJQ178" s="173"/>
      <c r="MJR178" s="173"/>
      <c r="MJS178" s="173"/>
      <c r="MJT178" s="173"/>
      <c r="MJU178" s="173"/>
      <c r="MJV178" s="173"/>
      <c r="MJW178" s="173"/>
      <c r="MJX178" s="173"/>
      <c r="MJY178" s="173"/>
      <c r="MJZ178" s="173"/>
      <c r="MKA178" s="173"/>
      <c r="MKB178" s="173"/>
      <c r="MKC178" s="173"/>
      <c r="MKD178" s="173"/>
      <c r="MKE178" s="173"/>
      <c r="MKF178" s="173"/>
      <c r="MKG178" s="173"/>
      <c r="MKH178" s="173"/>
      <c r="MKI178" s="173"/>
      <c r="MKJ178" s="173"/>
      <c r="MKK178" s="173"/>
      <c r="MKL178" s="173"/>
      <c r="MKM178" s="173"/>
      <c r="MKN178" s="173"/>
      <c r="MKO178" s="173"/>
      <c r="MKP178" s="173"/>
      <c r="MKQ178" s="173"/>
      <c r="MKR178" s="173"/>
      <c r="MKS178" s="173"/>
      <c r="MKT178" s="173"/>
      <c r="MKU178" s="173"/>
      <c r="MKV178" s="173"/>
      <c r="MKW178" s="173"/>
      <c r="MKX178" s="173"/>
      <c r="MKY178" s="173"/>
      <c r="MKZ178" s="173"/>
      <c r="MLA178" s="173"/>
      <c r="MLB178" s="173"/>
      <c r="MLC178" s="173"/>
      <c r="MLD178" s="173"/>
      <c r="MLE178" s="173"/>
      <c r="MLF178" s="173"/>
      <c r="MLG178" s="173"/>
      <c r="MLH178" s="173"/>
      <c r="MLI178" s="173"/>
      <c r="MLJ178" s="173"/>
      <c r="MLK178" s="173"/>
      <c r="MLL178" s="173"/>
      <c r="MLM178" s="173"/>
      <c r="MLN178" s="173"/>
      <c r="MLO178" s="173"/>
      <c r="MLP178" s="173"/>
      <c r="MLQ178" s="173"/>
      <c r="MLR178" s="173"/>
      <c r="MLS178" s="173"/>
      <c r="MLT178" s="173"/>
      <c r="MLU178" s="173"/>
      <c r="MLV178" s="173"/>
      <c r="MLW178" s="173"/>
      <c r="MLX178" s="173"/>
      <c r="MLY178" s="173"/>
      <c r="MLZ178" s="173"/>
      <c r="MMA178" s="173"/>
      <c r="MMB178" s="173"/>
      <c r="MMC178" s="173"/>
      <c r="MMD178" s="173"/>
      <c r="MME178" s="173"/>
      <c r="MMF178" s="173"/>
      <c r="MMG178" s="173"/>
      <c r="MMH178" s="173"/>
      <c r="MMI178" s="173"/>
      <c r="MMJ178" s="173"/>
      <c r="MMK178" s="173"/>
      <c r="MML178" s="173"/>
      <c r="MMM178" s="173"/>
      <c r="MMN178" s="173"/>
      <c r="MMO178" s="173"/>
      <c r="MMP178" s="173"/>
      <c r="MMQ178" s="173"/>
      <c r="MMR178" s="173"/>
      <c r="MMS178" s="173"/>
      <c r="MMT178" s="173"/>
      <c r="MMU178" s="173"/>
      <c r="MMV178" s="173"/>
      <c r="MMW178" s="173"/>
      <c r="MMX178" s="173"/>
      <c r="MMY178" s="173"/>
      <c r="MMZ178" s="173"/>
      <c r="MNA178" s="173"/>
      <c r="MNB178" s="173"/>
      <c r="MNC178" s="173"/>
      <c r="MND178" s="173"/>
      <c r="MNE178" s="173"/>
      <c r="MNF178" s="173"/>
      <c r="MNG178" s="173"/>
      <c r="MNH178" s="173"/>
      <c r="MNI178" s="173"/>
      <c r="MNJ178" s="173"/>
      <c r="MNK178" s="173"/>
      <c r="MNL178" s="173"/>
      <c r="MNM178" s="173"/>
      <c r="MNN178" s="173"/>
      <c r="MNO178" s="173"/>
      <c r="MNP178" s="173"/>
      <c r="MNQ178" s="173"/>
      <c r="MNR178" s="173"/>
      <c r="MNS178" s="173"/>
      <c r="MNT178" s="173"/>
      <c r="MNU178" s="173"/>
      <c r="MNV178" s="173"/>
      <c r="MNW178" s="173"/>
      <c r="MNX178" s="173"/>
      <c r="MNY178" s="173"/>
      <c r="MNZ178" s="173"/>
      <c r="MOA178" s="173"/>
      <c r="MOB178" s="173"/>
      <c r="MOC178" s="173"/>
      <c r="MOD178" s="173"/>
      <c r="MOE178" s="173"/>
      <c r="MOF178" s="173"/>
      <c r="MOG178" s="173"/>
      <c r="MOH178" s="173"/>
      <c r="MOI178" s="173"/>
      <c r="MOJ178" s="173"/>
      <c r="MOK178" s="173"/>
      <c r="MOL178" s="173"/>
      <c r="MOM178" s="173"/>
      <c r="MON178" s="173"/>
      <c r="MOO178" s="173"/>
      <c r="MOP178" s="173"/>
      <c r="MOQ178" s="173"/>
      <c r="MOR178" s="173"/>
      <c r="MOS178" s="173"/>
      <c r="MOT178" s="173"/>
      <c r="MOU178" s="173"/>
      <c r="MOV178" s="173"/>
      <c r="MOW178" s="173"/>
      <c r="MOX178" s="173"/>
      <c r="MOY178" s="173"/>
      <c r="MOZ178" s="173"/>
      <c r="MPA178" s="173"/>
      <c r="MPB178" s="173"/>
      <c r="MPC178" s="173"/>
      <c r="MPD178" s="173"/>
      <c r="MPE178" s="173"/>
      <c r="MPF178" s="173"/>
      <c r="MPG178" s="173"/>
      <c r="MPH178" s="173"/>
      <c r="MPI178" s="173"/>
      <c r="MPJ178" s="173"/>
      <c r="MPK178" s="173"/>
      <c r="MPL178" s="173"/>
      <c r="MPM178" s="173"/>
      <c r="MPN178" s="173"/>
      <c r="MPO178" s="173"/>
      <c r="MPP178" s="173"/>
      <c r="MPQ178" s="173"/>
      <c r="MPR178" s="173"/>
      <c r="MPS178" s="173"/>
      <c r="MPT178" s="173"/>
      <c r="MPU178" s="173"/>
      <c r="MPV178" s="173"/>
      <c r="MPW178" s="173"/>
      <c r="MPX178" s="173"/>
      <c r="MPY178" s="173"/>
      <c r="MPZ178" s="173"/>
      <c r="MQA178" s="173"/>
      <c r="MQB178" s="173"/>
      <c r="MQC178" s="173"/>
      <c r="MQD178" s="173"/>
      <c r="MQE178" s="173"/>
      <c r="MQF178" s="173"/>
      <c r="MQG178" s="173"/>
      <c r="MQH178" s="173"/>
      <c r="MQI178" s="173"/>
      <c r="MQJ178" s="173"/>
      <c r="MQK178" s="173"/>
      <c r="MQL178" s="173"/>
      <c r="MQM178" s="173"/>
      <c r="MQN178" s="173"/>
      <c r="MQO178" s="173"/>
      <c r="MQP178" s="173"/>
      <c r="MQQ178" s="173"/>
      <c r="MQR178" s="173"/>
      <c r="MQS178" s="173"/>
      <c r="MQT178" s="173"/>
      <c r="MQU178" s="173"/>
      <c r="MQV178" s="173"/>
      <c r="MQW178" s="173"/>
      <c r="MQX178" s="173"/>
      <c r="MQY178" s="173"/>
      <c r="MQZ178" s="173"/>
      <c r="MRA178" s="173"/>
      <c r="MRB178" s="173"/>
      <c r="MRC178" s="173"/>
      <c r="MRD178" s="173"/>
      <c r="MRE178" s="173"/>
      <c r="MRF178" s="173"/>
      <c r="MRG178" s="173"/>
      <c r="MRH178" s="173"/>
      <c r="MRI178" s="173"/>
      <c r="MRJ178" s="173"/>
      <c r="MRK178" s="173"/>
      <c r="MRL178" s="173"/>
      <c r="MRM178" s="173"/>
      <c r="MRN178" s="173"/>
      <c r="MRO178" s="173"/>
      <c r="MRP178" s="173"/>
      <c r="MRQ178" s="173"/>
      <c r="MRR178" s="173"/>
      <c r="MRS178" s="173"/>
      <c r="MRT178" s="173"/>
      <c r="MRU178" s="173"/>
      <c r="MRV178" s="173"/>
      <c r="MRW178" s="173"/>
      <c r="MRX178" s="173"/>
      <c r="MRY178" s="173"/>
      <c r="MRZ178" s="173"/>
      <c r="MSA178" s="173"/>
      <c r="MSB178" s="173"/>
      <c r="MSC178" s="173"/>
      <c r="MSD178" s="173"/>
      <c r="MSE178" s="173"/>
      <c r="MSF178" s="173"/>
      <c r="MSG178" s="173"/>
      <c r="MSH178" s="173"/>
      <c r="MSI178" s="173"/>
      <c r="MSJ178" s="173"/>
      <c r="MSK178" s="173"/>
      <c r="MSL178" s="173"/>
      <c r="MSM178" s="173"/>
      <c r="MSN178" s="173"/>
      <c r="MSO178" s="173"/>
      <c r="MSP178" s="173"/>
      <c r="MSQ178" s="173"/>
      <c r="MSR178" s="173"/>
      <c r="MSS178" s="173"/>
      <c r="MST178" s="173"/>
      <c r="MSU178" s="173"/>
      <c r="MSV178" s="173"/>
      <c r="MSW178" s="173"/>
      <c r="MSX178" s="173"/>
      <c r="MSY178" s="173"/>
      <c r="MSZ178" s="173"/>
      <c r="MTA178" s="173"/>
      <c r="MTB178" s="173"/>
      <c r="MTC178" s="173"/>
      <c r="MTD178" s="173"/>
      <c r="MTE178" s="173"/>
      <c r="MTF178" s="173"/>
      <c r="MTG178" s="173"/>
      <c r="MTH178" s="173"/>
      <c r="MTI178" s="173"/>
      <c r="MTJ178" s="173"/>
      <c r="MTK178" s="173"/>
      <c r="MTL178" s="173"/>
      <c r="MTM178" s="173"/>
      <c r="MTN178" s="173"/>
      <c r="MTO178" s="173"/>
      <c r="MTP178" s="173"/>
      <c r="MTQ178" s="173"/>
      <c r="MTR178" s="173"/>
      <c r="MTS178" s="173"/>
      <c r="MTT178" s="173"/>
      <c r="MTU178" s="173"/>
      <c r="MTV178" s="173"/>
      <c r="MTW178" s="173"/>
      <c r="MTX178" s="173"/>
      <c r="MTY178" s="173"/>
      <c r="MTZ178" s="173"/>
      <c r="MUA178" s="173"/>
      <c r="MUB178" s="173"/>
      <c r="MUC178" s="173"/>
      <c r="MUD178" s="173"/>
      <c r="MUE178" s="173"/>
      <c r="MUF178" s="173"/>
      <c r="MUG178" s="173"/>
      <c r="MUH178" s="173"/>
      <c r="MUI178" s="173"/>
      <c r="MUJ178" s="173"/>
      <c r="MUK178" s="173"/>
      <c r="MUL178" s="173"/>
      <c r="MUM178" s="173"/>
      <c r="MUN178" s="173"/>
      <c r="MUO178" s="173"/>
      <c r="MUP178" s="173"/>
      <c r="MUQ178" s="173"/>
      <c r="MUR178" s="173"/>
      <c r="MUS178" s="173"/>
      <c r="MUT178" s="173"/>
      <c r="MUU178" s="173"/>
      <c r="MUV178" s="173"/>
      <c r="MUW178" s="173"/>
      <c r="MUX178" s="173"/>
      <c r="MUY178" s="173"/>
      <c r="MUZ178" s="173"/>
      <c r="MVA178" s="173"/>
      <c r="MVB178" s="173"/>
      <c r="MVC178" s="173"/>
      <c r="MVD178" s="173"/>
      <c r="MVE178" s="173"/>
      <c r="MVF178" s="173"/>
      <c r="MVG178" s="173"/>
      <c r="MVH178" s="173"/>
      <c r="MVI178" s="173"/>
      <c r="MVJ178" s="173"/>
      <c r="MVK178" s="173"/>
      <c r="MVL178" s="173"/>
      <c r="MVM178" s="173"/>
      <c r="MVN178" s="173"/>
      <c r="MVO178" s="173"/>
      <c r="MVP178" s="173"/>
      <c r="MVQ178" s="173"/>
      <c r="MVR178" s="173"/>
      <c r="MVS178" s="173"/>
      <c r="MVT178" s="173"/>
      <c r="MVU178" s="173"/>
      <c r="MVV178" s="173"/>
      <c r="MVW178" s="173"/>
      <c r="MVX178" s="173"/>
      <c r="MVY178" s="173"/>
      <c r="MVZ178" s="173"/>
      <c r="MWA178" s="173"/>
      <c r="MWB178" s="173"/>
      <c r="MWC178" s="173"/>
      <c r="MWD178" s="173"/>
      <c r="MWE178" s="173"/>
      <c r="MWF178" s="173"/>
      <c r="MWG178" s="173"/>
      <c r="MWH178" s="173"/>
      <c r="MWI178" s="173"/>
      <c r="MWJ178" s="173"/>
      <c r="MWK178" s="173"/>
      <c r="MWL178" s="173"/>
      <c r="MWM178" s="173"/>
      <c r="MWN178" s="173"/>
      <c r="MWO178" s="173"/>
      <c r="MWP178" s="173"/>
      <c r="MWQ178" s="173"/>
      <c r="MWR178" s="173"/>
      <c r="MWS178" s="173"/>
      <c r="MWT178" s="173"/>
      <c r="MWU178" s="173"/>
      <c r="MWV178" s="173"/>
      <c r="MWW178" s="173"/>
      <c r="MWX178" s="173"/>
      <c r="MWY178" s="173"/>
      <c r="MWZ178" s="173"/>
      <c r="MXA178" s="173"/>
      <c r="MXB178" s="173"/>
      <c r="MXC178" s="173"/>
      <c r="MXD178" s="173"/>
      <c r="MXE178" s="173"/>
      <c r="MXF178" s="173"/>
      <c r="MXG178" s="173"/>
      <c r="MXH178" s="173"/>
      <c r="MXI178" s="173"/>
      <c r="MXJ178" s="173"/>
      <c r="MXK178" s="173"/>
      <c r="MXL178" s="173"/>
      <c r="MXM178" s="173"/>
      <c r="MXN178" s="173"/>
      <c r="MXO178" s="173"/>
      <c r="MXP178" s="173"/>
      <c r="MXQ178" s="173"/>
      <c r="MXR178" s="173"/>
      <c r="MXS178" s="173"/>
      <c r="MXT178" s="173"/>
      <c r="MXU178" s="173"/>
      <c r="MXV178" s="173"/>
      <c r="MXW178" s="173"/>
      <c r="MXX178" s="173"/>
      <c r="MXY178" s="173"/>
      <c r="MXZ178" s="173"/>
      <c r="MYA178" s="173"/>
      <c r="MYB178" s="173"/>
      <c r="MYC178" s="173"/>
      <c r="MYD178" s="173"/>
      <c r="MYE178" s="173"/>
      <c r="MYF178" s="173"/>
      <c r="MYG178" s="173"/>
      <c r="MYH178" s="173"/>
      <c r="MYI178" s="173"/>
      <c r="MYJ178" s="173"/>
      <c r="MYK178" s="173"/>
      <c r="MYL178" s="173"/>
      <c r="MYM178" s="173"/>
      <c r="MYN178" s="173"/>
      <c r="MYO178" s="173"/>
      <c r="MYP178" s="173"/>
      <c r="MYQ178" s="173"/>
      <c r="MYR178" s="173"/>
      <c r="MYS178" s="173"/>
      <c r="MYT178" s="173"/>
      <c r="MYU178" s="173"/>
      <c r="MYV178" s="173"/>
      <c r="MYW178" s="173"/>
      <c r="MYX178" s="173"/>
      <c r="MYY178" s="173"/>
      <c r="MYZ178" s="173"/>
      <c r="MZA178" s="173"/>
      <c r="MZB178" s="173"/>
      <c r="MZC178" s="173"/>
      <c r="MZD178" s="173"/>
      <c r="MZE178" s="173"/>
      <c r="MZF178" s="173"/>
      <c r="MZG178" s="173"/>
      <c r="MZH178" s="173"/>
      <c r="MZI178" s="173"/>
      <c r="MZJ178" s="173"/>
      <c r="MZK178" s="173"/>
      <c r="MZL178" s="173"/>
      <c r="MZM178" s="173"/>
      <c r="MZN178" s="173"/>
      <c r="MZO178" s="173"/>
      <c r="MZP178" s="173"/>
      <c r="MZQ178" s="173"/>
      <c r="MZR178" s="173"/>
      <c r="MZS178" s="173"/>
      <c r="MZT178" s="173"/>
      <c r="MZU178" s="173"/>
      <c r="MZV178" s="173"/>
      <c r="MZW178" s="173"/>
      <c r="MZX178" s="173"/>
      <c r="MZY178" s="173"/>
      <c r="MZZ178" s="173"/>
      <c r="NAA178" s="173"/>
      <c r="NAB178" s="173"/>
      <c r="NAC178" s="173"/>
      <c r="NAD178" s="173"/>
      <c r="NAE178" s="173"/>
      <c r="NAF178" s="173"/>
      <c r="NAG178" s="173"/>
      <c r="NAH178" s="173"/>
      <c r="NAI178" s="173"/>
      <c r="NAJ178" s="173"/>
      <c r="NAK178" s="173"/>
      <c r="NAL178" s="173"/>
      <c r="NAM178" s="173"/>
      <c r="NAN178" s="173"/>
      <c r="NAO178" s="173"/>
      <c r="NAP178" s="173"/>
      <c r="NAQ178" s="173"/>
      <c r="NAR178" s="173"/>
      <c r="NAS178" s="173"/>
      <c r="NAT178" s="173"/>
      <c r="NAU178" s="173"/>
      <c r="NAV178" s="173"/>
      <c r="NAW178" s="173"/>
      <c r="NAX178" s="173"/>
      <c r="NAY178" s="173"/>
      <c r="NAZ178" s="173"/>
      <c r="NBA178" s="173"/>
      <c r="NBB178" s="173"/>
      <c r="NBC178" s="173"/>
      <c r="NBD178" s="173"/>
      <c r="NBE178" s="173"/>
      <c r="NBF178" s="173"/>
      <c r="NBG178" s="173"/>
      <c r="NBH178" s="173"/>
      <c r="NBI178" s="173"/>
      <c r="NBJ178" s="173"/>
      <c r="NBK178" s="173"/>
      <c r="NBL178" s="173"/>
      <c r="NBM178" s="173"/>
      <c r="NBN178" s="173"/>
      <c r="NBO178" s="173"/>
      <c r="NBP178" s="173"/>
      <c r="NBQ178" s="173"/>
      <c r="NBR178" s="173"/>
      <c r="NBS178" s="173"/>
      <c r="NBT178" s="173"/>
      <c r="NBU178" s="173"/>
      <c r="NBV178" s="173"/>
      <c r="NBW178" s="173"/>
      <c r="NBX178" s="173"/>
      <c r="NBY178" s="173"/>
      <c r="NBZ178" s="173"/>
      <c r="NCA178" s="173"/>
      <c r="NCB178" s="173"/>
      <c r="NCC178" s="173"/>
      <c r="NCD178" s="173"/>
      <c r="NCE178" s="173"/>
      <c r="NCF178" s="173"/>
      <c r="NCG178" s="173"/>
      <c r="NCH178" s="173"/>
      <c r="NCI178" s="173"/>
      <c r="NCJ178" s="173"/>
      <c r="NCK178" s="173"/>
      <c r="NCL178" s="173"/>
      <c r="NCM178" s="173"/>
      <c r="NCN178" s="173"/>
      <c r="NCO178" s="173"/>
      <c r="NCP178" s="173"/>
      <c r="NCQ178" s="173"/>
      <c r="NCR178" s="173"/>
      <c r="NCS178" s="173"/>
      <c r="NCT178" s="173"/>
      <c r="NCU178" s="173"/>
      <c r="NCV178" s="173"/>
      <c r="NCW178" s="173"/>
      <c r="NCX178" s="173"/>
      <c r="NCY178" s="173"/>
      <c r="NCZ178" s="173"/>
      <c r="NDA178" s="173"/>
      <c r="NDB178" s="173"/>
      <c r="NDC178" s="173"/>
      <c r="NDD178" s="173"/>
      <c r="NDE178" s="173"/>
      <c r="NDF178" s="173"/>
      <c r="NDG178" s="173"/>
      <c r="NDH178" s="173"/>
      <c r="NDI178" s="173"/>
      <c r="NDJ178" s="173"/>
      <c r="NDK178" s="173"/>
      <c r="NDL178" s="173"/>
      <c r="NDM178" s="173"/>
      <c r="NDN178" s="173"/>
      <c r="NDO178" s="173"/>
      <c r="NDP178" s="173"/>
      <c r="NDQ178" s="173"/>
      <c r="NDR178" s="173"/>
      <c r="NDS178" s="173"/>
      <c r="NDT178" s="173"/>
      <c r="NDU178" s="173"/>
      <c r="NDV178" s="173"/>
      <c r="NDW178" s="173"/>
      <c r="NDX178" s="173"/>
      <c r="NDY178" s="173"/>
      <c r="NDZ178" s="173"/>
      <c r="NEA178" s="173"/>
      <c r="NEB178" s="173"/>
      <c r="NEC178" s="173"/>
      <c r="NED178" s="173"/>
      <c r="NEE178" s="173"/>
      <c r="NEF178" s="173"/>
      <c r="NEG178" s="173"/>
      <c r="NEH178" s="173"/>
      <c r="NEI178" s="173"/>
      <c r="NEJ178" s="173"/>
      <c r="NEK178" s="173"/>
      <c r="NEL178" s="173"/>
      <c r="NEM178" s="173"/>
      <c r="NEN178" s="173"/>
      <c r="NEO178" s="173"/>
      <c r="NEP178" s="173"/>
      <c r="NEQ178" s="173"/>
      <c r="NER178" s="173"/>
      <c r="NES178" s="173"/>
      <c r="NET178" s="173"/>
      <c r="NEU178" s="173"/>
      <c r="NEV178" s="173"/>
      <c r="NEW178" s="173"/>
      <c r="NEX178" s="173"/>
      <c r="NEY178" s="173"/>
      <c r="NEZ178" s="173"/>
      <c r="NFA178" s="173"/>
      <c r="NFB178" s="173"/>
      <c r="NFC178" s="173"/>
      <c r="NFD178" s="173"/>
      <c r="NFE178" s="173"/>
      <c r="NFF178" s="173"/>
      <c r="NFG178" s="173"/>
      <c r="NFH178" s="173"/>
      <c r="NFI178" s="173"/>
      <c r="NFJ178" s="173"/>
      <c r="NFK178" s="173"/>
      <c r="NFL178" s="173"/>
      <c r="NFM178" s="173"/>
      <c r="NFN178" s="173"/>
      <c r="NFO178" s="173"/>
      <c r="NFP178" s="173"/>
      <c r="NFQ178" s="173"/>
      <c r="NFR178" s="173"/>
      <c r="NFS178" s="173"/>
      <c r="NFT178" s="173"/>
      <c r="NFU178" s="173"/>
      <c r="NFV178" s="173"/>
      <c r="NFW178" s="173"/>
      <c r="NFX178" s="173"/>
      <c r="NFY178" s="173"/>
      <c r="NFZ178" s="173"/>
      <c r="NGA178" s="173"/>
      <c r="NGB178" s="173"/>
      <c r="NGC178" s="173"/>
      <c r="NGD178" s="173"/>
      <c r="NGE178" s="173"/>
      <c r="NGF178" s="173"/>
      <c r="NGG178" s="173"/>
      <c r="NGH178" s="173"/>
      <c r="NGI178" s="173"/>
      <c r="NGJ178" s="173"/>
      <c r="NGK178" s="173"/>
      <c r="NGL178" s="173"/>
      <c r="NGM178" s="173"/>
      <c r="NGN178" s="173"/>
      <c r="NGO178" s="173"/>
      <c r="NGP178" s="173"/>
      <c r="NGQ178" s="173"/>
      <c r="NGR178" s="173"/>
      <c r="NGS178" s="173"/>
      <c r="NGT178" s="173"/>
      <c r="NGU178" s="173"/>
      <c r="NGV178" s="173"/>
      <c r="NGW178" s="173"/>
      <c r="NGX178" s="173"/>
      <c r="NGY178" s="173"/>
      <c r="NGZ178" s="173"/>
      <c r="NHA178" s="173"/>
      <c r="NHB178" s="173"/>
      <c r="NHC178" s="173"/>
      <c r="NHD178" s="173"/>
      <c r="NHE178" s="173"/>
      <c r="NHF178" s="173"/>
      <c r="NHG178" s="173"/>
      <c r="NHH178" s="173"/>
      <c r="NHI178" s="173"/>
      <c r="NHJ178" s="173"/>
      <c r="NHK178" s="173"/>
      <c r="NHL178" s="173"/>
      <c r="NHM178" s="173"/>
      <c r="NHN178" s="173"/>
      <c r="NHO178" s="173"/>
      <c r="NHP178" s="173"/>
      <c r="NHQ178" s="173"/>
      <c r="NHR178" s="173"/>
      <c r="NHS178" s="173"/>
      <c r="NHT178" s="173"/>
      <c r="NHU178" s="173"/>
      <c r="NHV178" s="173"/>
      <c r="NHW178" s="173"/>
      <c r="NHX178" s="173"/>
      <c r="NHY178" s="173"/>
      <c r="NHZ178" s="173"/>
      <c r="NIA178" s="173"/>
      <c r="NIB178" s="173"/>
      <c r="NIC178" s="173"/>
      <c r="NID178" s="173"/>
      <c r="NIE178" s="173"/>
      <c r="NIF178" s="173"/>
      <c r="NIG178" s="173"/>
      <c r="NIH178" s="173"/>
      <c r="NII178" s="173"/>
      <c r="NIJ178" s="173"/>
      <c r="NIK178" s="173"/>
      <c r="NIL178" s="173"/>
      <c r="NIM178" s="173"/>
      <c r="NIN178" s="173"/>
      <c r="NIO178" s="173"/>
      <c r="NIP178" s="173"/>
      <c r="NIQ178" s="173"/>
      <c r="NIR178" s="173"/>
      <c r="NIS178" s="173"/>
      <c r="NIT178" s="173"/>
      <c r="NIU178" s="173"/>
      <c r="NIV178" s="173"/>
      <c r="NIW178" s="173"/>
      <c r="NIX178" s="173"/>
      <c r="NIY178" s="173"/>
      <c r="NIZ178" s="173"/>
      <c r="NJA178" s="173"/>
      <c r="NJB178" s="173"/>
      <c r="NJC178" s="173"/>
      <c r="NJD178" s="173"/>
      <c r="NJE178" s="173"/>
      <c r="NJF178" s="173"/>
      <c r="NJG178" s="173"/>
      <c r="NJH178" s="173"/>
      <c r="NJI178" s="173"/>
      <c r="NJJ178" s="173"/>
      <c r="NJK178" s="173"/>
      <c r="NJL178" s="173"/>
      <c r="NJM178" s="173"/>
      <c r="NJN178" s="173"/>
      <c r="NJO178" s="173"/>
      <c r="NJP178" s="173"/>
      <c r="NJQ178" s="173"/>
      <c r="NJR178" s="173"/>
      <c r="NJS178" s="173"/>
      <c r="NJT178" s="173"/>
      <c r="NJU178" s="173"/>
      <c r="NJV178" s="173"/>
      <c r="NJW178" s="173"/>
      <c r="NJX178" s="173"/>
      <c r="NJY178" s="173"/>
      <c r="NJZ178" s="173"/>
      <c r="NKA178" s="173"/>
      <c r="NKB178" s="173"/>
      <c r="NKC178" s="173"/>
      <c r="NKD178" s="173"/>
      <c r="NKE178" s="173"/>
      <c r="NKF178" s="173"/>
      <c r="NKG178" s="173"/>
      <c r="NKH178" s="173"/>
      <c r="NKI178" s="173"/>
      <c r="NKJ178" s="173"/>
      <c r="NKK178" s="173"/>
      <c r="NKL178" s="173"/>
      <c r="NKM178" s="173"/>
      <c r="NKN178" s="173"/>
      <c r="NKO178" s="173"/>
      <c r="NKP178" s="173"/>
      <c r="NKQ178" s="173"/>
      <c r="NKR178" s="173"/>
      <c r="NKS178" s="173"/>
      <c r="NKT178" s="173"/>
      <c r="NKU178" s="173"/>
      <c r="NKV178" s="173"/>
      <c r="NKW178" s="173"/>
      <c r="NKX178" s="173"/>
      <c r="NKY178" s="173"/>
      <c r="NKZ178" s="173"/>
      <c r="NLA178" s="173"/>
      <c r="NLB178" s="173"/>
      <c r="NLC178" s="173"/>
      <c r="NLD178" s="173"/>
      <c r="NLE178" s="173"/>
      <c r="NLF178" s="173"/>
      <c r="NLG178" s="173"/>
      <c r="NLH178" s="173"/>
      <c r="NLI178" s="173"/>
      <c r="NLJ178" s="173"/>
      <c r="NLK178" s="173"/>
      <c r="NLL178" s="173"/>
      <c r="NLM178" s="173"/>
      <c r="NLN178" s="173"/>
      <c r="NLO178" s="173"/>
      <c r="NLP178" s="173"/>
      <c r="NLQ178" s="173"/>
      <c r="NLR178" s="173"/>
      <c r="NLS178" s="173"/>
      <c r="NLT178" s="173"/>
      <c r="NLU178" s="173"/>
      <c r="NLV178" s="173"/>
      <c r="NLW178" s="173"/>
      <c r="NLX178" s="173"/>
      <c r="NLY178" s="173"/>
      <c r="NLZ178" s="173"/>
      <c r="NMA178" s="173"/>
      <c r="NMB178" s="173"/>
      <c r="NMC178" s="173"/>
      <c r="NMD178" s="173"/>
      <c r="NME178" s="173"/>
      <c r="NMF178" s="173"/>
      <c r="NMG178" s="173"/>
      <c r="NMH178" s="173"/>
      <c r="NMI178" s="173"/>
      <c r="NMJ178" s="173"/>
      <c r="NMK178" s="173"/>
      <c r="NML178" s="173"/>
      <c r="NMM178" s="173"/>
      <c r="NMN178" s="173"/>
      <c r="NMO178" s="173"/>
      <c r="NMP178" s="173"/>
      <c r="NMQ178" s="173"/>
      <c r="NMR178" s="173"/>
      <c r="NMS178" s="173"/>
      <c r="NMT178" s="173"/>
      <c r="NMU178" s="173"/>
      <c r="NMV178" s="173"/>
      <c r="NMW178" s="173"/>
      <c r="NMX178" s="173"/>
      <c r="NMY178" s="173"/>
      <c r="NMZ178" s="173"/>
      <c r="NNA178" s="173"/>
      <c r="NNB178" s="173"/>
      <c r="NNC178" s="173"/>
      <c r="NND178" s="173"/>
      <c r="NNE178" s="173"/>
      <c r="NNF178" s="173"/>
      <c r="NNG178" s="173"/>
      <c r="NNH178" s="173"/>
      <c r="NNI178" s="173"/>
      <c r="NNJ178" s="173"/>
      <c r="NNK178" s="173"/>
      <c r="NNL178" s="173"/>
      <c r="NNM178" s="173"/>
      <c r="NNN178" s="173"/>
      <c r="NNO178" s="173"/>
      <c r="NNP178" s="173"/>
      <c r="NNQ178" s="173"/>
      <c r="NNR178" s="173"/>
      <c r="NNS178" s="173"/>
      <c r="NNT178" s="173"/>
      <c r="NNU178" s="173"/>
      <c r="NNV178" s="173"/>
      <c r="NNW178" s="173"/>
      <c r="NNX178" s="173"/>
      <c r="NNY178" s="173"/>
      <c r="NNZ178" s="173"/>
      <c r="NOA178" s="173"/>
      <c r="NOB178" s="173"/>
      <c r="NOC178" s="173"/>
      <c r="NOD178" s="173"/>
      <c r="NOE178" s="173"/>
      <c r="NOF178" s="173"/>
      <c r="NOG178" s="173"/>
      <c r="NOH178" s="173"/>
      <c r="NOI178" s="173"/>
      <c r="NOJ178" s="173"/>
      <c r="NOK178" s="173"/>
      <c r="NOL178" s="173"/>
      <c r="NOM178" s="173"/>
      <c r="NON178" s="173"/>
      <c r="NOO178" s="173"/>
      <c r="NOP178" s="173"/>
      <c r="NOQ178" s="173"/>
      <c r="NOR178" s="173"/>
      <c r="NOS178" s="173"/>
      <c r="NOT178" s="173"/>
      <c r="NOU178" s="173"/>
      <c r="NOV178" s="173"/>
      <c r="NOW178" s="173"/>
      <c r="NOX178" s="173"/>
      <c r="NOY178" s="173"/>
      <c r="NOZ178" s="173"/>
      <c r="NPA178" s="173"/>
      <c r="NPB178" s="173"/>
      <c r="NPC178" s="173"/>
      <c r="NPD178" s="173"/>
      <c r="NPE178" s="173"/>
      <c r="NPF178" s="173"/>
      <c r="NPG178" s="173"/>
      <c r="NPH178" s="173"/>
      <c r="NPI178" s="173"/>
      <c r="NPJ178" s="173"/>
      <c r="NPK178" s="173"/>
      <c r="NPL178" s="173"/>
      <c r="NPM178" s="173"/>
      <c r="NPN178" s="173"/>
      <c r="NPO178" s="173"/>
      <c r="NPP178" s="173"/>
      <c r="NPQ178" s="173"/>
      <c r="NPR178" s="173"/>
      <c r="NPS178" s="173"/>
      <c r="NPT178" s="173"/>
      <c r="NPU178" s="173"/>
      <c r="NPV178" s="173"/>
      <c r="NPW178" s="173"/>
      <c r="NPX178" s="173"/>
      <c r="NPY178" s="173"/>
      <c r="NPZ178" s="173"/>
      <c r="NQA178" s="173"/>
      <c r="NQB178" s="173"/>
      <c r="NQC178" s="173"/>
      <c r="NQD178" s="173"/>
      <c r="NQE178" s="173"/>
      <c r="NQF178" s="173"/>
      <c r="NQG178" s="173"/>
      <c r="NQH178" s="173"/>
      <c r="NQI178" s="173"/>
      <c r="NQJ178" s="173"/>
      <c r="NQK178" s="173"/>
      <c r="NQL178" s="173"/>
      <c r="NQM178" s="173"/>
      <c r="NQN178" s="173"/>
      <c r="NQO178" s="173"/>
      <c r="NQP178" s="173"/>
      <c r="NQQ178" s="173"/>
      <c r="NQR178" s="173"/>
      <c r="NQS178" s="173"/>
      <c r="NQT178" s="173"/>
      <c r="NQU178" s="173"/>
      <c r="NQV178" s="173"/>
      <c r="NQW178" s="173"/>
      <c r="NQX178" s="173"/>
      <c r="NQY178" s="173"/>
      <c r="NQZ178" s="173"/>
      <c r="NRA178" s="173"/>
      <c r="NRB178" s="173"/>
      <c r="NRC178" s="173"/>
      <c r="NRD178" s="173"/>
      <c r="NRE178" s="173"/>
      <c r="NRF178" s="173"/>
      <c r="NRG178" s="173"/>
      <c r="NRH178" s="173"/>
      <c r="NRI178" s="173"/>
      <c r="NRJ178" s="173"/>
      <c r="NRK178" s="173"/>
      <c r="NRL178" s="173"/>
      <c r="NRM178" s="173"/>
      <c r="NRN178" s="173"/>
      <c r="NRO178" s="173"/>
      <c r="NRP178" s="173"/>
      <c r="NRQ178" s="173"/>
      <c r="NRR178" s="173"/>
      <c r="NRS178" s="173"/>
      <c r="NRT178" s="173"/>
      <c r="NRU178" s="173"/>
      <c r="NRV178" s="173"/>
      <c r="NRW178" s="173"/>
      <c r="NRX178" s="173"/>
      <c r="NRY178" s="173"/>
      <c r="NRZ178" s="173"/>
      <c r="NSA178" s="173"/>
      <c r="NSB178" s="173"/>
      <c r="NSC178" s="173"/>
      <c r="NSD178" s="173"/>
      <c r="NSE178" s="173"/>
      <c r="NSF178" s="173"/>
      <c r="NSG178" s="173"/>
      <c r="NSH178" s="173"/>
      <c r="NSI178" s="173"/>
      <c r="NSJ178" s="173"/>
      <c r="NSK178" s="173"/>
      <c r="NSL178" s="173"/>
      <c r="NSM178" s="173"/>
      <c r="NSN178" s="173"/>
      <c r="NSO178" s="173"/>
      <c r="NSP178" s="173"/>
      <c r="NSQ178" s="173"/>
      <c r="NSR178" s="173"/>
      <c r="NSS178" s="173"/>
      <c r="NST178" s="173"/>
      <c r="NSU178" s="173"/>
      <c r="NSV178" s="173"/>
      <c r="NSW178" s="173"/>
      <c r="NSX178" s="173"/>
      <c r="NSY178" s="173"/>
      <c r="NSZ178" s="173"/>
      <c r="NTA178" s="173"/>
      <c r="NTB178" s="173"/>
      <c r="NTC178" s="173"/>
      <c r="NTD178" s="173"/>
      <c r="NTE178" s="173"/>
      <c r="NTF178" s="173"/>
      <c r="NTG178" s="173"/>
      <c r="NTH178" s="173"/>
      <c r="NTI178" s="173"/>
      <c r="NTJ178" s="173"/>
      <c r="NTK178" s="173"/>
      <c r="NTL178" s="173"/>
      <c r="NTM178" s="173"/>
      <c r="NTN178" s="173"/>
      <c r="NTO178" s="173"/>
      <c r="NTP178" s="173"/>
      <c r="NTQ178" s="173"/>
      <c r="NTR178" s="173"/>
      <c r="NTS178" s="173"/>
      <c r="NTT178" s="173"/>
      <c r="NTU178" s="173"/>
      <c r="NTV178" s="173"/>
      <c r="NTW178" s="173"/>
      <c r="NTX178" s="173"/>
      <c r="NTY178" s="173"/>
      <c r="NTZ178" s="173"/>
      <c r="NUA178" s="173"/>
      <c r="NUB178" s="173"/>
      <c r="NUC178" s="173"/>
      <c r="NUD178" s="173"/>
      <c r="NUE178" s="173"/>
      <c r="NUF178" s="173"/>
      <c r="NUG178" s="173"/>
      <c r="NUH178" s="173"/>
      <c r="NUI178" s="173"/>
      <c r="NUJ178" s="173"/>
      <c r="NUK178" s="173"/>
      <c r="NUL178" s="173"/>
      <c r="NUM178" s="173"/>
      <c r="NUN178" s="173"/>
      <c r="NUO178" s="173"/>
      <c r="NUP178" s="173"/>
      <c r="NUQ178" s="173"/>
      <c r="NUR178" s="173"/>
      <c r="NUS178" s="173"/>
      <c r="NUT178" s="173"/>
      <c r="NUU178" s="173"/>
      <c r="NUV178" s="173"/>
      <c r="NUW178" s="173"/>
      <c r="NUX178" s="173"/>
      <c r="NUY178" s="173"/>
      <c r="NUZ178" s="173"/>
      <c r="NVA178" s="173"/>
      <c r="NVB178" s="173"/>
      <c r="NVC178" s="173"/>
      <c r="NVD178" s="173"/>
      <c r="NVE178" s="173"/>
      <c r="NVF178" s="173"/>
      <c r="NVG178" s="173"/>
      <c r="NVH178" s="173"/>
      <c r="NVI178" s="173"/>
      <c r="NVJ178" s="173"/>
      <c r="NVK178" s="173"/>
      <c r="NVL178" s="173"/>
      <c r="NVM178" s="173"/>
      <c r="NVN178" s="173"/>
      <c r="NVO178" s="173"/>
      <c r="NVP178" s="173"/>
      <c r="NVQ178" s="173"/>
      <c r="NVR178" s="173"/>
      <c r="NVS178" s="173"/>
      <c r="NVT178" s="173"/>
      <c r="NVU178" s="173"/>
      <c r="NVV178" s="173"/>
      <c r="NVW178" s="173"/>
      <c r="NVX178" s="173"/>
      <c r="NVY178" s="173"/>
      <c r="NVZ178" s="173"/>
      <c r="NWA178" s="173"/>
      <c r="NWB178" s="173"/>
      <c r="NWC178" s="173"/>
      <c r="NWD178" s="173"/>
      <c r="NWE178" s="173"/>
      <c r="NWF178" s="173"/>
      <c r="NWG178" s="173"/>
      <c r="NWH178" s="173"/>
      <c r="NWI178" s="173"/>
      <c r="NWJ178" s="173"/>
      <c r="NWK178" s="173"/>
      <c r="NWL178" s="173"/>
      <c r="NWM178" s="173"/>
      <c r="NWN178" s="173"/>
      <c r="NWO178" s="173"/>
      <c r="NWP178" s="173"/>
      <c r="NWQ178" s="173"/>
      <c r="NWR178" s="173"/>
      <c r="NWS178" s="173"/>
      <c r="NWT178" s="173"/>
      <c r="NWU178" s="173"/>
      <c r="NWV178" s="173"/>
      <c r="NWW178" s="173"/>
      <c r="NWX178" s="173"/>
      <c r="NWY178" s="173"/>
      <c r="NWZ178" s="173"/>
      <c r="NXA178" s="173"/>
      <c r="NXB178" s="173"/>
      <c r="NXC178" s="173"/>
      <c r="NXD178" s="173"/>
      <c r="NXE178" s="173"/>
      <c r="NXF178" s="173"/>
      <c r="NXG178" s="173"/>
      <c r="NXH178" s="173"/>
      <c r="NXI178" s="173"/>
      <c r="NXJ178" s="173"/>
      <c r="NXK178" s="173"/>
      <c r="NXL178" s="173"/>
      <c r="NXM178" s="173"/>
      <c r="NXN178" s="173"/>
      <c r="NXO178" s="173"/>
      <c r="NXP178" s="173"/>
      <c r="NXQ178" s="173"/>
      <c r="NXR178" s="173"/>
      <c r="NXS178" s="173"/>
      <c r="NXT178" s="173"/>
      <c r="NXU178" s="173"/>
      <c r="NXV178" s="173"/>
      <c r="NXW178" s="173"/>
      <c r="NXX178" s="173"/>
      <c r="NXY178" s="173"/>
      <c r="NXZ178" s="173"/>
      <c r="NYA178" s="173"/>
      <c r="NYB178" s="173"/>
      <c r="NYC178" s="173"/>
      <c r="NYD178" s="173"/>
      <c r="NYE178" s="173"/>
      <c r="NYF178" s="173"/>
      <c r="NYG178" s="173"/>
      <c r="NYH178" s="173"/>
      <c r="NYI178" s="173"/>
      <c r="NYJ178" s="173"/>
      <c r="NYK178" s="173"/>
      <c r="NYL178" s="173"/>
      <c r="NYM178" s="173"/>
      <c r="NYN178" s="173"/>
      <c r="NYO178" s="173"/>
      <c r="NYP178" s="173"/>
      <c r="NYQ178" s="173"/>
      <c r="NYR178" s="173"/>
      <c r="NYS178" s="173"/>
      <c r="NYT178" s="173"/>
      <c r="NYU178" s="173"/>
      <c r="NYV178" s="173"/>
      <c r="NYW178" s="173"/>
      <c r="NYX178" s="173"/>
      <c r="NYY178" s="173"/>
      <c r="NYZ178" s="173"/>
      <c r="NZA178" s="173"/>
      <c r="NZB178" s="173"/>
      <c r="NZC178" s="173"/>
      <c r="NZD178" s="173"/>
      <c r="NZE178" s="173"/>
      <c r="NZF178" s="173"/>
      <c r="NZG178" s="173"/>
      <c r="NZH178" s="173"/>
      <c r="NZI178" s="173"/>
      <c r="NZJ178" s="173"/>
      <c r="NZK178" s="173"/>
      <c r="NZL178" s="173"/>
      <c r="NZM178" s="173"/>
      <c r="NZN178" s="173"/>
      <c r="NZO178" s="173"/>
      <c r="NZP178" s="173"/>
      <c r="NZQ178" s="173"/>
      <c r="NZR178" s="173"/>
      <c r="NZS178" s="173"/>
      <c r="NZT178" s="173"/>
      <c r="NZU178" s="173"/>
      <c r="NZV178" s="173"/>
      <c r="NZW178" s="173"/>
      <c r="NZX178" s="173"/>
      <c r="NZY178" s="173"/>
      <c r="NZZ178" s="173"/>
      <c r="OAA178" s="173"/>
      <c r="OAB178" s="173"/>
      <c r="OAC178" s="173"/>
      <c r="OAD178" s="173"/>
      <c r="OAE178" s="173"/>
      <c r="OAF178" s="173"/>
      <c r="OAG178" s="173"/>
      <c r="OAH178" s="173"/>
      <c r="OAI178" s="173"/>
      <c r="OAJ178" s="173"/>
      <c r="OAK178" s="173"/>
      <c r="OAL178" s="173"/>
      <c r="OAM178" s="173"/>
      <c r="OAN178" s="173"/>
      <c r="OAO178" s="173"/>
      <c r="OAP178" s="173"/>
      <c r="OAQ178" s="173"/>
      <c r="OAR178" s="173"/>
      <c r="OAS178" s="173"/>
      <c r="OAT178" s="173"/>
      <c r="OAU178" s="173"/>
      <c r="OAV178" s="173"/>
      <c r="OAW178" s="173"/>
      <c r="OAX178" s="173"/>
      <c r="OAY178" s="173"/>
      <c r="OAZ178" s="173"/>
      <c r="OBA178" s="173"/>
      <c r="OBB178" s="173"/>
      <c r="OBC178" s="173"/>
      <c r="OBD178" s="173"/>
      <c r="OBE178" s="173"/>
      <c r="OBF178" s="173"/>
      <c r="OBG178" s="173"/>
      <c r="OBH178" s="173"/>
      <c r="OBI178" s="173"/>
      <c r="OBJ178" s="173"/>
      <c r="OBK178" s="173"/>
      <c r="OBL178" s="173"/>
      <c r="OBM178" s="173"/>
      <c r="OBN178" s="173"/>
      <c r="OBO178" s="173"/>
      <c r="OBP178" s="173"/>
      <c r="OBQ178" s="173"/>
      <c r="OBR178" s="173"/>
      <c r="OBS178" s="173"/>
      <c r="OBT178" s="173"/>
      <c r="OBU178" s="173"/>
      <c r="OBV178" s="173"/>
      <c r="OBW178" s="173"/>
      <c r="OBX178" s="173"/>
      <c r="OBY178" s="173"/>
      <c r="OBZ178" s="173"/>
      <c r="OCA178" s="173"/>
      <c r="OCB178" s="173"/>
      <c r="OCC178" s="173"/>
      <c r="OCD178" s="173"/>
      <c r="OCE178" s="173"/>
      <c r="OCF178" s="173"/>
      <c r="OCG178" s="173"/>
      <c r="OCH178" s="173"/>
      <c r="OCI178" s="173"/>
      <c r="OCJ178" s="173"/>
      <c r="OCK178" s="173"/>
      <c r="OCL178" s="173"/>
      <c r="OCM178" s="173"/>
      <c r="OCN178" s="173"/>
      <c r="OCO178" s="173"/>
      <c r="OCP178" s="173"/>
      <c r="OCQ178" s="173"/>
      <c r="OCR178" s="173"/>
      <c r="OCS178" s="173"/>
      <c r="OCT178" s="173"/>
      <c r="OCU178" s="173"/>
      <c r="OCV178" s="173"/>
      <c r="OCW178" s="173"/>
      <c r="OCX178" s="173"/>
      <c r="OCY178" s="173"/>
      <c r="OCZ178" s="173"/>
      <c r="ODA178" s="173"/>
      <c r="ODB178" s="173"/>
      <c r="ODC178" s="173"/>
      <c r="ODD178" s="173"/>
      <c r="ODE178" s="173"/>
      <c r="ODF178" s="173"/>
      <c r="ODG178" s="173"/>
      <c r="ODH178" s="173"/>
      <c r="ODI178" s="173"/>
      <c r="ODJ178" s="173"/>
      <c r="ODK178" s="173"/>
      <c r="ODL178" s="173"/>
      <c r="ODM178" s="173"/>
      <c r="ODN178" s="173"/>
      <c r="ODO178" s="173"/>
      <c r="ODP178" s="173"/>
      <c r="ODQ178" s="173"/>
      <c r="ODR178" s="173"/>
      <c r="ODS178" s="173"/>
      <c r="ODT178" s="173"/>
      <c r="ODU178" s="173"/>
      <c r="ODV178" s="173"/>
      <c r="ODW178" s="173"/>
      <c r="ODX178" s="173"/>
      <c r="ODY178" s="173"/>
      <c r="ODZ178" s="173"/>
      <c r="OEA178" s="173"/>
      <c r="OEB178" s="173"/>
      <c r="OEC178" s="173"/>
      <c r="OED178" s="173"/>
      <c r="OEE178" s="173"/>
      <c r="OEF178" s="173"/>
      <c r="OEG178" s="173"/>
      <c r="OEH178" s="173"/>
      <c r="OEI178" s="173"/>
      <c r="OEJ178" s="173"/>
      <c r="OEK178" s="173"/>
      <c r="OEL178" s="173"/>
      <c r="OEM178" s="173"/>
      <c r="OEN178" s="173"/>
      <c r="OEO178" s="173"/>
      <c r="OEP178" s="173"/>
      <c r="OEQ178" s="173"/>
      <c r="OER178" s="173"/>
      <c r="OES178" s="173"/>
      <c r="OET178" s="173"/>
      <c r="OEU178" s="173"/>
      <c r="OEV178" s="173"/>
      <c r="OEW178" s="173"/>
      <c r="OEX178" s="173"/>
      <c r="OEY178" s="173"/>
      <c r="OEZ178" s="173"/>
      <c r="OFA178" s="173"/>
      <c r="OFB178" s="173"/>
      <c r="OFC178" s="173"/>
      <c r="OFD178" s="173"/>
      <c r="OFE178" s="173"/>
      <c r="OFF178" s="173"/>
      <c r="OFG178" s="173"/>
      <c r="OFH178" s="173"/>
      <c r="OFI178" s="173"/>
      <c r="OFJ178" s="173"/>
      <c r="OFK178" s="173"/>
      <c r="OFL178" s="173"/>
      <c r="OFM178" s="173"/>
      <c r="OFN178" s="173"/>
      <c r="OFO178" s="173"/>
      <c r="OFP178" s="173"/>
      <c r="OFQ178" s="173"/>
      <c r="OFR178" s="173"/>
      <c r="OFS178" s="173"/>
      <c r="OFT178" s="173"/>
      <c r="OFU178" s="173"/>
      <c r="OFV178" s="173"/>
      <c r="OFW178" s="173"/>
      <c r="OFX178" s="173"/>
      <c r="OFY178" s="173"/>
      <c r="OFZ178" s="173"/>
      <c r="OGA178" s="173"/>
      <c r="OGB178" s="173"/>
      <c r="OGC178" s="173"/>
      <c r="OGD178" s="173"/>
      <c r="OGE178" s="173"/>
      <c r="OGF178" s="173"/>
      <c r="OGG178" s="173"/>
      <c r="OGH178" s="173"/>
      <c r="OGI178" s="173"/>
      <c r="OGJ178" s="173"/>
      <c r="OGK178" s="173"/>
      <c r="OGL178" s="173"/>
      <c r="OGM178" s="173"/>
      <c r="OGN178" s="173"/>
      <c r="OGO178" s="173"/>
      <c r="OGP178" s="173"/>
      <c r="OGQ178" s="173"/>
      <c r="OGR178" s="173"/>
      <c r="OGS178" s="173"/>
      <c r="OGT178" s="173"/>
      <c r="OGU178" s="173"/>
      <c r="OGV178" s="173"/>
      <c r="OGW178" s="173"/>
      <c r="OGX178" s="173"/>
      <c r="OGY178" s="173"/>
      <c r="OGZ178" s="173"/>
      <c r="OHA178" s="173"/>
      <c r="OHB178" s="173"/>
      <c r="OHC178" s="173"/>
      <c r="OHD178" s="173"/>
      <c r="OHE178" s="173"/>
      <c r="OHF178" s="173"/>
      <c r="OHG178" s="173"/>
      <c r="OHH178" s="173"/>
      <c r="OHI178" s="173"/>
      <c r="OHJ178" s="173"/>
      <c r="OHK178" s="173"/>
      <c r="OHL178" s="173"/>
      <c r="OHM178" s="173"/>
      <c r="OHN178" s="173"/>
      <c r="OHO178" s="173"/>
      <c r="OHP178" s="173"/>
      <c r="OHQ178" s="173"/>
      <c r="OHR178" s="173"/>
      <c r="OHS178" s="173"/>
      <c r="OHT178" s="173"/>
      <c r="OHU178" s="173"/>
      <c r="OHV178" s="173"/>
      <c r="OHW178" s="173"/>
      <c r="OHX178" s="173"/>
      <c r="OHY178" s="173"/>
      <c r="OHZ178" s="173"/>
      <c r="OIA178" s="173"/>
      <c r="OIB178" s="173"/>
      <c r="OIC178" s="173"/>
      <c r="OID178" s="173"/>
      <c r="OIE178" s="173"/>
      <c r="OIF178" s="173"/>
      <c r="OIG178" s="173"/>
      <c r="OIH178" s="173"/>
      <c r="OII178" s="173"/>
      <c r="OIJ178" s="173"/>
      <c r="OIK178" s="173"/>
      <c r="OIL178" s="173"/>
      <c r="OIM178" s="173"/>
      <c r="OIN178" s="173"/>
      <c r="OIO178" s="173"/>
      <c r="OIP178" s="173"/>
      <c r="OIQ178" s="173"/>
      <c r="OIR178" s="173"/>
      <c r="OIS178" s="173"/>
      <c r="OIT178" s="173"/>
      <c r="OIU178" s="173"/>
      <c r="OIV178" s="173"/>
      <c r="OIW178" s="173"/>
      <c r="OIX178" s="173"/>
      <c r="OIY178" s="173"/>
      <c r="OIZ178" s="173"/>
      <c r="OJA178" s="173"/>
      <c r="OJB178" s="173"/>
      <c r="OJC178" s="173"/>
      <c r="OJD178" s="173"/>
      <c r="OJE178" s="173"/>
      <c r="OJF178" s="173"/>
      <c r="OJG178" s="173"/>
      <c r="OJH178" s="173"/>
      <c r="OJI178" s="173"/>
      <c r="OJJ178" s="173"/>
      <c r="OJK178" s="173"/>
      <c r="OJL178" s="173"/>
      <c r="OJM178" s="173"/>
      <c r="OJN178" s="173"/>
      <c r="OJO178" s="173"/>
      <c r="OJP178" s="173"/>
      <c r="OJQ178" s="173"/>
      <c r="OJR178" s="173"/>
      <c r="OJS178" s="173"/>
      <c r="OJT178" s="173"/>
      <c r="OJU178" s="173"/>
      <c r="OJV178" s="173"/>
      <c r="OJW178" s="173"/>
      <c r="OJX178" s="173"/>
      <c r="OJY178" s="173"/>
      <c r="OJZ178" s="173"/>
      <c r="OKA178" s="173"/>
      <c r="OKB178" s="173"/>
      <c r="OKC178" s="173"/>
      <c r="OKD178" s="173"/>
      <c r="OKE178" s="173"/>
      <c r="OKF178" s="173"/>
      <c r="OKG178" s="173"/>
      <c r="OKH178" s="173"/>
      <c r="OKI178" s="173"/>
      <c r="OKJ178" s="173"/>
      <c r="OKK178" s="173"/>
      <c r="OKL178" s="173"/>
      <c r="OKM178" s="173"/>
      <c r="OKN178" s="173"/>
      <c r="OKO178" s="173"/>
      <c r="OKP178" s="173"/>
      <c r="OKQ178" s="173"/>
      <c r="OKR178" s="173"/>
      <c r="OKS178" s="173"/>
      <c r="OKT178" s="173"/>
      <c r="OKU178" s="173"/>
      <c r="OKV178" s="173"/>
      <c r="OKW178" s="173"/>
      <c r="OKX178" s="173"/>
      <c r="OKY178" s="173"/>
      <c r="OKZ178" s="173"/>
      <c r="OLA178" s="173"/>
      <c r="OLB178" s="173"/>
      <c r="OLC178" s="173"/>
      <c r="OLD178" s="173"/>
      <c r="OLE178" s="173"/>
      <c r="OLF178" s="173"/>
      <c r="OLG178" s="173"/>
      <c r="OLH178" s="173"/>
      <c r="OLI178" s="173"/>
      <c r="OLJ178" s="173"/>
      <c r="OLK178" s="173"/>
      <c r="OLL178" s="173"/>
      <c r="OLM178" s="173"/>
      <c r="OLN178" s="173"/>
      <c r="OLO178" s="173"/>
      <c r="OLP178" s="173"/>
      <c r="OLQ178" s="173"/>
      <c r="OLR178" s="173"/>
      <c r="OLS178" s="173"/>
      <c r="OLT178" s="173"/>
      <c r="OLU178" s="173"/>
      <c r="OLV178" s="173"/>
      <c r="OLW178" s="173"/>
      <c r="OLX178" s="173"/>
      <c r="OLY178" s="173"/>
      <c r="OLZ178" s="173"/>
      <c r="OMA178" s="173"/>
      <c r="OMB178" s="173"/>
      <c r="OMC178" s="173"/>
      <c r="OMD178" s="173"/>
      <c r="OME178" s="173"/>
      <c r="OMF178" s="173"/>
      <c r="OMG178" s="173"/>
      <c r="OMH178" s="173"/>
      <c r="OMI178" s="173"/>
      <c r="OMJ178" s="173"/>
      <c r="OMK178" s="173"/>
      <c r="OML178" s="173"/>
      <c r="OMM178" s="173"/>
      <c r="OMN178" s="173"/>
      <c r="OMO178" s="173"/>
      <c r="OMP178" s="173"/>
      <c r="OMQ178" s="173"/>
      <c r="OMR178" s="173"/>
      <c r="OMS178" s="173"/>
      <c r="OMT178" s="173"/>
      <c r="OMU178" s="173"/>
      <c r="OMV178" s="173"/>
      <c r="OMW178" s="173"/>
      <c r="OMX178" s="173"/>
      <c r="OMY178" s="173"/>
      <c r="OMZ178" s="173"/>
      <c r="ONA178" s="173"/>
      <c r="ONB178" s="173"/>
      <c r="ONC178" s="173"/>
      <c r="OND178" s="173"/>
      <c r="ONE178" s="173"/>
      <c r="ONF178" s="173"/>
      <c r="ONG178" s="173"/>
      <c r="ONH178" s="173"/>
      <c r="ONI178" s="173"/>
      <c r="ONJ178" s="173"/>
      <c r="ONK178" s="173"/>
      <c r="ONL178" s="173"/>
      <c r="ONM178" s="173"/>
      <c r="ONN178" s="173"/>
      <c r="ONO178" s="173"/>
      <c r="ONP178" s="173"/>
      <c r="ONQ178" s="173"/>
      <c r="ONR178" s="173"/>
      <c r="ONS178" s="173"/>
      <c r="ONT178" s="173"/>
      <c r="ONU178" s="173"/>
      <c r="ONV178" s="173"/>
      <c r="ONW178" s="173"/>
      <c r="ONX178" s="173"/>
      <c r="ONY178" s="173"/>
      <c r="ONZ178" s="173"/>
      <c r="OOA178" s="173"/>
      <c r="OOB178" s="173"/>
      <c r="OOC178" s="173"/>
      <c r="OOD178" s="173"/>
      <c r="OOE178" s="173"/>
      <c r="OOF178" s="173"/>
      <c r="OOG178" s="173"/>
      <c r="OOH178" s="173"/>
      <c r="OOI178" s="173"/>
      <c r="OOJ178" s="173"/>
      <c r="OOK178" s="173"/>
      <c r="OOL178" s="173"/>
      <c r="OOM178" s="173"/>
      <c r="OON178" s="173"/>
      <c r="OOO178" s="173"/>
      <c r="OOP178" s="173"/>
      <c r="OOQ178" s="173"/>
      <c r="OOR178" s="173"/>
      <c r="OOS178" s="173"/>
      <c r="OOT178" s="173"/>
      <c r="OOU178" s="173"/>
      <c r="OOV178" s="173"/>
      <c r="OOW178" s="173"/>
      <c r="OOX178" s="173"/>
      <c r="OOY178" s="173"/>
      <c r="OOZ178" s="173"/>
      <c r="OPA178" s="173"/>
      <c r="OPB178" s="173"/>
      <c r="OPC178" s="173"/>
      <c r="OPD178" s="173"/>
      <c r="OPE178" s="173"/>
      <c r="OPF178" s="173"/>
      <c r="OPG178" s="173"/>
      <c r="OPH178" s="173"/>
      <c r="OPI178" s="173"/>
      <c r="OPJ178" s="173"/>
      <c r="OPK178" s="173"/>
      <c r="OPL178" s="173"/>
      <c r="OPM178" s="173"/>
      <c r="OPN178" s="173"/>
      <c r="OPO178" s="173"/>
      <c r="OPP178" s="173"/>
      <c r="OPQ178" s="173"/>
      <c r="OPR178" s="173"/>
      <c r="OPS178" s="173"/>
      <c r="OPT178" s="173"/>
      <c r="OPU178" s="173"/>
      <c r="OPV178" s="173"/>
      <c r="OPW178" s="173"/>
      <c r="OPX178" s="173"/>
      <c r="OPY178" s="173"/>
      <c r="OPZ178" s="173"/>
      <c r="OQA178" s="173"/>
      <c r="OQB178" s="173"/>
      <c r="OQC178" s="173"/>
      <c r="OQD178" s="173"/>
      <c r="OQE178" s="173"/>
      <c r="OQF178" s="173"/>
      <c r="OQG178" s="173"/>
      <c r="OQH178" s="173"/>
      <c r="OQI178" s="173"/>
      <c r="OQJ178" s="173"/>
      <c r="OQK178" s="173"/>
      <c r="OQL178" s="173"/>
      <c r="OQM178" s="173"/>
      <c r="OQN178" s="173"/>
      <c r="OQO178" s="173"/>
      <c r="OQP178" s="173"/>
      <c r="OQQ178" s="173"/>
      <c r="OQR178" s="173"/>
      <c r="OQS178" s="173"/>
      <c r="OQT178" s="173"/>
      <c r="OQU178" s="173"/>
      <c r="OQV178" s="173"/>
      <c r="OQW178" s="173"/>
      <c r="OQX178" s="173"/>
      <c r="OQY178" s="173"/>
      <c r="OQZ178" s="173"/>
      <c r="ORA178" s="173"/>
      <c r="ORB178" s="173"/>
      <c r="ORC178" s="173"/>
      <c r="ORD178" s="173"/>
      <c r="ORE178" s="173"/>
      <c r="ORF178" s="173"/>
      <c r="ORG178" s="173"/>
      <c r="ORH178" s="173"/>
      <c r="ORI178" s="173"/>
      <c r="ORJ178" s="173"/>
      <c r="ORK178" s="173"/>
      <c r="ORL178" s="173"/>
      <c r="ORM178" s="173"/>
      <c r="ORN178" s="173"/>
      <c r="ORO178" s="173"/>
      <c r="ORP178" s="173"/>
      <c r="ORQ178" s="173"/>
      <c r="ORR178" s="173"/>
      <c r="ORS178" s="173"/>
      <c r="ORT178" s="173"/>
      <c r="ORU178" s="173"/>
      <c r="ORV178" s="173"/>
      <c r="ORW178" s="173"/>
      <c r="ORX178" s="173"/>
      <c r="ORY178" s="173"/>
      <c r="ORZ178" s="173"/>
      <c r="OSA178" s="173"/>
      <c r="OSB178" s="173"/>
      <c r="OSC178" s="173"/>
      <c r="OSD178" s="173"/>
      <c r="OSE178" s="173"/>
      <c r="OSF178" s="173"/>
      <c r="OSG178" s="173"/>
      <c r="OSH178" s="173"/>
      <c r="OSI178" s="173"/>
      <c r="OSJ178" s="173"/>
      <c r="OSK178" s="173"/>
      <c r="OSL178" s="173"/>
      <c r="OSM178" s="173"/>
      <c r="OSN178" s="173"/>
      <c r="OSO178" s="173"/>
      <c r="OSP178" s="173"/>
      <c r="OSQ178" s="173"/>
      <c r="OSR178" s="173"/>
      <c r="OSS178" s="173"/>
      <c r="OST178" s="173"/>
      <c r="OSU178" s="173"/>
      <c r="OSV178" s="173"/>
      <c r="OSW178" s="173"/>
      <c r="OSX178" s="173"/>
      <c r="OSY178" s="173"/>
      <c r="OSZ178" s="173"/>
      <c r="OTA178" s="173"/>
      <c r="OTB178" s="173"/>
      <c r="OTC178" s="173"/>
      <c r="OTD178" s="173"/>
      <c r="OTE178" s="173"/>
      <c r="OTF178" s="173"/>
      <c r="OTG178" s="173"/>
      <c r="OTH178" s="173"/>
      <c r="OTI178" s="173"/>
      <c r="OTJ178" s="173"/>
      <c r="OTK178" s="173"/>
      <c r="OTL178" s="173"/>
      <c r="OTM178" s="173"/>
      <c r="OTN178" s="173"/>
      <c r="OTO178" s="173"/>
      <c r="OTP178" s="173"/>
      <c r="OTQ178" s="173"/>
      <c r="OTR178" s="173"/>
      <c r="OTS178" s="173"/>
      <c r="OTT178" s="173"/>
      <c r="OTU178" s="173"/>
      <c r="OTV178" s="173"/>
      <c r="OTW178" s="173"/>
      <c r="OTX178" s="173"/>
      <c r="OTY178" s="173"/>
      <c r="OTZ178" s="173"/>
      <c r="OUA178" s="173"/>
      <c r="OUB178" s="173"/>
      <c r="OUC178" s="173"/>
      <c r="OUD178" s="173"/>
      <c r="OUE178" s="173"/>
      <c r="OUF178" s="173"/>
      <c r="OUG178" s="173"/>
      <c r="OUH178" s="173"/>
      <c r="OUI178" s="173"/>
      <c r="OUJ178" s="173"/>
      <c r="OUK178" s="173"/>
      <c r="OUL178" s="173"/>
      <c r="OUM178" s="173"/>
      <c r="OUN178" s="173"/>
      <c r="OUO178" s="173"/>
      <c r="OUP178" s="173"/>
      <c r="OUQ178" s="173"/>
      <c r="OUR178" s="173"/>
      <c r="OUS178" s="173"/>
      <c r="OUT178" s="173"/>
      <c r="OUU178" s="173"/>
      <c r="OUV178" s="173"/>
      <c r="OUW178" s="173"/>
      <c r="OUX178" s="173"/>
      <c r="OUY178" s="173"/>
      <c r="OUZ178" s="173"/>
      <c r="OVA178" s="173"/>
      <c r="OVB178" s="173"/>
      <c r="OVC178" s="173"/>
      <c r="OVD178" s="173"/>
      <c r="OVE178" s="173"/>
      <c r="OVF178" s="173"/>
      <c r="OVG178" s="173"/>
      <c r="OVH178" s="173"/>
      <c r="OVI178" s="173"/>
      <c r="OVJ178" s="173"/>
      <c r="OVK178" s="173"/>
      <c r="OVL178" s="173"/>
      <c r="OVM178" s="173"/>
      <c r="OVN178" s="173"/>
      <c r="OVO178" s="173"/>
      <c r="OVP178" s="173"/>
      <c r="OVQ178" s="173"/>
      <c r="OVR178" s="173"/>
      <c r="OVS178" s="173"/>
      <c r="OVT178" s="173"/>
      <c r="OVU178" s="173"/>
      <c r="OVV178" s="173"/>
      <c r="OVW178" s="173"/>
      <c r="OVX178" s="173"/>
      <c r="OVY178" s="173"/>
      <c r="OVZ178" s="173"/>
      <c r="OWA178" s="173"/>
      <c r="OWB178" s="173"/>
      <c r="OWC178" s="173"/>
      <c r="OWD178" s="173"/>
      <c r="OWE178" s="173"/>
      <c r="OWF178" s="173"/>
      <c r="OWG178" s="173"/>
      <c r="OWH178" s="173"/>
      <c r="OWI178" s="173"/>
      <c r="OWJ178" s="173"/>
      <c r="OWK178" s="173"/>
      <c r="OWL178" s="173"/>
      <c r="OWM178" s="173"/>
      <c r="OWN178" s="173"/>
      <c r="OWO178" s="173"/>
      <c r="OWP178" s="173"/>
      <c r="OWQ178" s="173"/>
      <c r="OWR178" s="173"/>
      <c r="OWS178" s="173"/>
      <c r="OWT178" s="173"/>
      <c r="OWU178" s="173"/>
      <c r="OWV178" s="173"/>
      <c r="OWW178" s="173"/>
      <c r="OWX178" s="173"/>
      <c r="OWY178" s="173"/>
      <c r="OWZ178" s="173"/>
      <c r="OXA178" s="173"/>
      <c r="OXB178" s="173"/>
      <c r="OXC178" s="173"/>
      <c r="OXD178" s="173"/>
      <c r="OXE178" s="173"/>
      <c r="OXF178" s="173"/>
      <c r="OXG178" s="173"/>
      <c r="OXH178" s="173"/>
      <c r="OXI178" s="173"/>
      <c r="OXJ178" s="173"/>
      <c r="OXK178" s="173"/>
      <c r="OXL178" s="173"/>
      <c r="OXM178" s="173"/>
      <c r="OXN178" s="173"/>
      <c r="OXO178" s="173"/>
      <c r="OXP178" s="173"/>
      <c r="OXQ178" s="173"/>
      <c r="OXR178" s="173"/>
      <c r="OXS178" s="173"/>
      <c r="OXT178" s="173"/>
      <c r="OXU178" s="173"/>
      <c r="OXV178" s="173"/>
      <c r="OXW178" s="173"/>
      <c r="OXX178" s="173"/>
      <c r="OXY178" s="173"/>
      <c r="OXZ178" s="173"/>
      <c r="OYA178" s="173"/>
      <c r="OYB178" s="173"/>
      <c r="OYC178" s="173"/>
      <c r="OYD178" s="173"/>
      <c r="OYE178" s="173"/>
      <c r="OYF178" s="173"/>
      <c r="OYG178" s="173"/>
      <c r="OYH178" s="173"/>
      <c r="OYI178" s="173"/>
      <c r="OYJ178" s="173"/>
      <c r="OYK178" s="173"/>
      <c r="OYL178" s="173"/>
      <c r="OYM178" s="173"/>
      <c r="OYN178" s="173"/>
      <c r="OYO178" s="173"/>
      <c r="OYP178" s="173"/>
      <c r="OYQ178" s="173"/>
      <c r="OYR178" s="173"/>
      <c r="OYS178" s="173"/>
      <c r="OYT178" s="173"/>
      <c r="OYU178" s="173"/>
      <c r="OYV178" s="173"/>
      <c r="OYW178" s="173"/>
      <c r="OYX178" s="173"/>
      <c r="OYY178" s="173"/>
      <c r="OYZ178" s="173"/>
      <c r="OZA178" s="173"/>
      <c r="OZB178" s="173"/>
      <c r="OZC178" s="173"/>
      <c r="OZD178" s="173"/>
      <c r="OZE178" s="173"/>
      <c r="OZF178" s="173"/>
      <c r="OZG178" s="173"/>
      <c r="OZH178" s="173"/>
      <c r="OZI178" s="173"/>
      <c r="OZJ178" s="173"/>
      <c r="OZK178" s="173"/>
      <c r="OZL178" s="173"/>
      <c r="OZM178" s="173"/>
      <c r="OZN178" s="173"/>
      <c r="OZO178" s="173"/>
      <c r="OZP178" s="173"/>
      <c r="OZQ178" s="173"/>
      <c r="OZR178" s="173"/>
      <c r="OZS178" s="173"/>
      <c r="OZT178" s="173"/>
      <c r="OZU178" s="173"/>
      <c r="OZV178" s="173"/>
      <c r="OZW178" s="173"/>
      <c r="OZX178" s="173"/>
      <c r="OZY178" s="173"/>
      <c r="OZZ178" s="173"/>
      <c r="PAA178" s="173"/>
      <c r="PAB178" s="173"/>
      <c r="PAC178" s="173"/>
      <c r="PAD178" s="173"/>
      <c r="PAE178" s="173"/>
      <c r="PAF178" s="173"/>
      <c r="PAG178" s="173"/>
      <c r="PAH178" s="173"/>
      <c r="PAI178" s="173"/>
      <c r="PAJ178" s="173"/>
      <c r="PAK178" s="173"/>
      <c r="PAL178" s="173"/>
      <c r="PAM178" s="173"/>
      <c r="PAN178" s="173"/>
      <c r="PAO178" s="173"/>
      <c r="PAP178" s="173"/>
      <c r="PAQ178" s="173"/>
      <c r="PAR178" s="173"/>
      <c r="PAS178" s="173"/>
      <c r="PAT178" s="173"/>
      <c r="PAU178" s="173"/>
      <c r="PAV178" s="173"/>
      <c r="PAW178" s="173"/>
      <c r="PAX178" s="173"/>
      <c r="PAY178" s="173"/>
      <c r="PAZ178" s="173"/>
      <c r="PBA178" s="173"/>
      <c r="PBB178" s="173"/>
      <c r="PBC178" s="173"/>
      <c r="PBD178" s="173"/>
      <c r="PBE178" s="173"/>
      <c r="PBF178" s="173"/>
      <c r="PBG178" s="173"/>
      <c r="PBH178" s="173"/>
      <c r="PBI178" s="173"/>
      <c r="PBJ178" s="173"/>
      <c r="PBK178" s="173"/>
      <c r="PBL178" s="173"/>
      <c r="PBM178" s="173"/>
      <c r="PBN178" s="173"/>
      <c r="PBO178" s="173"/>
      <c r="PBP178" s="173"/>
      <c r="PBQ178" s="173"/>
      <c r="PBR178" s="173"/>
      <c r="PBS178" s="173"/>
      <c r="PBT178" s="173"/>
      <c r="PBU178" s="173"/>
      <c r="PBV178" s="173"/>
      <c r="PBW178" s="173"/>
      <c r="PBX178" s="173"/>
      <c r="PBY178" s="173"/>
      <c r="PBZ178" s="173"/>
      <c r="PCA178" s="173"/>
      <c r="PCB178" s="173"/>
      <c r="PCC178" s="173"/>
      <c r="PCD178" s="173"/>
      <c r="PCE178" s="173"/>
      <c r="PCF178" s="173"/>
      <c r="PCG178" s="173"/>
      <c r="PCH178" s="173"/>
      <c r="PCI178" s="173"/>
      <c r="PCJ178" s="173"/>
      <c r="PCK178" s="173"/>
      <c r="PCL178" s="173"/>
      <c r="PCM178" s="173"/>
      <c r="PCN178" s="173"/>
      <c r="PCO178" s="173"/>
      <c r="PCP178" s="173"/>
      <c r="PCQ178" s="173"/>
      <c r="PCR178" s="173"/>
      <c r="PCS178" s="173"/>
      <c r="PCT178" s="173"/>
      <c r="PCU178" s="173"/>
      <c r="PCV178" s="173"/>
      <c r="PCW178" s="173"/>
      <c r="PCX178" s="173"/>
      <c r="PCY178" s="173"/>
      <c r="PCZ178" s="173"/>
      <c r="PDA178" s="173"/>
      <c r="PDB178" s="173"/>
      <c r="PDC178" s="173"/>
      <c r="PDD178" s="173"/>
      <c r="PDE178" s="173"/>
      <c r="PDF178" s="173"/>
      <c r="PDG178" s="173"/>
      <c r="PDH178" s="173"/>
      <c r="PDI178" s="173"/>
      <c r="PDJ178" s="173"/>
      <c r="PDK178" s="173"/>
      <c r="PDL178" s="173"/>
      <c r="PDM178" s="173"/>
      <c r="PDN178" s="173"/>
      <c r="PDO178" s="173"/>
      <c r="PDP178" s="173"/>
      <c r="PDQ178" s="173"/>
      <c r="PDR178" s="173"/>
      <c r="PDS178" s="173"/>
      <c r="PDT178" s="173"/>
      <c r="PDU178" s="173"/>
      <c r="PDV178" s="173"/>
      <c r="PDW178" s="173"/>
      <c r="PDX178" s="173"/>
      <c r="PDY178" s="173"/>
      <c r="PDZ178" s="173"/>
      <c r="PEA178" s="173"/>
      <c r="PEB178" s="173"/>
      <c r="PEC178" s="173"/>
      <c r="PED178" s="173"/>
      <c r="PEE178" s="173"/>
      <c r="PEF178" s="173"/>
      <c r="PEG178" s="173"/>
      <c r="PEH178" s="173"/>
      <c r="PEI178" s="173"/>
      <c r="PEJ178" s="173"/>
      <c r="PEK178" s="173"/>
      <c r="PEL178" s="173"/>
      <c r="PEM178" s="173"/>
      <c r="PEN178" s="173"/>
      <c r="PEO178" s="173"/>
      <c r="PEP178" s="173"/>
      <c r="PEQ178" s="173"/>
      <c r="PER178" s="173"/>
      <c r="PES178" s="173"/>
      <c r="PET178" s="173"/>
      <c r="PEU178" s="173"/>
      <c r="PEV178" s="173"/>
      <c r="PEW178" s="173"/>
      <c r="PEX178" s="173"/>
      <c r="PEY178" s="173"/>
      <c r="PEZ178" s="173"/>
      <c r="PFA178" s="173"/>
      <c r="PFB178" s="173"/>
      <c r="PFC178" s="173"/>
      <c r="PFD178" s="173"/>
      <c r="PFE178" s="173"/>
      <c r="PFF178" s="173"/>
      <c r="PFG178" s="173"/>
      <c r="PFH178" s="173"/>
      <c r="PFI178" s="173"/>
      <c r="PFJ178" s="173"/>
      <c r="PFK178" s="173"/>
      <c r="PFL178" s="173"/>
      <c r="PFM178" s="173"/>
      <c r="PFN178" s="173"/>
      <c r="PFO178" s="173"/>
      <c r="PFP178" s="173"/>
      <c r="PFQ178" s="173"/>
      <c r="PFR178" s="173"/>
      <c r="PFS178" s="173"/>
      <c r="PFT178" s="173"/>
      <c r="PFU178" s="173"/>
      <c r="PFV178" s="173"/>
      <c r="PFW178" s="173"/>
      <c r="PFX178" s="173"/>
      <c r="PFY178" s="173"/>
      <c r="PFZ178" s="173"/>
      <c r="PGA178" s="173"/>
      <c r="PGB178" s="173"/>
      <c r="PGC178" s="173"/>
      <c r="PGD178" s="173"/>
      <c r="PGE178" s="173"/>
      <c r="PGF178" s="173"/>
      <c r="PGG178" s="173"/>
      <c r="PGH178" s="173"/>
      <c r="PGI178" s="173"/>
      <c r="PGJ178" s="173"/>
      <c r="PGK178" s="173"/>
      <c r="PGL178" s="173"/>
      <c r="PGM178" s="173"/>
      <c r="PGN178" s="173"/>
      <c r="PGO178" s="173"/>
      <c r="PGP178" s="173"/>
      <c r="PGQ178" s="173"/>
      <c r="PGR178" s="173"/>
      <c r="PGS178" s="173"/>
      <c r="PGT178" s="173"/>
      <c r="PGU178" s="173"/>
      <c r="PGV178" s="173"/>
      <c r="PGW178" s="173"/>
      <c r="PGX178" s="173"/>
      <c r="PGY178" s="173"/>
      <c r="PGZ178" s="173"/>
      <c r="PHA178" s="173"/>
      <c r="PHB178" s="173"/>
      <c r="PHC178" s="173"/>
      <c r="PHD178" s="173"/>
      <c r="PHE178" s="173"/>
      <c r="PHF178" s="173"/>
      <c r="PHG178" s="173"/>
      <c r="PHH178" s="173"/>
      <c r="PHI178" s="173"/>
      <c r="PHJ178" s="173"/>
      <c r="PHK178" s="173"/>
      <c r="PHL178" s="173"/>
      <c r="PHM178" s="173"/>
      <c r="PHN178" s="173"/>
      <c r="PHO178" s="173"/>
      <c r="PHP178" s="173"/>
      <c r="PHQ178" s="173"/>
      <c r="PHR178" s="173"/>
      <c r="PHS178" s="173"/>
      <c r="PHT178" s="173"/>
      <c r="PHU178" s="173"/>
      <c r="PHV178" s="173"/>
      <c r="PHW178" s="173"/>
      <c r="PHX178" s="173"/>
      <c r="PHY178" s="173"/>
      <c r="PHZ178" s="173"/>
      <c r="PIA178" s="173"/>
      <c r="PIB178" s="173"/>
      <c r="PIC178" s="173"/>
      <c r="PID178" s="173"/>
      <c r="PIE178" s="173"/>
      <c r="PIF178" s="173"/>
      <c r="PIG178" s="173"/>
      <c r="PIH178" s="173"/>
      <c r="PII178" s="173"/>
      <c r="PIJ178" s="173"/>
      <c r="PIK178" s="173"/>
      <c r="PIL178" s="173"/>
      <c r="PIM178" s="173"/>
      <c r="PIN178" s="173"/>
      <c r="PIO178" s="173"/>
      <c r="PIP178" s="173"/>
      <c r="PIQ178" s="173"/>
      <c r="PIR178" s="173"/>
      <c r="PIS178" s="173"/>
      <c r="PIT178" s="173"/>
      <c r="PIU178" s="173"/>
      <c r="PIV178" s="173"/>
      <c r="PIW178" s="173"/>
      <c r="PIX178" s="173"/>
      <c r="PIY178" s="173"/>
      <c r="PIZ178" s="173"/>
      <c r="PJA178" s="173"/>
      <c r="PJB178" s="173"/>
      <c r="PJC178" s="173"/>
      <c r="PJD178" s="173"/>
      <c r="PJE178" s="173"/>
      <c r="PJF178" s="173"/>
      <c r="PJG178" s="173"/>
      <c r="PJH178" s="173"/>
      <c r="PJI178" s="173"/>
      <c r="PJJ178" s="173"/>
      <c r="PJK178" s="173"/>
      <c r="PJL178" s="173"/>
      <c r="PJM178" s="173"/>
      <c r="PJN178" s="173"/>
      <c r="PJO178" s="173"/>
      <c r="PJP178" s="173"/>
      <c r="PJQ178" s="173"/>
      <c r="PJR178" s="173"/>
      <c r="PJS178" s="173"/>
      <c r="PJT178" s="173"/>
      <c r="PJU178" s="173"/>
      <c r="PJV178" s="173"/>
      <c r="PJW178" s="173"/>
      <c r="PJX178" s="173"/>
      <c r="PJY178" s="173"/>
      <c r="PJZ178" s="173"/>
      <c r="PKA178" s="173"/>
      <c r="PKB178" s="173"/>
      <c r="PKC178" s="173"/>
      <c r="PKD178" s="173"/>
      <c r="PKE178" s="173"/>
      <c r="PKF178" s="173"/>
      <c r="PKG178" s="173"/>
      <c r="PKH178" s="173"/>
      <c r="PKI178" s="173"/>
      <c r="PKJ178" s="173"/>
      <c r="PKK178" s="173"/>
      <c r="PKL178" s="173"/>
      <c r="PKM178" s="173"/>
      <c r="PKN178" s="173"/>
      <c r="PKO178" s="173"/>
      <c r="PKP178" s="173"/>
      <c r="PKQ178" s="173"/>
      <c r="PKR178" s="173"/>
      <c r="PKS178" s="173"/>
      <c r="PKT178" s="173"/>
      <c r="PKU178" s="173"/>
      <c r="PKV178" s="173"/>
      <c r="PKW178" s="173"/>
      <c r="PKX178" s="173"/>
      <c r="PKY178" s="173"/>
      <c r="PKZ178" s="173"/>
      <c r="PLA178" s="173"/>
      <c r="PLB178" s="173"/>
      <c r="PLC178" s="173"/>
      <c r="PLD178" s="173"/>
      <c r="PLE178" s="173"/>
      <c r="PLF178" s="173"/>
      <c r="PLG178" s="173"/>
      <c r="PLH178" s="173"/>
      <c r="PLI178" s="173"/>
      <c r="PLJ178" s="173"/>
      <c r="PLK178" s="173"/>
      <c r="PLL178" s="173"/>
      <c r="PLM178" s="173"/>
      <c r="PLN178" s="173"/>
      <c r="PLO178" s="173"/>
      <c r="PLP178" s="173"/>
      <c r="PLQ178" s="173"/>
      <c r="PLR178" s="173"/>
      <c r="PLS178" s="173"/>
      <c r="PLT178" s="173"/>
      <c r="PLU178" s="173"/>
      <c r="PLV178" s="173"/>
      <c r="PLW178" s="173"/>
      <c r="PLX178" s="173"/>
      <c r="PLY178" s="173"/>
      <c r="PLZ178" s="173"/>
      <c r="PMA178" s="173"/>
      <c r="PMB178" s="173"/>
      <c r="PMC178" s="173"/>
      <c r="PMD178" s="173"/>
      <c r="PME178" s="173"/>
      <c r="PMF178" s="173"/>
      <c r="PMG178" s="173"/>
      <c r="PMH178" s="173"/>
      <c r="PMI178" s="173"/>
      <c r="PMJ178" s="173"/>
      <c r="PMK178" s="173"/>
      <c r="PML178" s="173"/>
      <c r="PMM178" s="173"/>
      <c r="PMN178" s="173"/>
      <c r="PMO178" s="173"/>
      <c r="PMP178" s="173"/>
      <c r="PMQ178" s="173"/>
      <c r="PMR178" s="173"/>
      <c r="PMS178" s="173"/>
      <c r="PMT178" s="173"/>
      <c r="PMU178" s="173"/>
      <c r="PMV178" s="173"/>
      <c r="PMW178" s="173"/>
      <c r="PMX178" s="173"/>
      <c r="PMY178" s="173"/>
      <c r="PMZ178" s="173"/>
      <c r="PNA178" s="173"/>
      <c r="PNB178" s="173"/>
      <c r="PNC178" s="173"/>
      <c r="PND178" s="173"/>
      <c r="PNE178" s="173"/>
      <c r="PNF178" s="173"/>
      <c r="PNG178" s="173"/>
      <c r="PNH178" s="173"/>
      <c r="PNI178" s="173"/>
      <c r="PNJ178" s="173"/>
      <c r="PNK178" s="173"/>
      <c r="PNL178" s="173"/>
      <c r="PNM178" s="173"/>
      <c r="PNN178" s="173"/>
      <c r="PNO178" s="173"/>
      <c r="PNP178" s="173"/>
      <c r="PNQ178" s="173"/>
      <c r="PNR178" s="173"/>
      <c r="PNS178" s="173"/>
      <c r="PNT178" s="173"/>
      <c r="PNU178" s="173"/>
      <c r="PNV178" s="173"/>
      <c r="PNW178" s="173"/>
      <c r="PNX178" s="173"/>
      <c r="PNY178" s="173"/>
      <c r="PNZ178" s="173"/>
      <c r="POA178" s="173"/>
      <c r="POB178" s="173"/>
      <c r="POC178" s="173"/>
      <c r="POD178" s="173"/>
      <c r="POE178" s="173"/>
      <c r="POF178" s="173"/>
      <c r="POG178" s="173"/>
      <c r="POH178" s="173"/>
      <c r="POI178" s="173"/>
      <c r="POJ178" s="173"/>
      <c r="POK178" s="173"/>
      <c r="POL178" s="173"/>
      <c r="POM178" s="173"/>
      <c r="PON178" s="173"/>
      <c r="POO178" s="173"/>
      <c r="POP178" s="173"/>
      <c r="POQ178" s="173"/>
      <c r="POR178" s="173"/>
      <c r="POS178" s="173"/>
      <c r="POT178" s="173"/>
      <c r="POU178" s="173"/>
      <c r="POV178" s="173"/>
      <c r="POW178" s="173"/>
      <c r="POX178" s="173"/>
      <c r="POY178" s="173"/>
      <c r="POZ178" s="173"/>
      <c r="PPA178" s="173"/>
      <c r="PPB178" s="173"/>
      <c r="PPC178" s="173"/>
      <c r="PPD178" s="173"/>
      <c r="PPE178" s="173"/>
      <c r="PPF178" s="173"/>
      <c r="PPG178" s="173"/>
      <c r="PPH178" s="173"/>
      <c r="PPI178" s="173"/>
      <c r="PPJ178" s="173"/>
      <c r="PPK178" s="173"/>
      <c r="PPL178" s="173"/>
      <c r="PPM178" s="173"/>
      <c r="PPN178" s="173"/>
      <c r="PPO178" s="173"/>
      <c r="PPP178" s="173"/>
      <c r="PPQ178" s="173"/>
      <c r="PPR178" s="173"/>
      <c r="PPS178" s="173"/>
      <c r="PPT178" s="173"/>
      <c r="PPU178" s="173"/>
      <c r="PPV178" s="173"/>
      <c r="PPW178" s="173"/>
      <c r="PPX178" s="173"/>
      <c r="PPY178" s="173"/>
      <c r="PPZ178" s="173"/>
      <c r="PQA178" s="173"/>
      <c r="PQB178" s="173"/>
      <c r="PQC178" s="173"/>
      <c r="PQD178" s="173"/>
      <c r="PQE178" s="173"/>
      <c r="PQF178" s="173"/>
      <c r="PQG178" s="173"/>
      <c r="PQH178" s="173"/>
      <c r="PQI178" s="173"/>
      <c r="PQJ178" s="173"/>
      <c r="PQK178" s="173"/>
      <c r="PQL178" s="173"/>
      <c r="PQM178" s="173"/>
      <c r="PQN178" s="173"/>
      <c r="PQO178" s="173"/>
      <c r="PQP178" s="173"/>
      <c r="PQQ178" s="173"/>
      <c r="PQR178" s="173"/>
      <c r="PQS178" s="173"/>
      <c r="PQT178" s="173"/>
      <c r="PQU178" s="173"/>
      <c r="PQV178" s="173"/>
      <c r="PQW178" s="173"/>
      <c r="PQX178" s="173"/>
      <c r="PQY178" s="173"/>
      <c r="PQZ178" s="173"/>
      <c r="PRA178" s="173"/>
      <c r="PRB178" s="173"/>
      <c r="PRC178" s="173"/>
      <c r="PRD178" s="173"/>
      <c r="PRE178" s="173"/>
      <c r="PRF178" s="173"/>
      <c r="PRG178" s="173"/>
      <c r="PRH178" s="173"/>
      <c r="PRI178" s="173"/>
      <c r="PRJ178" s="173"/>
      <c r="PRK178" s="173"/>
      <c r="PRL178" s="173"/>
      <c r="PRM178" s="173"/>
      <c r="PRN178" s="173"/>
      <c r="PRO178" s="173"/>
      <c r="PRP178" s="173"/>
      <c r="PRQ178" s="173"/>
      <c r="PRR178" s="173"/>
      <c r="PRS178" s="173"/>
      <c r="PRT178" s="173"/>
      <c r="PRU178" s="173"/>
      <c r="PRV178" s="173"/>
      <c r="PRW178" s="173"/>
      <c r="PRX178" s="173"/>
      <c r="PRY178" s="173"/>
      <c r="PRZ178" s="173"/>
      <c r="PSA178" s="173"/>
      <c r="PSB178" s="173"/>
      <c r="PSC178" s="173"/>
      <c r="PSD178" s="173"/>
      <c r="PSE178" s="173"/>
      <c r="PSF178" s="173"/>
      <c r="PSG178" s="173"/>
      <c r="PSH178" s="173"/>
      <c r="PSI178" s="173"/>
      <c r="PSJ178" s="173"/>
      <c r="PSK178" s="173"/>
      <c r="PSL178" s="173"/>
      <c r="PSM178" s="173"/>
      <c r="PSN178" s="173"/>
      <c r="PSO178" s="173"/>
      <c r="PSP178" s="173"/>
      <c r="PSQ178" s="173"/>
      <c r="PSR178" s="173"/>
      <c r="PSS178" s="173"/>
      <c r="PST178" s="173"/>
      <c r="PSU178" s="173"/>
      <c r="PSV178" s="173"/>
      <c r="PSW178" s="173"/>
      <c r="PSX178" s="173"/>
      <c r="PSY178" s="173"/>
      <c r="PSZ178" s="173"/>
      <c r="PTA178" s="173"/>
      <c r="PTB178" s="173"/>
      <c r="PTC178" s="173"/>
      <c r="PTD178" s="173"/>
      <c r="PTE178" s="173"/>
      <c r="PTF178" s="173"/>
      <c r="PTG178" s="173"/>
      <c r="PTH178" s="173"/>
      <c r="PTI178" s="173"/>
      <c r="PTJ178" s="173"/>
      <c r="PTK178" s="173"/>
      <c r="PTL178" s="173"/>
      <c r="PTM178" s="173"/>
      <c r="PTN178" s="173"/>
      <c r="PTO178" s="173"/>
      <c r="PTP178" s="173"/>
      <c r="PTQ178" s="173"/>
      <c r="PTR178" s="173"/>
      <c r="PTS178" s="173"/>
      <c r="PTT178" s="173"/>
      <c r="PTU178" s="173"/>
      <c r="PTV178" s="173"/>
      <c r="PTW178" s="173"/>
      <c r="PTX178" s="173"/>
      <c r="PTY178" s="173"/>
      <c r="PTZ178" s="173"/>
      <c r="PUA178" s="173"/>
      <c r="PUB178" s="173"/>
      <c r="PUC178" s="173"/>
      <c r="PUD178" s="173"/>
      <c r="PUE178" s="173"/>
      <c r="PUF178" s="173"/>
      <c r="PUG178" s="173"/>
      <c r="PUH178" s="173"/>
      <c r="PUI178" s="173"/>
      <c r="PUJ178" s="173"/>
      <c r="PUK178" s="173"/>
      <c r="PUL178" s="173"/>
      <c r="PUM178" s="173"/>
      <c r="PUN178" s="173"/>
      <c r="PUO178" s="173"/>
      <c r="PUP178" s="173"/>
      <c r="PUQ178" s="173"/>
      <c r="PUR178" s="173"/>
      <c r="PUS178" s="173"/>
      <c r="PUT178" s="173"/>
      <c r="PUU178" s="173"/>
      <c r="PUV178" s="173"/>
      <c r="PUW178" s="173"/>
      <c r="PUX178" s="173"/>
      <c r="PUY178" s="173"/>
      <c r="PUZ178" s="173"/>
      <c r="PVA178" s="173"/>
      <c r="PVB178" s="173"/>
      <c r="PVC178" s="173"/>
      <c r="PVD178" s="173"/>
      <c r="PVE178" s="173"/>
      <c r="PVF178" s="173"/>
      <c r="PVG178" s="173"/>
      <c r="PVH178" s="173"/>
      <c r="PVI178" s="173"/>
      <c r="PVJ178" s="173"/>
      <c r="PVK178" s="173"/>
      <c r="PVL178" s="173"/>
      <c r="PVM178" s="173"/>
      <c r="PVN178" s="173"/>
      <c r="PVO178" s="173"/>
      <c r="PVP178" s="173"/>
      <c r="PVQ178" s="173"/>
      <c r="PVR178" s="173"/>
      <c r="PVS178" s="173"/>
      <c r="PVT178" s="173"/>
      <c r="PVU178" s="173"/>
      <c r="PVV178" s="173"/>
      <c r="PVW178" s="173"/>
      <c r="PVX178" s="173"/>
      <c r="PVY178" s="173"/>
      <c r="PVZ178" s="173"/>
      <c r="PWA178" s="173"/>
      <c r="PWB178" s="173"/>
      <c r="PWC178" s="173"/>
      <c r="PWD178" s="173"/>
      <c r="PWE178" s="173"/>
      <c r="PWF178" s="173"/>
      <c r="PWG178" s="173"/>
      <c r="PWH178" s="173"/>
      <c r="PWI178" s="173"/>
      <c r="PWJ178" s="173"/>
      <c r="PWK178" s="173"/>
      <c r="PWL178" s="173"/>
      <c r="PWM178" s="173"/>
      <c r="PWN178" s="173"/>
      <c r="PWO178" s="173"/>
      <c r="PWP178" s="173"/>
      <c r="PWQ178" s="173"/>
      <c r="PWR178" s="173"/>
      <c r="PWS178" s="173"/>
      <c r="PWT178" s="173"/>
      <c r="PWU178" s="173"/>
      <c r="PWV178" s="173"/>
      <c r="PWW178" s="173"/>
      <c r="PWX178" s="173"/>
      <c r="PWY178" s="173"/>
      <c r="PWZ178" s="173"/>
      <c r="PXA178" s="173"/>
      <c r="PXB178" s="173"/>
      <c r="PXC178" s="173"/>
      <c r="PXD178" s="173"/>
      <c r="PXE178" s="173"/>
      <c r="PXF178" s="173"/>
      <c r="PXG178" s="173"/>
      <c r="PXH178" s="173"/>
      <c r="PXI178" s="173"/>
      <c r="PXJ178" s="173"/>
      <c r="PXK178" s="173"/>
      <c r="PXL178" s="173"/>
      <c r="PXM178" s="173"/>
      <c r="PXN178" s="173"/>
      <c r="PXO178" s="173"/>
      <c r="PXP178" s="173"/>
      <c r="PXQ178" s="173"/>
      <c r="PXR178" s="173"/>
      <c r="PXS178" s="173"/>
      <c r="PXT178" s="173"/>
      <c r="PXU178" s="173"/>
      <c r="PXV178" s="173"/>
      <c r="PXW178" s="173"/>
      <c r="PXX178" s="173"/>
      <c r="PXY178" s="173"/>
      <c r="PXZ178" s="173"/>
      <c r="PYA178" s="173"/>
      <c r="PYB178" s="173"/>
      <c r="PYC178" s="173"/>
      <c r="PYD178" s="173"/>
      <c r="PYE178" s="173"/>
      <c r="PYF178" s="173"/>
      <c r="PYG178" s="173"/>
      <c r="PYH178" s="173"/>
      <c r="PYI178" s="173"/>
      <c r="PYJ178" s="173"/>
      <c r="PYK178" s="173"/>
      <c r="PYL178" s="173"/>
      <c r="PYM178" s="173"/>
      <c r="PYN178" s="173"/>
      <c r="PYO178" s="173"/>
      <c r="PYP178" s="173"/>
      <c r="PYQ178" s="173"/>
      <c r="PYR178" s="173"/>
      <c r="PYS178" s="173"/>
      <c r="PYT178" s="173"/>
      <c r="PYU178" s="173"/>
      <c r="PYV178" s="173"/>
      <c r="PYW178" s="173"/>
      <c r="PYX178" s="173"/>
      <c r="PYY178" s="173"/>
      <c r="PYZ178" s="173"/>
      <c r="PZA178" s="173"/>
      <c r="PZB178" s="173"/>
      <c r="PZC178" s="173"/>
      <c r="PZD178" s="173"/>
      <c r="PZE178" s="173"/>
      <c r="PZF178" s="173"/>
      <c r="PZG178" s="173"/>
      <c r="PZH178" s="173"/>
      <c r="PZI178" s="173"/>
      <c r="PZJ178" s="173"/>
      <c r="PZK178" s="173"/>
      <c r="PZL178" s="173"/>
      <c r="PZM178" s="173"/>
      <c r="PZN178" s="173"/>
      <c r="PZO178" s="173"/>
      <c r="PZP178" s="173"/>
      <c r="PZQ178" s="173"/>
      <c r="PZR178" s="173"/>
      <c r="PZS178" s="173"/>
      <c r="PZT178" s="173"/>
      <c r="PZU178" s="173"/>
      <c r="PZV178" s="173"/>
      <c r="PZW178" s="173"/>
      <c r="PZX178" s="173"/>
      <c r="PZY178" s="173"/>
      <c r="PZZ178" s="173"/>
      <c r="QAA178" s="173"/>
      <c r="QAB178" s="173"/>
      <c r="QAC178" s="173"/>
      <c r="QAD178" s="173"/>
      <c r="QAE178" s="173"/>
      <c r="QAF178" s="173"/>
      <c r="QAG178" s="173"/>
      <c r="QAH178" s="173"/>
      <c r="QAI178" s="173"/>
      <c r="QAJ178" s="173"/>
      <c r="QAK178" s="173"/>
      <c r="QAL178" s="173"/>
      <c r="QAM178" s="173"/>
      <c r="QAN178" s="173"/>
      <c r="QAO178" s="173"/>
      <c r="QAP178" s="173"/>
      <c r="QAQ178" s="173"/>
      <c r="QAR178" s="173"/>
      <c r="QAS178" s="173"/>
      <c r="QAT178" s="173"/>
      <c r="QAU178" s="173"/>
      <c r="QAV178" s="173"/>
      <c r="QAW178" s="173"/>
      <c r="QAX178" s="173"/>
      <c r="QAY178" s="173"/>
      <c r="QAZ178" s="173"/>
      <c r="QBA178" s="173"/>
      <c r="QBB178" s="173"/>
      <c r="QBC178" s="173"/>
      <c r="QBD178" s="173"/>
      <c r="QBE178" s="173"/>
      <c r="QBF178" s="173"/>
      <c r="QBG178" s="173"/>
      <c r="QBH178" s="173"/>
      <c r="QBI178" s="173"/>
      <c r="QBJ178" s="173"/>
      <c r="QBK178" s="173"/>
      <c r="QBL178" s="173"/>
      <c r="QBM178" s="173"/>
      <c r="QBN178" s="173"/>
      <c r="QBO178" s="173"/>
      <c r="QBP178" s="173"/>
      <c r="QBQ178" s="173"/>
      <c r="QBR178" s="173"/>
      <c r="QBS178" s="173"/>
      <c r="QBT178" s="173"/>
      <c r="QBU178" s="173"/>
      <c r="QBV178" s="173"/>
      <c r="QBW178" s="173"/>
      <c r="QBX178" s="173"/>
      <c r="QBY178" s="173"/>
      <c r="QBZ178" s="173"/>
      <c r="QCA178" s="173"/>
      <c r="QCB178" s="173"/>
      <c r="QCC178" s="173"/>
      <c r="QCD178" s="173"/>
      <c r="QCE178" s="173"/>
      <c r="QCF178" s="173"/>
      <c r="QCG178" s="173"/>
      <c r="QCH178" s="173"/>
      <c r="QCI178" s="173"/>
      <c r="QCJ178" s="173"/>
      <c r="QCK178" s="173"/>
      <c r="QCL178" s="173"/>
      <c r="QCM178" s="173"/>
      <c r="QCN178" s="173"/>
      <c r="QCO178" s="173"/>
      <c r="QCP178" s="173"/>
      <c r="QCQ178" s="173"/>
      <c r="QCR178" s="173"/>
      <c r="QCS178" s="173"/>
      <c r="QCT178" s="173"/>
      <c r="QCU178" s="173"/>
      <c r="QCV178" s="173"/>
      <c r="QCW178" s="173"/>
      <c r="QCX178" s="173"/>
      <c r="QCY178" s="173"/>
      <c r="QCZ178" s="173"/>
      <c r="QDA178" s="173"/>
      <c r="QDB178" s="173"/>
      <c r="QDC178" s="173"/>
      <c r="QDD178" s="173"/>
      <c r="QDE178" s="173"/>
      <c r="QDF178" s="173"/>
      <c r="QDG178" s="173"/>
      <c r="QDH178" s="173"/>
      <c r="QDI178" s="173"/>
      <c r="QDJ178" s="173"/>
      <c r="QDK178" s="173"/>
      <c r="QDL178" s="173"/>
      <c r="QDM178" s="173"/>
      <c r="QDN178" s="173"/>
      <c r="QDO178" s="173"/>
      <c r="QDP178" s="173"/>
      <c r="QDQ178" s="173"/>
      <c r="QDR178" s="173"/>
      <c r="QDS178" s="173"/>
      <c r="QDT178" s="173"/>
      <c r="QDU178" s="173"/>
      <c r="QDV178" s="173"/>
      <c r="QDW178" s="173"/>
      <c r="QDX178" s="173"/>
      <c r="QDY178" s="173"/>
      <c r="QDZ178" s="173"/>
      <c r="QEA178" s="173"/>
      <c r="QEB178" s="173"/>
      <c r="QEC178" s="173"/>
      <c r="QED178" s="173"/>
      <c r="QEE178" s="173"/>
      <c r="QEF178" s="173"/>
      <c r="QEG178" s="173"/>
      <c r="QEH178" s="173"/>
      <c r="QEI178" s="173"/>
      <c r="QEJ178" s="173"/>
      <c r="QEK178" s="173"/>
      <c r="QEL178" s="173"/>
      <c r="QEM178" s="173"/>
      <c r="QEN178" s="173"/>
      <c r="QEO178" s="173"/>
      <c r="QEP178" s="173"/>
      <c r="QEQ178" s="173"/>
      <c r="QER178" s="173"/>
      <c r="QES178" s="173"/>
      <c r="QET178" s="173"/>
      <c r="QEU178" s="173"/>
      <c r="QEV178" s="173"/>
      <c r="QEW178" s="173"/>
      <c r="QEX178" s="173"/>
      <c r="QEY178" s="173"/>
      <c r="QEZ178" s="173"/>
      <c r="QFA178" s="173"/>
      <c r="QFB178" s="173"/>
      <c r="QFC178" s="173"/>
      <c r="QFD178" s="173"/>
      <c r="QFE178" s="173"/>
      <c r="QFF178" s="173"/>
      <c r="QFG178" s="173"/>
      <c r="QFH178" s="173"/>
      <c r="QFI178" s="173"/>
      <c r="QFJ178" s="173"/>
      <c r="QFK178" s="173"/>
      <c r="QFL178" s="173"/>
      <c r="QFM178" s="173"/>
      <c r="QFN178" s="173"/>
      <c r="QFO178" s="173"/>
      <c r="QFP178" s="173"/>
      <c r="QFQ178" s="173"/>
      <c r="QFR178" s="173"/>
      <c r="QFS178" s="173"/>
      <c r="QFT178" s="173"/>
      <c r="QFU178" s="173"/>
      <c r="QFV178" s="173"/>
      <c r="QFW178" s="173"/>
      <c r="QFX178" s="173"/>
      <c r="QFY178" s="173"/>
      <c r="QFZ178" s="173"/>
      <c r="QGA178" s="173"/>
      <c r="QGB178" s="173"/>
      <c r="QGC178" s="173"/>
      <c r="QGD178" s="173"/>
      <c r="QGE178" s="173"/>
      <c r="QGF178" s="173"/>
      <c r="QGG178" s="173"/>
      <c r="QGH178" s="173"/>
      <c r="QGI178" s="173"/>
      <c r="QGJ178" s="173"/>
      <c r="QGK178" s="173"/>
      <c r="QGL178" s="173"/>
      <c r="QGM178" s="173"/>
      <c r="QGN178" s="173"/>
      <c r="QGO178" s="173"/>
      <c r="QGP178" s="173"/>
      <c r="QGQ178" s="173"/>
      <c r="QGR178" s="173"/>
      <c r="QGS178" s="173"/>
      <c r="QGT178" s="173"/>
      <c r="QGU178" s="173"/>
      <c r="QGV178" s="173"/>
      <c r="QGW178" s="173"/>
      <c r="QGX178" s="173"/>
      <c r="QGY178" s="173"/>
      <c r="QGZ178" s="173"/>
      <c r="QHA178" s="173"/>
      <c r="QHB178" s="173"/>
      <c r="QHC178" s="173"/>
      <c r="QHD178" s="173"/>
      <c r="QHE178" s="173"/>
      <c r="QHF178" s="173"/>
      <c r="QHG178" s="173"/>
      <c r="QHH178" s="173"/>
      <c r="QHI178" s="173"/>
      <c r="QHJ178" s="173"/>
      <c r="QHK178" s="173"/>
      <c r="QHL178" s="173"/>
      <c r="QHM178" s="173"/>
      <c r="QHN178" s="173"/>
      <c r="QHO178" s="173"/>
      <c r="QHP178" s="173"/>
      <c r="QHQ178" s="173"/>
      <c r="QHR178" s="173"/>
      <c r="QHS178" s="173"/>
      <c r="QHT178" s="173"/>
      <c r="QHU178" s="173"/>
      <c r="QHV178" s="173"/>
      <c r="QHW178" s="173"/>
      <c r="QHX178" s="173"/>
      <c r="QHY178" s="173"/>
      <c r="QHZ178" s="173"/>
      <c r="QIA178" s="173"/>
      <c r="QIB178" s="173"/>
      <c r="QIC178" s="173"/>
      <c r="QID178" s="173"/>
      <c r="QIE178" s="173"/>
      <c r="QIF178" s="173"/>
      <c r="QIG178" s="173"/>
      <c r="QIH178" s="173"/>
      <c r="QII178" s="173"/>
      <c r="QIJ178" s="173"/>
      <c r="QIK178" s="173"/>
      <c r="QIL178" s="173"/>
      <c r="QIM178" s="173"/>
      <c r="QIN178" s="173"/>
      <c r="QIO178" s="173"/>
      <c r="QIP178" s="173"/>
      <c r="QIQ178" s="173"/>
      <c r="QIR178" s="173"/>
      <c r="QIS178" s="173"/>
      <c r="QIT178" s="173"/>
      <c r="QIU178" s="173"/>
      <c r="QIV178" s="173"/>
      <c r="QIW178" s="173"/>
      <c r="QIX178" s="173"/>
      <c r="QIY178" s="173"/>
      <c r="QIZ178" s="173"/>
      <c r="QJA178" s="173"/>
      <c r="QJB178" s="173"/>
      <c r="QJC178" s="173"/>
      <c r="QJD178" s="173"/>
      <c r="QJE178" s="173"/>
      <c r="QJF178" s="173"/>
      <c r="QJG178" s="173"/>
      <c r="QJH178" s="173"/>
      <c r="QJI178" s="173"/>
      <c r="QJJ178" s="173"/>
      <c r="QJK178" s="173"/>
      <c r="QJL178" s="173"/>
      <c r="QJM178" s="173"/>
      <c r="QJN178" s="173"/>
      <c r="QJO178" s="173"/>
      <c r="QJP178" s="173"/>
      <c r="QJQ178" s="173"/>
      <c r="QJR178" s="173"/>
      <c r="QJS178" s="173"/>
      <c r="QJT178" s="173"/>
      <c r="QJU178" s="173"/>
      <c r="QJV178" s="173"/>
      <c r="QJW178" s="173"/>
      <c r="QJX178" s="173"/>
      <c r="QJY178" s="173"/>
      <c r="QJZ178" s="173"/>
      <c r="QKA178" s="173"/>
      <c r="QKB178" s="173"/>
      <c r="QKC178" s="173"/>
      <c r="QKD178" s="173"/>
      <c r="QKE178" s="173"/>
      <c r="QKF178" s="173"/>
      <c r="QKG178" s="173"/>
      <c r="QKH178" s="173"/>
      <c r="QKI178" s="173"/>
      <c r="QKJ178" s="173"/>
      <c r="QKK178" s="173"/>
      <c r="QKL178" s="173"/>
      <c r="QKM178" s="173"/>
      <c r="QKN178" s="173"/>
      <c r="QKO178" s="173"/>
      <c r="QKP178" s="173"/>
      <c r="QKQ178" s="173"/>
      <c r="QKR178" s="173"/>
      <c r="QKS178" s="173"/>
      <c r="QKT178" s="173"/>
      <c r="QKU178" s="173"/>
      <c r="QKV178" s="173"/>
      <c r="QKW178" s="173"/>
      <c r="QKX178" s="173"/>
      <c r="QKY178" s="173"/>
      <c r="QKZ178" s="173"/>
      <c r="QLA178" s="173"/>
      <c r="QLB178" s="173"/>
      <c r="QLC178" s="173"/>
      <c r="QLD178" s="173"/>
      <c r="QLE178" s="173"/>
      <c r="QLF178" s="173"/>
      <c r="QLG178" s="173"/>
      <c r="QLH178" s="173"/>
      <c r="QLI178" s="173"/>
      <c r="QLJ178" s="173"/>
      <c r="QLK178" s="173"/>
      <c r="QLL178" s="173"/>
      <c r="QLM178" s="173"/>
      <c r="QLN178" s="173"/>
      <c r="QLO178" s="173"/>
      <c r="QLP178" s="173"/>
      <c r="QLQ178" s="173"/>
      <c r="QLR178" s="173"/>
      <c r="QLS178" s="173"/>
      <c r="QLT178" s="173"/>
      <c r="QLU178" s="173"/>
      <c r="QLV178" s="173"/>
      <c r="QLW178" s="173"/>
      <c r="QLX178" s="173"/>
      <c r="QLY178" s="173"/>
      <c r="QLZ178" s="173"/>
      <c r="QMA178" s="173"/>
      <c r="QMB178" s="173"/>
      <c r="QMC178" s="173"/>
      <c r="QMD178" s="173"/>
      <c r="QME178" s="173"/>
      <c r="QMF178" s="173"/>
      <c r="QMG178" s="173"/>
      <c r="QMH178" s="173"/>
      <c r="QMI178" s="173"/>
      <c r="QMJ178" s="173"/>
      <c r="QMK178" s="173"/>
      <c r="QML178" s="173"/>
      <c r="QMM178" s="173"/>
      <c r="QMN178" s="173"/>
      <c r="QMO178" s="173"/>
      <c r="QMP178" s="173"/>
      <c r="QMQ178" s="173"/>
      <c r="QMR178" s="173"/>
      <c r="QMS178" s="173"/>
      <c r="QMT178" s="173"/>
      <c r="QMU178" s="173"/>
      <c r="QMV178" s="173"/>
      <c r="QMW178" s="173"/>
      <c r="QMX178" s="173"/>
      <c r="QMY178" s="173"/>
      <c r="QMZ178" s="173"/>
      <c r="QNA178" s="173"/>
      <c r="QNB178" s="173"/>
      <c r="QNC178" s="173"/>
      <c r="QND178" s="173"/>
      <c r="QNE178" s="173"/>
      <c r="QNF178" s="173"/>
      <c r="QNG178" s="173"/>
      <c r="QNH178" s="173"/>
      <c r="QNI178" s="173"/>
      <c r="QNJ178" s="173"/>
      <c r="QNK178" s="173"/>
      <c r="QNL178" s="173"/>
      <c r="QNM178" s="173"/>
      <c r="QNN178" s="173"/>
      <c r="QNO178" s="173"/>
      <c r="QNP178" s="173"/>
      <c r="QNQ178" s="173"/>
      <c r="QNR178" s="173"/>
      <c r="QNS178" s="173"/>
      <c r="QNT178" s="173"/>
      <c r="QNU178" s="173"/>
      <c r="QNV178" s="173"/>
      <c r="QNW178" s="173"/>
      <c r="QNX178" s="173"/>
      <c r="QNY178" s="173"/>
      <c r="QNZ178" s="173"/>
      <c r="QOA178" s="173"/>
      <c r="QOB178" s="173"/>
      <c r="QOC178" s="173"/>
      <c r="QOD178" s="173"/>
      <c r="QOE178" s="173"/>
      <c r="QOF178" s="173"/>
      <c r="QOG178" s="173"/>
      <c r="QOH178" s="173"/>
      <c r="QOI178" s="173"/>
      <c r="QOJ178" s="173"/>
      <c r="QOK178" s="173"/>
      <c r="QOL178" s="173"/>
      <c r="QOM178" s="173"/>
      <c r="QON178" s="173"/>
      <c r="QOO178" s="173"/>
      <c r="QOP178" s="173"/>
      <c r="QOQ178" s="173"/>
      <c r="QOR178" s="173"/>
      <c r="QOS178" s="173"/>
      <c r="QOT178" s="173"/>
      <c r="QOU178" s="173"/>
      <c r="QOV178" s="173"/>
      <c r="QOW178" s="173"/>
      <c r="QOX178" s="173"/>
      <c r="QOY178" s="173"/>
      <c r="QOZ178" s="173"/>
      <c r="QPA178" s="173"/>
      <c r="QPB178" s="173"/>
      <c r="QPC178" s="173"/>
      <c r="QPD178" s="173"/>
      <c r="QPE178" s="173"/>
      <c r="QPF178" s="173"/>
      <c r="QPG178" s="173"/>
      <c r="QPH178" s="173"/>
      <c r="QPI178" s="173"/>
      <c r="QPJ178" s="173"/>
      <c r="QPK178" s="173"/>
      <c r="QPL178" s="173"/>
      <c r="QPM178" s="173"/>
      <c r="QPN178" s="173"/>
      <c r="QPO178" s="173"/>
      <c r="QPP178" s="173"/>
      <c r="QPQ178" s="173"/>
      <c r="QPR178" s="173"/>
      <c r="QPS178" s="173"/>
      <c r="QPT178" s="173"/>
      <c r="QPU178" s="173"/>
      <c r="QPV178" s="173"/>
      <c r="QPW178" s="173"/>
      <c r="QPX178" s="173"/>
      <c r="QPY178" s="173"/>
      <c r="QPZ178" s="173"/>
      <c r="QQA178" s="173"/>
      <c r="QQB178" s="173"/>
      <c r="QQC178" s="173"/>
      <c r="QQD178" s="173"/>
      <c r="QQE178" s="173"/>
      <c r="QQF178" s="173"/>
      <c r="QQG178" s="173"/>
      <c r="QQH178" s="173"/>
      <c r="QQI178" s="173"/>
      <c r="QQJ178" s="173"/>
      <c r="QQK178" s="173"/>
      <c r="QQL178" s="173"/>
      <c r="QQM178" s="173"/>
      <c r="QQN178" s="173"/>
      <c r="QQO178" s="173"/>
      <c r="QQP178" s="173"/>
      <c r="QQQ178" s="173"/>
      <c r="QQR178" s="173"/>
      <c r="QQS178" s="173"/>
      <c r="QQT178" s="173"/>
      <c r="QQU178" s="173"/>
      <c r="QQV178" s="173"/>
      <c r="QQW178" s="173"/>
      <c r="QQX178" s="173"/>
      <c r="QQY178" s="173"/>
      <c r="QQZ178" s="173"/>
      <c r="QRA178" s="173"/>
      <c r="QRB178" s="173"/>
      <c r="QRC178" s="173"/>
      <c r="QRD178" s="173"/>
      <c r="QRE178" s="173"/>
      <c r="QRF178" s="173"/>
      <c r="QRG178" s="173"/>
      <c r="QRH178" s="173"/>
      <c r="QRI178" s="173"/>
      <c r="QRJ178" s="173"/>
      <c r="QRK178" s="173"/>
      <c r="QRL178" s="173"/>
      <c r="QRM178" s="173"/>
      <c r="QRN178" s="173"/>
      <c r="QRO178" s="173"/>
      <c r="QRP178" s="173"/>
      <c r="QRQ178" s="173"/>
      <c r="QRR178" s="173"/>
      <c r="QRS178" s="173"/>
      <c r="QRT178" s="173"/>
      <c r="QRU178" s="173"/>
      <c r="QRV178" s="173"/>
      <c r="QRW178" s="173"/>
      <c r="QRX178" s="173"/>
      <c r="QRY178" s="173"/>
      <c r="QRZ178" s="173"/>
      <c r="QSA178" s="173"/>
      <c r="QSB178" s="173"/>
      <c r="QSC178" s="173"/>
      <c r="QSD178" s="173"/>
      <c r="QSE178" s="173"/>
      <c r="QSF178" s="173"/>
      <c r="QSG178" s="173"/>
      <c r="QSH178" s="173"/>
      <c r="QSI178" s="173"/>
      <c r="QSJ178" s="173"/>
      <c r="QSK178" s="173"/>
      <c r="QSL178" s="173"/>
      <c r="QSM178" s="173"/>
      <c r="QSN178" s="173"/>
      <c r="QSO178" s="173"/>
      <c r="QSP178" s="173"/>
      <c r="QSQ178" s="173"/>
      <c r="QSR178" s="173"/>
      <c r="QSS178" s="173"/>
      <c r="QST178" s="173"/>
      <c r="QSU178" s="173"/>
      <c r="QSV178" s="173"/>
      <c r="QSW178" s="173"/>
      <c r="QSX178" s="173"/>
      <c r="QSY178" s="173"/>
      <c r="QSZ178" s="173"/>
      <c r="QTA178" s="173"/>
      <c r="QTB178" s="173"/>
      <c r="QTC178" s="173"/>
      <c r="QTD178" s="173"/>
      <c r="QTE178" s="173"/>
      <c r="QTF178" s="173"/>
      <c r="QTG178" s="173"/>
      <c r="QTH178" s="173"/>
      <c r="QTI178" s="173"/>
      <c r="QTJ178" s="173"/>
      <c r="QTK178" s="173"/>
      <c r="QTL178" s="173"/>
      <c r="QTM178" s="173"/>
      <c r="QTN178" s="173"/>
      <c r="QTO178" s="173"/>
      <c r="QTP178" s="173"/>
      <c r="QTQ178" s="173"/>
      <c r="QTR178" s="173"/>
      <c r="QTS178" s="173"/>
      <c r="QTT178" s="173"/>
      <c r="QTU178" s="173"/>
      <c r="QTV178" s="173"/>
      <c r="QTW178" s="173"/>
      <c r="QTX178" s="173"/>
      <c r="QTY178" s="173"/>
      <c r="QTZ178" s="173"/>
      <c r="QUA178" s="173"/>
      <c r="QUB178" s="173"/>
      <c r="QUC178" s="173"/>
      <c r="QUD178" s="173"/>
      <c r="QUE178" s="173"/>
      <c r="QUF178" s="173"/>
      <c r="QUG178" s="173"/>
      <c r="QUH178" s="173"/>
      <c r="QUI178" s="173"/>
      <c r="QUJ178" s="173"/>
      <c r="QUK178" s="173"/>
      <c r="QUL178" s="173"/>
      <c r="QUM178" s="173"/>
      <c r="QUN178" s="173"/>
      <c r="QUO178" s="173"/>
      <c r="QUP178" s="173"/>
      <c r="QUQ178" s="173"/>
      <c r="QUR178" s="173"/>
      <c r="QUS178" s="173"/>
      <c r="QUT178" s="173"/>
      <c r="QUU178" s="173"/>
      <c r="QUV178" s="173"/>
      <c r="QUW178" s="173"/>
      <c r="QUX178" s="173"/>
      <c r="QUY178" s="173"/>
      <c r="QUZ178" s="173"/>
      <c r="QVA178" s="173"/>
      <c r="QVB178" s="173"/>
      <c r="QVC178" s="173"/>
      <c r="QVD178" s="173"/>
      <c r="QVE178" s="173"/>
      <c r="QVF178" s="173"/>
      <c r="QVG178" s="173"/>
      <c r="QVH178" s="173"/>
      <c r="QVI178" s="173"/>
      <c r="QVJ178" s="173"/>
      <c r="QVK178" s="173"/>
      <c r="QVL178" s="173"/>
      <c r="QVM178" s="173"/>
      <c r="QVN178" s="173"/>
      <c r="QVO178" s="173"/>
      <c r="QVP178" s="173"/>
      <c r="QVQ178" s="173"/>
      <c r="QVR178" s="173"/>
      <c r="QVS178" s="173"/>
      <c r="QVT178" s="173"/>
      <c r="QVU178" s="173"/>
      <c r="QVV178" s="173"/>
      <c r="QVW178" s="173"/>
      <c r="QVX178" s="173"/>
      <c r="QVY178" s="173"/>
      <c r="QVZ178" s="173"/>
      <c r="QWA178" s="173"/>
      <c r="QWB178" s="173"/>
      <c r="QWC178" s="173"/>
      <c r="QWD178" s="173"/>
      <c r="QWE178" s="173"/>
      <c r="QWF178" s="173"/>
      <c r="QWG178" s="173"/>
      <c r="QWH178" s="173"/>
      <c r="QWI178" s="173"/>
      <c r="QWJ178" s="173"/>
      <c r="QWK178" s="173"/>
      <c r="QWL178" s="173"/>
      <c r="QWM178" s="173"/>
      <c r="QWN178" s="173"/>
      <c r="QWO178" s="173"/>
      <c r="QWP178" s="173"/>
      <c r="QWQ178" s="173"/>
      <c r="QWR178" s="173"/>
      <c r="QWS178" s="173"/>
      <c r="QWT178" s="173"/>
      <c r="QWU178" s="173"/>
      <c r="QWV178" s="173"/>
      <c r="QWW178" s="173"/>
      <c r="QWX178" s="173"/>
      <c r="QWY178" s="173"/>
      <c r="QWZ178" s="173"/>
      <c r="QXA178" s="173"/>
      <c r="QXB178" s="173"/>
      <c r="QXC178" s="173"/>
      <c r="QXD178" s="173"/>
      <c r="QXE178" s="173"/>
      <c r="QXF178" s="173"/>
      <c r="QXG178" s="173"/>
      <c r="QXH178" s="173"/>
      <c r="QXI178" s="173"/>
      <c r="QXJ178" s="173"/>
      <c r="QXK178" s="173"/>
      <c r="QXL178" s="173"/>
      <c r="QXM178" s="173"/>
      <c r="QXN178" s="173"/>
      <c r="QXO178" s="173"/>
      <c r="QXP178" s="173"/>
      <c r="QXQ178" s="173"/>
      <c r="QXR178" s="173"/>
      <c r="QXS178" s="173"/>
      <c r="QXT178" s="173"/>
      <c r="QXU178" s="173"/>
      <c r="QXV178" s="173"/>
      <c r="QXW178" s="173"/>
      <c r="QXX178" s="173"/>
      <c r="QXY178" s="173"/>
      <c r="QXZ178" s="173"/>
      <c r="QYA178" s="173"/>
      <c r="QYB178" s="173"/>
      <c r="QYC178" s="173"/>
      <c r="QYD178" s="173"/>
      <c r="QYE178" s="173"/>
      <c r="QYF178" s="173"/>
      <c r="QYG178" s="173"/>
      <c r="QYH178" s="173"/>
      <c r="QYI178" s="173"/>
      <c r="QYJ178" s="173"/>
      <c r="QYK178" s="173"/>
      <c r="QYL178" s="173"/>
      <c r="QYM178" s="173"/>
      <c r="QYN178" s="173"/>
      <c r="QYO178" s="173"/>
      <c r="QYP178" s="173"/>
      <c r="QYQ178" s="173"/>
      <c r="QYR178" s="173"/>
      <c r="QYS178" s="173"/>
      <c r="QYT178" s="173"/>
      <c r="QYU178" s="173"/>
      <c r="QYV178" s="173"/>
      <c r="QYW178" s="173"/>
      <c r="QYX178" s="173"/>
      <c r="QYY178" s="173"/>
      <c r="QYZ178" s="173"/>
      <c r="QZA178" s="173"/>
      <c r="QZB178" s="173"/>
      <c r="QZC178" s="173"/>
      <c r="QZD178" s="173"/>
      <c r="QZE178" s="173"/>
      <c r="QZF178" s="173"/>
      <c r="QZG178" s="173"/>
      <c r="QZH178" s="173"/>
      <c r="QZI178" s="173"/>
      <c r="QZJ178" s="173"/>
      <c r="QZK178" s="173"/>
      <c r="QZL178" s="173"/>
      <c r="QZM178" s="173"/>
      <c r="QZN178" s="173"/>
      <c r="QZO178" s="173"/>
      <c r="QZP178" s="173"/>
      <c r="QZQ178" s="173"/>
      <c r="QZR178" s="173"/>
      <c r="QZS178" s="173"/>
      <c r="QZT178" s="173"/>
      <c r="QZU178" s="173"/>
      <c r="QZV178" s="173"/>
      <c r="QZW178" s="173"/>
      <c r="QZX178" s="173"/>
      <c r="QZY178" s="173"/>
      <c r="QZZ178" s="173"/>
      <c r="RAA178" s="173"/>
      <c r="RAB178" s="173"/>
      <c r="RAC178" s="173"/>
      <c r="RAD178" s="173"/>
      <c r="RAE178" s="173"/>
      <c r="RAF178" s="173"/>
      <c r="RAG178" s="173"/>
      <c r="RAH178" s="173"/>
      <c r="RAI178" s="173"/>
      <c r="RAJ178" s="173"/>
      <c r="RAK178" s="173"/>
      <c r="RAL178" s="173"/>
      <c r="RAM178" s="173"/>
      <c r="RAN178" s="173"/>
      <c r="RAO178" s="173"/>
      <c r="RAP178" s="173"/>
      <c r="RAQ178" s="173"/>
      <c r="RAR178" s="173"/>
      <c r="RAS178" s="173"/>
      <c r="RAT178" s="173"/>
      <c r="RAU178" s="173"/>
      <c r="RAV178" s="173"/>
      <c r="RAW178" s="173"/>
      <c r="RAX178" s="173"/>
      <c r="RAY178" s="173"/>
      <c r="RAZ178" s="173"/>
      <c r="RBA178" s="173"/>
      <c r="RBB178" s="173"/>
      <c r="RBC178" s="173"/>
      <c r="RBD178" s="173"/>
      <c r="RBE178" s="173"/>
      <c r="RBF178" s="173"/>
      <c r="RBG178" s="173"/>
      <c r="RBH178" s="173"/>
      <c r="RBI178" s="173"/>
      <c r="RBJ178" s="173"/>
      <c r="RBK178" s="173"/>
      <c r="RBL178" s="173"/>
      <c r="RBM178" s="173"/>
      <c r="RBN178" s="173"/>
      <c r="RBO178" s="173"/>
      <c r="RBP178" s="173"/>
      <c r="RBQ178" s="173"/>
      <c r="RBR178" s="173"/>
      <c r="RBS178" s="173"/>
      <c r="RBT178" s="173"/>
      <c r="RBU178" s="173"/>
      <c r="RBV178" s="173"/>
      <c r="RBW178" s="173"/>
      <c r="RBX178" s="173"/>
      <c r="RBY178" s="173"/>
      <c r="RBZ178" s="173"/>
      <c r="RCA178" s="173"/>
      <c r="RCB178" s="173"/>
      <c r="RCC178" s="173"/>
      <c r="RCD178" s="173"/>
      <c r="RCE178" s="173"/>
      <c r="RCF178" s="173"/>
      <c r="RCG178" s="173"/>
      <c r="RCH178" s="173"/>
      <c r="RCI178" s="173"/>
      <c r="RCJ178" s="173"/>
      <c r="RCK178" s="173"/>
      <c r="RCL178" s="173"/>
      <c r="RCM178" s="173"/>
      <c r="RCN178" s="173"/>
      <c r="RCO178" s="173"/>
      <c r="RCP178" s="173"/>
      <c r="RCQ178" s="173"/>
      <c r="RCR178" s="173"/>
      <c r="RCS178" s="173"/>
      <c r="RCT178" s="173"/>
      <c r="RCU178" s="173"/>
      <c r="RCV178" s="173"/>
      <c r="RCW178" s="173"/>
      <c r="RCX178" s="173"/>
      <c r="RCY178" s="173"/>
      <c r="RCZ178" s="173"/>
      <c r="RDA178" s="173"/>
      <c r="RDB178" s="173"/>
      <c r="RDC178" s="173"/>
      <c r="RDD178" s="173"/>
      <c r="RDE178" s="173"/>
      <c r="RDF178" s="173"/>
      <c r="RDG178" s="173"/>
      <c r="RDH178" s="173"/>
      <c r="RDI178" s="173"/>
      <c r="RDJ178" s="173"/>
      <c r="RDK178" s="173"/>
      <c r="RDL178" s="173"/>
      <c r="RDM178" s="173"/>
      <c r="RDN178" s="173"/>
      <c r="RDO178" s="173"/>
      <c r="RDP178" s="173"/>
      <c r="RDQ178" s="173"/>
      <c r="RDR178" s="173"/>
      <c r="RDS178" s="173"/>
      <c r="RDT178" s="173"/>
      <c r="RDU178" s="173"/>
      <c r="RDV178" s="173"/>
      <c r="RDW178" s="173"/>
      <c r="RDX178" s="173"/>
      <c r="RDY178" s="173"/>
      <c r="RDZ178" s="173"/>
      <c r="REA178" s="173"/>
      <c r="REB178" s="173"/>
      <c r="REC178" s="173"/>
      <c r="RED178" s="173"/>
      <c r="REE178" s="173"/>
      <c r="REF178" s="173"/>
      <c r="REG178" s="173"/>
      <c r="REH178" s="173"/>
      <c r="REI178" s="173"/>
      <c r="REJ178" s="173"/>
      <c r="REK178" s="173"/>
      <c r="REL178" s="173"/>
      <c r="REM178" s="173"/>
      <c r="REN178" s="173"/>
      <c r="REO178" s="173"/>
      <c r="REP178" s="173"/>
      <c r="REQ178" s="173"/>
      <c r="RER178" s="173"/>
      <c r="RES178" s="173"/>
      <c r="RET178" s="173"/>
      <c r="REU178" s="173"/>
      <c r="REV178" s="173"/>
      <c r="REW178" s="173"/>
      <c r="REX178" s="173"/>
      <c r="REY178" s="173"/>
      <c r="REZ178" s="173"/>
      <c r="RFA178" s="173"/>
      <c r="RFB178" s="173"/>
      <c r="RFC178" s="173"/>
      <c r="RFD178" s="173"/>
      <c r="RFE178" s="173"/>
      <c r="RFF178" s="173"/>
      <c r="RFG178" s="173"/>
      <c r="RFH178" s="173"/>
      <c r="RFI178" s="173"/>
      <c r="RFJ178" s="173"/>
      <c r="RFK178" s="173"/>
      <c r="RFL178" s="173"/>
      <c r="RFM178" s="173"/>
      <c r="RFN178" s="173"/>
      <c r="RFO178" s="173"/>
      <c r="RFP178" s="173"/>
      <c r="RFQ178" s="173"/>
      <c r="RFR178" s="173"/>
      <c r="RFS178" s="173"/>
      <c r="RFT178" s="173"/>
      <c r="RFU178" s="173"/>
      <c r="RFV178" s="173"/>
      <c r="RFW178" s="173"/>
      <c r="RFX178" s="173"/>
      <c r="RFY178" s="173"/>
      <c r="RFZ178" s="173"/>
      <c r="RGA178" s="173"/>
      <c r="RGB178" s="173"/>
      <c r="RGC178" s="173"/>
      <c r="RGD178" s="173"/>
      <c r="RGE178" s="173"/>
      <c r="RGF178" s="173"/>
      <c r="RGG178" s="173"/>
      <c r="RGH178" s="173"/>
      <c r="RGI178" s="173"/>
      <c r="RGJ178" s="173"/>
      <c r="RGK178" s="173"/>
      <c r="RGL178" s="173"/>
      <c r="RGM178" s="173"/>
      <c r="RGN178" s="173"/>
      <c r="RGO178" s="173"/>
      <c r="RGP178" s="173"/>
      <c r="RGQ178" s="173"/>
      <c r="RGR178" s="173"/>
      <c r="RGS178" s="173"/>
      <c r="RGT178" s="173"/>
      <c r="RGU178" s="173"/>
      <c r="RGV178" s="173"/>
      <c r="RGW178" s="173"/>
      <c r="RGX178" s="173"/>
      <c r="RGY178" s="173"/>
      <c r="RGZ178" s="173"/>
      <c r="RHA178" s="173"/>
      <c r="RHB178" s="173"/>
      <c r="RHC178" s="173"/>
      <c r="RHD178" s="173"/>
      <c r="RHE178" s="173"/>
      <c r="RHF178" s="173"/>
      <c r="RHG178" s="173"/>
      <c r="RHH178" s="173"/>
      <c r="RHI178" s="173"/>
      <c r="RHJ178" s="173"/>
      <c r="RHK178" s="173"/>
      <c r="RHL178" s="173"/>
      <c r="RHM178" s="173"/>
      <c r="RHN178" s="173"/>
      <c r="RHO178" s="173"/>
      <c r="RHP178" s="173"/>
      <c r="RHQ178" s="173"/>
      <c r="RHR178" s="173"/>
      <c r="RHS178" s="173"/>
      <c r="RHT178" s="173"/>
      <c r="RHU178" s="173"/>
      <c r="RHV178" s="173"/>
      <c r="RHW178" s="173"/>
      <c r="RHX178" s="173"/>
      <c r="RHY178" s="173"/>
      <c r="RHZ178" s="173"/>
      <c r="RIA178" s="173"/>
      <c r="RIB178" s="173"/>
      <c r="RIC178" s="173"/>
      <c r="RID178" s="173"/>
      <c r="RIE178" s="173"/>
      <c r="RIF178" s="173"/>
      <c r="RIG178" s="173"/>
      <c r="RIH178" s="173"/>
      <c r="RII178" s="173"/>
      <c r="RIJ178" s="173"/>
      <c r="RIK178" s="173"/>
      <c r="RIL178" s="173"/>
      <c r="RIM178" s="173"/>
      <c r="RIN178" s="173"/>
      <c r="RIO178" s="173"/>
      <c r="RIP178" s="173"/>
      <c r="RIQ178" s="173"/>
      <c r="RIR178" s="173"/>
      <c r="RIS178" s="173"/>
      <c r="RIT178" s="173"/>
      <c r="RIU178" s="173"/>
      <c r="RIV178" s="173"/>
      <c r="RIW178" s="173"/>
      <c r="RIX178" s="173"/>
      <c r="RIY178" s="173"/>
      <c r="RIZ178" s="173"/>
      <c r="RJA178" s="173"/>
      <c r="RJB178" s="173"/>
      <c r="RJC178" s="173"/>
      <c r="RJD178" s="173"/>
      <c r="RJE178" s="173"/>
      <c r="RJF178" s="173"/>
      <c r="RJG178" s="173"/>
      <c r="RJH178" s="173"/>
      <c r="RJI178" s="173"/>
      <c r="RJJ178" s="173"/>
      <c r="RJK178" s="173"/>
      <c r="RJL178" s="173"/>
      <c r="RJM178" s="173"/>
      <c r="RJN178" s="173"/>
      <c r="RJO178" s="173"/>
      <c r="RJP178" s="173"/>
      <c r="RJQ178" s="173"/>
      <c r="RJR178" s="173"/>
      <c r="RJS178" s="173"/>
      <c r="RJT178" s="173"/>
      <c r="RJU178" s="173"/>
      <c r="RJV178" s="173"/>
      <c r="RJW178" s="173"/>
      <c r="RJX178" s="173"/>
      <c r="RJY178" s="173"/>
      <c r="RJZ178" s="173"/>
      <c r="RKA178" s="173"/>
      <c r="RKB178" s="173"/>
      <c r="RKC178" s="173"/>
      <c r="RKD178" s="173"/>
      <c r="RKE178" s="173"/>
      <c r="RKF178" s="173"/>
      <c r="RKG178" s="173"/>
      <c r="RKH178" s="173"/>
      <c r="RKI178" s="173"/>
      <c r="RKJ178" s="173"/>
      <c r="RKK178" s="173"/>
      <c r="RKL178" s="173"/>
      <c r="RKM178" s="173"/>
      <c r="RKN178" s="173"/>
      <c r="RKO178" s="173"/>
      <c r="RKP178" s="173"/>
      <c r="RKQ178" s="173"/>
      <c r="RKR178" s="173"/>
      <c r="RKS178" s="173"/>
      <c r="RKT178" s="173"/>
      <c r="RKU178" s="173"/>
      <c r="RKV178" s="173"/>
      <c r="RKW178" s="173"/>
      <c r="RKX178" s="173"/>
      <c r="RKY178" s="173"/>
      <c r="RKZ178" s="173"/>
      <c r="RLA178" s="173"/>
      <c r="RLB178" s="173"/>
      <c r="RLC178" s="173"/>
      <c r="RLD178" s="173"/>
      <c r="RLE178" s="173"/>
      <c r="RLF178" s="173"/>
      <c r="RLG178" s="173"/>
      <c r="RLH178" s="173"/>
      <c r="RLI178" s="173"/>
      <c r="RLJ178" s="173"/>
      <c r="RLK178" s="173"/>
      <c r="RLL178" s="173"/>
      <c r="RLM178" s="173"/>
      <c r="RLN178" s="173"/>
      <c r="RLO178" s="173"/>
      <c r="RLP178" s="173"/>
      <c r="RLQ178" s="173"/>
      <c r="RLR178" s="173"/>
      <c r="RLS178" s="173"/>
      <c r="RLT178" s="173"/>
      <c r="RLU178" s="173"/>
      <c r="RLV178" s="173"/>
      <c r="RLW178" s="173"/>
      <c r="RLX178" s="173"/>
      <c r="RLY178" s="173"/>
      <c r="RLZ178" s="173"/>
      <c r="RMA178" s="173"/>
      <c r="RMB178" s="173"/>
      <c r="RMC178" s="173"/>
      <c r="RMD178" s="173"/>
      <c r="RME178" s="173"/>
      <c r="RMF178" s="173"/>
      <c r="RMG178" s="173"/>
      <c r="RMH178" s="173"/>
      <c r="RMI178" s="173"/>
      <c r="RMJ178" s="173"/>
      <c r="RMK178" s="173"/>
      <c r="RML178" s="173"/>
      <c r="RMM178" s="173"/>
      <c r="RMN178" s="173"/>
      <c r="RMO178" s="173"/>
      <c r="RMP178" s="173"/>
      <c r="RMQ178" s="173"/>
      <c r="RMR178" s="173"/>
      <c r="RMS178" s="173"/>
      <c r="RMT178" s="173"/>
      <c r="RMU178" s="173"/>
      <c r="RMV178" s="173"/>
      <c r="RMW178" s="173"/>
      <c r="RMX178" s="173"/>
      <c r="RMY178" s="173"/>
      <c r="RMZ178" s="173"/>
      <c r="RNA178" s="173"/>
      <c r="RNB178" s="173"/>
      <c r="RNC178" s="173"/>
      <c r="RND178" s="173"/>
      <c r="RNE178" s="173"/>
      <c r="RNF178" s="173"/>
      <c r="RNG178" s="173"/>
      <c r="RNH178" s="173"/>
      <c r="RNI178" s="173"/>
      <c r="RNJ178" s="173"/>
      <c r="RNK178" s="173"/>
      <c r="RNL178" s="173"/>
      <c r="RNM178" s="173"/>
      <c r="RNN178" s="173"/>
      <c r="RNO178" s="173"/>
      <c r="RNP178" s="173"/>
      <c r="RNQ178" s="173"/>
      <c r="RNR178" s="173"/>
      <c r="RNS178" s="173"/>
      <c r="RNT178" s="173"/>
      <c r="RNU178" s="173"/>
      <c r="RNV178" s="173"/>
      <c r="RNW178" s="173"/>
      <c r="RNX178" s="173"/>
      <c r="RNY178" s="173"/>
      <c r="RNZ178" s="173"/>
      <c r="ROA178" s="173"/>
      <c r="ROB178" s="173"/>
      <c r="ROC178" s="173"/>
      <c r="ROD178" s="173"/>
      <c r="ROE178" s="173"/>
      <c r="ROF178" s="173"/>
      <c r="ROG178" s="173"/>
      <c r="ROH178" s="173"/>
      <c r="ROI178" s="173"/>
      <c r="ROJ178" s="173"/>
      <c r="ROK178" s="173"/>
      <c r="ROL178" s="173"/>
      <c r="ROM178" s="173"/>
      <c r="RON178" s="173"/>
      <c r="ROO178" s="173"/>
      <c r="ROP178" s="173"/>
      <c r="ROQ178" s="173"/>
      <c r="ROR178" s="173"/>
      <c r="ROS178" s="173"/>
      <c r="ROT178" s="173"/>
      <c r="ROU178" s="173"/>
      <c r="ROV178" s="173"/>
      <c r="ROW178" s="173"/>
      <c r="ROX178" s="173"/>
      <c r="ROY178" s="173"/>
      <c r="ROZ178" s="173"/>
      <c r="RPA178" s="173"/>
      <c r="RPB178" s="173"/>
      <c r="RPC178" s="173"/>
      <c r="RPD178" s="173"/>
      <c r="RPE178" s="173"/>
      <c r="RPF178" s="173"/>
      <c r="RPG178" s="173"/>
      <c r="RPH178" s="173"/>
      <c r="RPI178" s="173"/>
      <c r="RPJ178" s="173"/>
      <c r="RPK178" s="173"/>
      <c r="RPL178" s="173"/>
      <c r="RPM178" s="173"/>
      <c r="RPN178" s="173"/>
      <c r="RPO178" s="173"/>
      <c r="RPP178" s="173"/>
      <c r="RPQ178" s="173"/>
      <c r="RPR178" s="173"/>
      <c r="RPS178" s="173"/>
      <c r="RPT178" s="173"/>
      <c r="RPU178" s="173"/>
      <c r="RPV178" s="173"/>
      <c r="RPW178" s="173"/>
      <c r="RPX178" s="173"/>
      <c r="RPY178" s="173"/>
      <c r="RPZ178" s="173"/>
      <c r="RQA178" s="173"/>
      <c r="RQB178" s="173"/>
      <c r="RQC178" s="173"/>
      <c r="RQD178" s="173"/>
      <c r="RQE178" s="173"/>
      <c r="RQF178" s="173"/>
      <c r="RQG178" s="173"/>
      <c r="RQH178" s="173"/>
      <c r="RQI178" s="173"/>
      <c r="RQJ178" s="173"/>
      <c r="RQK178" s="173"/>
      <c r="RQL178" s="173"/>
      <c r="RQM178" s="173"/>
      <c r="RQN178" s="173"/>
      <c r="RQO178" s="173"/>
      <c r="RQP178" s="173"/>
      <c r="RQQ178" s="173"/>
      <c r="RQR178" s="173"/>
      <c r="RQS178" s="173"/>
      <c r="RQT178" s="173"/>
      <c r="RQU178" s="173"/>
      <c r="RQV178" s="173"/>
      <c r="RQW178" s="173"/>
      <c r="RQX178" s="173"/>
      <c r="RQY178" s="173"/>
      <c r="RQZ178" s="173"/>
      <c r="RRA178" s="173"/>
      <c r="RRB178" s="173"/>
      <c r="RRC178" s="173"/>
      <c r="RRD178" s="173"/>
      <c r="RRE178" s="173"/>
      <c r="RRF178" s="173"/>
      <c r="RRG178" s="173"/>
      <c r="RRH178" s="173"/>
      <c r="RRI178" s="173"/>
      <c r="RRJ178" s="173"/>
      <c r="RRK178" s="173"/>
      <c r="RRL178" s="173"/>
      <c r="RRM178" s="173"/>
      <c r="RRN178" s="173"/>
      <c r="RRO178" s="173"/>
      <c r="RRP178" s="173"/>
      <c r="RRQ178" s="173"/>
      <c r="RRR178" s="173"/>
      <c r="RRS178" s="173"/>
      <c r="RRT178" s="173"/>
      <c r="RRU178" s="173"/>
      <c r="RRV178" s="173"/>
      <c r="RRW178" s="173"/>
      <c r="RRX178" s="173"/>
      <c r="RRY178" s="173"/>
      <c r="RRZ178" s="173"/>
      <c r="RSA178" s="173"/>
      <c r="RSB178" s="173"/>
      <c r="RSC178" s="173"/>
      <c r="RSD178" s="173"/>
      <c r="RSE178" s="173"/>
      <c r="RSF178" s="173"/>
      <c r="RSG178" s="173"/>
      <c r="RSH178" s="173"/>
      <c r="RSI178" s="173"/>
      <c r="RSJ178" s="173"/>
      <c r="RSK178" s="173"/>
      <c r="RSL178" s="173"/>
      <c r="RSM178" s="173"/>
      <c r="RSN178" s="173"/>
      <c r="RSO178" s="173"/>
      <c r="RSP178" s="173"/>
      <c r="RSQ178" s="173"/>
      <c r="RSR178" s="173"/>
      <c r="RSS178" s="173"/>
      <c r="RST178" s="173"/>
      <c r="RSU178" s="173"/>
      <c r="RSV178" s="173"/>
      <c r="RSW178" s="173"/>
      <c r="RSX178" s="173"/>
      <c r="RSY178" s="173"/>
      <c r="RSZ178" s="173"/>
      <c r="RTA178" s="173"/>
      <c r="RTB178" s="173"/>
      <c r="RTC178" s="173"/>
      <c r="RTD178" s="173"/>
      <c r="RTE178" s="173"/>
      <c r="RTF178" s="173"/>
      <c r="RTG178" s="173"/>
      <c r="RTH178" s="173"/>
      <c r="RTI178" s="173"/>
      <c r="RTJ178" s="173"/>
      <c r="RTK178" s="173"/>
      <c r="RTL178" s="173"/>
      <c r="RTM178" s="173"/>
      <c r="RTN178" s="173"/>
      <c r="RTO178" s="173"/>
      <c r="RTP178" s="173"/>
      <c r="RTQ178" s="173"/>
      <c r="RTR178" s="173"/>
      <c r="RTS178" s="173"/>
      <c r="RTT178" s="173"/>
      <c r="RTU178" s="173"/>
      <c r="RTV178" s="173"/>
      <c r="RTW178" s="173"/>
      <c r="RTX178" s="173"/>
      <c r="RTY178" s="173"/>
      <c r="RTZ178" s="173"/>
      <c r="RUA178" s="173"/>
      <c r="RUB178" s="173"/>
      <c r="RUC178" s="173"/>
      <c r="RUD178" s="173"/>
      <c r="RUE178" s="173"/>
      <c r="RUF178" s="173"/>
      <c r="RUG178" s="173"/>
      <c r="RUH178" s="173"/>
      <c r="RUI178" s="173"/>
      <c r="RUJ178" s="173"/>
      <c r="RUK178" s="173"/>
      <c r="RUL178" s="173"/>
      <c r="RUM178" s="173"/>
      <c r="RUN178" s="173"/>
      <c r="RUO178" s="173"/>
      <c r="RUP178" s="173"/>
      <c r="RUQ178" s="173"/>
      <c r="RUR178" s="173"/>
      <c r="RUS178" s="173"/>
      <c r="RUT178" s="173"/>
      <c r="RUU178" s="173"/>
      <c r="RUV178" s="173"/>
      <c r="RUW178" s="173"/>
      <c r="RUX178" s="173"/>
      <c r="RUY178" s="173"/>
      <c r="RUZ178" s="173"/>
      <c r="RVA178" s="173"/>
      <c r="RVB178" s="173"/>
      <c r="RVC178" s="173"/>
      <c r="RVD178" s="173"/>
      <c r="RVE178" s="173"/>
      <c r="RVF178" s="173"/>
      <c r="RVG178" s="173"/>
      <c r="RVH178" s="173"/>
      <c r="RVI178" s="173"/>
      <c r="RVJ178" s="173"/>
      <c r="RVK178" s="173"/>
      <c r="RVL178" s="173"/>
      <c r="RVM178" s="173"/>
      <c r="RVN178" s="173"/>
      <c r="RVO178" s="173"/>
      <c r="RVP178" s="173"/>
      <c r="RVQ178" s="173"/>
      <c r="RVR178" s="173"/>
      <c r="RVS178" s="173"/>
      <c r="RVT178" s="173"/>
      <c r="RVU178" s="173"/>
      <c r="RVV178" s="173"/>
      <c r="RVW178" s="173"/>
      <c r="RVX178" s="173"/>
      <c r="RVY178" s="173"/>
      <c r="RVZ178" s="173"/>
      <c r="RWA178" s="173"/>
      <c r="RWB178" s="173"/>
      <c r="RWC178" s="173"/>
      <c r="RWD178" s="173"/>
      <c r="RWE178" s="173"/>
      <c r="RWF178" s="173"/>
      <c r="RWG178" s="173"/>
      <c r="RWH178" s="173"/>
      <c r="RWI178" s="173"/>
      <c r="RWJ178" s="173"/>
      <c r="RWK178" s="173"/>
      <c r="RWL178" s="173"/>
      <c r="RWM178" s="173"/>
      <c r="RWN178" s="173"/>
      <c r="RWO178" s="173"/>
      <c r="RWP178" s="173"/>
      <c r="RWQ178" s="173"/>
      <c r="RWR178" s="173"/>
      <c r="RWS178" s="173"/>
      <c r="RWT178" s="173"/>
      <c r="RWU178" s="173"/>
      <c r="RWV178" s="173"/>
      <c r="RWW178" s="173"/>
      <c r="RWX178" s="173"/>
      <c r="RWY178" s="173"/>
      <c r="RWZ178" s="173"/>
      <c r="RXA178" s="173"/>
      <c r="RXB178" s="173"/>
      <c r="RXC178" s="173"/>
      <c r="RXD178" s="173"/>
      <c r="RXE178" s="173"/>
      <c r="RXF178" s="173"/>
      <c r="RXG178" s="173"/>
      <c r="RXH178" s="173"/>
      <c r="RXI178" s="173"/>
      <c r="RXJ178" s="173"/>
      <c r="RXK178" s="173"/>
      <c r="RXL178" s="173"/>
      <c r="RXM178" s="173"/>
      <c r="RXN178" s="173"/>
      <c r="RXO178" s="173"/>
      <c r="RXP178" s="173"/>
      <c r="RXQ178" s="173"/>
      <c r="RXR178" s="173"/>
      <c r="RXS178" s="173"/>
      <c r="RXT178" s="173"/>
      <c r="RXU178" s="173"/>
      <c r="RXV178" s="173"/>
      <c r="RXW178" s="173"/>
      <c r="RXX178" s="173"/>
      <c r="RXY178" s="173"/>
      <c r="RXZ178" s="173"/>
      <c r="RYA178" s="173"/>
      <c r="RYB178" s="173"/>
      <c r="RYC178" s="173"/>
      <c r="RYD178" s="173"/>
      <c r="RYE178" s="173"/>
      <c r="RYF178" s="173"/>
      <c r="RYG178" s="173"/>
      <c r="RYH178" s="173"/>
      <c r="RYI178" s="173"/>
      <c r="RYJ178" s="173"/>
      <c r="RYK178" s="173"/>
      <c r="RYL178" s="173"/>
      <c r="RYM178" s="173"/>
      <c r="RYN178" s="173"/>
      <c r="RYO178" s="173"/>
      <c r="RYP178" s="173"/>
      <c r="RYQ178" s="173"/>
      <c r="RYR178" s="173"/>
      <c r="RYS178" s="173"/>
      <c r="RYT178" s="173"/>
      <c r="RYU178" s="173"/>
      <c r="RYV178" s="173"/>
      <c r="RYW178" s="173"/>
      <c r="RYX178" s="173"/>
      <c r="RYY178" s="173"/>
      <c r="RYZ178" s="173"/>
      <c r="RZA178" s="173"/>
      <c r="RZB178" s="173"/>
      <c r="RZC178" s="173"/>
      <c r="RZD178" s="173"/>
      <c r="RZE178" s="173"/>
      <c r="RZF178" s="173"/>
      <c r="RZG178" s="173"/>
      <c r="RZH178" s="173"/>
      <c r="RZI178" s="173"/>
      <c r="RZJ178" s="173"/>
      <c r="RZK178" s="173"/>
      <c r="RZL178" s="173"/>
      <c r="RZM178" s="173"/>
      <c r="RZN178" s="173"/>
      <c r="RZO178" s="173"/>
      <c r="RZP178" s="173"/>
      <c r="RZQ178" s="173"/>
      <c r="RZR178" s="173"/>
      <c r="RZS178" s="173"/>
      <c r="RZT178" s="173"/>
      <c r="RZU178" s="173"/>
      <c r="RZV178" s="173"/>
      <c r="RZW178" s="173"/>
      <c r="RZX178" s="173"/>
      <c r="RZY178" s="173"/>
      <c r="RZZ178" s="173"/>
      <c r="SAA178" s="173"/>
      <c r="SAB178" s="173"/>
      <c r="SAC178" s="173"/>
      <c r="SAD178" s="173"/>
      <c r="SAE178" s="173"/>
      <c r="SAF178" s="173"/>
      <c r="SAG178" s="173"/>
      <c r="SAH178" s="173"/>
      <c r="SAI178" s="173"/>
      <c r="SAJ178" s="173"/>
      <c r="SAK178" s="173"/>
      <c r="SAL178" s="173"/>
      <c r="SAM178" s="173"/>
      <c r="SAN178" s="173"/>
      <c r="SAO178" s="173"/>
      <c r="SAP178" s="173"/>
      <c r="SAQ178" s="173"/>
      <c r="SAR178" s="173"/>
      <c r="SAS178" s="173"/>
      <c r="SAT178" s="173"/>
      <c r="SAU178" s="173"/>
      <c r="SAV178" s="173"/>
      <c r="SAW178" s="173"/>
      <c r="SAX178" s="173"/>
      <c r="SAY178" s="173"/>
      <c r="SAZ178" s="173"/>
      <c r="SBA178" s="173"/>
      <c r="SBB178" s="173"/>
      <c r="SBC178" s="173"/>
      <c r="SBD178" s="173"/>
      <c r="SBE178" s="173"/>
      <c r="SBF178" s="173"/>
      <c r="SBG178" s="173"/>
      <c r="SBH178" s="173"/>
      <c r="SBI178" s="173"/>
      <c r="SBJ178" s="173"/>
      <c r="SBK178" s="173"/>
      <c r="SBL178" s="173"/>
      <c r="SBM178" s="173"/>
      <c r="SBN178" s="173"/>
      <c r="SBO178" s="173"/>
      <c r="SBP178" s="173"/>
      <c r="SBQ178" s="173"/>
      <c r="SBR178" s="173"/>
      <c r="SBS178" s="173"/>
      <c r="SBT178" s="173"/>
      <c r="SBU178" s="173"/>
      <c r="SBV178" s="173"/>
      <c r="SBW178" s="173"/>
      <c r="SBX178" s="173"/>
      <c r="SBY178" s="173"/>
      <c r="SBZ178" s="173"/>
      <c r="SCA178" s="173"/>
      <c r="SCB178" s="173"/>
      <c r="SCC178" s="173"/>
      <c r="SCD178" s="173"/>
      <c r="SCE178" s="173"/>
      <c r="SCF178" s="173"/>
      <c r="SCG178" s="173"/>
      <c r="SCH178" s="173"/>
      <c r="SCI178" s="173"/>
      <c r="SCJ178" s="173"/>
      <c r="SCK178" s="173"/>
      <c r="SCL178" s="173"/>
      <c r="SCM178" s="173"/>
      <c r="SCN178" s="173"/>
      <c r="SCO178" s="173"/>
      <c r="SCP178" s="173"/>
      <c r="SCQ178" s="173"/>
      <c r="SCR178" s="173"/>
      <c r="SCS178" s="173"/>
      <c r="SCT178" s="173"/>
      <c r="SCU178" s="173"/>
      <c r="SCV178" s="173"/>
      <c r="SCW178" s="173"/>
      <c r="SCX178" s="173"/>
      <c r="SCY178" s="173"/>
      <c r="SCZ178" s="173"/>
      <c r="SDA178" s="173"/>
      <c r="SDB178" s="173"/>
      <c r="SDC178" s="173"/>
      <c r="SDD178" s="173"/>
      <c r="SDE178" s="173"/>
      <c r="SDF178" s="173"/>
      <c r="SDG178" s="173"/>
      <c r="SDH178" s="173"/>
      <c r="SDI178" s="173"/>
      <c r="SDJ178" s="173"/>
      <c r="SDK178" s="173"/>
      <c r="SDL178" s="173"/>
      <c r="SDM178" s="173"/>
      <c r="SDN178" s="173"/>
      <c r="SDO178" s="173"/>
      <c r="SDP178" s="173"/>
      <c r="SDQ178" s="173"/>
      <c r="SDR178" s="173"/>
      <c r="SDS178" s="173"/>
      <c r="SDT178" s="173"/>
      <c r="SDU178" s="173"/>
      <c r="SDV178" s="173"/>
      <c r="SDW178" s="173"/>
      <c r="SDX178" s="173"/>
      <c r="SDY178" s="173"/>
      <c r="SDZ178" s="173"/>
      <c r="SEA178" s="173"/>
      <c r="SEB178" s="173"/>
      <c r="SEC178" s="173"/>
      <c r="SED178" s="173"/>
      <c r="SEE178" s="173"/>
      <c r="SEF178" s="173"/>
      <c r="SEG178" s="173"/>
      <c r="SEH178" s="173"/>
      <c r="SEI178" s="173"/>
      <c r="SEJ178" s="173"/>
      <c r="SEK178" s="173"/>
      <c r="SEL178" s="173"/>
      <c r="SEM178" s="173"/>
      <c r="SEN178" s="173"/>
      <c r="SEO178" s="173"/>
      <c r="SEP178" s="173"/>
      <c r="SEQ178" s="173"/>
      <c r="SER178" s="173"/>
      <c r="SES178" s="173"/>
      <c r="SET178" s="173"/>
      <c r="SEU178" s="173"/>
      <c r="SEV178" s="173"/>
      <c r="SEW178" s="173"/>
      <c r="SEX178" s="173"/>
      <c r="SEY178" s="173"/>
      <c r="SEZ178" s="173"/>
      <c r="SFA178" s="173"/>
      <c r="SFB178" s="173"/>
      <c r="SFC178" s="173"/>
      <c r="SFD178" s="173"/>
      <c r="SFE178" s="173"/>
      <c r="SFF178" s="173"/>
      <c r="SFG178" s="173"/>
      <c r="SFH178" s="173"/>
      <c r="SFI178" s="173"/>
      <c r="SFJ178" s="173"/>
      <c r="SFK178" s="173"/>
      <c r="SFL178" s="173"/>
      <c r="SFM178" s="173"/>
      <c r="SFN178" s="173"/>
      <c r="SFO178" s="173"/>
      <c r="SFP178" s="173"/>
      <c r="SFQ178" s="173"/>
      <c r="SFR178" s="173"/>
      <c r="SFS178" s="173"/>
      <c r="SFT178" s="173"/>
      <c r="SFU178" s="173"/>
      <c r="SFV178" s="173"/>
      <c r="SFW178" s="173"/>
      <c r="SFX178" s="173"/>
      <c r="SFY178" s="173"/>
      <c r="SFZ178" s="173"/>
      <c r="SGA178" s="173"/>
      <c r="SGB178" s="173"/>
      <c r="SGC178" s="173"/>
      <c r="SGD178" s="173"/>
      <c r="SGE178" s="173"/>
      <c r="SGF178" s="173"/>
      <c r="SGG178" s="173"/>
      <c r="SGH178" s="173"/>
      <c r="SGI178" s="173"/>
      <c r="SGJ178" s="173"/>
      <c r="SGK178" s="173"/>
      <c r="SGL178" s="173"/>
      <c r="SGM178" s="173"/>
      <c r="SGN178" s="173"/>
      <c r="SGO178" s="173"/>
      <c r="SGP178" s="173"/>
      <c r="SGQ178" s="173"/>
      <c r="SGR178" s="173"/>
      <c r="SGS178" s="173"/>
      <c r="SGT178" s="173"/>
      <c r="SGU178" s="173"/>
      <c r="SGV178" s="173"/>
      <c r="SGW178" s="173"/>
      <c r="SGX178" s="173"/>
      <c r="SGY178" s="173"/>
      <c r="SGZ178" s="173"/>
      <c r="SHA178" s="173"/>
      <c r="SHB178" s="173"/>
      <c r="SHC178" s="173"/>
      <c r="SHD178" s="173"/>
      <c r="SHE178" s="173"/>
      <c r="SHF178" s="173"/>
      <c r="SHG178" s="173"/>
      <c r="SHH178" s="173"/>
      <c r="SHI178" s="173"/>
      <c r="SHJ178" s="173"/>
      <c r="SHK178" s="173"/>
      <c r="SHL178" s="173"/>
      <c r="SHM178" s="173"/>
      <c r="SHN178" s="173"/>
      <c r="SHO178" s="173"/>
      <c r="SHP178" s="173"/>
      <c r="SHQ178" s="173"/>
      <c r="SHR178" s="173"/>
      <c r="SHS178" s="173"/>
      <c r="SHT178" s="173"/>
      <c r="SHU178" s="173"/>
      <c r="SHV178" s="173"/>
      <c r="SHW178" s="173"/>
      <c r="SHX178" s="173"/>
      <c r="SHY178" s="173"/>
      <c r="SHZ178" s="173"/>
      <c r="SIA178" s="173"/>
      <c r="SIB178" s="173"/>
      <c r="SIC178" s="173"/>
      <c r="SID178" s="173"/>
      <c r="SIE178" s="173"/>
      <c r="SIF178" s="173"/>
      <c r="SIG178" s="173"/>
      <c r="SIH178" s="173"/>
      <c r="SII178" s="173"/>
      <c r="SIJ178" s="173"/>
      <c r="SIK178" s="173"/>
      <c r="SIL178" s="173"/>
      <c r="SIM178" s="173"/>
      <c r="SIN178" s="173"/>
      <c r="SIO178" s="173"/>
      <c r="SIP178" s="173"/>
      <c r="SIQ178" s="173"/>
      <c r="SIR178" s="173"/>
      <c r="SIS178" s="173"/>
      <c r="SIT178" s="173"/>
      <c r="SIU178" s="173"/>
      <c r="SIV178" s="173"/>
      <c r="SIW178" s="173"/>
      <c r="SIX178" s="173"/>
      <c r="SIY178" s="173"/>
      <c r="SIZ178" s="173"/>
      <c r="SJA178" s="173"/>
      <c r="SJB178" s="173"/>
      <c r="SJC178" s="173"/>
      <c r="SJD178" s="173"/>
      <c r="SJE178" s="173"/>
      <c r="SJF178" s="173"/>
      <c r="SJG178" s="173"/>
      <c r="SJH178" s="173"/>
      <c r="SJI178" s="173"/>
      <c r="SJJ178" s="173"/>
      <c r="SJK178" s="173"/>
      <c r="SJL178" s="173"/>
      <c r="SJM178" s="173"/>
      <c r="SJN178" s="173"/>
      <c r="SJO178" s="173"/>
      <c r="SJP178" s="173"/>
      <c r="SJQ178" s="173"/>
      <c r="SJR178" s="173"/>
      <c r="SJS178" s="173"/>
      <c r="SJT178" s="173"/>
      <c r="SJU178" s="173"/>
      <c r="SJV178" s="173"/>
      <c r="SJW178" s="173"/>
      <c r="SJX178" s="173"/>
      <c r="SJY178" s="173"/>
      <c r="SJZ178" s="173"/>
      <c r="SKA178" s="173"/>
      <c r="SKB178" s="173"/>
      <c r="SKC178" s="173"/>
      <c r="SKD178" s="173"/>
      <c r="SKE178" s="173"/>
      <c r="SKF178" s="173"/>
      <c r="SKG178" s="173"/>
      <c r="SKH178" s="173"/>
      <c r="SKI178" s="173"/>
      <c r="SKJ178" s="173"/>
      <c r="SKK178" s="173"/>
      <c r="SKL178" s="173"/>
      <c r="SKM178" s="173"/>
      <c r="SKN178" s="173"/>
      <c r="SKO178" s="173"/>
      <c r="SKP178" s="173"/>
      <c r="SKQ178" s="173"/>
      <c r="SKR178" s="173"/>
      <c r="SKS178" s="173"/>
      <c r="SKT178" s="173"/>
      <c r="SKU178" s="173"/>
      <c r="SKV178" s="173"/>
      <c r="SKW178" s="173"/>
      <c r="SKX178" s="173"/>
      <c r="SKY178" s="173"/>
      <c r="SKZ178" s="173"/>
      <c r="SLA178" s="173"/>
      <c r="SLB178" s="173"/>
      <c r="SLC178" s="173"/>
      <c r="SLD178" s="173"/>
      <c r="SLE178" s="173"/>
      <c r="SLF178" s="173"/>
      <c r="SLG178" s="173"/>
      <c r="SLH178" s="173"/>
      <c r="SLI178" s="173"/>
      <c r="SLJ178" s="173"/>
      <c r="SLK178" s="173"/>
      <c r="SLL178" s="173"/>
      <c r="SLM178" s="173"/>
      <c r="SLN178" s="173"/>
      <c r="SLO178" s="173"/>
      <c r="SLP178" s="173"/>
      <c r="SLQ178" s="173"/>
      <c r="SLR178" s="173"/>
      <c r="SLS178" s="173"/>
      <c r="SLT178" s="173"/>
      <c r="SLU178" s="173"/>
      <c r="SLV178" s="173"/>
      <c r="SLW178" s="173"/>
      <c r="SLX178" s="173"/>
      <c r="SLY178" s="173"/>
      <c r="SLZ178" s="173"/>
      <c r="SMA178" s="173"/>
      <c r="SMB178" s="173"/>
      <c r="SMC178" s="173"/>
      <c r="SMD178" s="173"/>
      <c r="SME178" s="173"/>
      <c r="SMF178" s="173"/>
      <c r="SMG178" s="173"/>
      <c r="SMH178" s="173"/>
      <c r="SMI178" s="173"/>
      <c r="SMJ178" s="173"/>
      <c r="SMK178" s="173"/>
      <c r="SML178" s="173"/>
      <c r="SMM178" s="173"/>
      <c r="SMN178" s="173"/>
      <c r="SMO178" s="173"/>
      <c r="SMP178" s="173"/>
      <c r="SMQ178" s="173"/>
      <c r="SMR178" s="173"/>
      <c r="SMS178" s="173"/>
      <c r="SMT178" s="173"/>
      <c r="SMU178" s="173"/>
      <c r="SMV178" s="173"/>
      <c r="SMW178" s="173"/>
      <c r="SMX178" s="173"/>
      <c r="SMY178" s="173"/>
      <c r="SMZ178" s="173"/>
      <c r="SNA178" s="173"/>
      <c r="SNB178" s="173"/>
      <c r="SNC178" s="173"/>
      <c r="SND178" s="173"/>
      <c r="SNE178" s="173"/>
      <c r="SNF178" s="173"/>
      <c r="SNG178" s="173"/>
      <c r="SNH178" s="173"/>
      <c r="SNI178" s="173"/>
      <c r="SNJ178" s="173"/>
      <c r="SNK178" s="173"/>
      <c r="SNL178" s="173"/>
      <c r="SNM178" s="173"/>
      <c r="SNN178" s="173"/>
      <c r="SNO178" s="173"/>
      <c r="SNP178" s="173"/>
      <c r="SNQ178" s="173"/>
      <c r="SNR178" s="173"/>
      <c r="SNS178" s="173"/>
      <c r="SNT178" s="173"/>
      <c r="SNU178" s="173"/>
      <c r="SNV178" s="173"/>
      <c r="SNW178" s="173"/>
      <c r="SNX178" s="173"/>
      <c r="SNY178" s="173"/>
      <c r="SNZ178" s="173"/>
      <c r="SOA178" s="173"/>
      <c r="SOB178" s="173"/>
      <c r="SOC178" s="173"/>
      <c r="SOD178" s="173"/>
      <c r="SOE178" s="173"/>
      <c r="SOF178" s="173"/>
      <c r="SOG178" s="173"/>
      <c r="SOH178" s="173"/>
      <c r="SOI178" s="173"/>
      <c r="SOJ178" s="173"/>
      <c r="SOK178" s="173"/>
      <c r="SOL178" s="173"/>
      <c r="SOM178" s="173"/>
      <c r="SON178" s="173"/>
      <c r="SOO178" s="173"/>
      <c r="SOP178" s="173"/>
      <c r="SOQ178" s="173"/>
      <c r="SOR178" s="173"/>
      <c r="SOS178" s="173"/>
      <c r="SOT178" s="173"/>
      <c r="SOU178" s="173"/>
      <c r="SOV178" s="173"/>
      <c r="SOW178" s="173"/>
      <c r="SOX178" s="173"/>
      <c r="SOY178" s="173"/>
      <c r="SOZ178" s="173"/>
      <c r="SPA178" s="173"/>
      <c r="SPB178" s="173"/>
      <c r="SPC178" s="173"/>
      <c r="SPD178" s="173"/>
      <c r="SPE178" s="173"/>
      <c r="SPF178" s="173"/>
      <c r="SPG178" s="173"/>
      <c r="SPH178" s="173"/>
      <c r="SPI178" s="173"/>
      <c r="SPJ178" s="173"/>
      <c r="SPK178" s="173"/>
      <c r="SPL178" s="173"/>
      <c r="SPM178" s="173"/>
      <c r="SPN178" s="173"/>
      <c r="SPO178" s="173"/>
      <c r="SPP178" s="173"/>
      <c r="SPQ178" s="173"/>
      <c r="SPR178" s="173"/>
      <c r="SPS178" s="173"/>
      <c r="SPT178" s="173"/>
      <c r="SPU178" s="173"/>
      <c r="SPV178" s="173"/>
      <c r="SPW178" s="173"/>
      <c r="SPX178" s="173"/>
      <c r="SPY178" s="173"/>
      <c r="SPZ178" s="173"/>
      <c r="SQA178" s="173"/>
      <c r="SQB178" s="173"/>
      <c r="SQC178" s="173"/>
      <c r="SQD178" s="173"/>
      <c r="SQE178" s="173"/>
      <c r="SQF178" s="173"/>
      <c r="SQG178" s="173"/>
      <c r="SQH178" s="173"/>
      <c r="SQI178" s="173"/>
      <c r="SQJ178" s="173"/>
      <c r="SQK178" s="173"/>
      <c r="SQL178" s="173"/>
      <c r="SQM178" s="173"/>
      <c r="SQN178" s="173"/>
      <c r="SQO178" s="173"/>
      <c r="SQP178" s="173"/>
      <c r="SQQ178" s="173"/>
      <c r="SQR178" s="173"/>
      <c r="SQS178" s="173"/>
      <c r="SQT178" s="173"/>
      <c r="SQU178" s="173"/>
      <c r="SQV178" s="173"/>
      <c r="SQW178" s="173"/>
      <c r="SQX178" s="173"/>
      <c r="SQY178" s="173"/>
      <c r="SQZ178" s="173"/>
      <c r="SRA178" s="173"/>
      <c r="SRB178" s="173"/>
      <c r="SRC178" s="173"/>
      <c r="SRD178" s="173"/>
      <c r="SRE178" s="173"/>
      <c r="SRF178" s="173"/>
      <c r="SRG178" s="173"/>
      <c r="SRH178" s="173"/>
      <c r="SRI178" s="173"/>
      <c r="SRJ178" s="173"/>
      <c r="SRK178" s="173"/>
      <c r="SRL178" s="173"/>
      <c r="SRM178" s="173"/>
      <c r="SRN178" s="173"/>
      <c r="SRO178" s="173"/>
      <c r="SRP178" s="173"/>
      <c r="SRQ178" s="173"/>
      <c r="SRR178" s="173"/>
      <c r="SRS178" s="173"/>
      <c r="SRT178" s="173"/>
      <c r="SRU178" s="173"/>
      <c r="SRV178" s="173"/>
      <c r="SRW178" s="173"/>
      <c r="SRX178" s="173"/>
      <c r="SRY178" s="173"/>
      <c r="SRZ178" s="173"/>
      <c r="SSA178" s="173"/>
      <c r="SSB178" s="173"/>
      <c r="SSC178" s="173"/>
      <c r="SSD178" s="173"/>
      <c r="SSE178" s="173"/>
      <c r="SSF178" s="173"/>
      <c r="SSG178" s="173"/>
      <c r="SSH178" s="173"/>
      <c r="SSI178" s="173"/>
      <c r="SSJ178" s="173"/>
      <c r="SSK178" s="173"/>
      <c r="SSL178" s="173"/>
      <c r="SSM178" s="173"/>
      <c r="SSN178" s="173"/>
      <c r="SSO178" s="173"/>
      <c r="SSP178" s="173"/>
      <c r="SSQ178" s="173"/>
      <c r="SSR178" s="173"/>
      <c r="SSS178" s="173"/>
      <c r="SST178" s="173"/>
      <c r="SSU178" s="173"/>
      <c r="SSV178" s="173"/>
      <c r="SSW178" s="173"/>
      <c r="SSX178" s="173"/>
      <c r="SSY178" s="173"/>
      <c r="SSZ178" s="173"/>
      <c r="STA178" s="173"/>
      <c r="STB178" s="173"/>
      <c r="STC178" s="173"/>
      <c r="STD178" s="173"/>
      <c r="STE178" s="173"/>
      <c r="STF178" s="173"/>
      <c r="STG178" s="173"/>
      <c r="STH178" s="173"/>
      <c r="STI178" s="173"/>
      <c r="STJ178" s="173"/>
      <c r="STK178" s="173"/>
      <c r="STL178" s="173"/>
      <c r="STM178" s="173"/>
      <c r="STN178" s="173"/>
      <c r="STO178" s="173"/>
      <c r="STP178" s="173"/>
      <c r="STQ178" s="173"/>
      <c r="STR178" s="173"/>
      <c r="STS178" s="173"/>
      <c r="STT178" s="173"/>
      <c r="STU178" s="173"/>
      <c r="STV178" s="173"/>
      <c r="STW178" s="173"/>
      <c r="STX178" s="173"/>
      <c r="STY178" s="173"/>
      <c r="STZ178" s="173"/>
      <c r="SUA178" s="173"/>
      <c r="SUB178" s="173"/>
      <c r="SUC178" s="173"/>
      <c r="SUD178" s="173"/>
      <c r="SUE178" s="173"/>
      <c r="SUF178" s="173"/>
      <c r="SUG178" s="173"/>
      <c r="SUH178" s="173"/>
      <c r="SUI178" s="173"/>
      <c r="SUJ178" s="173"/>
      <c r="SUK178" s="173"/>
      <c r="SUL178" s="173"/>
      <c r="SUM178" s="173"/>
      <c r="SUN178" s="173"/>
      <c r="SUO178" s="173"/>
      <c r="SUP178" s="173"/>
      <c r="SUQ178" s="173"/>
      <c r="SUR178" s="173"/>
      <c r="SUS178" s="173"/>
      <c r="SUT178" s="173"/>
      <c r="SUU178" s="173"/>
      <c r="SUV178" s="173"/>
      <c r="SUW178" s="173"/>
      <c r="SUX178" s="173"/>
      <c r="SUY178" s="173"/>
      <c r="SUZ178" s="173"/>
      <c r="SVA178" s="173"/>
      <c r="SVB178" s="173"/>
      <c r="SVC178" s="173"/>
      <c r="SVD178" s="173"/>
      <c r="SVE178" s="173"/>
      <c r="SVF178" s="173"/>
      <c r="SVG178" s="173"/>
      <c r="SVH178" s="173"/>
      <c r="SVI178" s="173"/>
      <c r="SVJ178" s="173"/>
      <c r="SVK178" s="173"/>
      <c r="SVL178" s="173"/>
      <c r="SVM178" s="173"/>
      <c r="SVN178" s="173"/>
      <c r="SVO178" s="173"/>
      <c r="SVP178" s="173"/>
      <c r="SVQ178" s="173"/>
      <c r="SVR178" s="173"/>
      <c r="SVS178" s="173"/>
      <c r="SVT178" s="173"/>
      <c r="SVU178" s="173"/>
      <c r="SVV178" s="173"/>
      <c r="SVW178" s="173"/>
      <c r="SVX178" s="173"/>
      <c r="SVY178" s="173"/>
      <c r="SVZ178" s="173"/>
      <c r="SWA178" s="173"/>
      <c r="SWB178" s="173"/>
      <c r="SWC178" s="173"/>
      <c r="SWD178" s="173"/>
      <c r="SWE178" s="173"/>
      <c r="SWF178" s="173"/>
      <c r="SWG178" s="173"/>
      <c r="SWH178" s="173"/>
      <c r="SWI178" s="173"/>
      <c r="SWJ178" s="173"/>
      <c r="SWK178" s="173"/>
      <c r="SWL178" s="173"/>
      <c r="SWM178" s="173"/>
      <c r="SWN178" s="173"/>
      <c r="SWO178" s="173"/>
      <c r="SWP178" s="173"/>
      <c r="SWQ178" s="173"/>
      <c r="SWR178" s="173"/>
      <c r="SWS178" s="173"/>
      <c r="SWT178" s="173"/>
      <c r="SWU178" s="173"/>
      <c r="SWV178" s="173"/>
      <c r="SWW178" s="173"/>
      <c r="SWX178" s="173"/>
      <c r="SWY178" s="173"/>
      <c r="SWZ178" s="173"/>
      <c r="SXA178" s="173"/>
      <c r="SXB178" s="173"/>
      <c r="SXC178" s="173"/>
      <c r="SXD178" s="173"/>
      <c r="SXE178" s="173"/>
      <c r="SXF178" s="173"/>
      <c r="SXG178" s="173"/>
      <c r="SXH178" s="173"/>
      <c r="SXI178" s="173"/>
      <c r="SXJ178" s="173"/>
      <c r="SXK178" s="173"/>
      <c r="SXL178" s="173"/>
      <c r="SXM178" s="173"/>
      <c r="SXN178" s="173"/>
      <c r="SXO178" s="173"/>
      <c r="SXP178" s="173"/>
      <c r="SXQ178" s="173"/>
      <c r="SXR178" s="173"/>
      <c r="SXS178" s="173"/>
      <c r="SXT178" s="173"/>
      <c r="SXU178" s="173"/>
      <c r="SXV178" s="173"/>
      <c r="SXW178" s="173"/>
      <c r="SXX178" s="173"/>
      <c r="SXY178" s="173"/>
      <c r="SXZ178" s="173"/>
      <c r="SYA178" s="173"/>
      <c r="SYB178" s="173"/>
      <c r="SYC178" s="173"/>
      <c r="SYD178" s="173"/>
      <c r="SYE178" s="173"/>
      <c r="SYF178" s="173"/>
      <c r="SYG178" s="173"/>
      <c r="SYH178" s="173"/>
      <c r="SYI178" s="173"/>
      <c r="SYJ178" s="173"/>
      <c r="SYK178" s="173"/>
      <c r="SYL178" s="173"/>
      <c r="SYM178" s="173"/>
      <c r="SYN178" s="173"/>
      <c r="SYO178" s="173"/>
      <c r="SYP178" s="173"/>
      <c r="SYQ178" s="173"/>
      <c r="SYR178" s="173"/>
      <c r="SYS178" s="173"/>
      <c r="SYT178" s="173"/>
      <c r="SYU178" s="173"/>
      <c r="SYV178" s="173"/>
      <c r="SYW178" s="173"/>
      <c r="SYX178" s="173"/>
      <c r="SYY178" s="173"/>
      <c r="SYZ178" s="173"/>
      <c r="SZA178" s="173"/>
      <c r="SZB178" s="173"/>
      <c r="SZC178" s="173"/>
      <c r="SZD178" s="173"/>
      <c r="SZE178" s="173"/>
      <c r="SZF178" s="173"/>
      <c r="SZG178" s="173"/>
      <c r="SZH178" s="173"/>
      <c r="SZI178" s="173"/>
      <c r="SZJ178" s="173"/>
      <c r="SZK178" s="173"/>
      <c r="SZL178" s="173"/>
      <c r="SZM178" s="173"/>
      <c r="SZN178" s="173"/>
      <c r="SZO178" s="173"/>
      <c r="SZP178" s="173"/>
      <c r="SZQ178" s="173"/>
      <c r="SZR178" s="173"/>
      <c r="SZS178" s="173"/>
      <c r="SZT178" s="173"/>
      <c r="SZU178" s="173"/>
      <c r="SZV178" s="173"/>
      <c r="SZW178" s="173"/>
      <c r="SZX178" s="173"/>
      <c r="SZY178" s="173"/>
      <c r="SZZ178" s="173"/>
      <c r="TAA178" s="173"/>
      <c r="TAB178" s="173"/>
      <c r="TAC178" s="173"/>
      <c r="TAD178" s="173"/>
      <c r="TAE178" s="173"/>
      <c r="TAF178" s="173"/>
      <c r="TAG178" s="173"/>
      <c r="TAH178" s="173"/>
      <c r="TAI178" s="173"/>
      <c r="TAJ178" s="173"/>
      <c r="TAK178" s="173"/>
      <c r="TAL178" s="173"/>
      <c r="TAM178" s="173"/>
      <c r="TAN178" s="173"/>
      <c r="TAO178" s="173"/>
      <c r="TAP178" s="173"/>
      <c r="TAQ178" s="173"/>
      <c r="TAR178" s="173"/>
      <c r="TAS178" s="173"/>
      <c r="TAT178" s="173"/>
      <c r="TAU178" s="173"/>
      <c r="TAV178" s="173"/>
      <c r="TAW178" s="173"/>
      <c r="TAX178" s="173"/>
      <c r="TAY178" s="173"/>
      <c r="TAZ178" s="173"/>
      <c r="TBA178" s="173"/>
      <c r="TBB178" s="173"/>
      <c r="TBC178" s="173"/>
      <c r="TBD178" s="173"/>
      <c r="TBE178" s="173"/>
      <c r="TBF178" s="173"/>
      <c r="TBG178" s="173"/>
      <c r="TBH178" s="173"/>
      <c r="TBI178" s="173"/>
      <c r="TBJ178" s="173"/>
      <c r="TBK178" s="173"/>
      <c r="TBL178" s="173"/>
      <c r="TBM178" s="173"/>
      <c r="TBN178" s="173"/>
      <c r="TBO178" s="173"/>
      <c r="TBP178" s="173"/>
      <c r="TBQ178" s="173"/>
      <c r="TBR178" s="173"/>
      <c r="TBS178" s="173"/>
      <c r="TBT178" s="173"/>
      <c r="TBU178" s="173"/>
      <c r="TBV178" s="173"/>
      <c r="TBW178" s="173"/>
      <c r="TBX178" s="173"/>
      <c r="TBY178" s="173"/>
      <c r="TBZ178" s="173"/>
      <c r="TCA178" s="173"/>
      <c r="TCB178" s="173"/>
      <c r="TCC178" s="173"/>
      <c r="TCD178" s="173"/>
      <c r="TCE178" s="173"/>
      <c r="TCF178" s="173"/>
      <c r="TCG178" s="173"/>
      <c r="TCH178" s="173"/>
      <c r="TCI178" s="173"/>
      <c r="TCJ178" s="173"/>
      <c r="TCK178" s="173"/>
      <c r="TCL178" s="173"/>
      <c r="TCM178" s="173"/>
      <c r="TCN178" s="173"/>
      <c r="TCO178" s="173"/>
      <c r="TCP178" s="173"/>
      <c r="TCQ178" s="173"/>
      <c r="TCR178" s="173"/>
      <c r="TCS178" s="173"/>
      <c r="TCT178" s="173"/>
      <c r="TCU178" s="173"/>
      <c r="TCV178" s="173"/>
      <c r="TCW178" s="173"/>
      <c r="TCX178" s="173"/>
      <c r="TCY178" s="173"/>
      <c r="TCZ178" s="173"/>
      <c r="TDA178" s="173"/>
      <c r="TDB178" s="173"/>
      <c r="TDC178" s="173"/>
      <c r="TDD178" s="173"/>
      <c r="TDE178" s="173"/>
      <c r="TDF178" s="173"/>
      <c r="TDG178" s="173"/>
      <c r="TDH178" s="173"/>
      <c r="TDI178" s="173"/>
      <c r="TDJ178" s="173"/>
      <c r="TDK178" s="173"/>
      <c r="TDL178" s="173"/>
      <c r="TDM178" s="173"/>
      <c r="TDN178" s="173"/>
      <c r="TDO178" s="173"/>
      <c r="TDP178" s="173"/>
      <c r="TDQ178" s="173"/>
      <c r="TDR178" s="173"/>
      <c r="TDS178" s="173"/>
      <c r="TDT178" s="173"/>
      <c r="TDU178" s="173"/>
      <c r="TDV178" s="173"/>
      <c r="TDW178" s="173"/>
      <c r="TDX178" s="173"/>
      <c r="TDY178" s="173"/>
      <c r="TDZ178" s="173"/>
      <c r="TEA178" s="173"/>
      <c r="TEB178" s="173"/>
      <c r="TEC178" s="173"/>
      <c r="TED178" s="173"/>
      <c r="TEE178" s="173"/>
      <c r="TEF178" s="173"/>
      <c r="TEG178" s="173"/>
      <c r="TEH178" s="173"/>
      <c r="TEI178" s="173"/>
      <c r="TEJ178" s="173"/>
      <c r="TEK178" s="173"/>
      <c r="TEL178" s="173"/>
      <c r="TEM178" s="173"/>
      <c r="TEN178" s="173"/>
      <c r="TEO178" s="173"/>
      <c r="TEP178" s="173"/>
      <c r="TEQ178" s="173"/>
      <c r="TER178" s="173"/>
      <c r="TES178" s="173"/>
      <c r="TET178" s="173"/>
      <c r="TEU178" s="173"/>
      <c r="TEV178" s="173"/>
      <c r="TEW178" s="173"/>
      <c r="TEX178" s="173"/>
      <c r="TEY178" s="173"/>
      <c r="TEZ178" s="173"/>
      <c r="TFA178" s="173"/>
      <c r="TFB178" s="173"/>
      <c r="TFC178" s="173"/>
      <c r="TFD178" s="173"/>
      <c r="TFE178" s="173"/>
      <c r="TFF178" s="173"/>
      <c r="TFG178" s="173"/>
      <c r="TFH178" s="173"/>
      <c r="TFI178" s="173"/>
      <c r="TFJ178" s="173"/>
      <c r="TFK178" s="173"/>
      <c r="TFL178" s="173"/>
      <c r="TFM178" s="173"/>
      <c r="TFN178" s="173"/>
      <c r="TFO178" s="173"/>
      <c r="TFP178" s="173"/>
      <c r="TFQ178" s="173"/>
      <c r="TFR178" s="173"/>
      <c r="TFS178" s="173"/>
      <c r="TFT178" s="173"/>
      <c r="TFU178" s="173"/>
      <c r="TFV178" s="173"/>
      <c r="TFW178" s="173"/>
      <c r="TFX178" s="173"/>
      <c r="TFY178" s="173"/>
      <c r="TFZ178" s="173"/>
      <c r="TGA178" s="173"/>
      <c r="TGB178" s="173"/>
      <c r="TGC178" s="173"/>
      <c r="TGD178" s="173"/>
      <c r="TGE178" s="173"/>
      <c r="TGF178" s="173"/>
      <c r="TGG178" s="173"/>
      <c r="TGH178" s="173"/>
      <c r="TGI178" s="173"/>
      <c r="TGJ178" s="173"/>
      <c r="TGK178" s="173"/>
      <c r="TGL178" s="173"/>
      <c r="TGM178" s="173"/>
      <c r="TGN178" s="173"/>
      <c r="TGO178" s="173"/>
      <c r="TGP178" s="173"/>
      <c r="TGQ178" s="173"/>
      <c r="TGR178" s="173"/>
      <c r="TGS178" s="173"/>
      <c r="TGT178" s="173"/>
      <c r="TGU178" s="173"/>
      <c r="TGV178" s="173"/>
      <c r="TGW178" s="173"/>
      <c r="TGX178" s="173"/>
      <c r="TGY178" s="173"/>
      <c r="TGZ178" s="173"/>
      <c r="THA178" s="173"/>
      <c r="THB178" s="173"/>
      <c r="THC178" s="173"/>
      <c r="THD178" s="173"/>
      <c r="THE178" s="173"/>
      <c r="THF178" s="173"/>
      <c r="THG178" s="173"/>
      <c r="THH178" s="173"/>
      <c r="THI178" s="173"/>
      <c r="THJ178" s="173"/>
      <c r="THK178" s="173"/>
      <c r="THL178" s="173"/>
      <c r="THM178" s="173"/>
      <c r="THN178" s="173"/>
      <c r="THO178" s="173"/>
      <c r="THP178" s="173"/>
      <c r="THQ178" s="173"/>
      <c r="THR178" s="173"/>
      <c r="THS178" s="173"/>
      <c r="THT178" s="173"/>
      <c r="THU178" s="173"/>
      <c r="THV178" s="173"/>
      <c r="THW178" s="173"/>
      <c r="THX178" s="173"/>
      <c r="THY178" s="173"/>
      <c r="THZ178" s="173"/>
      <c r="TIA178" s="173"/>
      <c r="TIB178" s="173"/>
      <c r="TIC178" s="173"/>
      <c r="TID178" s="173"/>
      <c r="TIE178" s="173"/>
      <c r="TIF178" s="173"/>
      <c r="TIG178" s="173"/>
      <c r="TIH178" s="173"/>
      <c r="TII178" s="173"/>
      <c r="TIJ178" s="173"/>
      <c r="TIK178" s="173"/>
      <c r="TIL178" s="173"/>
      <c r="TIM178" s="173"/>
      <c r="TIN178" s="173"/>
      <c r="TIO178" s="173"/>
      <c r="TIP178" s="173"/>
      <c r="TIQ178" s="173"/>
      <c r="TIR178" s="173"/>
      <c r="TIS178" s="173"/>
      <c r="TIT178" s="173"/>
      <c r="TIU178" s="173"/>
      <c r="TIV178" s="173"/>
      <c r="TIW178" s="173"/>
      <c r="TIX178" s="173"/>
      <c r="TIY178" s="173"/>
      <c r="TIZ178" s="173"/>
      <c r="TJA178" s="173"/>
      <c r="TJB178" s="173"/>
      <c r="TJC178" s="173"/>
      <c r="TJD178" s="173"/>
      <c r="TJE178" s="173"/>
      <c r="TJF178" s="173"/>
      <c r="TJG178" s="173"/>
      <c r="TJH178" s="173"/>
      <c r="TJI178" s="173"/>
      <c r="TJJ178" s="173"/>
      <c r="TJK178" s="173"/>
      <c r="TJL178" s="173"/>
      <c r="TJM178" s="173"/>
      <c r="TJN178" s="173"/>
      <c r="TJO178" s="173"/>
      <c r="TJP178" s="173"/>
      <c r="TJQ178" s="173"/>
      <c r="TJR178" s="173"/>
      <c r="TJS178" s="173"/>
      <c r="TJT178" s="173"/>
      <c r="TJU178" s="173"/>
      <c r="TJV178" s="173"/>
      <c r="TJW178" s="173"/>
      <c r="TJX178" s="173"/>
      <c r="TJY178" s="173"/>
      <c r="TJZ178" s="173"/>
      <c r="TKA178" s="173"/>
      <c r="TKB178" s="173"/>
      <c r="TKC178" s="173"/>
      <c r="TKD178" s="173"/>
      <c r="TKE178" s="173"/>
      <c r="TKF178" s="173"/>
      <c r="TKG178" s="173"/>
      <c r="TKH178" s="173"/>
      <c r="TKI178" s="173"/>
      <c r="TKJ178" s="173"/>
      <c r="TKK178" s="173"/>
      <c r="TKL178" s="173"/>
      <c r="TKM178" s="173"/>
      <c r="TKN178" s="173"/>
      <c r="TKO178" s="173"/>
      <c r="TKP178" s="173"/>
      <c r="TKQ178" s="173"/>
      <c r="TKR178" s="173"/>
      <c r="TKS178" s="173"/>
      <c r="TKT178" s="173"/>
      <c r="TKU178" s="173"/>
      <c r="TKV178" s="173"/>
      <c r="TKW178" s="173"/>
      <c r="TKX178" s="173"/>
      <c r="TKY178" s="173"/>
      <c r="TKZ178" s="173"/>
      <c r="TLA178" s="173"/>
      <c r="TLB178" s="173"/>
      <c r="TLC178" s="173"/>
      <c r="TLD178" s="173"/>
      <c r="TLE178" s="173"/>
      <c r="TLF178" s="173"/>
      <c r="TLG178" s="173"/>
      <c r="TLH178" s="173"/>
      <c r="TLI178" s="173"/>
      <c r="TLJ178" s="173"/>
      <c r="TLK178" s="173"/>
      <c r="TLL178" s="173"/>
      <c r="TLM178" s="173"/>
      <c r="TLN178" s="173"/>
      <c r="TLO178" s="173"/>
      <c r="TLP178" s="173"/>
      <c r="TLQ178" s="173"/>
      <c r="TLR178" s="173"/>
      <c r="TLS178" s="173"/>
      <c r="TLT178" s="173"/>
      <c r="TLU178" s="173"/>
      <c r="TLV178" s="173"/>
      <c r="TLW178" s="173"/>
      <c r="TLX178" s="173"/>
      <c r="TLY178" s="173"/>
      <c r="TLZ178" s="173"/>
      <c r="TMA178" s="173"/>
      <c r="TMB178" s="173"/>
      <c r="TMC178" s="173"/>
      <c r="TMD178" s="173"/>
      <c r="TME178" s="173"/>
      <c r="TMF178" s="173"/>
      <c r="TMG178" s="173"/>
      <c r="TMH178" s="173"/>
      <c r="TMI178" s="173"/>
      <c r="TMJ178" s="173"/>
      <c r="TMK178" s="173"/>
      <c r="TML178" s="173"/>
      <c r="TMM178" s="173"/>
      <c r="TMN178" s="173"/>
      <c r="TMO178" s="173"/>
      <c r="TMP178" s="173"/>
      <c r="TMQ178" s="173"/>
      <c r="TMR178" s="173"/>
      <c r="TMS178" s="173"/>
      <c r="TMT178" s="173"/>
      <c r="TMU178" s="173"/>
      <c r="TMV178" s="173"/>
      <c r="TMW178" s="173"/>
      <c r="TMX178" s="173"/>
      <c r="TMY178" s="173"/>
      <c r="TMZ178" s="173"/>
      <c r="TNA178" s="173"/>
      <c r="TNB178" s="173"/>
      <c r="TNC178" s="173"/>
      <c r="TND178" s="173"/>
      <c r="TNE178" s="173"/>
      <c r="TNF178" s="173"/>
      <c r="TNG178" s="173"/>
      <c r="TNH178" s="173"/>
      <c r="TNI178" s="173"/>
      <c r="TNJ178" s="173"/>
      <c r="TNK178" s="173"/>
      <c r="TNL178" s="173"/>
      <c r="TNM178" s="173"/>
      <c r="TNN178" s="173"/>
      <c r="TNO178" s="173"/>
      <c r="TNP178" s="173"/>
      <c r="TNQ178" s="173"/>
      <c r="TNR178" s="173"/>
      <c r="TNS178" s="173"/>
      <c r="TNT178" s="173"/>
      <c r="TNU178" s="173"/>
      <c r="TNV178" s="173"/>
      <c r="TNW178" s="173"/>
      <c r="TNX178" s="173"/>
      <c r="TNY178" s="173"/>
      <c r="TNZ178" s="173"/>
      <c r="TOA178" s="173"/>
      <c r="TOB178" s="173"/>
      <c r="TOC178" s="173"/>
      <c r="TOD178" s="173"/>
      <c r="TOE178" s="173"/>
      <c r="TOF178" s="173"/>
      <c r="TOG178" s="173"/>
      <c r="TOH178" s="173"/>
      <c r="TOI178" s="173"/>
      <c r="TOJ178" s="173"/>
      <c r="TOK178" s="173"/>
      <c r="TOL178" s="173"/>
      <c r="TOM178" s="173"/>
      <c r="TON178" s="173"/>
      <c r="TOO178" s="173"/>
      <c r="TOP178" s="173"/>
      <c r="TOQ178" s="173"/>
      <c r="TOR178" s="173"/>
      <c r="TOS178" s="173"/>
      <c r="TOT178" s="173"/>
      <c r="TOU178" s="173"/>
      <c r="TOV178" s="173"/>
      <c r="TOW178" s="173"/>
      <c r="TOX178" s="173"/>
      <c r="TOY178" s="173"/>
      <c r="TOZ178" s="173"/>
      <c r="TPA178" s="173"/>
      <c r="TPB178" s="173"/>
      <c r="TPC178" s="173"/>
      <c r="TPD178" s="173"/>
      <c r="TPE178" s="173"/>
      <c r="TPF178" s="173"/>
      <c r="TPG178" s="173"/>
      <c r="TPH178" s="173"/>
      <c r="TPI178" s="173"/>
      <c r="TPJ178" s="173"/>
      <c r="TPK178" s="173"/>
      <c r="TPL178" s="173"/>
      <c r="TPM178" s="173"/>
      <c r="TPN178" s="173"/>
      <c r="TPO178" s="173"/>
      <c r="TPP178" s="173"/>
      <c r="TPQ178" s="173"/>
      <c r="TPR178" s="173"/>
      <c r="TPS178" s="173"/>
      <c r="TPT178" s="173"/>
      <c r="TPU178" s="173"/>
      <c r="TPV178" s="173"/>
      <c r="TPW178" s="173"/>
      <c r="TPX178" s="173"/>
      <c r="TPY178" s="173"/>
      <c r="TPZ178" s="173"/>
      <c r="TQA178" s="173"/>
      <c r="TQB178" s="173"/>
      <c r="TQC178" s="173"/>
      <c r="TQD178" s="173"/>
      <c r="TQE178" s="173"/>
      <c r="TQF178" s="173"/>
      <c r="TQG178" s="173"/>
      <c r="TQH178" s="173"/>
      <c r="TQI178" s="173"/>
      <c r="TQJ178" s="173"/>
      <c r="TQK178" s="173"/>
      <c r="TQL178" s="173"/>
      <c r="TQM178" s="173"/>
      <c r="TQN178" s="173"/>
      <c r="TQO178" s="173"/>
      <c r="TQP178" s="173"/>
      <c r="TQQ178" s="173"/>
      <c r="TQR178" s="173"/>
      <c r="TQS178" s="173"/>
      <c r="TQT178" s="173"/>
      <c r="TQU178" s="173"/>
      <c r="TQV178" s="173"/>
      <c r="TQW178" s="173"/>
      <c r="TQX178" s="173"/>
      <c r="TQY178" s="173"/>
      <c r="TQZ178" s="173"/>
      <c r="TRA178" s="173"/>
      <c r="TRB178" s="173"/>
      <c r="TRC178" s="173"/>
      <c r="TRD178" s="173"/>
      <c r="TRE178" s="173"/>
      <c r="TRF178" s="173"/>
      <c r="TRG178" s="173"/>
      <c r="TRH178" s="173"/>
      <c r="TRI178" s="173"/>
      <c r="TRJ178" s="173"/>
      <c r="TRK178" s="173"/>
      <c r="TRL178" s="173"/>
      <c r="TRM178" s="173"/>
      <c r="TRN178" s="173"/>
      <c r="TRO178" s="173"/>
      <c r="TRP178" s="173"/>
      <c r="TRQ178" s="173"/>
      <c r="TRR178" s="173"/>
      <c r="TRS178" s="173"/>
      <c r="TRT178" s="173"/>
      <c r="TRU178" s="173"/>
      <c r="TRV178" s="173"/>
      <c r="TRW178" s="173"/>
      <c r="TRX178" s="173"/>
      <c r="TRY178" s="173"/>
      <c r="TRZ178" s="173"/>
      <c r="TSA178" s="173"/>
      <c r="TSB178" s="173"/>
      <c r="TSC178" s="173"/>
      <c r="TSD178" s="173"/>
      <c r="TSE178" s="173"/>
      <c r="TSF178" s="173"/>
      <c r="TSG178" s="173"/>
      <c r="TSH178" s="173"/>
      <c r="TSI178" s="173"/>
      <c r="TSJ178" s="173"/>
      <c r="TSK178" s="173"/>
      <c r="TSL178" s="173"/>
      <c r="TSM178" s="173"/>
      <c r="TSN178" s="173"/>
      <c r="TSO178" s="173"/>
      <c r="TSP178" s="173"/>
      <c r="TSQ178" s="173"/>
      <c r="TSR178" s="173"/>
      <c r="TSS178" s="173"/>
      <c r="TST178" s="173"/>
      <c r="TSU178" s="173"/>
      <c r="TSV178" s="173"/>
      <c r="TSW178" s="173"/>
      <c r="TSX178" s="173"/>
      <c r="TSY178" s="173"/>
      <c r="TSZ178" s="173"/>
      <c r="TTA178" s="173"/>
      <c r="TTB178" s="173"/>
      <c r="TTC178" s="173"/>
      <c r="TTD178" s="173"/>
      <c r="TTE178" s="173"/>
      <c r="TTF178" s="173"/>
      <c r="TTG178" s="173"/>
      <c r="TTH178" s="173"/>
      <c r="TTI178" s="173"/>
      <c r="TTJ178" s="173"/>
      <c r="TTK178" s="173"/>
      <c r="TTL178" s="173"/>
      <c r="TTM178" s="173"/>
      <c r="TTN178" s="173"/>
      <c r="TTO178" s="173"/>
      <c r="TTP178" s="173"/>
      <c r="TTQ178" s="173"/>
      <c r="TTR178" s="173"/>
      <c r="TTS178" s="173"/>
      <c r="TTT178" s="173"/>
      <c r="TTU178" s="173"/>
      <c r="TTV178" s="173"/>
      <c r="TTW178" s="173"/>
      <c r="TTX178" s="173"/>
      <c r="TTY178" s="173"/>
      <c r="TTZ178" s="173"/>
      <c r="TUA178" s="173"/>
      <c r="TUB178" s="173"/>
      <c r="TUC178" s="173"/>
      <c r="TUD178" s="173"/>
      <c r="TUE178" s="173"/>
      <c r="TUF178" s="173"/>
      <c r="TUG178" s="173"/>
      <c r="TUH178" s="173"/>
      <c r="TUI178" s="173"/>
      <c r="TUJ178" s="173"/>
      <c r="TUK178" s="173"/>
      <c r="TUL178" s="173"/>
      <c r="TUM178" s="173"/>
      <c r="TUN178" s="173"/>
      <c r="TUO178" s="173"/>
      <c r="TUP178" s="173"/>
      <c r="TUQ178" s="173"/>
      <c r="TUR178" s="173"/>
      <c r="TUS178" s="173"/>
      <c r="TUT178" s="173"/>
      <c r="TUU178" s="173"/>
      <c r="TUV178" s="173"/>
      <c r="TUW178" s="173"/>
      <c r="TUX178" s="173"/>
      <c r="TUY178" s="173"/>
      <c r="TUZ178" s="173"/>
      <c r="TVA178" s="173"/>
      <c r="TVB178" s="173"/>
      <c r="TVC178" s="173"/>
      <c r="TVD178" s="173"/>
      <c r="TVE178" s="173"/>
      <c r="TVF178" s="173"/>
      <c r="TVG178" s="173"/>
      <c r="TVH178" s="173"/>
      <c r="TVI178" s="173"/>
      <c r="TVJ178" s="173"/>
      <c r="TVK178" s="173"/>
      <c r="TVL178" s="173"/>
      <c r="TVM178" s="173"/>
      <c r="TVN178" s="173"/>
      <c r="TVO178" s="173"/>
      <c r="TVP178" s="173"/>
      <c r="TVQ178" s="173"/>
      <c r="TVR178" s="173"/>
      <c r="TVS178" s="173"/>
      <c r="TVT178" s="173"/>
      <c r="TVU178" s="173"/>
      <c r="TVV178" s="173"/>
      <c r="TVW178" s="173"/>
      <c r="TVX178" s="173"/>
      <c r="TVY178" s="173"/>
      <c r="TVZ178" s="173"/>
      <c r="TWA178" s="173"/>
      <c r="TWB178" s="173"/>
      <c r="TWC178" s="173"/>
      <c r="TWD178" s="173"/>
      <c r="TWE178" s="173"/>
      <c r="TWF178" s="173"/>
      <c r="TWG178" s="173"/>
      <c r="TWH178" s="173"/>
      <c r="TWI178" s="173"/>
      <c r="TWJ178" s="173"/>
      <c r="TWK178" s="173"/>
      <c r="TWL178" s="173"/>
      <c r="TWM178" s="173"/>
      <c r="TWN178" s="173"/>
      <c r="TWO178" s="173"/>
      <c r="TWP178" s="173"/>
      <c r="TWQ178" s="173"/>
      <c r="TWR178" s="173"/>
      <c r="TWS178" s="173"/>
      <c r="TWT178" s="173"/>
      <c r="TWU178" s="173"/>
      <c r="TWV178" s="173"/>
      <c r="TWW178" s="173"/>
      <c r="TWX178" s="173"/>
      <c r="TWY178" s="173"/>
      <c r="TWZ178" s="173"/>
      <c r="TXA178" s="173"/>
      <c r="TXB178" s="173"/>
      <c r="TXC178" s="173"/>
      <c r="TXD178" s="173"/>
      <c r="TXE178" s="173"/>
      <c r="TXF178" s="173"/>
      <c r="TXG178" s="173"/>
      <c r="TXH178" s="173"/>
      <c r="TXI178" s="173"/>
      <c r="TXJ178" s="173"/>
      <c r="TXK178" s="173"/>
      <c r="TXL178" s="173"/>
      <c r="TXM178" s="173"/>
      <c r="TXN178" s="173"/>
      <c r="TXO178" s="173"/>
      <c r="TXP178" s="173"/>
      <c r="TXQ178" s="173"/>
      <c r="TXR178" s="173"/>
      <c r="TXS178" s="173"/>
      <c r="TXT178" s="173"/>
      <c r="TXU178" s="173"/>
      <c r="TXV178" s="173"/>
      <c r="TXW178" s="173"/>
      <c r="TXX178" s="173"/>
      <c r="TXY178" s="173"/>
      <c r="TXZ178" s="173"/>
      <c r="TYA178" s="173"/>
      <c r="TYB178" s="173"/>
      <c r="TYC178" s="173"/>
      <c r="TYD178" s="173"/>
      <c r="TYE178" s="173"/>
      <c r="TYF178" s="173"/>
      <c r="TYG178" s="173"/>
      <c r="TYH178" s="173"/>
      <c r="TYI178" s="173"/>
      <c r="TYJ178" s="173"/>
      <c r="TYK178" s="173"/>
      <c r="TYL178" s="173"/>
      <c r="TYM178" s="173"/>
      <c r="TYN178" s="173"/>
      <c r="TYO178" s="173"/>
      <c r="TYP178" s="173"/>
      <c r="TYQ178" s="173"/>
      <c r="TYR178" s="173"/>
      <c r="TYS178" s="173"/>
      <c r="TYT178" s="173"/>
      <c r="TYU178" s="173"/>
      <c r="TYV178" s="173"/>
      <c r="TYW178" s="173"/>
      <c r="TYX178" s="173"/>
      <c r="TYY178" s="173"/>
      <c r="TYZ178" s="173"/>
      <c r="TZA178" s="173"/>
      <c r="TZB178" s="173"/>
      <c r="TZC178" s="173"/>
      <c r="TZD178" s="173"/>
      <c r="TZE178" s="173"/>
      <c r="TZF178" s="173"/>
      <c r="TZG178" s="173"/>
      <c r="TZH178" s="173"/>
      <c r="TZI178" s="173"/>
      <c r="TZJ178" s="173"/>
      <c r="TZK178" s="173"/>
      <c r="TZL178" s="173"/>
      <c r="TZM178" s="173"/>
      <c r="TZN178" s="173"/>
      <c r="TZO178" s="173"/>
      <c r="TZP178" s="173"/>
      <c r="TZQ178" s="173"/>
      <c r="TZR178" s="173"/>
      <c r="TZS178" s="173"/>
      <c r="TZT178" s="173"/>
      <c r="TZU178" s="173"/>
      <c r="TZV178" s="173"/>
      <c r="TZW178" s="173"/>
      <c r="TZX178" s="173"/>
      <c r="TZY178" s="173"/>
      <c r="TZZ178" s="173"/>
      <c r="UAA178" s="173"/>
      <c r="UAB178" s="173"/>
      <c r="UAC178" s="173"/>
      <c r="UAD178" s="173"/>
      <c r="UAE178" s="173"/>
      <c r="UAF178" s="173"/>
      <c r="UAG178" s="173"/>
      <c r="UAH178" s="173"/>
      <c r="UAI178" s="173"/>
      <c r="UAJ178" s="173"/>
      <c r="UAK178" s="173"/>
      <c r="UAL178" s="173"/>
      <c r="UAM178" s="173"/>
      <c r="UAN178" s="173"/>
      <c r="UAO178" s="173"/>
      <c r="UAP178" s="173"/>
      <c r="UAQ178" s="173"/>
      <c r="UAR178" s="173"/>
      <c r="UAS178" s="173"/>
      <c r="UAT178" s="173"/>
      <c r="UAU178" s="173"/>
      <c r="UAV178" s="173"/>
      <c r="UAW178" s="173"/>
      <c r="UAX178" s="173"/>
      <c r="UAY178" s="173"/>
      <c r="UAZ178" s="173"/>
      <c r="UBA178" s="173"/>
      <c r="UBB178" s="173"/>
      <c r="UBC178" s="173"/>
      <c r="UBD178" s="173"/>
      <c r="UBE178" s="173"/>
      <c r="UBF178" s="173"/>
      <c r="UBG178" s="173"/>
      <c r="UBH178" s="173"/>
      <c r="UBI178" s="173"/>
      <c r="UBJ178" s="173"/>
      <c r="UBK178" s="173"/>
      <c r="UBL178" s="173"/>
      <c r="UBM178" s="173"/>
      <c r="UBN178" s="173"/>
      <c r="UBO178" s="173"/>
      <c r="UBP178" s="173"/>
      <c r="UBQ178" s="173"/>
      <c r="UBR178" s="173"/>
      <c r="UBS178" s="173"/>
      <c r="UBT178" s="173"/>
      <c r="UBU178" s="173"/>
      <c r="UBV178" s="173"/>
      <c r="UBW178" s="173"/>
      <c r="UBX178" s="173"/>
      <c r="UBY178" s="173"/>
      <c r="UBZ178" s="173"/>
      <c r="UCA178" s="173"/>
      <c r="UCB178" s="173"/>
      <c r="UCC178" s="173"/>
      <c r="UCD178" s="173"/>
      <c r="UCE178" s="173"/>
      <c r="UCF178" s="173"/>
      <c r="UCG178" s="173"/>
      <c r="UCH178" s="173"/>
      <c r="UCI178" s="173"/>
      <c r="UCJ178" s="173"/>
      <c r="UCK178" s="173"/>
      <c r="UCL178" s="173"/>
      <c r="UCM178" s="173"/>
      <c r="UCN178" s="173"/>
      <c r="UCO178" s="173"/>
      <c r="UCP178" s="173"/>
      <c r="UCQ178" s="173"/>
      <c r="UCR178" s="173"/>
      <c r="UCS178" s="173"/>
      <c r="UCT178" s="173"/>
      <c r="UCU178" s="173"/>
      <c r="UCV178" s="173"/>
      <c r="UCW178" s="173"/>
      <c r="UCX178" s="173"/>
      <c r="UCY178" s="173"/>
      <c r="UCZ178" s="173"/>
      <c r="UDA178" s="173"/>
      <c r="UDB178" s="173"/>
      <c r="UDC178" s="173"/>
      <c r="UDD178" s="173"/>
      <c r="UDE178" s="173"/>
      <c r="UDF178" s="173"/>
      <c r="UDG178" s="173"/>
      <c r="UDH178" s="173"/>
      <c r="UDI178" s="173"/>
      <c r="UDJ178" s="173"/>
      <c r="UDK178" s="173"/>
      <c r="UDL178" s="173"/>
      <c r="UDM178" s="173"/>
      <c r="UDN178" s="173"/>
      <c r="UDO178" s="173"/>
      <c r="UDP178" s="173"/>
      <c r="UDQ178" s="173"/>
      <c r="UDR178" s="173"/>
      <c r="UDS178" s="173"/>
      <c r="UDT178" s="173"/>
      <c r="UDU178" s="173"/>
      <c r="UDV178" s="173"/>
      <c r="UDW178" s="173"/>
      <c r="UDX178" s="173"/>
      <c r="UDY178" s="173"/>
      <c r="UDZ178" s="173"/>
      <c r="UEA178" s="173"/>
      <c r="UEB178" s="173"/>
      <c r="UEC178" s="173"/>
      <c r="UED178" s="173"/>
      <c r="UEE178" s="173"/>
      <c r="UEF178" s="173"/>
      <c r="UEG178" s="173"/>
      <c r="UEH178" s="173"/>
      <c r="UEI178" s="173"/>
      <c r="UEJ178" s="173"/>
      <c r="UEK178" s="173"/>
      <c r="UEL178" s="173"/>
      <c r="UEM178" s="173"/>
      <c r="UEN178" s="173"/>
      <c r="UEO178" s="173"/>
      <c r="UEP178" s="173"/>
      <c r="UEQ178" s="173"/>
      <c r="UER178" s="173"/>
      <c r="UES178" s="173"/>
      <c r="UET178" s="173"/>
      <c r="UEU178" s="173"/>
      <c r="UEV178" s="173"/>
      <c r="UEW178" s="173"/>
      <c r="UEX178" s="173"/>
      <c r="UEY178" s="173"/>
      <c r="UEZ178" s="173"/>
      <c r="UFA178" s="173"/>
      <c r="UFB178" s="173"/>
      <c r="UFC178" s="173"/>
      <c r="UFD178" s="173"/>
      <c r="UFE178" s="173"/>
      <c r="UFF178" s="173"/>
      <c r="UFG178" s="173"/>
      <c r="UFH178" s="173"/>
      <c r="UFI178" s="173"/>
      <c r="UFJ178" s="173"/>
      <c r="UFK178" s="173"/>
      <c r="UFL178" s="173"/>
      <c r="UFM178" s="173"/>
      <c r="UFN178" s="173"/>
      <c r="UFO178" s="173"/>
      <c r="UFP178" s="173"/>
      <c r="UFQ178" s="173"/>
      <c r="UFR178" s="173"/>
      <c r="UFS178" s="173"/>
      <c r="UFT178" s="173"/>
      <c r="UFU178" s="173"/>
      <c r="UFV178" s="173"/>
      <c r="UFW178" s="173"/>
      <c r="UFX178" s="173"/>
      <c r="UFY178" s="173"/>
      <c r="UFZ178" s="173"/>
      <c r="UGA178" s="173"/>
      <c r="UGB178" s="173"/>
      <c r="UGC178" s="173"/>
      <c r="UGD178" s="173"/>
      <c r="UGE178" s="173"/>
      <c r="UGF178" s="173"/>
      <c r="UGG178" s="173"/>
      <c r="UGH178" s="173"/>
      <c r="UGI178" s="173"/>
      <c r="UGJ178" s="173"/>
      <c r="UGK178" s="173"/>
      <c r="UGL178" s="173"/>
      <c r="UGM178" s="173"/>
      <c r="UGN178" s="173"/>
      <c r="UGO178" s="173"/>
      <c r="UGP178" s="173"/>
      <c r="UGQ178" s="173"/>
      <c r="UGR178" s="173"/>
      <c r="UGS178" s="173"/>
      <c r="UGT178" s="173"/>
      <c r="UGU178" s="173"/>
      <c r="UGV178" s="173"/>
      <c r="UGW178" s="173"/>
      <c r="UGX178" s="173"/>
      <c r="UGY178" s="173"/>
      <c r="UGZ178" s="173"/>
      <c r="UHA178" s="173"/>
      <c r="UHB178" s="173"/>
      <c r="UHC178" s="173"/>
      <c r="UHD178" s="173"/>
      <c r="UHE178" s="173"/>
      <c r="UHF178" s="173"/>
      <c r="UHG178" s="173"/>
      <c r="UHH178" s="173"/>
      <c r="UHI178" s="173"/>
      <c r="UHJ178" s="173"/>
      <c r="UHK178" s="173"/>
      <c r="UHL178" s="173"/>
      <c r="UHM178" s="173"/>
      <c r="UHN178" s="173"/>
      <c r="UHO178" s="173"/>
      <c r="UHP178" s="173"/>
      <c r="UHQ178" s="173"/>
      <c r="UHR178" s="173"/>
      <c r="UHS178" s="173"/>
      <c r="UHT178" s="173"/>
      <c r="UHU178" s="173"/>
      <c r="UHV178" s="173"/>
      <c r="UHW178" s="173"/>
      <c r="UHX178" s="173"/>
      <c r="UHY178" s="173"/>
      <c r="UHZ178" s="173"/>
      <c r="UIA178" s="173"/>
      <c r="UIB178" s="173"/>
      <c r="UIC178" s="173"/>
      <c r="UID178" s="173"/>
      <c r="UIE178" s="173"/>
      <c r="UIF178" s="173"/>
      <c r="UIG178" s="173"/>
      <c r="UIH178" s="173"/>
      <c r="UII178" s="173"/>
      <c r="UIJ178" s="173"/>
      <c r="UIK178" s="173"/>
      <c r="UIL178" s="173"/>
      <c r="UIM178" s="173"/>
      <c r="UIN178" s="173"/>
      <c r="UIO178" s="173"/>
      <c r="UIP178" s="173"/>
      <c r="UIQ178" s="173"/>
      <c r="UIR178" s="173"/>
      <c r="UIS178" s="173"/>
      <c r="UIT178" s="173"/>
      <c r="UIU178" s="173"/>
      <c r="UIV178" s="173"/>
      <c r="UIW178" s="173"/>
      <c r="UIX178" s="173"/>
      <c r="UIY178" s="173"/>
      <c r="UIZ178" s="173"/>
      <c r="UJA178" s="173"/>
      <c r="UJB178" s="173"/>
      <c r="UJC178" s="173"/>
      <c r="UJD178" s="173"/>
      <c r="UJE178" s="173"/>
      <c r="UJF178" s="173"/>
      <c r="UJG178" s="173"/>
      <c r="UJH178" s="173"/>
      <c r="UJI178" s="173"/>
      <c r="UJJ178" s="173"/>
      <c r="UJK178" s="173"/>
      <c r="UJL178" s="173"/>
      <c r="UJM178" s="173"/>
      <c r="UJN178" s="173"/>
      <c r="UJO178" s="173"/>
      <c r="UJP178" s="173"/>
      <c r="UJQ178" s="173"/>
      <c r="UJR178" s="173"/>
      <c r="UJS178" s="173"/>
      <c r="UJT178" s="173"/>
      <c r="UJU178" s="173"/>
      <c r="UJV178" s="173"/>
      <c r="UJW178" s="173"/>
      <c r="UJX178" s="173"/>
      <c r="UJY178" s="173"/>
      <c r="UJZ178" s="173"/>
      <c r="UKA178" s="173"/>
      <c r="UKB178" s="173"/>
      <c r="UKC178" s="173"/>
      <c r="UKD178" s="173"/>
      <c r="UKE178" s="173"/>
      <c r="UKF178" s="173"/>
      <c r="UKG178" s="173"/>
      <c r="UKH178" s="173"/>
      <c r="UKI178" s="173"/>
      <c r="UKJ178" s="173"/>
      <c r="UKK178" s="173"/>
      <c r="UKL178" s="173"/>
      <c r="UKM178" s="173"/>
      <c r="UKN178" s="173"/>
      <c r="UKO178" s="173"/>
      <c r="UKP178" s="173"/>
      <c r="UKQ178" s="173"/>
      <c r="UKR178" s="173"/>
      <c r="UKS178" s="173"/>
      <c r="UKT178" s="173"/>
      <c r="UKU178" s="173"/>
      <c r="UKV178" s="173"/>
      <c r="UKW178" s="173"/>
      <c r="UKX178" s="173"/>
      <c r="UKY178" s="173"/>
      <c r="UKZ178" s="173"/>
      <c r="ULA178" s="173"/>
      <c r="ULB178" s="173"/>
      <c r="ULC178" s="173"/>
      <c r="ULD178" s="173"/>
      <c r="ULE178" s="173"/>
      <c r="ULF178" s="173"/>
      <c r="ULG178" s="173"/>
      <c r="ULH178" s="173"/>
      <c r="ULI178" s="173"/>
      <c r="ULJ178" s="173"/>
      <c r="ULK178" s="173"/>
      <c r="ULL178" s="173"/>
      <c r="ULM178" s="173"/>
      <c r="ULN178" s="173"/>
      <c r="ULO178" s="173"/>
      <c r="ULP178" s="173"/>
      <c r="ULQ178" s="173"/>
      <c r="ULR178" s="173"/>
      <c r="ULS178" s="173"/>
      <c r="ULT178" s="173"/>
      <c r="ULU178" s="173"/>
      <c r="ULV178" s="173"/>
      <c r="ULW178" s="173"/>
      <c r="ULX178" s="173"/>
      <c r="ULY178" s="173"/>
      <c r="ULZ178" s="173"/>
      <c r="UMA178" s="173"/>
      <c r="UMB178" s="173"/>
      <c r="UMC178" s="173"/>
      <c r="UMD178" s="173"/>
      <c r="UME178" s="173"/>
      <c r="UMF178" s="173"/>
      <c r="UMG178" s="173"/>
      <c r="UMH178" s="173"/>
      <c r="UMI178" s="173"/>
      <c r="UMJ178" s="173"/>
      <c r="UMK178" s="173"/>
      <c r="UML178" s="173"/>
      <c r="UMM178" s="173"/>
      <c r="UMN178" s="173"/>
      <c r="UMO178" s="173"/>
      <c r="UMP178" s="173"/>
      <c r="UMQ178" s="173"/>
      <c r="UMR178" s="173"/>
      <c r="UMS178" s="173"/>
      <c r="UMT178" s="173"/>
      <c r="UMU178" s="173"/>
      <c r="UMV178" s="173"/>
      <c r="UMW178" s="173"/>
      <c r="UMX178" s="173"/>
      <c r="UMY178" s="173"/>
      <c r="UMZ178" s="173"/>
      <c r="UNA178" s="173"/>
      <c r="UNB178" s="173"/>
      <c r="UNC178" s="173"/>
      <c r="UND178" s="173"/>
      <c r="UNE178" s="173"/>
      <c r="UNF178" s="173"/>
      <c r="UNG178" s="173"/>
      <c r="UNH178" s="173"/>
      <c r="UNI178" s="173"/>
      <c r="UNJ178" s="173"/>
      <c r="UNK178" s="173"/>
      <c r="UNL178" s="173"/>
      <c r="UNM178" s="173"/>
      <c r="UNN178" s="173"/>
      <c r="UNO178" s="173"/>
      <c r="UNP178" s="173"/>
      <c r="UNQ178" s="173"/>
      <c r="UNR178" s="173"/>
      <c r="UNS178" s="173"/>
      <c r="UNT178" s="173"/>
      <c r="UNU178" s="173"/>
      <c r="UNV178" s="173"/>
      <c r="UNW178" s="173"/>
      <c r="UNX178" s="173"/>
      <c r="UNY178" s="173"/>
      <c r="UNZ178" s="173"/>
      <c r="UOA178" s="173"/>
      <c r="UOB178" s="173"/>
      <c r="UOC178" s="173"/>
      <c r="UOD178" s="173"/>
      <c r="UOE178" s="173"/>
      <c r="UOF178" s="173"/>
      <c r="UOG178" s="173"/>
      <c r="UOH178" s="173"/>
      <c r="UOI178" s="173"/>
      <c r="UOJ178" s="173"/>
      <c r="UOK178" s="173"/>
      <c r="UOL178" s="173"/>
      <c r="UOM178" s="173"/>
      <c r="UON178" s="173"/>
      <c r="UOO178" s="173"/>
      <c r="UOP178" s="173"/>
      <c r="UOQ178" s="173"/>
      <c r="UOR178" s="173"/>
      <c r="UOS178" s="173"/>
      <c r="UOT178" s="173"/>
      <c r="UOU178" s="173"/>
      <c r="UOV178" s="173"/>
      <c r="UOW178" s="173"/>
      <c r="UOX178" s="173"/>
      <c r="UOY178" s="173"/>
      <c r="UOZ178" s="173"/>
      <c r="UPA178" s="173"/>
      <c r="UPB178" s="173"/>
      <c r="UPC178" s="173"/>
      <c r="UPD178" s="173"/>
      <c r="UPE178" s="173"/>
      <c r="UPF178" s="173"/>
      <c r="UPG178" s="173"/>
      <c r="UPH178" s="173"/>
      <c r="UPI178" s="173"/>
      <c r="UPJ178" s="173"/>
      <c r="UPK178" s="173"/>
      <c r="UPL178" s="173"/>
      <c r="UPM178" s="173"/>
      <c r="UPN178" s="173"/>
      <c r="UPO178" s="173"/>
      <c r="UPP178" s="173"/>
      <c r="UPQ178" s="173"/>
      <c r="UPR178" s="173"/>
      <c r="UPS178" s="173"/>
      <c r="UPT178" s="173"/>
      <c r="UPU178" s="173"/>
      <c r="UPV178" s="173"/>
      <c r="UPW178" s="173"/>
      <c r="UPX178" s="173"/>
      <c r="UPY178" s="173"/>
      <c r="UPZ178" s="173"/>
      <c r="UQA178" s="173"/>
      <c r="UQB178" s="173"/>
      <c r="UQC178" s="173"/>
      <c r="UQD178" s="173"/>
      <c r="UQE178" s="173"/>
      <c r="UQF178" s="173"/>
      <c r="UQG178" s="173"/>
      <c r="UQH178" s="173"/>
      <c r="UQI178" s="173"/>
      <c r="UQJ178" s="173"/>
      <c r="UQK178" s="173"/>
      <c r="UQL178" s="173"/>
      <c r="UQM178" s="173"/>
      <c r="UQN178" s="173"/>
      <c r="UQO178" s="173"/>
      <c r="UQP178" s="173"/>
      <c r="UQQ178" s="173"/>
      <c r="UQR178" s="173"/>
      <c r="UQS178" s="173"/>
      <c r="UQT178" s="173"/>
      <c r="UQU178" s="173"/>
      <c r="UQV178" s="173"/>
      <c r="UQW178" s="173"/>
      <c r="UQX178" s="173"/>
      <c r="UQY178" s="173"/>
      <c r="UQZ178" s="173"/>
      <c r="URA178" s="173"/>
      <c r="URB178" s="173"/>
      <c r="URC178" s="173"/>
      <c r="URD178" s="173"/>
      <c r="URE178" s="173"/>
      <c r="URF178" s="173"/>
      <c r="URG178" s="173"/>
      <c r="URH178" s="173"/>
      <c r="URI178" s="173"/>
      <c r="URJ178" s="173"/>
      <c r="URK178" s="173"/>
      <c r="URL178" s="173"/>
      <c r="URM178" s="173"/>
      <c r="URN178" s="173"/>
      <c r="URO178" s="173"/>
      <c r="URP178" s="173"/>
      <c r="URQ178" s="173"/>
      <c r="URR178" s="173"/>
      <c r="URS178" s="173"/>
      <c r="URT178" s="173"/>
      <c r="URU178" s="173"/>
      <c r="URV178" s="173"/>
      <c r="URW178" s="173"/>
      <c r="URX178" s="173"/>
      <c r="URY178" s="173"/>
      <c r="URZ178" s="173"/>
      <c r="USA178" s="173"/>
      <c r="USB178" s="173"/>
      <c r="USC178" s="173"/>
      <c r="USD178" s="173"/>
      <c r="USE178" s="173"/>
      <c r="USF178" s="173"/>
      <c r="USG178" s="173"/>
      <c r="USH178" s="173"/>
      <c r="USI178" s="173"/>
      <c r="USJ178" s="173"/>
      <c r="USK178" s="173"/>
      <c r="USL178" s="173"/>
      <c r="USM178" s="173"/>
      <c r="USN178" s="173"/>
      <c r="USO178" s="173"/>
      <c r="USP178" s="173"/>
      <c r="USQ178" s="173"/>
      <c r="USR178" s="173"/>
      <c r="USS178" s="173"/>
      <c r="UST178" s="173"/>
      <c r="USU178" s="173"/>
      <c r="USV178" s="173"/>
      <c r="USW178" s="173"/>
      <c r="USX178" s="173"/>
      <c r="USY178" s="173"/>
      <c r="USZ178" s="173"/>
      <c r="UTA178" s="173"/>
      <c r="UTB178" s="173"/>
      <c r="UTC178" s="173"/>
      <c r="UTD178" s="173"/>
      <c r="UTE178" s="173"/>
      <c r="UTF178" s="173"/>
      <c r="UTG178" s="173"/>
      <c r="UTH178" s="173"/>
      <c r="UTI178" s="173"/>
      <c r="UTJ178" s="173"/>
      <c r="UTK178" s="173"/>
      <c r="UTL178" s="173"/>
      <c r="UTM178" s="173"/>
      <c r="UTN178" s="173"/>
      <c r="UTO178" s="173"/>
      <c r="UTP178" s="173"/>
      <c r="UTQ178" s="173"/>
      <c r="UTR178" s="173"/>
      <c r="UTS178" s="173"/>
      <c r="UTT178" s="173"/>
      <c r="UTU178" s="173"/>
      <c r="UTV178" s="173"/>
      <c r="UTW178" s="173"/>
      <c r="UTX178" s="173"/>
      <c r="UTY178" s="173"/>
      <c r="UTZ178" s="173"/>
      <c r="UUA178" s="173"/>
      <c r="UUB178" s="173"/>
      <c r="UUC178" s="173"/>
      <c r="UUD178" s="173"/>
      <c r="UUE178" s="173"/>
      <c r="UUF178" s="173"/>
      <c r="UUG178" s="173"/>
      <c r="UUH178" s="173"/>
      <c r="UUI178" s="173"/>
      <c r="UUJ178" s="173"/>
      <c r="UUK178" s="173"/>
      <c r="UUL178" s="173"/>
      <c r="UUM178" s="173"/>
      <c r="UUN178" s="173"/>
      <c r="UUO178" s="173"/>
      <c r="UUP178" s="173"/>
      <c r="UUQ178" s="173"/>
      <c r="UUR178" s="173"/>
      <c r="UUS178" s="173"/>
      <c r="UUT178" s="173"/>
      <c r="UUU178" s="173"/>
      <c r="UUV178" s="173"/>
      <c r="UUW178" s="173"/>
      <c r="UUX178" s="173"/>
      <c r="UUY178" s="173"/>
      <c r="UUZ178" s="173"/>
      <c r="UVA178" s="173"/>
      <c r="UVB178" s="173"/>
      <c r="UVC178" s="173"/>
      <c r="UVD178" s="173"/>
      <c r="UVE178" s="173"/>
      <c r="UVF178" s="173"/>
      <c r="UVG178" s="173"/>
      <c r="UVH178" s="173"/>
      <c r="UVI178" s="173"/>
      <c r="UVJ178" s="173"/>
      <c r="UVK178" s="173"/>
      <c r="UVL178" s="173"/>
      <c r="UVM178" s="173"/>
      <c r="UVN178" s="173"/>
      <c r="UVO178" s="173"/>
      <c r="UVP178" s="173"/>
      <c r="UVQ178" s="173"/>
      <c r="UVR178" s="173"/>
      <c r="UVS178" s="173"/>
      <c r="UVT178" s="173"/>
      <c r="UVU178" s="173"/>
      <c r="UVV178" s="173"/>
      <c r="UVW178" s="173"/>
      <c r="UVX178" s="173"/>
      <c r="UVY178" s="173"/>
      <c r="UVZ178" s="173"/>
      <c r="UWA178" s="173"/>
      <c r="UWB178" s="173"/>
      <c r="UWC178" s="173"/>
      <c r="UWD178" s="173"/>
      <c r="UWE178" s="173"/>
      <c r="UWF178" s="173"/>
      <c r="UWG178" s="173"/>
      <c r="UWH178" s="173"/>
      <c r="UWI178" s="173"/>
      <c r="UWJ178" s="173"/>
      <c r="UWK178" s="173"/>
      <c r="UWL178" s="173"/>
      <c r="UWM178" s="173"/>
      <c r="UWN178" s="173"/>
      <c r="UWO178" s="173"/>
      <c r="UWP178" s="173"/>
      <c r="UWQ178" s="173"/>
      <c r="UWR178" s="173"/>
      <c r="UWS178" s="173"/>
      <c r="UWT178" s="173"/>
      <c r="UWU178" s="173"/>
      <c r="UWV178" s="173"/>
      <c r="UWW178" s="173"/>
      <c r="UWX178" s="173"/>
      <c r="UWY178" s="173"/>
      <c r="UWZ178" s="173"/>
      <c r="UXA178" s="173"/>
      <c r="UXB178" s="173"/>
      <c r="UXC178" s="173"/>
      <c r="UXD178" s="173"/>
      <c r="UXE178" s="173"/>
      <c r="UXF178" s="173"/>
      <c r="UXG178" s="173"/>
      <c r="UXH178" s="173"/>
      <c r="UXI178" s="173"/>
      <c r="UXJ178" s="173"/>
      <c r="UXK178" s="173"/>
      <c r="UXL178" s="173"/>
      <c r="UXM178" s="173"/>
      <c r="UXN178" s="173"/>
      <c r="UXO178" s="173"/>
      <c r="UXP178" s="173"/>
      <c r="UXQ178" s="173"/>
      <c r="UXR178" s="173"/>
      <c r="UXS178" s="173"/>
      <c r="UXT178" s="173"/>
      <c r="UXU178" s="173"/>
      <c r="UXV178" s="173"/>
      <c r="UXW178" s="173"/>
      <c r="UXX178" s="173"/>
      <c r="UXY178" s="173"/>
      <c r="UXZ178" s="173"/>
      <c r="UYA178" s="173"/>
      <c r="UYB178" s="173"/>
      <c r="UYC178" s="173"/>
      <c r="UYD178" s="173"/>
      <c r="UYE178" s="173"/>
      <c r="UYF178" s="173"/>
      <c r="UYG178" s="173"/>
      <c r="UYH178" s="173"/>
      <c r="UYI178" s="173"/>
      <c r="UYJ178" s="173"/>
      <c r="UYK178" s="173"/>
      <c r="UYL178" s="173"/>
      <c r="UYM178" s="173"/>
      <c r="UYN178" s="173"/>
      <c r="UYO178" s="173"/>
      <c r="UYP178" s="173"/>
      <c r="UYQ178" s="173"/>
      <c r="UYR178" s="173"/>
      <c r="UYS178" s="173"/>
      <c r="UYT178" s="173"/>
      <c r="UYU178" s="173"/>
      <c r="UYV178" s="173"/>
      <c r="UYW178" s="173"/>
      <c r="UYX178" s="173"/>
      <c r="UYY178" s="173"/>
      <c r="UYZ178" s="173"/>
      <c r="UZA178" s="173"/>
      <c r="UZB178" s="173"/>
      <c r="UZC178" s="173"/>
      <c r="UZD178" s="173"/>
      <c r="UZE178" s="173"/>
      <c r="UZF178" s="173"/>
      <c r="UZG178" s="173"/>
      <c r="UZH178" s="173"/>
      <c r="UZI178" s="173"/>
      <c r="UZJ178" s="173"/>
      <c r="UZK178" s="173"/>
      <c r="UZL178" s="173"/>
      <c r="UZM178" s="173"/>
      <c r="UZN178" s="173"/>
      <c r="UZO178" s="173"/>
      <c r="UZP178" s="173"/>
      <c r="UZQ178" s="173"/>
      <c r="UZR178" s="173"/>
      <c r="UZS178" s="173"/>
      <c r="UZT178" s="173"/>
      <c r="UZU178" s="173"/>
      <c r="UZV178" s="173"/>
      <c r="UZW178" s="173"/>
      <c r="UZX178" s="173"/>
      <c r="UZY178" s="173"/>
      <c r="UZZ178" s="173"/>
      <c r="VAA178" s="173"/>
      <c r="VAB178" s="173"/>
      <c r="VAC178" s="173"/>
      <c r="VAD178" s="173"/>
      <c r="VAE178" s="173"/>
      <c r="VAF178" s="173"/>
      <c r="VAG178" s="173"/>
      <c r="VAH178" s="173"/>
      <c r="VAI178" s="173"/>
      <c r="VAJ178" s="173"/>
      <c r="VAK178" s="173"/>
      <c r="VAL178" s="173"/>
      <c r="VAM178" s="173"/>
      <c r="VAN178" s="173"/>
      <c r="VAO178" s="173"/>
      <c r="VAP178" s="173"/>
      <c r="VAQ178" s="173"/>
      <c r="VAR178" s="173"/>
      <c r="VAS178" s="173"/>
      <c r="VAT178" s="173"/>
      <c r="VAU178" s="173"/>
      <c r="VAV178" s="173"/>
      <c r="VAW178" s="173"/>
      <c r="VAX178" s="173"/>
      <c r="VAY178" s="173"/>
      <c r="VAZ178" s="173"/>
      <c r="VBA178" s="173"/>
      <c r="VBB178" s="173"/>
      <c r="VBC178" s="173"/>
      <c r="VBD178" s="173"/>
      <c r="VBE178" s="173"/>
      <c r="VBF178" s="173"/>
      <c r="VBG178" s="173"/>
      <c r="VBH178" s="173"/>
      <c r="VBI178" s="173"/>
      <c r="VBJ178" s="173"/>
      <c r="VBK178" s="173"/>
      <c r="VBL178" s="173"/>
      <c r="VBM178" s="173"/>
      <c r="VBN178" s="173"/>
      <c r="VBO178" s="173"/>
      <c r="VBP178" s="173"/>
      <c r="VBQ178" s="173"/>
      <c r="VBR178" s="173"/>
      <c r="VBS178" s="173"/>
      <c r="VBT178" s="173"/>
      <c r="VBU178" s="173"/>
      <c r="VBV178" s="173"/>
      <c r="VBW178" s="173"/>
      <c r="VBX178" s="173"/>
      <c r="VBY178" s="173"/>
      <c r="VBZ178" s="173"/>
      <c r="VCA178" s="173"/>
      <c r="VCB178" s="173"/>
      <c r="VCC178" s="173"/>
      <c r="VCD178" s="173"/>
      <c r="VCE178" s="173"/>
      <c r="VCF178" s="173"/>
      <c r="VCG178" s="173"/>
      <c r="VCH178" s="173"/>
      <c r="VCI178" s="173"/>
      <c r="VCJ178" s="173"/>
      <c r="VCK178" s="173"/>
      <c r="VCL178" s="173"/>
      <c r="VCM178" s="173"/>
      <c r="VCN178" s="173"/>
      <c r="VCO178" s="173"/>
      <c r="VCP178" s="173"/>
      <c r="VCQ178" s="173"/>
      <c r="VCR178" s="173"/>
      <c r="VCS178" s="173"/>
      <c r="VCT178" s="173"/>
      <c r="VCU178" s="173"/>
      <c r="VCV178" s="173"/>
      <c r="VCW178" s="173"/>
      <c r="VCX178" s="173"/>
      <c r="VCY178" s="173"/>
      <c r="VCZ178" s="173"/>
      <c r="VDA178" s="173"/>
      <c r="VDB178" s="173"/>
      <c r="VDC178" s="173"/>
      <c r="VDD178" s="173"/>
      <c r="VDE178" s="173"/>
      <c r="VDF178" s="173"/>
      <c r="VDG178" s="173"/>
      <c r="VDH178" s="173"/>
      <c r="VDI178" s="173"/>
      <c r="VDJ178" s="173"/>
      <c r="VDK178" s="173"/>
      <c r="VDL178" s="173"/>
      <c r="VDM178" s="173"/>
      <c r="VDN178" s="173"/>
      <c r="VDO178" s="173"/>
      <c r="VDP178" s="173"/>
      <c r="VDQ178" s="173"/>
      <c r="VDR178" s="173"/>
      <c r="VDS178" s="173"/>
      <c r="VDT178" s="173"/>
      <c r="VDU178" s="173"/>
      <c r="VDV178" s="173"/>
      <c r="VDW178" s="173"/>
      <c r="VDX178" s="173"/>
      <c r="VDY178" s="173"/>
      <c r="VDZ178" s="173"/>
      <c r="VEA178" s="173"/>
      <c r="VEB178" s="173"/>
      <c r="VEC178" s="173"/>
      <c r="VED178" s="173"/>
      <c r="VEE178" s="173"/>
      <c r="VEF178" s="173"/>
      <c r="VEG178" s="173"/>
      <c r="VEH178" s="173"/>
      <c r="VEI178" s="173"/>
      <c r="VEJ178" s="173"/>
      <c r="VEK178" s="173"/>
      <c r="VEL178" s="173"/>
      <c r="VEM178" s="173"/>
      <c r="VEN178" s="173"/>
      <c r="VEO178" s="173"/>
      <c r="VEP178" s="173"/>
      <c r="VEQ178" s="173"/>
      <c r="VER178" s="173"/>
      <c r="VES178" s="173"/>
      <c r="VET178" s="173"/>
      <c r="VEU178" s="173"/>
      <c r="VEV178" s="173"/>
      <c r="VEW178" s="173"/>
      <c r="VEX178" s="173"/>
      <c r="VEY178" s="173"/>
      <c r="VEZ178" s="173"/>
      <c r="VFA178" s="173"/>
      <c r="VFB178" s="173"/>
      <c r="VFC178" s="173"/>
      <c r="VFD178" s="173"/>
      <c r="VFE178" s="173"/>
      <c r="VFF178" s="173"/>
      <c r="VFG178" s="173"/>
      <c r="VFH178" s="173"/>
      <c r="VFI178" s="173"/>
      <c r="VFJ178" s="173"/>
      <c r="VFK178" s="173"/>
      <c r="VFL178" s="173"/>
      <c r="VFM178" s="173"/>
      <c r="VFN178" s="173"/>
      <c r="VFO178" s="173"/>
      <c r="VFP178" s="173"/>
      <c r="VFQ178" s="173"/>
      <c r="VFR178" s="173"/>
      <c r="VFS178" s="173"/>
      <c r="VFT178" s="173"/>
      <c r="VFU178" s="173"/>
      <c r="VFV178" s="173"/>
      <c r="VFW178" s="173"/>
      <c r="VFX178" s="173"/>
      <c r="VFY178" s="173"/>
      <c r="VFZ178" s="173"/>
      <c r="VGA178" s="173"/>
      <c r="VGB178" s="173"/>
      <c r="VGC178" s="173"/>
      <c r="VGD178" s="173"/>
      <c r="VGE178" s="173"/>
      <c r="VGF178" s="173"/>
      <c r="VGG178" s="173"/>
      <c r="VGH178" s="173"/>
      <c r="VGI178" s="173"/>
      <c r="VGJ178" s="173"/>
      <c r="VGK178" s="173"/>
      <c r="VGL178" s="173"/>
      <c r="VGM178" s="173"/>
      <c r="VGN178" s="173"/>
      <c r="VGO178" s="173"/>
      <c r="VGP178" s="173"/>
      <c r="VGQ178" s="173"/>
      <c r="VGR178" s="173"/>
      <c r="VGS178" s="173"/>
      <c r="VGT178" s="173"/>
      <c r="VGU178" s="173"/>
      <c r="VGV178" s="173"/>
      <c r="VGW178" s="173"/>
      <c r="VGX178" s="173"/>
      <c r="VGY178" s="173"/>
      <c r="VGZ178" s="173"/>
      <c r="VHA178" s="173"/>
      <c r="VHB178" s="173"/>
      <c r="VHC178" s="173"/>
      <c r="VHD178" s="173"/>
      <c r="VHE178" s="173"/>
      <c r="VHF178" s="173"/>
      <c r="VHG178" s="173"/>
      <c r="VHH178" s="173"/>
      <c r="VHI178" s="173"/>
      <c r="VHJ178" s="173"/>
      <c r="VHK178" s="173"/>
      <c r="VHL178" s="173"/>
      <c r="VHM178" s="173"/>
      <c r="VHN178" s="173"/>
      <c r="VHO178" s="173"/>
      <c r="VHP178" s="173"/>
      <c r="VHQ178" s="173"/>
      <c r="VHR178" s="173"/>
      <c r="VHS178" s="173"/>
      <c r="VHT178" s="173"/>
      <c r="VHU178" s="173"/>
      <c r="VHV178" s="173"/>
      <c r="VHW178" s="173"/>
      <c r="VHX178" s="173"/>
      <c r="VHY178" s="173"/>
      <c r="VHZ178" s="173"/>
      <c r="VIA178" s="173"/>
      <c r="VIB178" s="173"/>
      <c r="VIC178" s="173"/>
      <c r="VID178" s="173"/>
      <c r="VIE178" s="173"/>
      <c r="VIF178" s="173"/>
      <c r="VIG178" s="173"/>
      <c r="VIH178" s="173"/>
      <c r="VII178" s="173"/>
      <c r="VIJ178" s="173"/>
      <c r="VIK178" s="173"/>
      <c r="VIL178" s="173"/>
      <c r="VIM178" s="173"/>
      <c r="VIN178" s="173"/>
      <c r="VIO178" s="173"/>
      <c r="VIP178" s="173"/>
      <c r="VIQ178" s="173"/>
      <c r="VIR178" s="173"/>
      <c r="VIS178" s="173"/>
      <c r="VIT178" s="173"/>
      <c r="VIU178" s="173"/>
      <c r="VIV178" s="173"/>
      <c r="VIW178" s="173"/>
      <c r="VIX178" s="173"/>
      <c r="VIY178" s="173"/>
      <c r="VIZ178" s="173"/>
      <c r="VJA178" s="173"/>
      <c r="VJB178" s="173"/>
      <c r="VJC178" s="173"/>
      <c r="VJD178" s="173"/>
      <c r="VJE178" s="173"/>
      <c r="VJF178" s="173"/>
      <c r="VJG178" s="173"/>
      <c r="VJH178" s="173"/>
      <c r="VJI178" s="173"/>
      <c r="VJJ178" s="173"/>
      <c r="VJK178" s="173"/>
      <c r="VJL178" s="173"/>
      <c r="VJM178" s="173"/>
      <c r="VJN178" s="173"/>
      <c r="VJO178" s="173"/>
      <c r="VJP178" s="173"/>
      <c r="VJQ178" s="173"/>
      <c r="VJR178" s="173"/>
      <c r="VJS178" s="173"/>
      <c r="VJT178" s="173"/>
      <c r="VJU178" s="173"/>
      <c r="VJV178" s="173"/>
      <c r="VJW178" s="173"/>
      <c r="VJX178" s="173"/>
      <c r="VJY178" s="173"/>
      <c r="VJZ178" s="173"/>
      <c r="VKA178" s="173"/>
      <c r="VKB178" s="173"/>
      <c r="VKC178" s="173"/>
      <c r="VKD178" s="173"/>
      <c r="VKE178" s="173"/>
      <c r="VKF178" s="173"/>
      <c r="VKG178" s="173"/>
      <c r="VKH178" s="173"/>
      <c r="VKI178" s="173"/>
      <c r="VKJ178" s="173"/>
      <c r="VKK178" s="173"/>
      <c r="VKL178" s="173"/>
      <c r="VKM178" s="173"/>
      <c r="VKN178" s="173"/>
      <c r="VKO178" s="173"/>
      <c r="VKP178" s="173"/>
      <c r="VKQ178" s="173"/>
      <c r="VKR178" s="173"/>
      <c r="VKS178" s="173"/>
      <c r="VKT178" s="173"/>
      <c r="VKU178" s="173"/>
      <c r="VKV178" s="173"/>
      <c r="VKW178" s="173"/>
      <c r="VKX178" s="173"/>
      <c r="VKY178" s="173"/>
      <c r="VKZ178" s="173"/>
      <c r="VLA178" s="173"/>
      <c r="VLB178" s="173"/>
      <c r="VLC178" s="173"/>
      <c r="VLD178" s="173"/>
      <c r="VLE178" s="173"/>
      <c r="VLF178" s="173"/>
      <c r="VLG178" s="173"/>
      <c r="VLH178" s="173"/>
      <c r="VLI178" s="173"/>
      <c r="VLJ178" s="173"/>
      <c r="VLK178" s="173"/>
      <c r="VLL178" s="173"/>
      <c r="VLM178" s="173"/>
      <c r="VLN178" s="173"/>
      <c r="VLO178" s="173"/>
      <c r="VLP178" s="173"/>
      <c r="VLQ178" s="173"/>
      <c r="VLR178" s="173"/>
      <c r="VLS178" s="173"/>
      <c r="VLT178" s="173"/>
      <c r="VLU178" s="173"/>
      <c r="VLV178" s="173"/>
      <c r="VLW178" s="173"/>
      <c r="VLX178" s="173"/>
      <c r="VLY178" s="173"/>
      <c r="VLZ178" s="173"/>
      <c r="VMA178" s="173"/>
      <c r="VMB178" s="173"/>
      <c r="VMC178" s="173"/>
      <c r="VMD178" s="173"/>
      <c r="VME178" s="173"/>
      <c r="VMF178" s="173"/>
      <c r="VMG178" s="173"/>
      <c r="VMH178" s="173"/>
      <c r="VMI178" s="173"/>
      <c r="VMJ178" s="173"/>
      <c r="VMK178" s="173"/>
      <c r="VML178" s="173"/>
      <c r="VMM178" s="173"/>
      <c r="VMN178" s="173"/>
      <c r="VMO178" s="173"/>
      <c r="VMP178" s="173"/>
      <c r="VMQ178" s="173"/>
      <c r="VMR178" s="173"/>
      <c r="VMS178" s="173"/>
      <c r="VMT178" s="173"/>
      <c r="VMU178" s="173"/>
      <c r="VMV178" s="173"/>
      <c r="VMW178" s="173"/>
      <c r="VMX178" s="173"/>
      <c r="VMY178" s="173"/>
      <c r="VMZ178" s="173"/>
      <c r="VNA178" s="173"/>
      <c r="VNB178" s="173"/>
      <c r="VNC178" s="173"/>
      <c r="VND178" s="173"/>
      <c r="VNE178" s="173"/>
      <c r="VNF178" s="173"/>
      <c r="VNG178" s="173"/>
      <c r="VNH178" s="173"/>
      <c r="VNI178" s="173"/>
      <c r="VNJ178" s="173"/>
      <c r="VNK178" s="173"/>
      <c r="VNL178" s="173"/>
      <c r="VNM178" s="173"/>
      <c r="VNN178" s="173"/>
      <c r="VNO178" s="173"/>
      <c r="VNP178" s="173"/>
      <c r="VNQ178" s="173"/>
      <c r="VNR178" s="173"/>
      <c r="VNS178" s="173"/>
      <c r="VNT178" s="173"/>
      <c r="VNU178" s="173"/>
      <c r="VNV178" s="173"/>
      <c r="VNW178" s="173"/>
      <c r="VNX178" s="173"/>
      <c r="VNY178" s="173"/>
      <c r="VNZ178" s="173"/>
      <c r="VOA178" s="173"/>
      <c r="VOB178" s="173"/>
      <c r="VOC178" s="173"/>
      <c r="VOD178" s="173"/>
      <c r="VOE178" s="173"/>
      <c r="VOF178" s="173"/>
      <c r="VOG178" s="173"/>
      <c r="VOH178" s="173"/>
      <c r="VOI178" s="173"/>
      <c r="VOJ178" s="173"/>
      <c r="VOK178" s="173"/>
      <c r="VOL178" s="173"/>
      <c r="VOM178" s="173"/>
      <c r="VON178" s="173"/>
      <c r="VOO178" s="173"/>
      <c r="VOP178" s="173"/>
      <c r="VOQ178" s="173"/>
      <c r="VOR178" s="173"/>
      <c r="VOS178" s="173"/>
      <c r="VOT178" s="173"/>
      <c r="VOU178" s="173"/>
      <c r="VOV178" s="173"/>
      <c r="VOW178" s="173"/>
      <c r="VOX178" s="173"/>
      <c r="VOY178" s="173"/>
      <c r="VOZ178" s="173"/>
      <c r="VPA178" s="173"/>
      <c r="VPB178" s="173"/>
      <c r="VPC178" s="173"/>
      <c r="VPD178" s="173"/>
      <c r="VPE178" s="173"/>
      <c r="VPF178" s="173"/>
      <c r="VPG178" s="173"/>
      <c r="VPH178" s="173"/>
      <c r="VPI178" s="173"/>
      <c r="VPJ178" s="173"/>
      <c r="VPK178" s="173"/>
      <c r="VPL178" s="173"/>
      <c r="VPM178" s="173"/>
      <c r="VPN178" s="173"/>
      <c r="VPO178" s="173"/>
      <c r="VPP178" s="173"/>
      <c r="VPQ178" s="173"/>
      <c r="VPR178" s="173"/>
      <c r="VPS178" s="173"/>
      <c r="VPT178" s="173"/>
      <c r="VPU178" s="173"/>
      <c r="VPV178" s="173"/>
      <c r="VPW178" s="173"/>
      <c r="VPX178" s="173"/>
      <c r="VPY178" s="173"/>
      <c r="VPZ178" s="173"/>
      <c r="VQA178" s="173"/>
      <c r="VQB178" s="173"/>
      <c r="VQC178" s="173"/>
      <c r="VQD178" s="173"/>
      <c r="VQE178" s="173"/>
      <c r="VQF178" s="173"/>
      <c r="VQG178" s="173"/>
      <c r="VQH178" s="173"/>
      <c r="VQI178" s="173"/>
      <c r="VQJ178" s="173"/>
      <c r="VQK178" s="173"/>
      <c r="VQL178" s="173"/>
      <c r="VQM178" s="173"/>
      <c r="VQN178" s="173"/>
      <c r="VQO178" s="173"/>
      <c r="VQP178" s="173"/>
      <c r="VQQ178" s="173"/>
      <c r="VQR178" s="173"/>
      <c r="VQS178" s="173"/>
      <c r="VQT178" s="173"/>
      <c r="VQU178" s="173"/>
      <c r="VQV178" s="173"/>
      <c r="VQW178" s="173"/>
      <c r="VQX178" s="173"/>
      <c r="VQY178" s="173"/>
      <c r="VQZ178" s="173"/>
      <c r="VRA178" s="173"/>
      <c r="VRB178" s="173"/>
      <c r="VRC178" s="173"/>
      <c r="VRD178" s="173"/>
      <c r="VRE178" s="173"/>
      <c r="VRF178" s="173"/>
      <c r="VRG178" s="173"/>
      <c r="VRH178" s="173"/>
      <c r="VRI178" s="173"/>
      <c r="VRJ178" s="173"/>
      <c r="VRK178" s="173"/>
      <c r="VRL178" s="173"/>
      <c r="VRM178" s="173"/>
      <c r="VRN178" s="173"/>
      <c r="VRO178" s="173"/>
      <c r="VRP178" s="173"/>
      <c r="VRQ178" s="173"/>
      <c r="VRR178" s="173"/>
      <c r="VRS178" s="173"/>
      <c r="VRT178" s="173"/>
      <c r="VRU178" s="173"/>
      <c r="VRV178" s="173"/>
      <c r="VRW178" s="173"/>
      <c r="VRX178" s="173"/>
      <c r="VRY178" s="173"/>
      <c r="VRZ178" s="173"/>
      <c r="VSA178" s="173"/>
      <c r="VSB178" s="173"/>
      <c r="VSC178" s="173"/>
      <c r="VSD178" s="173"/>
      <c r="VSE178" s="173"/>
      <c r="VSF178" s="173"/>
      <c r="VSG178" s="173"/>
      <c r="VSH178" s="173"/>
      <c r="VSI178" s="173"/>
      <c r="VSJ178" s="173"/>
      <c r="VSK178" s="173"/>
      <c r="VSL178" s="173"/>
      <c r="VSM178" s="173"/>
      <c r="VSN178" s="173"/>
      <c r="VSO178" s="173"/>
      <c r="VSP178" s="173"/>
      <c r="VSQ178" s="173"/>
      <c r="VSR178" s="173"/>
      <c r="VSS178" s="173"/>
      <c r="VST178" s="173"/>
      <c r="VSU178" s="173"/>
      <c r="VSV178" s="173"/>
      <c r="VSW178" s="173"/>
      <c r="VSX178" s="173"/>
      <c r="VSY178" s="173"/>
      <c r="VSZ178" s="173"/>
      <c r="VTA178" s="173"/>
      <c r="VTB178" s="173"/>
      <c r="VTC178" s="173"/>
      <c r="VTD178" s="173"/>
      <c r="VTE178" s="173"/>
      <c r="VTF178" s="173"/>
      <c r="VTG178" s="173"/>
      <c r="VTH178" s="173"/>
      <c r="VTI178" s="173"/>
      <c r="VTJ178" s="173"/>
      <c r="VTK178" s="173"/>
      <c r="VTL178" s="173"/>
      <c r="VTM178" s="173"/>
      <c r="VTN178" s="173"/>
      <c r="VTO178" s="173"/>
      <c r="VTP178" s="173"/>
      <c r="VTQ178" s="173"/>
      <c r="VTR178" s="173"/>
      <c r="VTS178" s="173"/>
      <c r="VTT178" s="173"/>
      <c r="VTU178" s="173"/>
      <c r="VTV178" s="173"/>
      <c r="VTW178" s="173"/>
      <c r="VTX178" s="173"/>
      <c r="VTY178" s="173"/>
      <c r="VTZ178" s="173"/>
      <c r="VUA178" s="173"/>
      <c r="VUB178" s="173"/>
      <c r="VUC178" s="173"/>
      <c r="VUD178" s="173"/>
      <c r="VUE178" s="173"/>
      <c r="VUF178" s="173"/>
      <c r="VUG178" s="173"/>
      <c r="VUH178" s="173"/>
      <c r="VUI178" s="173"/>
      <c r="VUJ178" s="173"/>
      <c r="VUK178" s="173"/>
      <c r="VUL178" s="173"/>
      <c r="VUM178" s="173"/>
      <c r="VUN178" s="173"/>
      <c r="VUO178" s="173"/>
      <c r="VUP178" s="173"/>
      <c r="VUQ178" s="173"/>
      <c r="VUR178" s="173"/>
      <c r="VUS178" s="173"/>
      <c r="VUT178" s="173"/>
      <c r="VUU178" s="173"/>
      <c r="VUV178" s="173"/>
      <c r="VUW178" s="173"/>
      <c r="VUX178" s="173"/>
      <c r="VUY178" s="173"/>
      <c r="VUZ178" s="173"/>
      <c r="VVA178" s="173"/>
      <c r="VVB178" s="173"/>
      <c r="VVC178" s="173"/>
      <c r="VVD178" s="173"/>
      <c r="VVE178" s="173"/>
      <c r="VVF178" s="173"/>
      <c r="VVG178" s="173"/>
      <c r="VVH178" s="173"/>
      <c r="VVI178" s="173"/>
      <c r="VVJ178" s="173"/>
      <c r="VVK178" s="173"/>
      <c r="VVL178" s="173"/>
      <c r="VVM178" s="173"/>
      <c r="VVN178" s="173"/>
      <c r="VVO178" s="173"/>
      <c r="VVP178" s="173"/>
      <c r="VVQ178" s="173"/>
      <c r="VVR178" s="173"/>
      <c r="VVS178" s="173"/>
      <c r="VVT178" s="173"/>
      <c r="VVU178" s="173"/>
      <c r="VVV178" s="173"/>
      <c r="VVW178" s="173"/>
      <c r="VVX178" s="173"/>
      <c r="VVY178" s="173"/>
      <c r="VVZ178" s="173"/>
      <c r="VWA178" s="173"/>
      <c r="VWB178" s="173"/>
      <c r="VWC178" s="173"/>
      <c r="VWD178" s="173"/>
      <c r="VWE178" s="173"/>
      <c r="VWF178" s="173"/>
      <c r="VWG178" s="173"/>
      <c r="VWH178" s="173"/>
      <c r="VWI178" s="173"/>
      <c r="VWJ178" s="173"/>
      <c r="VWK178" s="173"/>
      <c r="VWL178" s="173"/>
      <c r="VWM178" s="173"/>
      <c r="VWN178" s="173"/>
      <c r="VWO178" s="173"/>
      <c r="VWP178" s="173"/>
      <c r="VWQ178" s="173"/>
      <c r="VWR178" s="173"/>
      <c r="VWS178" s="173"/>
      <c r="VWT178" s="173"/>
      <c r="VWU178" s="173"/>
      <c r="VWV178" s="173"/>
      <c r="VWW178" s="173"/>
      <c r="VWX178" s="173"/>
      <c r="VWY178" s="173"/>
      <c r="VWZ178" s="173"/>
      <c r="VXA178" s="173"/>
      <c r="VXB178" s="173"/>
      <c r="VXC178" s="173"/>
      <c r="VXD178" s="173"/>
      <c r="VXE178" s="173"/>
      <c r="VXF178" s="173"/>
      <c r="VXG178" s="173"/>
      <c r="VXH178" s="173"/>
      <c r="VXI178" s="173"/>
      <c r="VXJ178" s="173"/>
      <c r="VXK178" s="173"/>
      <c r="VXL178" s="173"/>
      <c r="VXM178" s="173"/>
      <c r="VXN178" s="173"/>
      <c r="VXO178" s="173"/>
      <c r="VXP178" s="173"/>
      <c r="VXQ178" s="173"/>
      <c r="VXR178" s="173"/>
      <c r="VXS178" s="173"/>
      <c r="VXT178" s="173"/>
      <c r="VXU178" s="173"/>
      <c r="VXV178" s="173"/>
      <c r="VXW178" s="173"/>
      <c r="VXX178" s="173"/>
      <c r="VXY178" s="173"/>
      <c r="VXZ178" s="173"/>
      <c r="VYA178" s="173"/>
      <c r="VYB178" s="173"/>
      <c r="VYC178" s="173"/>
      <c r="VYD178" s="173"/>
      <c r="VYE178" s="173"/>
      <c r="VYF178" s="173"/>
      <c r="VYG178" s="173"/>
      <c r="VYH178" s="173"/>
      <c r="VYI178" s="173"/>
      <c r="VYJ178" s="173"/>
      <c r="VYK178" s="173"/>
      <c r="VYL178" s="173"/>
      <c r="VYM178" s="173"/>
      <c r="VYN178" s="173"/>
      <c r="VYO178" s="173"/>
      <c r="VYP178" s="173"/>
      <c r="VYQ178" s="173"/>
      <c r="VYR178" s="173"/>
      <c r="VYS178" s="173"/>
      <c r="VYT178" s="173"/>
      <c r="VYU178" s="173"/>
      <c r="VYV178" s="173"/>
      <c r="VYW178" s="173"/>
      <c r="VYX178" s="173"/>
      <c r="VYY178" s="173"/>
      <c r="VYZ178" s="173"/>
      <c r="VZA178" s="173"/>
      <c r="VZB178" s="173"/>
      <c r="VZC178" s="173"/>
      <c r="VZD178" s="173"/>
      <c r="VZE178" s="173"/>
      <c r="VZF178" s="173"/>
      <c r="VZG178" s="173"/>
      <c r="VZH178" s="173"/>
      <c r="VZI178" s="173"/>
      <c r="VZJ178" s="173"/>
      <c r="VZK178" s="173"/>
      <c r="VZL178" s="173"/>
      <c r="VZM178" s="173"/>
      <c r="VZN178" s="173"/>
      <c r="VZO178" s="173"/>
      <c r="VZP178" s="173"/>
      <c r="VZQ178" s="173"/>
      <c r="VZR178" s="173"/>
      <c r="VZS178" s="173"/>
      <c r="VZT178" s="173"/>
      <c r="VZU178" s="173"/>
      <c r="VZV178" s="173"/>
      <c r="VZW178" s="173"/>
      <c r="VZX178" s="173"/>
      <c r="VZY178" s="173"/>
      <c r="VZZ178" s="173"/>
      <c r="WAA178" s="173"/>
      <c r="WAB178" s="173"/>
      <c r="WAC178" s="173"/>
      <c r="WAD178" s="173"/>
      <c r="WAE178" s="173"/>
      <c r="WAF178" s="173"/>
      <c r="WAG178" s="173"/>
      <c r="WAH178" s="173"/>
      <c r="WAI178" s="173"/>
      <c r="WAJ178" s="173"/>
      <c r="WAK178" s="173"/>
      <c r="WAL178" s="173"/>
      <c r="WAM178" s="173"/>
      <c r="WAN178" s="173"/>
      <c r="WAO178" s="173"/>
      <c r="WAP178" s="173"/>
      <c r="WAQ178" s="173"/>
      <c r="WAR178" s="173"/>
      <c r="WAS178" s="173"/>
      <c r="WAT178" s="173"/>
      <c r="WAU178" s="173"/>
      <c r="WAV178" s="173"/>
      <c r="WAW178" s="173"/>
      <c r="WAX178" s="173"/>
      <c r="WAY178" s="173"/>
      <c r="WAZ178" s="173"/>
      <c r="WBA178" s="173"/>
      <c r="WBB178" s="173"/>
      <c r="WBC178" s="173"/>
      <c r="WBD178" s="173"/>
      <c r="WBE178" s="173"/>
      <c r="WBF178" s="173"/>
      <c r="WBG178" s="173"/>
      <c r="WBH178" s="173"/>
      <c r="WBI178" s="173"/>
      <c r="WBJ178" s="173"/>
      <c r="WBK178" s="173"/>
      <c r="WBL178" s="173"/>
      <c r="WBM178" s="173"/>
      <c r="WBN178" s="173"/>
      <c r="WBO178" s="173"/>
      <c r="WBP178" s="173"/>
      <c r="WBQ178" s="173"/>
      <c r="WBR178" s="173"/>
      <c r="WBS178" s="173"/>
      <c r="WBT178" s="173"/>
      <c r="WBU178" s="173"/>
      <c r="WBV178" s="173"/>
      <c r="WBW178" s="173"/>
      <c r="WBX178" s="173"/>
      <c r="WBY178" s="173"/>
      <c r="WBZ178" s="173"/>
      <c r="WCA178" s="173"/>
      <c r="WCB178" s="173"/>
      <c r="WCC178" s="173"/>
      <c r="WCD178" s="173"/>
      <c r="WCE178" s="173"/>
      <c r="WCF178" s="173"/>
      <c r="WCG178" s="173"/>
      <c r="WCH178" s="173"/>
      <c r="WCI178" s="173"/>
      <c r="WCJ178" s="173"/>
      <c r="WCK178" s="173"/>
      <c r="WCL178" s="173"/>
      <c r="WCM178" s="173"/>
      <c r="WCN178" s="173"/>
      <c r="WCO178" s="173"/>
      <c r="WCP178" s="173"/>
      <c r="WCQ178" s="173"/>
      <c r="WCR178" s="173"/>
      <c r="WCS178" s="173"/>
      <c r="WCT178" s="173"/>
      <c r="WCU178" s="173"/>
      <c r="WCV178" s="173"/>
      <c r="WCW178" s="173"/>
      <c r="WCX178" s="173"/>
      <c r="WCY178" s="173"/>
      <c r="WCZ178" s="173"/>
      <c r="WDA178" s="173"/>
      <c r="WDB178" s="173"/>
      <c r="WDC178" s="173"/>
      <c r="WDD178" s="173"/>
      <c r="WDE178" s="173"/>
      <c r="WDF178" s="173"/>
      <c r="WDG178" s="173"/>
      <c r="WDH178" s="173"/>
      <c r="WDI178" s="173"/>
      <c r="WDJ178" s="173"/>
      <c r="WDK178" s="173"/>
      <c r="WDL178" s="173"/>
      <c r="WDM178" s="173"/>
      <c r="WDN178" s="173"/>
      <c r="WDO178" s="173"/>
      <c r="WDP178" s="173"/>
      <c r="WDQ178" s="173"/>
      <c r="WDR178" s="173"/>
      <c r="WDS178" s="173"/>
      <c r="WDT178" s="173"/>
      <c r="WDU178" s="173"/>
      <c r="WDV178" s="173"/>
      <c r="WDW178" s="173"/>
      <c r="WDX178" s="173"/>
      <c r="WDY178" s="173"/>
      <c r="WDZ178" s="173"/>
      <c r="WEA178" s="173"/>
      <c r="WEB178" s="173"/>
      <c r="WEC178" s="173"/>
      <c r="WED178" s="173"/>
      <c r="WEE178" s="173"/>
      <c r="WEF178" s="173"/>
      <c r="WEG178" s="173"/>
      <c r="WEH178" s="173"/>
      <c r="WEI178" s="173"/>
      <c r="WEJ178" s="173"/>
      <c r="WEK178" s="173"/>
      <c r="WEL178" s="173"/>
      <c r="WEM178" s="173"/>
      <c r="WEN178" s="173"/>
      <c r="WEO178" s="173"/>
      <c r="WEP178" s="173"/>
      <c r="WEQ178" s="173"/>
      <c r="WER178" s="173"/>
      <c r="WES178" s="173"/>
      <c r="WET178" s="173"/>
      <c r="WEU178" s="173"/>
      <c r="WEV178" s="173"/>
      <c r="WEW178" s="173"/>
      <c r="WEX178" s="173"/>
      <c r="WEY178" s="173"/>
      <c r="WEZ178" s="173"/>
      <c r="WFA178" s="173"/>
      <c r="WFB178" s="173"/>
      <c r="WFC178" s="173"/>
      <c r="WFD178" s="173"/>
      <c r="WFE178" s="173"/>
      <c r="WFF178" s="173"/>
      <c r="WFG178" s="173"/>
      <c r="WFH178" s="173"/>
      <c r="WFI178" s="173"/>
      <c r="WFJ178" s="173"/>
      <c r="WFK178" s="173"/>
      <c r="WFL178" s="173"/>
      <c r="WFM178" s="173"/>
      <c r="WFN178" s="173"/>
      <c r="WFO178" s="173"/>
      <c r="WFP178" s="173"/>
      <c r="WFQ178" s="173"/>
      <c r="WFR178" s="173"/>
      <c r="WFS178" s="173"/>
      <c r="WFT178" s="173"/>
      <c r="WFU178" s="173"/>
      <c r="WFV178" s="173"/>
      <c r="WFW178" s="173"/>
      <c r="WFX178" s="173"/>
      <c r="WFY178" s="173"/>
      <c r="WFZ178" s="173"/>
      <c r="WGA178" s="173"/>
      <c r="WGB178" s="173"/>
      <c r="WGC178" s="173"/>
      <c r="WGD178" s="173"/>
      <c r="WGE178" s="173"/>
      <c r="WGF178" s="173"/>
      <c r="WGG178" s="173"/>
      <c r="WGH178" s="173"/>
      <c r="WGI178" s="173"/>
      <c r="WGJ178" s="173"/>
      <c r="WGK178" s="173"/>
      <c r="WGL178" s="173"/>
      <c r="WGM178" s="173"/>
      <c r="WGN178" s="173"/>
      <c r="WGO178" s="173"/>
      <c r="WGP178" s="173"/>
      <c r="WGQ178" s="173"/>
      <c r="WGR178" s="173"/>
      <c r="WGS178" s="173"/>
      <c r="WGT178" s="173"/>
      <c r="WGU178" s="173"/>
      <c r="WGV178" s="173"/>
      <c r="WGW178" s="173"/>
      <c r="WGX178" s="173"/>
      <c r="WGY178" s="173"/>
      <c r="WGZ178" s="173"/>
      <c r="WHA178" s="173"/>
      <c r="WHB178" s="173"/>
      <c r="WHC178" s="173"/>
      <c r="WHD178" s="173"/>
      <c r="WHE178" s="173"/>
      <c r="WHF178" s="173"/>
      <c r="WHG178" s="173"/>
      <c r="WHH178" s="173"/>
      <c r="WHI178" s="173"/>
      <c r="WHJ178" s="173"/>
      <c r="WHK178" s="173"/>
      <c r="WHL178" s="173"/>
      <c r="WHM178" s="173"/>
      <c r="WHN178" s="173"/>
      <c r="WHO178" s="173"/>
      <c r="WHP178" s="173"/>
      <c r="WHQ178" s="173"/>
      <c r="WHR178" s="173"/>
      <c r="WHS178" s="173"/>
      <c r="WHT178" s="173"/>
      <c r="WHU178" s="173"/>
      <c r="WHV178" s="173"/>
      <c r="WHW178" s="173"/>
      <c r="WHX178" s="173"/>
      <c r="WHY178" s="173"/>
      <c r="WHZ178" s="173"/>
      <c r="WIA178" s="173"/>
      <c r="WIB178" s="173"/>
      <c r="WIC178" s="173"/>
      <c r="WID178" s="173"/>
      <c r="WIE178" s="173"/>
      <c r="WIF178" s="173"/>
      <c r="WIG178" s="173"/>
      <c r="WIH178" s="173"/>
      <c r="WII178" s="173"/>
      <c r="WIJ178" s="173"/>
      <c r="WIK178" s="173"/>
      <c r="WIL178" s="173"/>
      <c r="WIM178" s="173"/>
      <c r="WIN178" s="173"/>
      <c r="WIO178" s="173"/>
      <c r="WIP178" s="173"/>
      <c r="WIQ178" s="173"/>
      <c r="WIR178" s="173"/>
      <c r="WIS178" s="173"/>
      <c r="WIT178" s="173"/>
      <c r="WIU178" s="173"/>
      <c r="WIV178" s="173"/>
      <c r="WIW178" s="173"/>
      <c r="WIX178" s="173"/>
      <c r="WIY178" s="173"/>
      <c r="WIZ178" s="173"/>
      <c r="WJA178" s="173"/>
      <c r="WJB178" s="173"/>
      <c r="WJC178" s="173"/>
      <c r="WJD178" s="173"/>
      <c r="WJE178" s="173"/>
      <c r="WJF178" s="173"/>
      <c r="WJG178" s="173"/>
      <c r="WJH178" s="173"/>
      <c r="WJI178" s="173"/>
      <c r="WJJ178" s="173"/>
      <c r="WJK178" s="173"/>
      <c r="WJL178" s="173"/>
      <c r="WJM178" s="173"/>
      <c r="WJN178" s="173"/>
      <c r="WJO178" s="173"/>
      <c r="WJP178" s="173"/>
      <c r="WJQ178" s="173"/>
      <c r="WJR178" s="173"/>
      <c r="WJS178" s="173"/>
      <c r="WJT178" s="173"/>
      <c r="WJU178" s="173"/>
      <c r="WJV178" s="173"/>
      <c r="WJW178" s="173"/>
      <c r="WJX178" s="173"/>
      <c r="WJY178" s="173"/>
      <c r="WJZ178" s="173"/>
      <c r="WKA178" s="173"/>
      <c r="WKB178" s="173"/>
      <c r="WKC178" s="173"/>
      <c r="WKD178" s="173"/>
      <c r="WKE178" s="173"/>
      <c r="WKF178" s="173"/>
      <c r="WKG178" s="173"/>
      <c r="WKH178" s="173"/>
      <c r="WKI178" s="173"/>
      <c r="WKJ178" s="173"/>
      <c r="WKK178" s="173"/>
      <c r="WKL178" s="173"/>
      <c r="WKM178" s="173"/>
      <c r="WKN178" s="173"/>
      <c r="WKO178" s="173"/>
      <c r="WKP178" s="173"/>
      <c r="WKQ178" s="173"/>
      <c r="WKR178" s="173"/>
      <c r="WKS178" s="173"/>
      <c r="WKT178" s="173"/>
      <c r="WKU178" s="173"/>
      <c r="WKV178" s="173"/>
      <c r="WKW178" s="173"/>
      <c r="WKX178" s="173"/>
      <c r="WKY178" s="173"/>
      <c r="WKZ178" s="173"/>
      <c r="WLA178" s="173"/>
      <c r="WLB178" s="173"/>
      <c r="WLC178" s="173"/>
      <c r="WLD178" s="173"/>
      <c r="WLE178" s="173"/>
      <c r="WLF178" s="173"/>
      <c r="WLG178" s="173"/>
      <c r="WLH178" s="173"/>
      <c r="WLI178" s="173"/>
      <c r="WLJ178" s="173"/>
      <c r="WLK178" s="173"/>
      <c r="WLL178" s="173"/>
      <c r="WLM178" s="173"/>
      <c r="WLN178" s="173"/>
      <c r="WLO178" s="173"/>
      <c r="WLP178" s="173"/>
      <c r="WLQ178" s="173"/>
      <c r="WLR178" s="173"/>
      <c r="WLS178" s="173"/>
      <c r="WLT178" s="173"/>
      <c r="WLU178" s="173"/>
      <c r="WLV178" s="173"/>
      <c r="WLW178" s="173"/>
      <c r="WLX178" s="173"/>
      <c r="WLY178" s="173"/>
      <c r="WLZ178" s="173"/>
      <c r="WMA178" s="173"/>
      <c r="WMB178" s="173"/>
      <c r="WMC178" s="173"/>
      <c r="WMD178" s="173"/>
      <c r="WME178" s="173"/>
      <c r="WMF178" s="173"/>
      <c r="WMG178" s="173"/>
      <c r="WMH178" s="173"/>
      <c r="WMI178" s="173"/>
      <c r="WMJ178" s="173"/>
      <c r="WMK178" s="173"/>
      <c r="WML178" s="173"/>
      <c r="WMM178" s="173"/>
      <c r="WMN178" s="173"/>
      <c r="WMO178" s="173"/>
      <c r="WMP178" s="173"/>
      <c r="WMQ178" s="173"/>
      <c r="WMR178" s="173"/>
      <c r="WMS178" s="173"/>
      <c r="WMT178" s="173"/>
      <c r="WMU178" s="173"/>
      <c r="WMV178" s="173"/>
      <c r="WMW178" s="173"/>
      <c r="WMX178" s="173"/>
      <c r="WMY178" s="173"/>
      <c r="WMZ178" s="173"/>
      <c r="WNA178" s="173"/>
      <c r="WNB178" s="173"/>
      <c r="WNC178" s="173"/>
      <c r="WND178" s="173"/>
      <c r="WNE178" s="173"/>
      <c r="WNF178" s="173"/>
      <c r="WNG178" s="173"/>
      <c r="WNH178" s="173"/>
      <c r="WNI178" s="173"/>
      <c r="WNJ178" s="173"/>
      <c r="WNK178" s="173"/>
      <c r="WNL178" s="173"/>
      <c r="WNM178" s="173"/>
      <c r="WNN178" s="173"/>
      <c r="WNO178" s="173"/>
      <c r="WNP178" s="173"/>
      <c r="WNQ178" s="173"/>
      <c r="WNR178" s="173"/>
      <c r="WNS178" s="173"/>
      <c r="WNT178" s="173"/>
      <c r="WNU178" s="173"/>
      <c r="WNV178" s="173"/>
      <c r="WNW178" s="173"/>
      <c r="WNX178" s="173"/>
      <c r="WNY178" s="173"/>
      <c r="WNZ178" s="173"/>
      <c r="WOA178" s="173"/>
      <c r="WOB178" s="173"/>
      <c r="WOC178" s="173"/>
      <c r="WOD178" s="173"/>
      <c r="WOE178" s="173"/>
      <c r="WOF178" s="173"/>
      <c r="WOG178" s="173"/>
      <c r="WOH178" s="173"/>
      <c r="WOI178" s="173"/>
      <c r="WOJ178" s="173"/>
      <c r="WOK178" s="173"/>
      <c r="WOL178" s="173"/>
      <c r="WOM178" s="173"/>
      <c r="WON178" s="173"/>
      <c r="WOO178" s="173"/>
      <c r="WOP178" s="173"/>
      <c r="WOQ178" s="173"/>
      <c r="WOR178" s="173"/>
      <c r="WOS178" s="173"/>
      <c r="WOT178" s="173"/>
      <c r="WOU178" s="173"/>
      <c r="WOV178" s="173"/>
      <c r="WOW178" s="173"/>
      <c r="WOX178" s="173"/>
      <c r="WOY178" s="173"/>
      <c r="WOZ178" s="173"/>
      <c r="WPA178" s="173"/>
      <c r="WPB178" s="173"/>
      <c r="WPC178" s="173"/>
      <c r="WPD178" s="173"/>
      <c r="WPE178" s="173"/>
      <c r="WPF178" s="173"/>
      <c r="WPG178" s="173"/>
      <c r="WPH178" s="173"/>
      <c r="WPI178" s="173"/>
      <c r="WPJ178" s="173"/>
      <c r="WPK178" s="173"/>
      <c r="WPL178" s="173"/>
      <c r="WPM178" s="173"/>
      <c r="WPN178" s="173"/>
      <c r="WPO178" s="173"/>
      <c r="WPP178" s="173"/>
      <c r="WPQ178" s="173"/>
      <c r="WPR178" s="173"/>
      <c r="WPS178" s="173"/>
      <c r="WPT178" s="173"/>
      <c r="WPU178" s="173"/>
      <c r="WPV178" s="173"/>
      <c r="WPW178" s="173"/>
      <c r="WPX178" s="173"/>
      <c r="WPY178" s="173"/>
      <c r="WPZ178" s="173"/>
      <c r="WQA178" s="173"/>
      <c r="WQB178" s="173"/>
      <c r="WQC178" s="173"/>
      <c r="WQD178" s="173"/>
      <c r="WQE178" s="173"/>
      <c r="WQF178" s="173"/>
      <c r="WQG178" s="173"/>
      <c r="WQH178" s="173"/>
      <c r="WQI178" s="173"/>
      <c r="WQJ178" s="173"/>
      <c r="WQK178" s="173"/>
      <c r="WQL178" s="173"/>
      <c r="WQM178" s="173"/>
      <c r="WQN178" s="173"/>
      <c r="WQO178" s="173"/>
      <c r="WQP178" s="173"/>
      <c r="WQQ178" s="173"/>
      <c r="WQR178" s="173"/>
      <c r="WQS178" s="173"/>
      <c r="WQT178" s="173"/>
      <c r="WQU178" s="173"/>
      <c r="WQV178" s="173"/>
      <c r="WQW178" s="173"/>
      <c r="WQX178" s="173"/>
      <c r="WQY178" s="173"/>
      <c r="WQZ178" s="173"/>
      <c r="WRA178" s="173"/>
      <c r="WRB178" s="173"/>
      <c r="WRC178" s="173"/>
      <c r="WRD178" s="173"/>
      <c r="WRE178" s="173"/>
      <c r="WRF178" s="173"/>
      <c r="WRG178" s="173"/>
      <c r="WRH178" s="173"/>
      <c r="WRI178" s="173"/>
      <c r="WRJ178" s="173"/>
      <c r="WRK178" s="173"/>
      <c r="WRL178" s="173"/>
      <c r="WRM178" s="173"/>
      <c r="WRN178" s="173"/>
      <c r="WRO178" s="173"/>
      <c r="WRP178" s="173"/>
      <c r="WRQ178" s="173"/>
      <c r="WRR178" s="173"/>
      <c r="WRS178" s="173"/>
      <c r="WRT178" s="173"/>
      <c r="WRU178" s="173"/>
      <c r="WRV178" s="173"/>
      <c r="WRW178" s="173"/>
      <c r="WRX178" s="173"/>
      <c r="WRY178" s="173"/>
      <c r="WRZ178" s="173"/>
      <c r="WSA178" s="173"/>
      <c r="WSB178" s="173"/>
      <c r="WSC178" s="173"/>
      <c r="WSD178" s="173"/>
      <c r="WSE178" s="173"/>
      <c r="WSF178" s="173"/>
      <c r="WSG178" s="173"/>
      <c r="WSH178" s="173"/>
      <c r="WSI178" s="173"/>
      <c r="WSJ178" s="173"/>
      <c r="WSK178" s="173"/>
      <c r="WSL178" s="173"/>
      <c r="WSM178" s="173"/>
      <c r="WSN178" s="173"/>
      <c r="WSO178" s="173"/>
      <c r="WSP178" s="173"/>
      <c r="WSQ178" s="173"/>
      <c r="WSR178" s="173"/>
      <c r="WSS178" s="173"/>
      <c r="WST178" s="173"/>
      <c r="WSU178" s="173"/>
      <c r="WSV178" s="173"/>
      <c r="WSW178" s="173"/>
      <c r="WSX178" s="173"/>
      <c r="WSY178" s="173"/>
      <c r="WSZ178" s="173"/>
      <c r="WTA178" s="173"/>
      <c r="WTB178" s="173"/>
      <c r="WTC178" s="173"/>
      <c r="WTD178" s="173"/>
      <c r="WTE178" s="173"/>
      <c r="WTF178" s="173"/>
      <c r="WTG178" s="173"/>
      <c r="WTH178" s="173"/>
      <c r="WTI178" s="173"/>
      <c r="WTJ178" s="173"/>
      <c r="WTK178" s="173"/>
      <c r="WTL178" s="173"/>
      <c r="WTM178" s="173"/>
      <c r="WTN178" s="173"/>
      <c r="WTO178" s="173"/>
      <c r="WTP178" s="173"/>
      <c r="WTQ178" s="173"/>
      <c r="WTR178" s="173"/>
      <c r="WTS178" s="173"/>
      <c r="WTT178" s="173"/>
      <c r="WTU178" s="173"/>
      <c r="WTV178" s="173"/>
      <c r="WTW178" s="173"/>
      <c r="WTX178" s="173"/>
      <c r="WTY178" s="173"/>
      <c r="WTZ178" s="173"/>
      <c r="WUA178" s="173"/>
      <c r="WUB178" s="173"/>
      <c r="WUC178" s="173"/>
      <c r="WUD178" s="173"/>
      <c r="WUE178" s="173"/>
      <c r="WUF178" s="173"/>
      <c r="WUG178" s="173"/>
      <c r="WUH178" s="173"/>
      <c r="WUI178" s="173"/>
      <c r="WUJ178" s="173"/>
      <c r="WUK178" s="173"/>
      <c r="WUL178" s="173"/>
      <c r="WUM178" s="173"/>
      <c r="WUN178" s="173"/>
      <c r="WUO178" s="173"/>
      <c r="WUP178" s="173"/>
      <c r="WUQ178" s="173"/>
      <c r="WUR178" s="173"/>
      <c r="WUS178" s="173"/>
      <c r="WUT178" s="173"/>
      <c r="WUU178" s="173"/>
      <c r="WUV178" s="173"/>
      <c r="WUW178" s="173"/>
      <c r="WUX178" s="173"/>
      <c r="WUY178" s="173"/>
      <c r="WUZ178" s="173"/>
      <c r="WVA178" s="173"/>
      <c r="WVB178" s="173"/>
      <c r="WVC178" s="173"/>
      <c r="WVD178" s="173"/>
      <c r="WVE178" s="173"/>
      <c r="WVF178" s="173"/>
      <c r="WVG178" s="173"/>
      <c r="WVH178" s="173"/>
      <c r="WVI178" s="173"/>
      <c r="WVJ178" s="173"/>
      <c r="WVK178" s="173"/>
      <c r="WVL178" s="173"/>
      <c r="WVM178" s="173"/>
      <c r="WVN178" s="173"/>
      <c r="WVO178" s="173"/>
      <c r="WVP178" s="173"/>
      <c r="WVQ178" s="173"/>
      <c r="WVR178" s="173"/>
      <c r="WVS178" s="173"/>
      <c r="WVT178" s="173"/>
      <c r="WVU178" s="173"/>
      <c r="WVV178" s="173"/>
      <c r="WVW178" s="173"/>
      <c r="WVX178" s="173"/>
      <c r="WVY178" s="173"/>
      <c r="WVZ178" s="173"/>
      <c r="WWA178" s="173"/>
      <c r="WWB178" s="173"/>
      <c r="WWC178" s="173"/>
      <c r="WWD178" s="173"/>
      <c r="WWE178" s="173"/>
      <c r="WWF178" s="173"/>
      <c r="WWG178" s="173"/>
      <c r="WWH178" s="173"/>
      <c r="WWI178" s="173"/>
      <c r="WWJ178" s="173"/>
      <c r="WWK178" s="173"/>
      <c r="WWL178" s="173"/>
      <c r="WWM178" s="173"/>
      <c r="WWN178" s="173"/>
      <c r="WWO178" s="173"/>
      <c r="WWP178" s="173"/>
      <c r="WWQ178" s="173"/>
      <c r="WWR178" s="173"/>
      <c r="WWS178" s="173"/>
      <c r="WWT178" s="173"/>
      <c r="WWU178" s="173"/>
      <c r="WWV178" s="173"/>
      <c r="WWW178" s="173"/>
      <c r="WWX178" s="173"/>
      <c r="WWY178" s="173"/>
      <c r="WWZ178" s="173"/>
      <c r="WXA178" s="173"/>
      <c r="WXB178" s="173"/>
      <c r="WXC178" s="173"/>
      <c r="WXD178" s="173"/>
      <c r="WXE178" s="173"/>
      <c r="WXF178" s="173"/>
      <c r="WXG178" s="173"/>
      <c r="WXH178" s="173"/>
      <c r="WXI178" s="173"/>
      <c r="WXJ178" s="173"/>
      <c r="WXK178" s="173"/>
      <c r="WXL178" s="173"/>
      <c r="WXM178" s="173"/>
      <c r="WXN178" s="173"/>
      <c r="WXO178" s="173"/>
      <c r="WXP178" s="173"/>
      <c r="WXQ178" s="173"/>
      <c r="WXR178" s="173"/>
      <c r="WXS178" s="173"/>
      <c r="WXT178" s="173"/>
      <c r="WXU178" s="173"/>
      <c r="WXV178" s="173"/>
      <c r="WXW178" s="173"/>
      <c r="WXX178" s="173"/>
      <c r="WXY178" s="173"/>
      <c r="WXZ178" s="173"/>
      <c r="WYA178" s="173"/>
      <c r="WYB178" s="173"/>
      <c r="WYC178" s="173"/>
      <c r="WYD178" s="173"/>
      <c r="WYE178" s="173"/>
      <c r="WYF178" s="173"/>
      <c r="WYG178" s="173"/>
      <c r="WYH178" s="173"/>
      <c r="WYI178" s="173"/>
      <c r="WYJ178" s="173"/>
      <c r="WYK178" s="173"/>
      <c r="WYL178" s="173"/>
      <c r="WYM178" s="173"/>
      <c r="WYN178" s="173"/>
      <c r="WYO178" s="173"/>
      <c r="WYP178" s="173"/>
      <c r="WYQ178" s="173"/>
      <c r="WYR178" s="173"/>
      <c r="WYS178" s="173"/>
      <c r="WYT178" s="173"/>
      <c r="WYU178" s="173"/>
      <c r="WYV178" s="173"/>
      <c r="WYW178" s="173"/>
      <c r="WYX178" s="173"/>
      <c r="WYY178" s="173"/>
      <c r="WYZ178" s="173"/>
      <c r="WZA178" s="173"/>
      <c r="WZB178" s="173"/>
      <c r="WZC178" s="173"/>
      <c r="WZD178" s="173"/>
      <c r="WZE178" s="173"/>
      <c r="WZF178" s="173"/>
      <c r="WZG178" s="173"/>
      <c r="WZH178" s="173"/>
      <c r="WZI178" s="173"/>
      <c r="WZJ178" s="173"/>
      <c r="WZK178" s="173"/>
      <c r="WZL178" s="173"/>
      <c r="WZM178" s="173"/>
      <c r="WZN178" s="173"/>
      <c r="WZO178" s="173"/>
      <c r="WZP178" s="173"/>
      <c r="WZQ178" s="173"/>
      <c r="WZR178" s="173"/>
      <c r="WZS178" s="173"/>
      <c r="WZT178" s="173"/>
      <c r="WZU178" s="173"/>
      <c r="WZV178" s="173"/>
      <c r="WZW178" s="173"/>
      <c r="WZX178" s="173"/>
      <c r="WZY178" s="173"/>
      <c r="WZZ178" s="173"/>
      <c r="XAA178" s="173"/>
      <c r="XAB178" s="173"/>
      <c r="XAC178" s="173"/>
      <c r="XAD178" s="173"/>
      <c r="XAE178" s="173"/>
      <c r="XAF178" s="173"/>
      <c r="XAG178" s="173"/>
      <c r="XAH178" s="173"/>
      <c r="XAI178" s="173"/>
      <c r="XAJ178" s="173"/>
      <c r="XAK178" s="173"/>
      <c r="XAL178" s="173"/>
      <c r="XAM178" s="173"/>
      <c r="XAN178" s="173"/>
      <c r="XAO178" s="173"/>
      <c r="XAP178" s="173"/>
      <c r="XAQ178" s="173"/>
      <c r="XAR178" s="173"/>
      <c r="XAS178" s="173"/>
      <c r="XAT178" s="173"/>
      <c r="XAU178" s="173"/>
      <c r="XAV178" s="173"/>
      <c r="XAW178" s="173"/>
      <c r="XAX178" s="173"/>
      <c r="XAY178" s="173"/>
      <c r="XAZ178" s="173"/>
      <c r="XBA178" s="173"/>
      <c r="XBB178" s="173"/>
      <c r="XBC178" s="173"/>
      <c r="XBD178" s="173"/>
      <c r="XBE178" s="173"/>
      <c r="XBF178" s="173"/>
      <c r="XBG178" s="173"/>
      <c r="XBH178" s="173"/>
      <c r="XBI178" s="173"/>
      <c r="XBJ178" s="173"/>
      <c r="XBK178" s="173"/>
      <c r="XBL178" s="173"/>
      <c r="XBM178" s="173"/>
      <c r="XBN178" s="173"/>
      <c r="XBO178" s="173"/>
      <c r="XBP178" s="173"/>
      <c r="XBQ178" s="173"/>
      <c r="XBR178" s="173"/>
      <c r="XBS178" s="173"/>
      <c r="XBT178" s="173"/>
      <c r="XBU178" s="173"/>
      <c r="XBV178" s="173"/>
      <c r="XBW178" s="173"/>
      <c r="XBX178" s="173"/>
      <c r="XBY178" s="173"/>
      <c r="XBZ178" s="173"/>
      <c r="XCA178" s="173"/>
      <c r="XCB178" s="173"/>
      <c r="XCC178" s="173"/>
      <c r="XCD178" s="173"/>
      <c r="XCE178" s="173"/>
      <c r="XCF178" s="173"/>
      <c r="XCG178" s="173"/>
      <c r="XCH178" s="173"/>
      <c r="XCI178" s="173"/>
      <c r="XCJ178" s="173"/>
      <c r="XCK178" s="173"/>
      <c r="XCL178" s="173"/>
      <c r="XCM178" s="173"/>
      <c r="XCN178" s="173"/>
      <c r="XCO178" s="173"/>
      <c r="XCP178" s="173"/>
      <c r="XCQ178" s="173"/>
      <c r="XCR178" s="173"/>
      <c r="XCS178" s="173"/>
      <c r="XCT178" s="173"/>
      <c r="XCU178" s="173"/>
      <c r="XCV178" s="173"/>
      <c r="XCW178" s="173"/>
      <c r="XCX178" s="173"/>
      <c r="XCY178" s="173"/>
      <c r="XCZ178" s="173"/>
      <c r="XDA178" s="173"/>
      <c r="XDB178" s="173"/>
      <c r="XDC178" s="173"/>
      <c r="XDD178" s="173"/>
      <c r="XDE178" s="173"/>
      <c r="XDF178" s="173"/>
      <c r="XDG178" s="173"/>
      <c r="XDH178" s="173"/>
      <c r="XDI178" s="173"/>
      <c r="XDJ178" s="173"/>
      <c r="XDK178" s="173"/>
      <c r="XDL178" s="173"/>
      <c r="XDM178" s="173"/>
      <c r="XDN178" s="173"/>
      <c r="XDO178" s="173"/>
      <c r="XDP178" s="173"/>
      <c r="XDQ178" s="173"/>
      <c r="XDR178" s="173"/>
      <c r="XDS178" s="173"/>
      <c r="XDT178" s="173"/>
      <c r="XDU178" s="173"/>
      <c r="XDV178" s="173"/>
      <c r="XDW178" s="173"/>
      <c r="XDX178" s="173"/>
      <c r="XDY178" s="173"/>
      <c r="XDZ178" s="173"/>
      <c r="XEA178" s="173"/>
      <c r="XEB178" s="173"/>
      <c r="XEC178" s="173"/>
      <c r="XED178" s="173"/>
      <c r="XEE178" s="173"/>
      <c r="XEF178" s="173"/>
      <c r="XEG178" s="173"/>
      <c r="XEH178" s="173"/>
      <c r="XEI178" s="173"/>
      <c r="XEJ178" s="173"/>
      <c r="XEK178" s="173"/>
      <c r="XEL178" s="173"/>
      <c r="XEM178" s="173"/>
      <c r="XEN178" s="173"/>
      <c r="XEO178" s="173"/>
      <c r="XEP178" s="173"/>
      <c r="XEQ178" s="173"/>
      <c r="XER178" s="173"/>
      <c r="XES178" s="173"/>
      <c r="XET178" s="173"/>
      <c r="XEU178" s="173"/>
      <c r="XEV178" s="173"/>
    </row>
    <row r="179" spans="1:16376" s="231" customFormat="1" x14ac:dyDescent="0.25">
      <c r="A179" s="228"/>
      <c r="C179" s="232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  <c r="AF179" s="173"/>
      <c r="AG179" s="173"/>
      <c r="AH179" s="173"/>
      <c r="AI179" s="173"/>
      <c r="AJ179" s="173"/>
      <c r="AK179" s="173"/>
      <c r="AL179" s="173"/>
      <c r="AM179" s="173"/>
      <c r="AN179" s="173"/>
      <c r="AO179" s="173"/>
      <c r="AP179" s="173"/>
      <c r="AQ179" s="173"/>
      <c r="AR179" s="173"/>
      <c r="AS179" s="173"/>
      <c r="AT179" s="173"/>
      <c r="AU179" s="173"/>
      <c r="AV179" s="173"/>
      <c r="AW179" s="173"/>
      <c r="AX179" s="173"/>
      <c r="AY179" s="173"/>
      <c r="AZ179" s="173"/>
      <c r="BA179" s="173"/>
      <c r="BB179" s="173"/>
      <c r="BC179" s="173"/>
      <c r="BD179" s="173"/>
      <c r="BE179" s="173"/>
      <c r="BF179" s="173"/>
      <c r="BG179" s="173"/>
      <c r="BH179" s="173"/>
      <c r="BI179" s="173"/>
      <c r="BJ179" s="173"/>
      <c r="BK179" s="173"/>
      <c r="BL179" s="173"/>
      <c r="BM179" s="173"/>
      <c r="BN179" s="173"/>
      <c r="BO179" s="173"/>
      <c r="BP179" s="173"/>
      <c r="BQ179" s="173"/>
      <c r="BR179" s="173"/>
      <c r="BS179" s="173"/>
      <c r="BT179" s="173"/>
      <c r="BU179" s="173"/>
      <c r="BV179" s="173"/>
      <c r="BW179" s="173"/>
      <c r="BX179" s="173"/>
      <c r="BY179" s="173"/>
      <c r="BZ179" s="173"/>
      <c r="CA179" s="173"/>
      <c r="CB179" s="173"/>
      <c r="CC179" s="173"/>
      <c r="CD179" s="173"/>
      <c r="CE179" s="173"/>
      <c r="CF179" s="173"/>
      <c r="CG179" s="173"/>
      <c r="CH179" s="173"/>
      <c r="CI179" s="173"/>
      <c r="CJ179" s="173"/>
      <c r="CK179" s="173"/>
      <c r="CL179" s="173"/>
      <c r="CM179" s="173"/>
      <c r="CN179" s="173"/>
      <c r="CO179" s="173"/>
      <c r="CP179" s="173"/>
      <c r="CQ179" s="173"/>
      <c r="CR179" s="173"/>
      <c r="CS179" s="173"/>
      <c r="CT179" s="173"/>
      <c r="CU179" s="173"/>
      <c r="CV179" s="173"/>
      <c r="CW179" s="173"/>
      <c r="CX179" s="173"/>
      <c r="CY179" s="173"/>
      <c r="CZ179" s="173"/>
      <c r="DA179" s="173"/>
      <c r="DB179" s="173"/>
      <c r="DC179" s="173"/>
      <c r="DD179" s="173"/>
      <c r="DE179" s="173"/>
      <c r="DF179" s="173"/>
      <c r="DG179" s="173"/>
      <c r="DH179" s="173"/>
      <c r="DI179" s="173"/>
      <c r="DJ179" s="173"/>
      <c r="DK179" s="173"/>
      <c r="DL179" s="173"/>
      <c r="DM179" s="173"/>
      <c r="DN179" s="173"/>
      <c r="DO179" s="173"/>
      <c r="DP179" s="173"/>
      <c r="DQ179" s="173"/>
      <c r="DR179" s="173"/>
      <c r="DS179" s="173"/>
      <c r="DT179" s="173"/>
      <c r="DU179" s="173"/>
      <c r="DV179" s="173"/>
      <c r="DW179" s="173"/>
      <c r="DX179" s="173"/>
      <c r="DY179" s="173"/>
      <c r="DZ179" s="173"/>
      <c r="EA179" s="173"/>
      <c r="EB179" s="173"/>
      <c r="EC179" s="173"/>
      <c r="ED179" s="173"/>
      <c r="EE179" s="173"/>
      <c r="EF179" s="173"/>
      <c r="EG179" s="173"/>
      <c r="EH179" s="173"/>
      <c r="EI179" s="173"/>
      <c r="EJ179" s="173"/>
      <c r="EK179" s="173"/>
      <c r="EL179" s="173"/>
      <c r="EM179" s="173"/>
      <c r="EN179" s="173"/>
      <c r="EO179" s="173"/>
      <c r="EP179" s="173"/>
      <c r="EQ179" s="173"/>
      <c r="ER179" s="173"/>
      <c r="ES179" s="173"/>
      <c r="ET179" s="173"/>
      <c r="EU179" s="173"/>
      <c r="EV179" s="173"/>
      <c r="EW179" s="173"/>
      <c r="EX179" s="173"/>
      <c r="EY179" s="173"/>
      <c r="EZ179" s="173"/>
      <c r="FA179" s="173"/>
      <c r="FB179" s="173"/>
      <c r="FC179" s="173"/>
      <c r="FD179" s="173"/>
      <c r="FE179" s="173"/>
      <c r="FF179" s="173"/>
      <c r="FG179" s="173"/>
      <c r="FH179" s="173"/>
      <c r="FI179" s="173"/>
      <c r="FJ179" s="173"/>
      <c r="FK179" s="173"/>
      <c r="FL179" s="173"/>
      <c r="FM179" s="173"/>
      <c r="FN179" s="173"/>
      <c r="FO179" s="173"/>
      <c r="FP179" s="173"/>
      <c r="FQ179" s="173"/>
      <c r="FR179" s="173"/>
      <c r="FS179" s="173"/>
      <c r="FT179" s="173"/>
      <c r="FU179" s="173"/>
      <c r="FV179" s="173"/>
      <c r="FW179" s="173"/>
      <c r="FX179" s="173"/>
      <c r="FY179" s="173"/>
      <c r="FZ179" s="173"/>
      <c r="GA179" s="173"/>
      <c r="GB179" s="173"/>
      <c r="GC179" s="173"/>
      <c r="GD179" s="173"/>
      <c r="GE179" s="173"/>
      <c r="GF179" s="173"/>
      <c r="GG179" s="173"/>
      <c r="GH179" s="173"/>
      <c r="GI179" s="173"/>
      <c r="GJ179" s="173"/>
      <c r="GK179" s="173"/>
      <c r="GL179" s="173"/>
      <c r="GM179" s="173"/>
      <c r="GN179" s="173"/>
      <c r="GO179" s="173"/>
      <c r="GP179" s="173"/>
      <c r="GQ179" s="173"/>
      <c r="GR179" s="173"/>
      <c r="GS179" s="173"/>
      <c r="GT179" s="173"/>
      <c r="GU179" s="173"/>
      <c r="GV179" s="173"/>
      <c r="GW179" s="173"/>
      <c r="GX179" s="173"/>
      <c r="GY179" s="173"/>
      <c r="GZ179" s="173"/>
      <c r="HA179" s="173"/>
      <c r="HB179" s="173"/>
      <c r="HC179" s="173"/>
      <c r="HD179" s="173"/>
      <c r="HE179" s="173"/>
      <c r="HF179" s="173"/>
      <c r="HG179" s="173"/>
      <c r="HH179" s="173"/>
      <c r="HI179" s="173"/>
      <c r="HJ179" s="173"/>
      <c r="HK179" s="173"/>
      <c r="HL179" s="173"/>
      <c r="HM179" s="173"/>
      <c r="HN179" s="173"/>
      <c r="HO179" s="173"/>
      <c r="HP179" s="173"/>
      <c r="HQ179" s="173"/>
      <c r="HR179" s="173"/>
      <c r="HS179" s="173"/>
      <c r="HT179" s="173"/>
      <c r="HU179" s="173"/>
      <c r="HV179" s="173"/>
      <c r="HW179" s="173"/>
      <c r="HX179" s="173"/>
      <c r="HY179" s="173"/>
      <c r="HZ179" s="173"/>
      <c r="IA179" s="173"/>
      <c r="IB179" s="173"/>
      <c r="IC179" s="173"/>
      <c r="ID179" s="173"/>
      <c r="IE179" s="173"/>
      <c r="IF179" s="173"/>
      <c r="IG179" s="173"/>
      <c r="IH179" s="173"/>
      <c r="II179" s="173"/>
      <c r="IJ179" s="173"/>
      <c r="IK179" s="173"/>
      <c r="IL179" s="173"/>
      <c r="IM179" s="173"/>
      <c r="IN179" s="173"/>
      <c r="IO179" s="173"/>
      <c r="IP179" s="173"/>
      <c r="IQ179" s="173"/>
      <c r="IR179" s="173"/>
      <c r="IS179" s="173"/>
      <c r="IT179" s="173"/>
      <c r="IU179" s="173"/>
      <c r="IV179" s="173"/>
      <c r="IW179" s="173"/>
      <c r="IX179" s="173"/>
      <c r="IY179" s="173"/>
      <c r="IZ179" s="173"/>
      <c r="JA179" s="173"/>
      <c r="JB179" s="173"/>
      <c r="JC179" s="173"/>
      <c r="JD179" s="173"/>
      <c r="JE179" s="173"/>
      <c r="JF179" s="173"/>
      <c r="JG179" s="173"/>
      <c r="JH179" s="173"/>
      <c r="JI179" s="173"/>
      <c r="JJ179" s="173"/>
      <c r="JK179" s="173"/>
      <c r="JL179" s="173"/>
      <c r="JM179" s="173"/>
      <c r="JN179" s="173"/>
      <c r="JO179" s="173"/>
      <c r="JP179" s="173"/>
      <c r="JQ179" s="173"/>
      <c r="JR179" s="173"/>
      <c r="JS179" s="173"/>
      <c r="JT179" s="173"/>
      <c r="JU179" s="173"/>
      <c r="JV179" s="173"/>
      <c r="JW179" s="173"/>
      <c r="JX179" s="173"/>
      <c r="JY179" s="173"/>
      <c r="JZ179" s="173"/>
      <c r="KA179" s="173"/>
      <c r="KB179" s="173"/>
      <c r="KC179" s="173"/>
      <c r="KD179" s="173"/>
      <c r="KE179" s="173"/>
      <c r="KF179" s="173"/>
      <c r="KG179" s="173"/>
      <c r="KH179" s="173"/>
      <c r="KI179" s="173"/>
      <c r="KJ179" s="173"/>
      <c r="KK179" s="173"/>
      <c r="KL179" s="173"/>
      <c r="KM179" s="173"/>
      <c r="KN179" s="173"/>
      <c r="KO179" s="173"/>
      <c r="KP179" s="173"/>
      <c r="KQ179" s="173"/>
      <c r="KR179" s="173"/>
      <c r="KS179" s="173"/>
      <c r="KT179" s="173"/>
      <c r="KU179" s="173"/>
      <c r="KV179" s="173"/>
      <c r="KW179" s="173"/>
      <c r="KX179" s="173"/>
      <c r="KY179" s="173"/>
      <c r="KZ179" s="173"/>
      <c r="LA179" s="173"/>
      <c r="LB179" s="173"/>
      <c r="LC179" s="173"/>
      <c r="LD179" s="173"/>
      <c r="LE179" s="173"/>
      <c r="LF179" s="173"/>
      <c r="LG179" s="173"/>
      <c r="LH179" s="173"/>
      <c r="LI179" s="173"/>
      <c r="LJ179" s="173"/>
      <c r="LK179" s="173"/>
      <c r="LL179" s="173"/>
      <c r="LM179" s="173"/>
      <c r="LN179" s="173"/>
      <c r="LO179" s="173"/>
      <c r="LP179" s="173"/>
      <c r="LQ179" s="173"/>
      <c r="LR179" s="173"/>
      <c r="LS179" s="173"/>
      <c r="LT179" s="173"/>
      <c r="LU179" s="173"/>
      <c r="LV179" s="173"/>
      <c r="LW179" s="173"/>
      <c r="LX179" s="173"/>
      <c r="LY179" s="173"/>
      <c r="LZ179" s="173"/>
      <c r="MA179" s="173"/>
      <c r="MB179" s="173"/>
      <c r="MC179" s="173"/>
      <c r="MD179" s="173"/>
      <c r="ME179" s="173"/>
      <c r="MF179" s="173"/>
      <c r="MG179" s="173"/>
      <c r="MH179" s="173"/>
      <c r="MI179" s="173"/>
      <c r="MJ179" s="173"/>
      <c r="MK179" s="173"/>
      <c r="ML179" s="173"/>
      <c r="MM179" s="173"/>
      <c r="MN179" s="173"/>
      <c r="MO179" s="173"/>
      <c r="MP179" s="173"/>
      <c r="MQ179" s="173"/>
      <c r="MR179" s="173"/>
      <c r="MS179" s="173"/>
      <c r="MT179" s="173"/>
      <c r="MU179" s="173"/>
      <c r="MV179" s="173"/>
      <c r="MW179" s="173"/>
      <c r="MX179" s="173"/>
      <c r="MY179" s="173"/>
      <c r="MZ179" s="173"/>
      <c r="NA179" s="173"/>
      <c r="NB179" s="173"/>
      <c r="NC179" s="173"/>
      <c r="ND179" s="173"/>
      <c r="NE179" s="173"/>
      <c r="NF179" s="173"/>
      <c r="NG179" s="173"/>
      <c r="NH179" s="173"/>
      <c r="NI179" s="173"/>
      <c r="NJ179" s="173"/>
      <c r="NK179" s="173"/>
      <c r="NL179" s="173"/>
      <c r="NM179" s="173"/>
      <c r="NN179" s="173"/>
      <c r="NO179" s="173"/>
      <c r="NP179" s="173"/>
      <c r="NQ179" s="173"/>
      <c r="NR179" s="173"/>
      <c r="NS179" s="173"/>
      <c r="NT179" s="173"/>
      <c r="NU179" s="173"/>
      <c r="NV179" s="173"/>
      <c r="NW179" s="173"/>
      <c r="NX179" s="173"/>
      <c r="NY179" s="173"/>
      <c r="NZ179" s="173"/>
      <c r="OA179" s="173"/>
      <c r="OB179" s="173"/>
      <c r="OC179" s="173"/>
      <c r="OD179" s="173"/>
      <c r="OE179" s="173"/>
      <c r="OF179" s="173"/>
      <c r="OG179" s="173"/>
      <c r="OH179" s="173"/>
      <c r="OI179" s="173"/>
      <c r="OJ179" s="173"/>
      <c r="OK179" s="173"/>
      <c r="OL179" s="173"/>
      <c r="OM179" s="173"/>
      <c r="ON179" s="173"/>
      <c r="OO179" s="173"/>
      <c r="OP179" s="173"/>
      <c r="OQ179" s="173"/>
      <c r="OR179" s="173"/>
      <c r="OS179" s="173"/>
      <c r="OT179" s="173"/>
      <c r="OU179" s="173"/>
      <c r="OV179" s="173"/>
      <c r="OW179" s="173"/>
      <c r="OX179" s="173"/>
      <c r="OY179" s="173"/>
      <c r="OZ179" s="173"/>
      <c r="PA179" s="173"/>
      <c r="PB179" s="173"/>
      <c r="PC179" s="173"/>
      <c r="PD179" s="173"/>
      <c r="PE179" s="173"/>
      <c r="PF179" s="173"/>
      <c r="PG179" s="173"/>
      <c r="PH179" s="173"/>
      <c r="PI179" s="173"/>
      <c r="PJ179" s="173"/>
      <c r="PK179" s="173"/>
      <c r="PL179" s="173"/>
      <c r="PM179" s="173"/>
      <c r="PN179" s="173"/>
      <c r="PO179" s="173"/>
      <c r="PP179" s="173"/>
      <c r="PQ179" s="173"/>
      <c r="PR179" s="173"/>
      <c r="PS179" s="173"/>
      <c r="PT179" s="173"/>
      <c r="PU179" s="173"/>
      <c r="PV179" s="173"/>
      <c r="PW179" s="173"/>
      <c r="PX179" s="173"/>
      <c r="PY179" s="173"/>
      <c r="PZ179" s="173"/>
      <c r="QA179" s="173"/>
      <c r="QB179" s="173"/>
      <c r="QC179" s="173"/>
      <c r="QD179" s="173"/>
      <c r="QE179" s="173"/>
      <c r="QF179" s="173"/>
      <c r="QG179" s="173"/>
      <c r="QH179" s="173"/>
      <c r="QI179" s="173"/>
      <c r="QJ179" s="173"/>
      <c r="QK179" s="173"/>
      <c r="QL179" s="173"/>
      <c r="QM179" s="173"/>
      <c r="QN179" s="173"/>
      <c r="QO179" s="173"/>
      <c r="QP179" s="173"/>
      <c r="QQ179" s="173"/>
      <c r="QR179" s="173"/>
      <c r="QS179" s="173"/>
      <c r="QT179" s="173"/>
      <c r="QU179" s="173"/>
      <c r="QV179" s="173"/>
      <c r="QW179" s="173"/>
      <c r="QX179" s="173"/>
      <c r="QY179" s="173"/>
      <c r="QZ179" s="173"/>
      <c r="RA179" s="173"/>
      <c r="RB179" s="173"/>
      <c r="RC179" s="173"/>
      <c r="RD179" s="173"/>
      <c r="RE179" s="173"/>
      <c r="RF179" s="173"/>
      <c r="RG179" s="173"/>
      <c r="RH179" s="173"/>
      <c r="RI179" s="173"/>
      <c r="RJ179" s="173"/>
      <c r="RK179" s="173"/>
      <c r="RL179" s="173"/>
      <c r="RM179" s="173"/>
      <c r="RN179" s="173"/>
      <c r="RO179" s="173"/>
      <c r="RP179" s="173"/>
      <c r="RQ179" s="173"/>
      <c r="RR179" s="173"/>
      <c r="RS179" s="173"/>
      <c r="RT179" s="173"/>
      <c r="RU179" s="173"/>
      <c r="RV179" s="173"/>
      <c r="RW179" s="173"/>
      <c r="RX179" s="173"/>
      <c r="RY179" s="173"/>
      <c r="RZ179" s="173"/>
      <c r="SA179" s="173"/>
      <c r="SB179" s="173"/>
      <c r="SC179" s="173"/>
      <c r="SD179" s="173"/>
      <c r="SE179" s="173"/>
      <c r="SF179" s="173"/>
      <c r="SG179" s="173"/>
      <c r="SH179" s="173"/>
      <c r="SI179" s="173"/>
      <c r="SJ179" s="173"/>
      <c r="SK179" s="173"/>
      <c r="SL179" s="173"/>
      <c r="SM179" s="173"/>
      <c r="SN179" s="173"/>
      <c r="SO179" s="173"/>
      <c r="SP179" s="173"/>
      <c r="SQ179" s="173"/>
      <c r="SR179" s="173"/>
      <c r="SS179" s="173"/>
      <c r="ST179" s="173"/>
      <c r="SU179" s="173"/>
      <c r="SV179" s="173"/>
      <c r="SW179" s="173"/>
      <c r="SX179" s="173"/>
      <c r="SY179" s="173"/>
      <c r="SZ179" s="173"/>
      <c r="TA179" s="173"/>
      <c r="TB179" s="173"/>
      <c r="TC179" s="173"/>
      <c r="TD179" s="173"/>
      <c r="TE179" s="173"/>
      <c r="TF179" s="173"/>
      <c r="TG179" s="173"/>
      <c r="TH179" s="173"/>
      <c r="TI179" s="173"/>
      <c r="TJ179" s="173"/>
      <c r="TK179" s="173"/>
      <c r="TL179" s="173"/>
      <c r="TM179" s="173"/>
      <c r="TN179" s="173"/>
      <c r="TO179" s="173"/>
      <c r="TP179" s="173"/>
      <c r="TQ179" s="173"/>
      <c r="TR179" s="173"/>
      <c r="TS179" s="173"/>
      <c r="TT179" s="173"/>
      <c r="TU179" s="173"/>
      <c r="TV179" s="173"/>
      <c r="TW179" s="173"/>
      <c r="TX179" s="173"/>
      <c r="TY179" s="173"/>
      <c r="TZ179" s="173"/>
      <c r="UA179" s="173"/>
      <c r="UB179" s="173"/>
      <c r="UC179" s="173"/>
      <c r="UD179" s="173"/>
      <c r="UE179" s="173"/>
      <c r="UF179" s="173"/>
      <c r="UG179" s="173"/>
      <c r="UH179" s="173"/>
      <c r="UI179" s="173"/>
      <c r="UJ179" s="173"/>
      <c r="UK179" s="173"/>
      <c r="UL179" s="173"/>
      <c r="UM179" s="173"/>
      <c r="UN179" s="173"/>
      <c r="UO179" s="173"/>
      <c r="UP179" s="173"/>
      <c r="UQ179" s="173"/>
      <c r="UR179" s="173"/>
      <c r="US179" s="173"/>
      <c r="UT179" s="173"/>
      <c r="UU179" s="173"/>
      <c r="UV179" s="173"/>
      <c r="UW179" s="173"/>
      <c r="UX179" s="173"/>
      <c r="UY179" s="173"/>
      <c r="UZ179" s="173"/>
      <c r="VA179" s="173"/>
      <c r="VB179" s="173"/>
      <c r="VC179" s="173"/>
      <c r="VD179" s="173"/>
      <c r="VE179" s="173"/>
      <c r="VF179" s="173"/>
      <c r="VG179" s="173"/>
      <c r="VH179" s="173"/>
      <c r="VI179" s="173"/>
      <c r="VJ179" s="173"/>
      <c r="VK179" s="173"/>
      <c r="VL179" s="173"/>
      <c r="VM179" s="173"/>
      <c r="VN179" s="173"/>
      <c r="VO179" s="173"/>
      <c r="VP179" s="173"/>
      <c r="VQ179" s="173"/>
      <c r="VR179" s="173"/>
      <c r="VS179" s="173"/>
      <c r="VT179" s="173"/>
      <c r="VU179" s="173"/>
      <c r="VV179" s="173"/>
      <c r="VW179" s="173"/>
      <c r="VX179" s="173"/>
      <c r="VY179" s="173"/>
      <c r="VZ179" s="173"/>
      <c r="WA179" s="173"/>
      <c r="WB179" s="173"/>
      <c r="WC179" s="173"/>
      <c r="WD179" s="173"/>
      <c r="WE179" s="173"/>
      <c r="WF179" s="173"/>
      <c r="WG179" s="173"/>
      <c r="WH179" s="173"/>
      <c r="WI179" s="173"/>
      <c r="WJ179" s="173"/>
      <c r="WK179" s="173"/>
      <c r="WL179" s="173"/>
      <c r="WM179" s="173"/>
      <c r="WN179" s="173"/>
      <c r="WO179" s="173"/>
      <c r="WP179" s="173"/>
      <c r="WQ179" s="173"/>
      <c r="WR179" s="173"/>
      <c r="WS179" s="173"/>
      <c r="WT179" s="173"/>
      <c r="WU179" s="173"/>
      <c r="WV179" s="173"/>
      <c r="WW179" s="173"/>
      <c r="WX179" s="173"/>
      <c r="WY179" s="173"/>
      <c r="WZ179" s="173"/>
      <c r="XA179" s="173"/>
      <c r="XB179" s="173"/>
      <c r="XC179" s="173"/>
      <c r="XD179" s="173"/>
      <c r="XE179" s="173"/>
      <c r="XF179" s="173"/>
      <c r="XG179" s="173"/>
      <c r="XH179" s="173"/>
      <c r="XI179" s="173"/>
      <c r="XJ179" s="173"/>
      <c r="XK179" s="173"/>
      <c r="XL179" s="173"/>
      <c r="XM179" s="173"/>
      <c r="XN179" s="173"/>
      <c r="XO179" s="173"/>
      <c r="XP179" s="173"/>
      <c r="XQ179" s="173"/>
      <c r="XR179" s="173"/>
      <c r="XS179" s="173"/>
      <c r="XT179" s="173"/>
      <c r="XU179" s="173"/>
      <c r="XV179" s="173"/>
      <c r="XW179" s="173"/>
      <c r="XX179" s="173"/>
      <c r="XY179" s="173"/>
      <c r="XZ179" s="173"/>
      <c r="YA179" s="173"/>
      <c r="YB179" s="173"/>
      <c r="YC179" s="173"/>
      <c r="YD179" s="173"/>
      <c r="YE179" s="173"/>
      <c r="YF179" s="173"/>
      <c r="YG179" s="173"/>
      <c r="YH179" s="173"/>
      <c r="YI179" s="173"/>
      <c r="YJ179" s="173"/>
      <c r="YK179" s="173"/>
      <c r="YL179" s="173"/>
      <c r="YM179" s="173"/>
      <c r="YN179" s="173"/>
      <c r="YO179" s="173"/>
      <c r="YP179" s="173"/>
      <c r="YQ179" s="173"/>
      <c r="YR179" s="173"/>
      <c r="YS179" s="173"/>
      <c r="YT179" s="173"/>
      <c r="YU179" s="173"/>
      <c r="YV179" s="173"/>
      <c r="YW179" s="173"/>
      <c r="YX179" s="173"/>
      <c r="YY179" s="173"/>
      <c r="YZ179" s="173"/>
      <c r="ZA179" s="173"/>
      <c r="ZB179" s="173"/>
      <c r="ZC179" s="173"/>
      <c r="ZD179" s="173"/>
      <c r="ZE179" s="173"/>
      <c r="ZF179" s="173"/>
      <c r="ZG179" s="173"/>
      <c r="ZH179" s="173"/>
      <c r="ZI179" s="173"/>
      <c r="ZJ179" s="173"/>
      <c r="ZK179" s="173"/>
      <c r="ZL179" s="173"/>
      <c r="ZM179" s="173"/>
      <c r="ZN179" s="173"/>
      <c r="ZO179" s="173"/>
      <c r="ZP179" s="173"/>
      <c r="ZQ179" s="173"/>
      <c r="ZR179" s="173"/>
      <c r="ZS179" s="173"/>
      <c r="ZT179" s="173"/>
      <c r="ZU179" s="173"/>
      <c r="ZV179" s="173"/>
      <c r="ZW179" s="173"/>
      <c r="ZX179" s="173"/>
      <c r="ZY179" s="173"/>
      <c r="ZZ179" s="173"/>
      <c r="AAA179" s="173"/>
      <c r="AAB179" s="173"/>
      <c r="AAC179" s="173"/>
      <c r="AAD179" s="173"/>
      <c r="AAE179" s="173"/>
      <c r="AAF179" s="173"/>
      <c r="AAG179" s="173"/>
      <c r="AAH179" s="173"/>
      <c r="AAI179" s="173"/>
      <c r="AAJ179" s="173"/>
      <c r="AAK179" s="173"/>
      <c r="AAL179" s="173"/>
      <c r="AAM179" s="173"/>
      <c r="AAN179" s="173"/>
      <c r="AAO179" s="173"/>
      <c r="AAP179" s="173"/>
      <c r="AAQ179" s="173"/>
      <c r="AAR179" s="173"/>
      <c r="AAS179" s="173"/>
      <c r="AAT179" s="173"/>
      <c r="AAU179" s="173"/>
      <c r="AAV179" s="173"/>
      <c r="AAW179" s="173"/>
      <c r="AAX179" s="173"/>
      <c r="AAY179" s="173"/>
      <c r="AAZ179" s="173"/>
      <c r="ABA179" s="173"/>
      <c r="ABB179" s="173"/>
      <c r="ABC179" s="173"/>
      <c r="ABD179" s="173"/>
      <c r="ABE179" s="173"/>
      <c r="ABF179" s="173"/>
      <c r="ABG179" s="173"/>
      <c r="ABH179" s="173"/>
      <c r="ABI179" s="173"/>
      <c r="ABJ179" s="173"/>
      <c r="ABK179" s="173"/>
      <c r="ABL179" s="173"/>
      <c r="ABM179" s="173"/>
      <c r="ABN179" s="173"/>
      <c r="ABO179" s="173"/>
      <c r="ABP179" s="173"/>
      <c r="ABQ179" s="173"/>
      <c r="ABR179" s="173"/>
      <c r="ABS179" s="173"/>
      <c r="ABT179" s="173"/>
      <c r="ABU179" s="173"/>
      <c r="ABV179" s="173"/>
      <c r="ABW179" s="173"/>
      <c r="ABX179" s="173"/>
      <c r="ABY179" s="173"/>
      <c r="ABZ179" s="173"/>
      <c r="ACA179" s="173"/>
      <c r="ACB179" s="173"/>
      <c r="ACC179" s="173"/>
      <c r="ACD179" s="173"/>
      <c r="ACE179" s="173"/>
      <c r="ACF179" s="173"/>
      <c r="ACG179" s="173"/>
      <c r="ACH179" s="173"/>
      <c r="ACI179" s="173"/>
      <c r="ACJ179" s="173"/>
      <c r="ACK179" s="173"/>
      <c r="ACL179" s="173"/>
      <c r="ACM179" s="173"/>
      <c r="ACN179" s="173"/>
      <c r="ACO179" s="173"/>
      <c r="ACP179" s="173"/>
      <c r="ACQ179" s="173"/>
      <c r="ACR179" s="173"/>
      <c r="ACS179" s="173"/>
      <c r="ACT179" s="173"/>
      <c r="ACU179" s="173"/>
      <c r="ACV179" s="173"/>
      <c r="ACW179" s="173"/>
      <c r="ACX179" s="173"/>
      <c r="ACY179" s="173"/>
      <c r="ACZ179" s="173"/>
      <c r="ADA179" s="173"/>
      <c r="ADB179" s="173"/>
      <c r="ADC179" s="173"/>
      <c r="ADD179" s="173"/>
      <c r="ADE179" s="173"/>
      <c r="ADF179" s="173"/>
      <c r="ADG179" s="173"/>
      <c r="ADH179" s="173"/>
      <c r="ADI179" s="173"/>
      <c r="ADJ179" s="173"/>
      <c r="ADK179" s="173"/>
      <c r="ADL179" s="173"/>
      <c r="ADM179" s="173"/>
      <c r="ADN179" s="173"/>
      <c r="ADO179" s="173"/>
      <c r="ADP179" s="173"/>
      <c r="ADQ179" s="173"/>
      <c r="ADR179" s="173"/>
      <c r="ADS179" s="173"/>
      <c r="ADT179" s="173"/>
      <c r="ADU179" s="173"/>
      <c r="ADV179" s="173"/>
      <c r="ADW179" s="173"/>
      <c r="ADX179" s="173"/>
      <c r="ADY179" s="173"/>
      <c r="ADZ179" s="173"/>
      <c r="AEA179" s="173"/>
      <c r="AEB179" s="173"/>
      <c r="AEC179" s="173"/>
      <c r="AED179" s="173"/>
      <c r="AEE179" s="173"/>
      <c r="AEF179" s="173"/>
      <c r="AEG179" s="173"/>
      <c r="AEH179" s="173"/>
      <c r="AEI179" s="173"/>
      <c r="AEJ179" s="173"/>
      <c r="AEK179" s="173"/>
      <c r="AEL179" s="173"/>
      <c r="AEM179" s="173"/>
      <c r="AEN179" s="173"/>
      <c r="AEO179" s="173"/>
      <c r="AEP179" s="173"/>
      <c r="AEQ179" s="173"/>
      <c r="AER179" s="173"/>
      <c r="AES179" s="173"/>
      <c r="AET179" s="173"/>
      <c r="AEU179" s="173"/>
      <c r="AEV179" s="173"/>
      <c r="AEW179" s="173"/>
      <c r="AEX179" s="173"/>
      <c r="AEY179" s="173"/>
      <c r="AEZ179" s="173"/>
      <c r="AFA179" s="173"/>
      <c r="AFB179" s="173"/>
      <c r="AFC179" s="173"/>
      <c r="AFD179" s="173"/>
      <c r="AFE179" s="173"/>
      <c r="AFF179" s="173"/>
      <c r="AFG179" s="173"/>
      <c r="AFH179" s="173"/>
      <c r="AFI179" s="173"/>
      <c r="AFJ179" s="173"/>
      <c r="AFK179" s="173"/>
      <c r="AFL179" s="173"/>
      <c r="AFM179" s="173"/>
      <c r="AFN179" s="173"/>
      <c r="AFO179" s="173"/>
      <c r="AFP179" s="173"/>
      <c r="AFQ179" s="173"/>
      <c r="AFR179" s="173"/>
      <c r="AFS179" s="173"/>
      <c r="AFT179" s="173"/>
      <c r="AFU179" s="173"/>
      <c r="AFV179" s="173"/>
      <c r="AFW179" s="173"/>
      <c r="AFX179" s="173"/>
      <c r="AFY179" s="173"/>
      <c r="AFZ179" s="173"/>
      <c r="AGA179" s="173"/>
      <c r="AGB179" s="173"/>
      <c r="AGC179" s="173"/>
      <c r="AGD179" s="173"/>
      <c r="AGE179" s="173"/>
      <c r="AGF179" s="173"/>
      <c r="AGG179" s="173"/>
      <c r="AGH179" s="173"/>
      <c r="AGI179" s="173"/>
      <c r="AGJ179" s="173"/>
      <c r="AGK179" s="173"/>
      <c r="AGL179" s="173"/>
      <c r="AGM179" s="173"/>
      <c r="AGN179" s="173"/>
      <c r="AGO179" s="173"/>
      <c r="AGP179" s="173"/>
      <c r="AGQ179" s="173"/>
      <c r="AGR179" s="173"/>
      <c r="AGS179" s="173"/>
      <c r="AGT179" s="173"/>
      <c r="AGU179" s="173"/>
      <c r="AGV179" s="173"/>
      <c r="AGW179" s="173"/>
      <c r="AGX179" s="173"/>
      <c r="AGY179" s="173"/>
      <c r="AGZ179" s="173"/>
      <c r="AHA179" s="173"/>
      <c r="AHB179" s="173"/>
      <c r="AHC179" s="173"/>
      <c r="AHD179" s="173"/>
      <c r="AHE179" s="173"/>
      <c r="AHF179" s="173"/>
      <c r="AHG179" s="173"/>
      <c r="AHH179" s="173"/>
      <c r="AHI179" s="173"/>
      <c r="AHJ179" s="173"/>
      <c r="AHK179" s="173"/>
      <c r="AHL179" s="173"/>
      <c r="AHM179" s="173"/>
      <c r="AHN179" s="173"/>
      <c r="AHO179" s="173"/>
      <c r="AHP179" s="173"/>
      <c r="AHQ179" s="173"/>
      <c r="AHR179" s="173"/>
      <c r="AHS179" s="173"/>
      <c r="AHT179" s="173"/>
      <c r="AHU179" s="173"/>
      <c r="AHV179" s="173"/>
      <c r="AHW179" s="173"/>
      <c r="AHX179" s="173"/>
      <c r="AHY179" s="173"/>
      <c r="AHZ179" s="173"/>
      <c r="AIA179" s="173"/>
      <c r="AIB179" s="173"/>
      <c r="AIC179" s="173"/>
      <c r="AID179" s="173"/>
      <c r="AIE179" s="173"/>
      <c r="AIF179" s="173"/>
      <c r="AIG179" s="173"/>
      <c r="AIH179" s="173"/>
      <c r="AII179" s="173"/>
      <c r="AIJ179" s="173"/>
      <c r="AIK179" s="173"/>
      <c r="AIL179" s="173"/>
      <c r="AIM179" s="173"/>
      <c r="AIN179" s="173"/>
      <c r="AIO179" s="173"/>
      <c r="AIP179" s="173"/>
      <c r="AIQ179" s="173"/>
      <c r="AIR179" s="173"/>
      <c r="AIS179" s="173"/>
      <c r="AIT179" s="173"/>
      <c r="AIU179" s="173"/>
      <c r="AIV179" s="173"/>
      <c r="AIW179" s="173"/>
      <c r="AIX179" s="173"/>
      <c r="AIY179" s="173"/>
      <c r="AIZ179" s="173"/>
      <c r="AJA179" s="173"/>
      <c r="AJB179" s="173"/>
      <c r="AJC179" s="173"/>
      <c r="AJD179" s="173"/>
      <c r="AJE179" s="173"/>
      <c r="AJF179" s="173"/>
      <c r="AJG179" s="173"/>
      <c r="AJH179" s="173"/>
      <c r="AJI179" s="173"/>
      <c r="AJJ179" s="173"/>
      <c r="AJK179" s="173"/>
      <c r="AJL179" s="173"/>
      <c r="AJM179" s="173"/>
      <c r="AJN179" s="173"/>
      <c r="AJO179" s="173"/>
      <c r="AJP179" s="173"/>
      <c r="AJQ179" s="173"/>
      <c r="AJR179" s="173"/>
      <c r="AJS179" s="173"/>
      <c r="AJT179" s="173"/>
      <c r="AJU179" s="173"/>
      <c r="AJV179" s="173"/>
      <c r="AJW179" s="173"/>
      <c r="AJX179" s="173"/>
      <c r="AJY179" s="173"/>
      <c r="AJZ179" s="173"/>
      <c r="AKA179" s="173"/>
      <c r="AKB179" s="173"/>
      <c r="AKC179" s="173"/>
      <c r="AKD179" s="173"/>
      <c r="AKE179" s="173"/>
      <c r="AKF179" s="173"/>
      <c r="AKG179" s="173"/>
      <c r="AKH179" s="173"/>
      <c r="AKI179" s="173"/>
      <c r="AKJ179" s="173"/>
      <c r="AKK179" s="173"/>
      <c r="AKL179" s="173"/>
      <c r="AKM179" s="173"/>
      <c r="AKN179" s="173"/>
      <c r="AKO179" s="173"/>
      <c r="AKP179" s="173"/>
      <c r="AKQ179" s="173"/>
      <c r="AKR179" s="173"/>
      <c r="AKS179" s="173"/>
      <c r="AKT179" s="173"/>
      <c r="AKU179" s="173"/>
      <c r="AKV179" s="173"/>
      <c r="AKW179" s="173"/>
      <c r="AKX179" s="173"/>
      <c r="AKY179" s="173"/>
      <c r="AKZ179" s="173"/>
      <c r="ALA179" s="173"/>
      <c r="ALB179" s="173"/>
      <c r="ALC179" s="173"/>
      <c r="ALD179" s="173"/>
      <c r="ALE179" s="173"/>
      <c r="ALF179" s="173"/>
      <c r="ALG179" s="173"/>
      <c r="ALH179" s="173"/>
      <c r="ALI179" s="173"/>
      <c r="ALJ179" s="173"/>
      <c r="ALK179" s="173"/>
      <c r="ALL179" s="173"/>
      <c r="ALM179" s="173"/>
      <c r="ALN179" s="173"/>
      <c r="ALO179" s="173"/>
      <c r="ALP179" s="173"/>
      <c r="ALQ179" s="173"/>
      <c r="ALR179" s="173"/>
      <c r="ALS179" s="173"/>
      <c r="ALT179" s="173"/>
      <c r="ALU179" s="173"/>
      <c r="ALV179" s="173"/>
      <c r="ALW179" s="173"/>
      <c r="ALX179" s="173"/>
      <c r="ALY179" s="173"/>
      <c r="ALZ179" s="173"/>
      <c r="AMA179" s="173"/>
      <c r="AMB179" s="173"/>
      <c r="AMC179" s="173"/>
      <c r="AMD179" s="173"/>
      <c r="AME179" s="173"/>
      <c r="AMF179" s="173"/>
      <c r="AMG179" s="173"/>
      <c r="AMH179" s="173"/>
      <c r="AMI179" s="173"/>
      <c r="AMJ179" s="173"/>
      <c r="AMK179" s="173"/>
      <c r="AML179" s="173"/>
      <c r="AMM179" s="173"/>
      <c r="AMN179" s="173"/>
      <c r="AMO179" s="173"/>
      <c r="AMP179" s="173"/>
      <c r="AMQ179" s="173"/>
      <c r="AMR179" s="173"/>
      <c r="AMS179" s="173"/>
      <c r="AMT179" s="173"/>
      <c r="AMU179" s="173"/>
      <c r="AMV179" s="173"/>
      <c r="AMW179" s="173"/>
      <c r="AMX179" s="173"/>
      <c r="AMY179" s="173"/>
      <c r="AMZ179" s="173"/>
      <c r="ANA179" s="173"/>
      <c r="ANB179" s="173"/>
      <c r="ANC179" s="173"/>
      <c r="AND179" s="173"/>
      <c r="ANE179" s="173"/>
      <c r="ANF179" s="173"/>
      <c r="ANG179" s="173"/>
      <c r="ANH179" s="173"/>
      <c r="ANI179" s="173"/>
      <c r="ANJ179" s="173"/>
      <c r="ANK179" s="173"/>
      <c r="ANL179" s="173"/>
      <c r="ANM179" s="173"/>
      <c r="ANN179" s="173"/>
      <c r="ANO179" s="173"/>
      <c r="ANP179" s="173"/>
      <c r="ANQ179" s="173"/>
      <c r="ANR179" s="173"/>
      <c r="ANS179" s="173"/>
      <c r="ANT179" s="173"/>
      <c r="ANU179" s="173"/>
      <c r="ANV179" s="173"/>
      <c r="ANW179" s="173"/>
      <c r="ANX179" s="173"/>
      <c r="ANY179" s="173"/>
      <c r="ANZ179" s="173"/>
      <c r="AOA179" s="173"/>
      <c r="AOB179" s="173"/>
      <c r="AOC179" s="173"/>
      <c r="AOD179" s="173"/>
      <c r="AOE179" s="173"/>
      <c r="AOF179" s="173"/>
      <c r="AOG179" s="173"/>
      <c r="AOH179" s="173"/>
      <c r="AOI179" s="173"/>
      <c r="AOJ179" s="173"/>
      <c r="AOK179" s="173"/>
      <c r="AOL179" s="173"/>
      <c r="AOM179" s="173"/>
      <c r="AON179" s="173"/>
      <c r="AOO179" s="173"/>
      <c r="AOP179" s="173"/>
      <c r="AOQ179" s="173"/>
      <c r="AOR179" s="173"/>
      <c r="AOS179" s="173"/>
      <c r="AOT179" s="173"/>
      <c r="AOU179" s="173"/>
      <c r="AOV179" s="173"/>
      <c r="AOW179" s="173"/>
      <c r="AOX179" s="173"/>
      <c r="AOY179" s="173"/>
      <c r="AOZ179" s="173"/>
      <c r="APA179" s="173"/>
      <c r="APB179" s="173"/>
      <c r="APC179" s="173"/>
      <c r="APD179" s="173"/>
      <c r="APE179" s="173"/>
      <c r="APF179" s="173"/>
      <c r="APG179" s="173"/>
      <c r="APH179" s="173"/>
      <c r="API179" s="173"/>
      <c r="APJ179" s="173"/>
      <c r="APK179" s="173"/>
      <c r="APL179" s="173"/>
      <c r="APM179" s="173"/>
      <c r="APN179" s="173"/>
      <c r="APO179" s="173"/>
      <c r="APP179" s="173"/>
      <c r="APQ179" s="173"/>
      <c r="APR179" s="173"/>
      <c r="APS179" s="173"/>
      <c r="APT179" s="173"/>
      <c r="APU179" s="173"/>
      <c r="APV179" s="173"/>
      <c r="APW179" s="173"/>
      <c r="APX179" s="173"/>
      <c r="APY179" s="173"/>
      <c r="APZ179" s="173"/>
      <c r="AQA179" s="173"/>
      <c r="AQB179" s="173"/>
      <c r="AQC179" s="173"/>
      <c r="AQD179" s="173"/>
      <c r="AQE179" s="173"/>
      <c r="AQF179" s="173"/>
      <c r="AQG179" s="173"/>
      <c r="AQH179" s="173"/>
      <c r="AQI179" s="173"/>
      <c r="AQJ179" s="173"/>
      <c r="AQK179" s="173"/>
      <c r="AQL179" s="173"/>
      <c r="AQM179" s="173"/>
      <c r="AQN179" s="173"/>
      <c r="AQO179" s="173"/>
      <c r="AQP179" s="173"/>
      <c r="AQQ179" s="173"/>
      <c r="AQR179" s="173"/>
      <c r="AQS179" s="173"/>
      <c r="AQT179" s="173"/>
      <c r="AQU179" s="173"/>
      <c r="AQV179" s="173"/>
      <c r="AQW179" s="173"/>
      <c r="AQX179" s="173"/>
      <c r="AQY179" s="173"/>
      <c r="AQZ179" s="173"/>
      <c r="ARA179" s="173"/>
      <c r="ARB179" s="173"/>
      <c r="ARC179" s="173"/>
      <c r="ARD179" s="173"/>
      <c r="ARE179" s="173"/>
      <c r="ARF179" s="173"/>
      <c r="ARG179" s="173"/>
      <c r="ARH179" s="173"/>
      <c r="ARI179" s="173"/>
      <c r="ARJ179" s="173"/>
      <c r="ARK179" s="173"/>
      <c r="ARL179" s="173"/>
      <c r="ARM179" s="173"/>
      <c r="ARN179" s="173"/>
      <c r="ARO179" s="173"/>
      <c r="ARP179" s="173"/>
      <c r="ARQ179" s="173"/>
      <c r="ARR179" s="173"/>
      <c r="ARS179" s="173"/>
      <c r="ART179" s="173"/>
      <c r="ARU179" s="173"/>
      <c r="ARV179" s="173"/>
      <c r="ARW179" s="173"/>
      <c r="ARX179" s="173"/>
      <c r="ARY179" s="173"/>
      <c r="ARZ179" s="173"/>
      <c r="ASA179" s="173"/>
      <c r="ASB179" s="173"/>
      <c r="ASC179" s="173"/>
      <c r="ASD179" s="173"/>
      <c r="ASE179" s="173"/>
      <c r="ASF179" s="173"/>
      <c r="ASG179" s="173"/>
      <c r="ASH179" s="173"/>
      <c r="ASI179" s="173"/>
      <c r="ASJ179" s="173"/>
      <c r="ASK179" s="173"/>
      <c r="ASL179" s="173"/>
      <c r="ASM179" s="173"/>
      <c r="ASN179" s="173"/>
      <c r="ASO179" s="173"/>
      <c r="ASP179" s="173"/>
      <c r="ASQ179" s="173"/>
      <c r="ASR179" s="173"/>
      <c r="ASS179" s="173"/>
      <c r="AST179" s="173"/>
      <c r="ASU179" s="173"/>
      <c r="ASV179" s="173"/>
      <c r="ASW179" s="173"/>
      <c r="ASX179" s="173"/>
      <c r="ASY179" s="173"/>
      <c r="ASZ179" s="173"/>
      <c r="ATA179" s="173"/>
      <c r="ATB179" s="173"/>
      <c r="ATC179" s="173"/>
      <c r="ATD179" s="173"/>
      <c r="ATE179" s="173"/>
      <c r="ATF179" s="173"/>
      <c r="ATG179" s="173"/>
      <c r="ATH179" s="173"/>
      <c r="ATI179" s="173"/>
      <c r="ATJ179" s="173"/>
      <c r="ATK179" s="173"/>
      <c r="ATL179" s="173"/>
      <c r="ATM179" s="173"/>
      <c r="ATN179" s="173"/>
      <c r="ATO179" s="173"/>
      <c r="ATP179" s="173"/>
      <c r="ATQ179" s="173"/>
      <c r="ATR179" s="173"/>
      <c r="ATS179" s="173"/>
      <c r="ATT179" s="173"/>
      <c r="ATU179" s="173"/>
      <c r="ATV179" s="173"/>
      <c r="ATW179" s="173"/>
      <c r="ATX179" s="173"/>
      <c r="ATY179" s="173"/>
      <c r="ATZ179" s="173"/>
      <c r="AUA179" s="173"/>
      <c r="AUB179" s="173"/>
      <c r="AUC179" s="173"/>
      <c r="AUD179" s="173"/>
      <c r="AUE179" s="173"/>
      <c r="AUF179" s="173"/>
      <c r="AUG179" s="173"/>
      <c r="AUH179" s="173"/>
      <c r="AUI179" s="173"/>
      <c r="AUJ179" s="173"/>
      <c r="AUK179" s="173"/>
      <c r="AUL179" s="173"/>
      <c r="AUM179" s="173"/>
      <c r="AUN179" s="173"/>
      <c r="AUO179" s="173"/>
      <c r="AUP179" s="173"/>
      <c r="AUQ179" s="173"/>
      <c r="AUR179" s="173"/>
      <c r="AUS179" s="173"/>
      <c r="AUT179" s="173"/>
      <c r="AUU179" s="173"/>
      <c r="AUV179" s="173"/>
      <c r="AUW179" s="173"/>
      <c r="AUX179" s="173"/>
      <c r="AUY179" s="173"/>
      <c r="AUZ179" s="173"/>
      <c r="AVA179" s="173"/>
      <c r="AVB179" s="173"/>
      <c r="AVC179" s="173"/>
      <c r="AVD179" s="173"/>
      <c r="AVE179" s="173"/>
      <c r="AVF179" s="173"/>
      <c r="AVG179" s="173"/>
      <c r="AVH179" s="173"/>
      <c r="AVI179" s="173"/>
      <c r="AVJ179" s="173"/>
      <c r="AVK179" s="173"/>
      <c r="AVL179" s="173"/>
      <c r="AVM179" s="173"/>
      <c r="AVN179" s="173"/>
      <c r="AVO179" s="173"/>
      <c r="AVP179" s="173"/>
      <c r="AVQ179" s="173"/>
      <c r="AVR179" s="173"/>
      <c r="AVS179" s="173"/>
      <c r="AVT179" s="173"/>
      <c r="AVU179" s="173"/>
      <c r="AVV179" s="173"/>
      <c r="AVW179" s="173"/>
      <c r="AVX179" s="173"/>
      <c r="AVY179" s="173"/>
      <c r="AVZ179" s="173"/>
      <c r="AWA179" s="173"/>
      <c r="AWB179" s="173"/>
      <c r="AWC179" s="173"/>
      <c r="AWD179" s="173"/>
      <c r="AWE179" s="173"/>
      <c r="AWF179" s="173"/>
      <c r="AWG179" s="173"/>
      <c r="AWH179" s="173"/>
      <c r="AWI179" s="173"/>
      <c r="AWJ179" s="173"/>
      <c r="AWK179" s="173"/>
      <c r="AWL179" s="173"/>
      <c r="AWM179" s="173"/>
      <c r="AWN179" s="173"/>
      <c r="AWO179" s="173"/>
      <c r="AWP179" s="173"/>
      <c r="AWQ179" s="173"/>
      <c r="AWR179" s="173"/>
      <c r="AWS179" s="173"/>
      <c r="AWT179" s="173"/>
      <c r="AWU179" s="173"/>
      <c r="AWV179" s="173"/>
      <c r="AWW179" s="173"/>
      <c r="AWX179" s="173"/>
      <c r="AWY179" s="173"/>
      <c r="AWZ179" s="173"/>
      <c r="AXA179" s="173"/>
      <c r="AXB179" s="173"/>
      <c r="AXC179" s="173"/>
      <c r="AXD179" s="173"/>
      <c r="AXE179" s="173"/>
      <c r="AXF179" s="173"/>
      <c r="AXG179" s="173"/>
      <c r="AXH179" s="173"/>
      <c r="AXI179" s="173"/>
      <c r="AXJ179" s="173"/>
      <c r="AXK179" s="173"/>
      <c r="AXL179" s="173"/>
      <c r="AXM179" s="173"/>
      <c r="AXN179" s="173"/>
      <c r="AXO179" s="173"/>
      <c r="AXP179" s="173"/>
      <c r="AXQ179" s="173"/>
      <c r="AXR179" s="173"/>
      <c r="AXS179" s="173"/>
      <c r="AXT179" s="173"/>
      <c r="AXU179" s="173"/>
      <c r="AXV179" s="173"/>
      <c r="AXW179" s="173"/>
      <c r="AXX179" s="173"/>
      <c r="AXY179" s="173"/>
      <c r="AXZ179" s="173"/>
      <c r="AYA179" s="173"/>
      <c r="AYB179" s="173"/>
      <c r="AYC179" s="173"/>
      <c r="AYD179" s="173"/>
      <c r="AYE179" s="173"/>
      <c r="AYF179" s="173"/>
      <c r="AYG179" s="173"/>
      <c r="AYH179" s="173"/>
      <c r="AYI179" s="173"/>
      <c r="AYJ179" s="173"/>
      <c r="AYK179" s="173"/>
      <c r="AYL179" s="173"/>
      <c r="AYM179" s="173"/>
      <c r="AYN179" s="173"/>
      <c r="AYO179" s="173"/>
      <c r="AYP179" s="173"/>
      <c r="AYQ179" s="173"/>
      <c r="AYR179" s="173"/>
      <c r="AYS179" s="173"/>
      <c r="AYT179" s="173"/>
      <c r="AYU179" s="173"/>
      <c r="AYV179" s="173"/>
      <c r="AYW179" s="173"/>
      <c r="AYX179" s="173"/>
      <c r="AYY179" s="173"/>
      <c r="AYZ179" s="173"/>
      <c r="AZA179" s="173"/>
      <c r="AZB179" s="173"/>
      <c r="AZC179" s="173"/>
      <c r="AZD179" s="173"/>
      <c r="AZE179" s="173"/>
      <c r="AZF179" s="173"/>
      <c r="AZG179" s="173"/>
      <c r="AZH179" s="173"/>
      <c r="AZI179" s="173"/>
      <c r="AZJ179" s="173"/>
      <c r="AZK179" s="173"/>
      <c r="AZL179" s="173"/>
      <c r="AZM179" s="173"/>
      <c r="AZN179" s="173"/>
      <c r="AZO179" s="173"/>
      <c r="AZP179" s="173"/>
      <c r="AZQ179" s="173"/>
      <c r="AZR179" s="173"/>
      <c r="AZS179" s="173"/>
      <c r="AZT179" s="173"/>
      <c r="AZU179" s="173"/>
      <c r="AZV179" s="173"/>
      <c r="AZW179" s="173"/>
      <c r="AZX179" s="173"/>
      <c r="AZY179" s="173"/>
      <c r="AZZ179" s="173"/>
      <c r="BAA179" s="173"/>
      <c r="BAB179" s="173"/>
      <c r="BAC179" s="173"/>
      <c r="BAD179" s="173"/>
      <c r="BAE179" s="173"/>
      <c r="BAF179" s="173"/>
      <c r="BAG179" s="173"/>
      <c r="BAH179" s="173"/>
      <c r="BAI179" s="173"/>
      <c r="BAJ179" s="173"/>
      <c r="BAK179" s="173"/>
      <c r="BAL179" s="173"/>
      <c r="BAM179" s="173"/>
      <c r="BAN179" s="173"/>
      <c r="BAO179" s="173"/>
      <c r="BAP179" s="173"/>
      <c r="BAQ179" s="173"/>
      <c r="BAR179" s="173"/>
      <c r="BAS179" s="173"/>
      <c r="BAT179" s="173"/>
      <c r="BAU179" s="173"/>
      <c r="BAV179" s="173"/>
      <c r="BAW179" s="173"/>
      <c r="BAX179" s="173"/>
      <c r="BAY179" s="173"/>
      <c r="BAZ179" s="173"/>
      <c r="BBA179" s="173"/>
      <c r="BBB179" s="173"/>
      <c r="BBC179" s="173"/>
      <c r="BBD179" s="173"/>
      <c r="BBE179" s="173"/>
      <c r="BBF179" s="173"/>
      <c r="BBG179" s="173"/>
      <c r="BBH179" s="173"/>
      <c r="BBI179" s="173"/>
      <c r="BBJ179" s="173"/>
      <c r="BBK179" s="173"/>
      <c r="BBL179" s="173"/>
      <c r="BBM179" s="173"/>
      <c r="BBN179" s="173"/>
      <c r="BBO179" s="173"/>
      <c r="BBP179" s="173"/>
      <c r="BBQ179" s="173"/>
      <c r="BBR179" s="173"/>
      <c r="BBS179" s="173"/>
      <c r="BBT179" s="173"/>
      <c r="BBU179" s="173"/>
      <c r="BBV179" s="173"/>
      <c r="BBW179" s="173"/>
      <c r="BBX179" s="173"/>
      <c r="BBY179" s="173"/>
      <c r="BBZ179" s="173"/>
      <c r="BCA179" s="173"/>
      <c r="BCB179" s="173"/>
      <c r="BCC179" s="173"/>
      <c r="BCD179" s="173"/>
      <c r="BCE179" s="173"/>
      <c r="BCF179" s="173"/>
      <c r="BCG179" s="173"/>
      <c r="BCH179" s="173"/>
      <c r="BCI179" s="173"/>
      <c r="BCJ179" s="173"/>
      <c r="BCK179" s="173"/>
      <c r="BCL179" s="173"/>
      <c r="BCM179" s="173"/>
      <c r="BCN179" s="173"/>
      <c r="BCO179" s="173"/>
      <c r="BCP179" s="173"/>
      <c r="BCQ179" s="173"/>
      <c r="BCR179" s="173"/>
      <c r="BCS179" s="173"/>
      <c r="BCT179" s="173"/>
      <c r="BCU179" s="173"/>
      <c r="BCV179" s="173"/>
      <c r="BCW179" s="173"/>
      <c r="BCX179" s="173"/>
      <c r="BCY179" s="173"/>
      <c r="BCZ179" s="173"/>
      <c r="BDA179" s="173"/>
      <c r="BDB179" s="173"/>
      <c r="BDC179" s="173"/>
      <c r="BDD179" s="173"/>
      <c r="BDE179" s="173"/>
      <c r="BDF179" s="173"/>
      <c r="BDG179" s="173"/>
      <c r="BDH179" s="173"/>
      <c r="BDI179" s="173"/>
      <c r="BDJ179" s="173"/>
      <c r="BDK179" s="173"/>
      <c r="BDL179" s="173"/>
      <c r="BDM179" s="173"/>
      <c r="BDN179" s="173"/>
      <c r="BDO179" s="173"/>
      <c r="BDP179" s="173"/>
      <c r="BDQ179" s="173"/>
      <c r="BDR179" s="173"/>
      <c r="BDS179" s="173"/>
      <c r="BDT179" s="173"/>
      <c r="BDU179" s="173"/>
      <c r="BDV179" s="173"/>
      <c r="BDW179" s="173"/>
      <c r="BDX179" s="173"/>
      <c r="BDY179" s="173"/>
      <c r="BDZ179" s="173"/>
      <c r="BEA179" s="173"/>
      <c r="BEB179" s="173"/>
      <c r="BEC179" s="173"/>
      <c r="BED179" s="173"/>
      <c r="BEE179" s="173"/>
      <c r="BEF179" s="173"/>
      <c r="BEG179" s="173"/>
      <c r="BEH179" s="173"/>
      <c r="BEI179" s="173"/>
      <c r="BEJ179" s="173"/>
      <c r="BEK179" s="173"/>
      <c r="BEL179" s="173"/>
      <c r="BEM179" s="173"/>
      <c r="BEN179" s="173"/>
      <c r="BEO179" s="173"/>
      <c r="BEP179" s="173"/>
      <c r="BEQ179" s="173"/>
      <c r="BER179" s="173"/>
      <c r="BES179" s="173"/>
      <c r="BET179" s="173"/>
      <c r="BEU179" s="173"/>
      <c r="BEV179" s="173"/>
      <c r="BEW179" s="173"/>
      <c r="BEX179" s="173"/>
      <c r="BEY179" s="173"/>
      <c r="BEZ179" s="173"/>
      <c r="BFA179" s="173"/>
      <c r="BFB179" s="173"/>
      <c r="BFC179" s="173"/>
      <c r="BFD179" s="173"/>
      <c r="BFE179" s="173"/>
      <c r="BFF179" s="173"/>
      <c r="BFG179" s="173"/>
      <c r="BFH179" s="173"/>
      <c r="BFI179" s="173"/>
      <c r="BFJ179" s="173"/>
      <c r="BFK179" s="173"/>
      <c r="BFL179" s="173"/>
      <c r="BFM179" s="173"/>
      <c r="BFN179" s="173"/>
      <c r="BFO179" s="173"/>
      <c r="BFP179" s="173"/>
      <c r="BFQ179" s="173"/>
      <c r="BFR179" s="173"/>
      <c r="BFS179" s="173"/>
      <c r="BFT179" s="173"/>
      <c r="BFU179" s="173"/>
      <c r="BFV179" s="173"/>
      <c r="BFW179" s="173"/>
      <c r="BFX179" s="173"/>
      <c r="BFY179" s="173"/>
      <c r="BFZ179" s="173"/>
      <c r="BGA179" s="173"/>
      <c r="BGB179" s="173"/>
      <c r="BGC179" s="173"/>
      <c r="BGD179" s="173"/>
      <c r="BGE179" s="173"/>
      <c r="BGF179" s="173"/>
      <c r="BGG179" s="173"/>
      <c r="BGH179" s="173"/>
      <c r="BGI179" s="173"/>
      <c r="BGJ179" s="173"/>
      <c r="BGK179" s="173"/>
      <c r="BGL179" s="173"/>
      <c r="BGM179" s="173"/>
      <c r="BGN179" s="173"/>
      <c r="BGO179" s="173"/>
      <c r="BGP179" s="173"/>
      <c r="BGQ179" s="173"/>
      <c r="BGR179" s="173"/>
      <c r="BGS179" s="173"/>
      <c r="BGT179" s="173"/>
      <c r="BGU179" s="173"/>
      <c r="BGV179" s="173"/>
      <c r="BGW179" s="173"/>
      <c r="BGX179" s="173"/>
      <c r="BGY179" s="173"/>
      <c r="BGZ179" s="173"/>
      <c r="BHA179" s="173"/>
      <c r="BHB179" s="173"/>
      <c r="BHC179" s="173"/>
      <c r="BHD179" s="173"/>
      <c r="BHE179" s="173"/>
      <c r="BHF179" s="173"/>
      <c r="BHG179" s="173"/>
      <c r="BHH179" s="173"/>
      <c r="BHI179" s="173"/>
      <c r="BHJ179" s="173"/>
      <c r="BHK179" s="173"/>
      <c r="BHL179" s="173"/>
      <c r="BHM179" s="173"/>
      <c r="BHN179" s="173"/>
      <c r="BHO179" s="173"/>
      <c r="BHP179" s="173"/>
      <c r="BHQ179" s="173"/>
      <c r="BHR179" s="173"/>
      <c r="BHS179" s="173"/>
      <c r="BHT179" s="173"/>
      <c r="BHU179" s="173"/>
      <c r="BHV179" s="173"/>
      <c r="BHW179" s="173"/>
      <c r="BHX179" s="173"/>
      <c r="BHY179" s="173"/>
      <c r="BHZ179" s="173"/>
      <c r="BIA179" s="173"/>
      <c r="BIB179" s="173"/>
      <c r="BIC179" s="173"/>
      <c r="BID179" s="173"/>
      <c r="BIE179" s="173"/>
      <c r="BIF179" s="173"/>
      <c r="BIG179" s="173"/>
      <c r="BIH179" s="173"/>
      <c r="BII179" s="173"/>
      <c r="BIJ179" s="173"/>
      <c r="BIK179" s="173"/>
      <c r="BIL179" s="173"/>
      <c r="BIM179" s="173"/>
      <c r="BIN179" s="173"/>
      <c r="BIO179" s="173"/>
      <c r="BIP179" s="173"/>
      <c r="BIQ179" s="173"/>
      <c r="BIR179" s="173"/>
      <c r="BIS179" s="173"/>
      <c r="BIT179" s="173"/>
      <c r="BIU179" s="173"/>
      <c r="BIV179" s="173"/>
      <c r="BIW179" s="173"/>
      <c r="BIX179" s="173"/>
      <c r="BIY179" s="173"/>
      <c r="BIZ179" s="173"/>
      <c r="BJA179" s="173"/>
      <c r="BJB179" s="173"/>
      <c r="BJC179" s="173"/>
      <c r="BJD179" s="173"/>
      <c r="BJE179" s="173"/>
      <c r="BJF179" s="173"/>
      <c r="BJG179" s="173"/>
      <c r="BJH179" s="173"/>
      <c r="BJI179" s="173"/>
      <c r="BJJ179" s="173"/>
      <c r="BJK179" s="173"/>
      <c r="BJL179" s="173"/>
      <c r="BJM179" s="173"/>
      <c r="BJN179" s="173"/>
      <c r="BJO179" s="173"/>
      <c r="BJP179" s="173"/>
      <c r="BJQ179" s="173"/>
      <c r="BJR179" s="173"/>
      <c r="BJS179" s="173"/>
      <c r="BJT179" s="173"/>
      <c r="BJU179" s="173"/>
      <c r="BJV179" s="173"/>
      <c r="BJW179" s="173"/>
      <c r="BJX179" s="173"/>
      <c r="BJY179" s="173"/>
      <c r="BJZ179" s="173"/>
      <c r="BKA179" s="173"/>
      <c r="BKB179" s="173"/>
      <c r="BKC179" s="173"/>
      <c r="BKD179" s="173"/>
      <c r="BKE179" s="173"/>
      <c r="BKF179" s="173"/>
      <c r="BKG179" s="173"/>
      <c r="BKH179" s="173"/>
      <c r="BKI179" s="173"/>
      <c r="BKJ179" s="173"/>
      <c r="BKK179" s="173"/>
      <c r="BKL179" s="173"/>
      <c r="BKM179" s="173"/>
      <c r="BKN179" s="173"/>
      <c r="BKO179" s="173"/>
      <c r="BKP179" s="173"/>
      <c r="BKQ179" s="173"/>
      <c r="BKR179" s="173"/>
      <c r="BKS179" s="173"/>
      <c r="BKT179" s="173"/>
      <c r="BKU179" s="173"/>
      <c r="BKV179" s="173"/>
      <c r="BKW179" s="173"/>
      <c r="BKX179" s="173"/>
      <c r="BKY179" s="173"/>
      <c r="BKZ179" s="173"/>
      <c r="BLA179" s="173"/>
      <c r="BLB179" s="173"/>
      <c r="BLC179" s="173"/>
      <c r="BLD179" s="173"/>
      <c r="BLE179" s="173"/>
      <c r="BLF179" s="173"/>
      <c r="BLG179" s="173"/>
      <c r="BLH179" s="173"/>
      <c r="BLI179" s="173"/>
      <c r="BLJ179" s="173"/>
      <c r="BLK179" s="173"/>
      <c r="BLL179" s="173"/>
      <c r="BLM179" s="173"/>
      <c r="BLN179" s="173"/>
      <c r="BLO179" s="173"/>
      <c r="BLP179" s="173"/>
      <c r="BLQ179" s="173"/>
      <c r="BLR179" s="173"/>
      <c r="BLS179" s="173"/>
      <c r="BLT179" s="173"/>
      <c r="BLU179" s="173"/>
      <c r="BLV179" s="173"/>
      <c r="BLW179" s="173"/>
      <c r="BLX179" s="173"/>
      <c r="BLY179" s="173"/>
      <c r="BLZ179" s="173"/>
      <c r="BMA179" s="173"/>
      <c r="BMB179" s="173"/>
      <c r="BMC179" s="173"/>
      <c r="BMD179" s="173"/>
      <c r="BME179" s="173"/>
      <c r="BMF179" s="173"/>
      <c r="BMG179" s="173"/>
      <c r="BMH179" s="173"/>
      <c r="BMI179" s="173"/>
      <c r="BMJ179" s="173"/>
      <c r="BMK179" s="173"/>
      <c r="BML179" s="173"/>
      <c r="BMM179" s="173"/>
      <c r="BMN179" s="173"/>
      <c r="BMO179" s="173"/>
      <c r="BMP179" s="173"/>
      <c r="BMQ179" s="173"/>
      <c r="BMR179" s="173"/>
      <c r="BMS179" s="173"/>
      <c r="BMT179" s="173"/>
      <c r="BMU179" s="173"/>
      <c r="BMV179" s="173"/>
      <c r="BMW179" s="173"/>
      <c r="BMX179" s="173"/>
      <c r="BMY179" s="173"/>
      <c r="BMZ179" s="173"/>
      <c r="BNA179" s="173"/>
      <c r="BNB179" s="173"/>
      <c r="BNC179" s="173"/>
      <c r="BND179" s="173"/>
      <c r="BNE179" s="173"/>
      <c r="BNF179" s="173"/>
      <c r="BNG179" s="173"/>
      <c r="BNH179" s="173"/>
      <c r="BNI179" s="173"/>
      <c r="BNJ179" s="173"/>
      <c r="BNK179" s="173"/>
      <c r="BNL179" s="173"/>
      <c r="BNM179" s="173"/>
      <c r="BNN179" s="173"/>
      <c r="BNO179" s="173"/>
      <c r="BNP179" s="173"/>
      <c r="BNQ179" s="173"/>
      <c r="BNR179" s="173"/>
      <c r="BNS179" s="173"/>
      <c r="BNT179" s="173"/>
      <c r="BNU179" s="173"/>
      <c r="BNV179" s="173"/>
      <c r="BNW179" s="173"/>
      <c r="BNX179" s="173"/>
      <c r="BNY179" s="173"/>
      <c r="BNZ179" s="173"/>
      <c r="BOA179" s="173"/>
      <c r="BOB179" s="173"/>
      <c r="BOC179" s="173"/>
      <c r="BOD179" s="173"/>
      <c r="BOE179" s="173"/>
      <c r="BOF179" s="173"/>
      <c r="BOG179" s="173"/>
      <c r="BOH179" s="173"/>
      <c r="BOI179" s="173"/>
      <c r="BOJ179" s="173"/>
      <c r="BOK179" s="173"/>
      <c r="BOL179" s="173"/>
      <c r="BOM179" s="173"/>
      <c r="BON179" s="173"/>
      <c r="BOO179" s="173"/>
      <c r="BOP179" s="173"/>
      <c r="BOQ179" s="173"/>
      <c r="BOR179" s="173"/>
      <c r="BOS179" s="173"/>
      <c r="BOT179" s="173"/>
      <c r="BOU179" s="173"/>
      <c r="BOV179" s="173"/>
      <c r="BOW179" s="173"/>
      <c r="BOX179" s="173"/>
      <c r="BOY179" s="173"/>
      <c r="BOZ179" s="173"/>
      <c r="BPA179" s="173"/>
      <c r="BPB179" s="173"/>
      <c r="BPC179" s="173"/>
      <c r="BPD179" s="173"/>
      <c r="BPE179" s="173"/>
      <c r="BPF179" s="173"/>
      <c r="BPG179" s="173"/>
      <c r="BPH179" s="173"/>
      <c r="BPI179" s="173"/>
      <c r="BPJ179" s="173"/>
      <c r="BPK179" s="173"/>
      <c r="BPL179" s="173"/>
      <c r="BPM179" s="173"/>
      <c r="BPN179" s="173"/>
      <c r="BPO179" s="173"/>
      <c r="BPP179" s="173"/>
      <c r="BPQ179" s="173"/>
      <c r="BPR179" s="173"/>
      <c r="BPS179" s="173"/>
      <c r="BPT179" s="173"/>
      <c r="BPU179" s="173"/>
      <c r="BPV179" s="173"/>
      <c r="BPW179" s="173"/>
      <c r="BPX179" s="173"/>
      <c r="BPY179" s="173"/>
      <c r="BPZ179" s="173"/>
      <c r="BQA179" s="173"/>
      <c r="BQB179" s="173"/>
      <c r="BQC179" s="173"/>
      <c r="BQD179" s="173"/>
      <c r="BQE179" s="173"/>
      <c r="BQF179" s="173"/>
      <c r="BQG179" s="173"/>
      <c r="BQH179" s="173"/>
      <c r="BQI179" s="173"/>
      <c r="BQJ179" s="173"/>
      <c r="BQK179" s="173"/>
      <c r="BQL179" s="173"/>
      <c r="BQM179" s="173"/>
      <c r="BQN179" s="173"/>
      <c r="BQO179" s="173"/>
      <c r="BQP179" s="173"/>
      <c r="BQQ179" s="173"/>
      <c r="BQR179" s="173"/>
      <c r="BQS179" s="173"/>
      <c r="BQT179" s="173"/>
      <c r="BQU179" s="173"/>
      <c r="BQV179" s="173"/>
      <c r="BQW179" s="173"/>
      <c r="BQX179" s="173"/>
      <c r="BQY179" s="173"/>
      <c r="BQZ179" s="173"/>
      <c r="BRA179" s="173"/>
      <c r="BRB179" s="173"/>
      <c r="BRC179" s="173"/>
      <c r="BRD179" s="173"/>
      <c r="BRE179" s="173"/>
      <c r="BRF179" s="173"/>
      <c r="BRG179" s="173"/>
      <c r="BRH179" s="173"/>
      <c r="BRI179" s="173"/>
      <c r="BRJ179" s="173"/>
      <c r="BRK179" s="173"/>
      <c r="BRL179" s="173"/>
      <c r="BRM179" s="173"/>
      <c r="BRN179" s="173"/>
      <c r="BRO179" s="173"/>
      <c r="BRP179" s="173"/>
      <c r="BRQ179" s="173"/>
      <c r="BRR179" s="173"/>
      <c r="BRS179" s="173"/>
      <c r="BRT179" s="173"/>
      <c r="BRU179" s="173"/>
      <c r="BRV179" s="173"/>
      <c r="BRW179" s="173"/>
      <c r="BRX179" s="173"/>
      <c r="BRY179" s="173"/>
      <c r="BRZ179" s="173"/>
      <c r="BSA179" s="173"/>
      <c r="BSB179" s="173"/>
      <c r="BSC179" s="173"/>
      <c r="BSD179" s="173"/>
      <c r="BSE179" s="173"/>
      <c r="BSF179" s="173"/>
      <c r="BSG179" s="173"/>
      <c r="BSH179" s="173"/>
      <c r="BSI179" s="173"/>
      <c r="BSJ179" s="173"/>
      <c r="BSK179" s="173"/>
      <c r="BSL179" s="173"/>
      <c r="BSM179" s="173"/>
      <c r="BSN179" s="173"/>
      <c r="BSO179" s="173"/>
      <c r="BSP179" s="173"/>
      <c r="BSQ179" s="173"/>
      <c r="BSR179" s="173"/>
      <c r="BSS179" s="173"/>
      <c r="BST179" s="173"/>
      <c r="BSU179" s="173"/>
      <c r="BSV179" s="173"/>
      <c r="BSW179" s="173"/>
      <c r="BSX179" s="173"/>
      <c r="BSY179" s="173"/>
      <c r="BSZ179" s="173"/>
      <c r="BTA179" s="173"/>
      <c r="BTB179" s="173"/>
      <c r="BTC179" s="173"/>
      <c r="BTD179" s="173"/>
      <c r="BTE179" s="173"/>
      <c r="BTF179" s="173"/>
      <c r="BTG179" s="173"/>
      <c r="BTH179" s="173"/>
      <c r="BTI179" s="173"/>
      <c r="BTJ179" s="173"/>
      <c r="BTK179" s="173"/>
      <c r="BTL179" s="173"/>
      <c r="BTM179" s="173"/>
      <c r="BTN179" s="173"/>
      <c r="BTO179" s="173"/>
      <c r="BTP179" s="173"/>
      <c r="BTQ179" s="173"/>
      <c r="BTR179" s="173"/>
      <c r="BTS179" s="173"/>
      <c r="BTT179" s="173"/>
      <c r="BTU179" s="173"/>
      <c r="BTV179" s="173"/>
      <c r="BTW179" s="173"/>
      <c r="BTX179" s="173"/>
      <c r="BTY179" s="173"/>
      <c r="BTZ179" s="173"/>
      <c r="BUA179" s="173"/>
      <c r="BUB179" s="173"/>
      <c r="BUC179" s="173"/>
      <c r="BUD179" s="173"/>
      <c r="BUE179" s="173"/>
      <c r="BUF179" s="173"/>
      <c r="BUG179" s="173"/>
      <c r="BUH179" s="173"/>
      <c r="BUI179" s="173"/>
      <c r="BUJ179" s="173"/>
      <c r="BUK179" s="173"/>
      <c r="BUL179" s="173"/>
      <c r="BUM179" s="173"/>
      <c r="BUN179" s="173"/>
      <c r="BUO179" s="173"/>
      <c r="BUP179" s="173"/>
      <c r="BUQ179" s="173"/>
      <c r="BUR179" s="173"/>
      <c r="BUS179" s="173"/>
      <c r="BUT179" s="173"/>
      <c r="BUU179" s="173"/>
      <c r="BUV179" s="173"/>
      <c r="BUW179" s="173"/>
      <c r="BUX179" s="173"/>
      <c r="BUY179" s="173"/>
      <c r="BUZ179" s="173"/>
      <c r="BVA179" s="173"/>
      <c r="BVB179" s="173"/>
      <c r="BVC179" s="173"/>
      <c r="BVD179" s="173"/>
      <c r="BVE179" s="173"/>
      <c r="BVF179" s="173"/>
      <c r="BVG179" s="173"/>
      <c r="BVH179" s="173"/>
      <c r="BVI179" s="173"/>
      <c r="BVJ179" s="173"/>
      <c r="BVK179" s="173"/>
      <c r="BVL179" s="173"/>
      <c r="BVM179" s="173"/>
      <c r="BVN179" s="173"/>
      <c r="BVO179" s="173"/>
      <c r="BVP179" s="173"/>
      <c r="BVQ179" s="173"/>
      <c r="BVR179" s="173"/>
      <c r="BVS179" s="173"/>
      <c r="BVT179" s="173"/>
      <c r="BVU179" s="173"/>
      <c r="BVV179" s="173"/>
      <c r="BVW179" s="173"/>
      <c r="BVX179" s="173"/>
      <c r="BVY179" s="173"/>
      <c r="BVZ179" s="173"/>
      <c r="BWA179" s="173"/>
      <c r="BWB179" s="173"/>
      <c r="BWC179" s="173"/>
      <c r="BWD179" s="173"/>
      <c r="BWE179" s="173"/>
      <c r="BWF179" s="173"/>
      <c r="BWG179" s="173"/>
      <c r="BWH179" s="173"/>
      <c r="BWI179" s="173"/>
      <c r="BWJ179" s="173"/>
      <c r="BWK179" s="173"/>
      <c r="BWL179" s="173"/>
      <c r="BWM179" s="173"/>
      <c r="BWN179" s="173"/>
      <c r="BWO179" s="173"/>
      <c r="BWP179" s="173"/>
      <c r="BWQ179" s="173"/>
      <c r="BWR179" s="173"/>
      <c r="BWS179" s="173"/>
      <c r="BWT179" s="173"/>
      <c r="BWU179" s="173"/>
      <c r="BWV179" s="173"/>
      <c r="BWW179" s="173"/>
      <c r="BWX179" s="173"/>
      <c r="BWY179" s="173"/>
      <c r="BWZ179" s="173"/>
      <c r="BXA179" s="173"/>
      <c r="BXB179" s="173"/>
      <c r="BXC179" s="173"/>
      <c r="BXD179" s="173"/>
      <c r="BXE179" s="173"/>
      <c r="BXF179" s="173"/>
      <c r="BXG179" s="173"/>
      <c r="BXH179" s="173"/>
      <c r="BXI179" s="173"/>
      <c r="BXJ179" s="173"/>
      <c r="BXK179" s="173"/>
      <c r="BXL179" s="173"/>
      <c r="BXM179" s="173"/>
      <c r="BXN179" s="173"/>
      <c r="BXO179" s="173"/>
      <c r="BXP179" s="173"/>
      <c r="BXQ179" s="173"/>
      <c r="BXR179" s="173"/>
      <c r="BXS179" s="173"/>
      <c r="BXT179" s="173"/>
      <c r="BXU179" s="173"/>
      <c r="BXV179" s="173"/>
      <c r="BXW179" s="173"/>
      <c r="BXX179" s="173"/>
      <c r="BXY179" s="173"/>
      <c r="BXZ179" s="173"/>
      <c r="BYA179" s="173"/>
      <c r="BYB179" s="173"/>
      <c r="BYC179" s="173"/>
      <c r="BYD179" s="173"/>
      <c r="BYE179" s="173"/>
      <c r="BYF179" s="173"/>
      <c r="BYG179" s="173"/>
      <c r="BYH179" s="173"/>
      <c r="BYI179" s="173"/>
      <c r="BYJ179" s="173"/>
      <c r="BYK179" s="173"/>
      <c r="BYL179" s="173"/>
      <c r="BYM179" s="173"/>
      <c r="BYN179" s="173"/>
      <c r="BYO179" s="173"/>
      <c r="BYP179" s="173"/>
      <c r="BYQ179" s="173"/>
      <c r="BYR179" s="173"/>
      <c r="BYS179" s="173"/>
      <c r="BYT179" s="173"/>
      <c r="BYU179" s="173"/>
      <c r="BYV179" s="173"/>
      <c r="BYW179" s="173"/>
      <c r="BYX179" s="173"/>
      <c r="BYY179" s="173"/>
      <c r="BYZ179" s="173"/>
      <c r="BZA179" s="173"/>
      <c r="BZB179" s="173"/>
      <c r="BZC179" s="173"/>
      <c r="BZD179" s="173"/>
      <c r="BZE179" s="173"/>
      <c r="BZF179" s="173"/>
      <c r="BZG179" s="173"/>
      <c r="BZH179" s="173"/>
      <c r="BZI179" s="173"/>
      <c r="BZJ179" s="173"/>
      <c r="BZK179" s="173"/>
      <c r="BZL179" s="173"/>
      <c r="BZM179" s="173"/>
      <c r="BZN179" s="173"/>
      <c r="BZO179" s="173"/>
      <c r="BZP179" s="173"/>
      <c r="BZQ179" s="173"/>
      <c r="BZR179" s="173"/>
      <c r="BZS179" s="173"/>
      <c r="BZT179" s="173"/>
      <c r="BZU179" s="173"/>
      <c r="BZV179" s="173"/>
      <c r="BZW179" s="173"/>
      <c r="BZX179" s="173"/>
      <c r="BZY179" s="173"/>
      <c r="BZZ179" s="173"/>
      <c r="CAA179" s="173"/>
      <c r="CAB179" s="173"/>
      <c r="CAC179" s="173"/>
      <c r="CAD179" s="173"/>
      <c r="CAE179" s="173"/>
      <c r="CAF179" s="173"/>
      <c r="CAG179" s="173"/>
      <c r="CAH179" s="173"/>
      <c r="CAI179" s="173"/>
      <c r="CAJ179" s="173"/>
      <c r="CAK179" s="173"/>
      <c r="CAL179" s="173"/>
      <c r="CAM179" s="173"/>
      <c r="CAN179" s="173"/>
      <c r="CAO179" s="173"/>
      <c r="CAP179" s="173"/>
      <c r="CAQ179" s="173"/>
      <c r="CAR179" s="173"/>
      <c r="CAS179" s="173"/>
      <c r="CAT179" s="173"/>
      <c r="CAU179" s="173"/>
      <c r="CAV179" s="173"/>
      <c r="CAW179" s="173"/>
      <c r="CAX179" s="173"/>
      <c r="CAY179" s="173"/>
      <c r="CAZ179" s="173"/>
      <c r="CBA179" s="173"/>
      <c r="CBB179" s="173"/>
      <c r="CBC179" s="173"/>
      <c r="CBD179" s="173"/>
      <c r="CBE179" s="173"/>
      <c r="CBF179" s="173"/>
      <c r="CBG179" s="173"/>
      <c r="CBH179" s="173"/>
      <c r="CBI179" s="173"/>
      <c r="CBJ179" s="173"/>
      <c r="CBK179" s="173"/>
      <c r="CBL179" s="173"/>
      <c r="CBM179" s="173"/>
      <c r="CBN179" s="173"/>
      <c r="CBO179" s="173"/>
      <c r="CBP179" s="173"/>
      <c r="CBQ179" s="173"/>
      <c r="CBR179" s="173"/>
      <c r="CBS179" s="173"/>
      <c r="CBT179" s="173"/>
      <c r="CBU179" s="173"/>
      <c r="CBV179" s="173"/>
      <c r="CBW179" s="173"/>
      <c r="CBX179" s="173"/>
      <c r="CBY179" s="173"/>
      <c r="CBZ179" s="173"/>
      <c r="CCA179" s="173"/>
      <c r="CCB179" s="173"/>
      <c r="CCC179" s="173"/>
      <c r="CCD179" s="173"/>
      <c r="CCE179" s="173"/>
      <c r="CCF179" s="173"/>
      <c r="CCG179" s="173"/>
      <c r="CCH179" s="173"/>
      <c r="CCI179" s="173"/>
      <c r="CCJ179" s="173"/>
      <c r="CCK179" s="173"/>
      <c r="CCL179" s="173"/>
      <c r="CCM179" s="173"/>
      <c r="CCN179" s="173"/>
      <c r="CCO179" s="173"/>
      <c r="CCP179" s="173"/>
      <c r="CCQ179" s="173"/>
      <c r="CCR179" s="173"/>
      <c r="CCS179" s="173"/>
      <c r="CCT179" s="173"/>
      <c r="CCU179" s="173"/>
      <c r="CCV179" s="173"/>
      <c r="CCW179" s="173"/>
      <c r="CCX179" s="173"/>
      <c r="CCY179" s="173"/>
      <c r="CCZ179" s="173"/>
      <c r="CDA179" s="173"/>
      <c r="CDB179" s="173"/>
      <c r="CDC179" s="173"/>
      <c r="CDD179" s="173"/>
      <c r="CDE179" s="173"/>
      <c r="CDF179" s="173"/>
      <c r="CDG179" s="173"/>
      <c r="CDH179" s="173"/>
      <c r="CDI179" s="173"/>
      <c r="CDJ179" s="173"/>
      <c r="CDK179" s="173"/>
      <c r="CDL179" s="173"/>
      <c r="CDM179" s="173"/>
      <c r="CDN179" s="173"/>
      <c r="CDO179" s="173"/>
      <c r="CDP179" s="173"/>
      <c r="CDQ179" s="173"/>
      <c r="CDR179" s="173"/>
      <c r="CDS179" s="173"/>
      <c r="CDT179" s="173"/>
      <c r="CDU179" s="173"/>
      <c r="CDV179" s="173"/>
      <c r="CDW179" s="173"/>
      <c r="CDX179" s="173"/>
      <c r="CDY179" s="173"/>
      <c r="CDZ179" s="173"/>
      <c r="CEA179" s="173"/>
      <c r="CEB179" s="173"/>
      <c r="CEC179" s="173"/>
      <c r="CED179" s="173"/>
      <c r="CEE179" s="173"/>
      <c r="CEF179" s="173"/>
      <c r="CEG179" s="173"/>
      <c r="CEH179" s="173"/>
      <c r="CEI179" s="173"/>
      <c r="CEJ179" s="173"/>
      <c r="CEK179" s="173"/>
      <c r="CEL179" s="173"/>
      <c r="CEM179" s="173"/>
      <c r="CEN179" s="173"/>
      <c r="CEO179" s="173"/>
      <c r="CEP179" s="173"/>
      <c r="CEQ179" s="173"/>
      <c r="CER179" s="173"/>
      <c r="CES179" s="173"/>
      <c r="CET179" s="173"/>
      <c r="CEU179" s="173"/>
      <c r="CEV179" s="173"/>
      <c r="CEW179" s="173"/>
      <c r="CEX179" s="173"/>
      <c r="CEY179" s="173"/>
      <c r="CEZ179" s="173"/>
      <c r="CFA179" s="173"/>
      <c r="CFB179" s="173"/>
      <c r="CFC179" s="173"/>
      <c r="CFD179" s="173"/>
      <c r="CFE179" s="173"/>
      <c r="CFF179" s="173"/>
      <c r="CFG179" s="173"/>
      <c r="CFH179" s="173"/>
      <c r="CFI179" s="173"/>
      <c r="CFJ179" s="173"/>
      <c r="CFK179" s="173"/>
      <c r="CFL179" s="173"/>
      <c r="CFM179" s="173"/>
      <c r="CFN179" s="173"/>
      <c r="CFO179" s="173"/>
      <c r="CFP179" s="173"/>
      <c r="CFQ179" s="173"/>
      <c r="CFR179" s="173"/>
      <c r="CFS179" s="173"/>
      <c r="CFT179" s="173"/>
      <c r="CFU179" s="173"/>
      <c r="CFV179" s="173"/>
      <c r="CFW179" s="173"/>
      <c r="CFX179" s="173"/>
      <c r="CFY179" s="173"/>
      <c r="CFZ179" s="173"/>
      <c r="CGA179" s="173"/>
      <c r="CGB179" s="173"/>
      <c r="CGC179" s="173"/>
      <c r="CGD179" s="173"/>
      <c r="CGE179" s="173"/>
      <c r="CGF179" s="173"/>
      <c r="CGG179" s="173"/>
      <c r="CGH179" s="173"/>
      <c r="CGI179" s="173"/>
      <c r="CGJ179" s="173"/>
      <c r="CGK179" s="173"/>
      <c r="CGL179" s="173"/>
      <c r="CGM179" s="173"/>
      <c r="CGN179" s="173"/>
      <c r="CGO179" s="173"/>
      <c r="CGP179" s="173"/>
      <c r="CGQ179" s="173"/>
      <c r="CGR179" s="173"/>
      <c r="CGS179" s="173"/>
      <c r="CGT179" s="173"/>
      <c r="CGU179" s="173"/>
      <c r="CGV179" s="173"/>
      <c r="CGW179" s="173"/>
      <c r="CGX179" s="173"/>
      <c r="CGY179" s="173"/>
      <c r="CGZ179" s="173"/>
      <c r="CHA179" s="173"/>
      <c r="CHB179" s="173"/>
      <c r="CHC179" s="173"/>
      <c r="CHD179" s="173"/>
      <c r="CHE179" s="173"/>
      <c r="CHF179" s="173"/>
      <c r="CHG179" s="173"/>
      <c r="CHH179" s="173"/>
      <c r="CHI179" s="173"/>
      <c r="CHJ179" s="173"/>
      <c r="CHK179" s="173"/>
      <c r="CHL179" s="173"/>
      <c r="CHM179" s="173"/>
      <c r="CHN179" s="173"/>
      <c r="CHO179" s="173"/>
      <c r="CHP179" s="173"/>
      <c r="CHQ179" s="173"/>
      <c r="CHR179" s="173"/>
      <c r="CHS179" s="173"/>
      <c r="CHT179" s="173"/>
      <c r="CHU179" s="173"/>
      <c r="CHV179" s="173"/>
      <c r="CHW179" s="173"/>
      <c r="CHX179" s="173"/>
      <c r="CHY179" s="173"/>
      <c r="CHZ179" s="173"/>
      <c r="CIA179" s="173"/>
      <c r="CIB179" s="173"/>
      <c r="CIC179" s="173"/>
      <c r="CID179" s="173"/>
      <c r="CIE179" s="173"/>
      <c r="CIF179" s="173"/>
      <c r="CIG179" s="173"/>
      <c r="CIH179" s="173"/>
      <c r="CII179" s="173"/>
      <c r="CIJ179" s="173"/>
      <c r="CIK179" s="173"/>
      <c r="CIL179" s="173"/>
      <c r="CIM179" s="173"/>
      <c r="CIN179" s="173"/>
      <c r="CIO179" s="173"/>
      <c r="CIP179" s="173"/>
      <c r="CIQ179" s="173"/>
      <c r="CIR179" s="173"/>
      <c r="CIS179" s="173"/>
      <c r="CIT179" s="173"/>
      <c r="CIU179" s="173"/>
      <c r="CIV179" s="173"/>
      <c r="CIW179" s="173"/>
      <c r="CIX179" s="173"/>
      <c r="CIY179" s="173"/>
      <c r="CIZ179" s="173"/>
      <c r="CJA179" s="173"/>
      <c r="CJB179" s="173"/>
      <c r="CJC179" s="173"/>
      <c r="CJD179" s="173"/>
      <c r="CJE179" s="173"/>
      <c r="CJF179" s="173"/>
      <c r="CJG179" s="173"/>
      <c r="CJH179" s="173"/>
      <c r="CJI179" s="173"/>
      <c r="CJJ179" s="173"/>
      <c r="CJK179" s="173"/>
      <c r="CJL179" s="173"/>
      <c r="CJM179" s="173"/>
      <c r="CJN179" s="173"/>
      <c r="CJO179" s="173"/>
      <c r="CJP179" s="173"/>
      <c r="CJQ179" s="173"/>
      <c r="CJR179" s="173"/>
      <c r="CJS179" s="173"/>
      <c r="CJT179" s="173"/>
      <c r="CJU179" s="173"/>
      <c r="CJV179" s="173"/>
      <c r="CJW179" s="173"/>
      <c r="CJX179" s="173"/>
      <c r="CJY179" s="173"/>
      <c r="CJZ179" s="173"/>
      <c r="CKA179" s="173"/>
      <c r="CKB179" s="173"/>
      <c r="CKC179" s="173"/>
      <c r="CKD179" s="173"/>
      <c r="CKE179" s="173"/>
      <c r="CKF179" s="173"/>
      <c r="CKG179" s="173"/>
      <c r="CKH179" s="173"/>
      <c r="CKI179" s="173"/>
      <c r="CKJ179" s="173"/>
      <c r="CKK179" s="173"/>
      <c r="CKL179" s="173"/>
      <c r="CKM179" s="173"/>
      <c r="CKN179" s="173"/>
      <c r="CKO179" s="173"/>
      <c r="CKP179" s="173"/>
      <c r="CKQ179" s="173"/>
      <c r="CKR179" s="173"/>
      <c r="CKS179" s="173"/>
      <c r="CKT179" s="173"/>
      <c r="CKU179" s="173"/>
      <c r="CKV179" s="173"/>
      <c r="CKW179" s="173"/>
      <c r="CKX179" s="173"/>
      <c r="CKY179" s="173"/>
      <c r="CKZ179" s="173"/>
      <c r="CLA179" s="173"/>
      <c r="CLB179" s="173"/>
      <c r="CLC179" s="173"/>
      <c r="CLD179" s="173"/>
      <c r="CLE179" s="173"/>
      <c r="CLF179" s="173"/>
      <c r="CLG179" s="173"/>
      <c r="CLH179" s="173"/>
      <c r="CLI179" s="173"/>
      <c r="CLJ179" s="173"/>
      <c r="CLK179" s="173"/>
      <c r="CLL179" s="173"/>
      <c r="CLM179" s="173"/>
      <c r="CLN179" s="173"/>
      <c r="CLO179" s="173"/>
      <c r="CLP179" s="173"/>
      <c r="CLQ179" s="173"/>
      <c r="CLR179" s="173"/>
      <c r="CLS179" s="173"/>
      <c r="CLT179" s="173"/>
      <c r="CLU179" s="173"/>
      <c r="CLV179" s="173"/>
      <c r="CLW179" s="173"/>
      <c r="CLX179" s="173"/>
      <c r="CLY179" s="173"/>
      <c r="CLZ179" s="173"/>
      <c r="CMA179" s="173"/>
      <c r="CMB179" s="173"/>
      <c r="CMC179" s="173"/>
      <c r="CMD179" s="173"/>
      <c r="CME179" s="173"/>
      <c r="CMF179" s="173"/>
      <c r="CMG179" s="173"/>
      <c r="CMH179" s="173"/>
      <c r="CMI179" s="173"/>
      <c r="CMJ179" s="173"/>
      <c r="CMK179" s="173"/>
      <c r="CML179" s="173"/>
      <c r="CMM179" s="173"/>
      <c r="CMN179" s="173"/>
      <c r="CMO179" s="173"/>
      <c r="CMP179" s="173"/>
      <c r="CMQ179" s="173"/>
      <c r="CMR179" s="173"/>
      <c r="CMS179" s="173"/>
      <c r="CMT179" s="173"/>
      <c r="CMU179" s="173"/>
      <c r="CMV179" s="173"/>
      <c r="CMW179" s="173"/>
      <c r="CMX179" s="173"/>
      <c r="CMY179" s="173"/>
      <c r="CMZ179" s="173"/>
      <c r="CNA179" s="173"/>
      <c r="CNB179" s="173"/>
      <c r="CNC179" s="173"/>
      <c r="CND179" s="173"/>
      <c r="CNE179" s="173"/>
      <c r="CNF179" s="173"/>
      <c r="CNG179" s="173"/>
      <c r="CNH179" s="173"/>
      <c r="CNI179" s="173"/>
      <c r="CNJ179" s="173"/>
      <c r="CNK179" s="173"/>
      <c r="CNL179" s="173"/>
      <c r="CNM179" s="173"/>
      <c r="CNN179" s="173"/>
      <c r="CNO179" s="173"/>
      <c r="CNP179" s="173"/>
      <c r="CNQ179" s="173"/>
      <c r="CNR179" s="173"/>
      <c r="CNS179" s="173"/>
      <c r="CNT179" s="173"/>
      <c r="CNU179" s="173"/>
      <c r="CNV179" s="173"/>
      <c r="CNW179" s="173"/>
      <c r="CNX179" s="173"/>
      <c r="CNY179" s="173"/>
      <c r="CNZ179" s="173"/>
      <c r="COA179" s="173"/>
      <c r="COB179" s="173"/>
      <c r="COC179" s="173"/>
      <c r="COD179" s="173"/>
      <c r="COE179" s="173"/>
      <c r="COF179" s="173"/>
      <c r="COG179" s="173"/>
      <c r="COH179" s="173"/>
      <c r="COI179" s="173"/>
      <c r="COJ179" s="173"/>
      <c r="COK179" s="173"/>
      <c r="COL179" s="173"/>
      <c r="COM179" s="173"/>
      <c r="CON179" s="173"/>
      <c r="COO179" s="173"/>
      <c r="COP179" s="173"/>
      <c r="COQ179" s="173"/>
      <c r="COR179" s="173"/>
      <c r="COS179" s="173"/>
      <c r="COT179" s="173"/>
      <c r="COU179" s="173"/>
      <c r="COV179" s="173"/>
      <c r="COW179" s="173"/>
      <c r="COX179" s="173"/>
      <c r="COY179" s="173"/>
      <c r="COZ179" s="173"/>
      <c r="CPA179" s="173"/>
      <c r="CPB179" s="173"/>
      <c r="CPC179" s="173"/>
      <c r="CPD179" s="173"/>
      <c r="CPE179" s="173"/>
      <c r="CPF179" s="173"/>
      <c r="CPG179" s="173"/>
      <c r="CPH179" s="173"/>
      <c r="CPI179" s="173"/>
      <c r="CPJ179" s="173"/>
      <c r="CPK179" s="173"/>
      <c r="CPL179" s="173"/>
      <c r="CPM179" s="173"/>
      <c r="CPN179" s="173"/>
      <c r="CPO179" s="173"/>
      <c r="CPP179" s="173"/>
      <c r="CPQ179" s="173"/>
      <c r="CPR179" s="173"/>
      <c r="CPS179" s="173"/>
      <c r="CPT179" s="173"/>
      <c r="CPU179" s="173"/>
      <c r="CPV179" s="173"/>
      <c r="CPW179" s="173"/>
      <c r="CPX179" s="173"/>
      <c r="CPY179" s="173"/>
      <c r="CPZ179" s="173"/>
      <c r="CQA179" s="173"/>
      <c r="CQB179" s="173"/>
      <c r="CQC179" s="173"/>
      <c r="CQD179" s="173"/>
      <c r="CQE179" s="173"/>
      <c r="CQF179" s="173"/>
      <c r="CQG179" s="173"/>
      <c r="CQH179" s="173"/>
      <c r="CQI179" s="173"/>
      <c r="CQJ179" s="173"/>
      <c r="CQK179" s="173"/>
      <c r="CQL179" s="173"/>
      <c r="CQM179" s="173"/>
      <c r="CQN179" s="173"/>
      <c r="CQO179" s="173"/>
      <c r="CQP179" s="173"/>
      <c r="CQQ179" s="173"/>
      <c r="CQR179" s="173"/>
      <c r="CQS179" s="173"/>
      <c r="CQT179" s="173"/>
      <c r="CQU179" s="173"/>
      <c r="CQV179" s="173"/>
      <c r="CQW179" s="173"/>
      <c r="CQX179" s="173"/>
      <c r="CQY179" s="173"/>
      <c r="CQZ179" s="173"/>
      <c r="CRA179" s="173"/>
      <c r="CRB179" s="173"/>
      <c r="CRC179" s="173"/>
      <c r="CRD179" s="173"/>
      <c r="CRE179" s="173"/>
      <c r="CRF179" s="173"/>
      <c r="CRG179" s="173"/>
      <c r="CRH179" s="173"/>
      <c r="CRI179" s="173"/>
      <c r="CRJ179" s="173"/>
      <c r="CRK179" s="173"/>
      <c r="CRL179" s="173"/>
      <c r="CRM179" s="173"/>
      <c r="CRN179" s="173"/>
      <c r="CRO179" s="173"/>
      <c r="CRP179" s="173"/>
      <c r="CRQ179" s="173"/>
      <c r="CRR179" s="173"/>
      <c r="CRS179" s="173"/>
      <c r="CRT179" s="173"/>
      <c r="CRU179" s="173"/>
      <c r="CRV179" s="173"/>
      <c r="CRW179" s="173"/>
      <c r="CRX179" s="173"/>
      <c r="CRY179" s="173"/>
      <c r="CRZ179" s="173"/>
      <c r="CSA179" s="173"/>
      <c r="CSB179" s="173"/>
      <c r="CSC179" s="173"/>
      <c r="CSD179" s="173"/>
      <c r="CSE179" s="173"/>
      <c r="CSF179" s="173"/>
      <c r="CSG179" s="173"/>
      <c r="CSH179" s="173"/>
      <c r="CSI179" s="173"/>
      <c r="CSJ179" s="173"/>
      <c r="CSK179" s="173"/>
      <c r="CSL179" s="173"/>
      <c r="CSM179" s="173"/>
      <c r="CSN179" s="173"/>
      <c r="CSO179" s="173"/>
      <c r="CSP179" s="173"/>
      <c r="CSQ179" s="173"/>
      <c r="CSR179" s="173"/>
      <c r="CSS179" s="173"/>
      <c r="CST179" s="173"/>
      <c r="CSU179" s="173"/>
      <c r="CSV179" s="173"/>
      <c r="CSW179" s="173"/>
      <c r="CSX179" s="173"/>
      <c r="CSY179" s="173"/>
      <c r="CSZ179" s="173"/>
      <c r="CTA179" s="173"/>
      <c r="CTB179" s="173"/>
      <c r="CTC179" s="173"/>
      <c r="CTD179" s="173"/>
      <c r="CTE179" s="173"/>
      <c r="CTF179" s="173"/>
      <c r="CTG179" s="173"/>
      <c r="CTH179" s="173"/>
      <c r="CTI179" s="173"/>
      <c r="CTJ179" s="173"/>
      <c r="CTK179" s="173"/>
      <c r="CTL179" s="173"/>
      <c r="CTM179" s="173"/>
      <c r="CTN179" s="173"/>
      <c r="CTO179" s="173"/>
      <c r="CTP179" s="173"/>
      <c r="CTQ179" s="173"/>
      <c r="CTR179" s="173"/>
      <c r="CTS179" s="173"/>
      <c r="CTT179" s="173"/>
      <c r="CTU179" s="173"/>
      <c r="CTV179" s="173"/>
      <c r="CTW179" s="173"/>
      <c r="CTX179" s="173"/>
      <c r="CTY179" s="173"/>
      <c r="CTZ179" s="173"/>
      <c r="CUA179" s="173"/>
      <c r="CUB179" s="173"/>
      <c r="CUC179" s="173"/>
      <c r="CUD179" s="173"/>
      <c r="CUE179" s="173"/>
      <c r="CUF179" s="173"/>
      <c r="CUG179" s="173"/>
      <c r="CUH179" s="173"/>
      <c r="CUI179" s="173"/>
      <c r="CUJ179" s="173"/>
      <c r="CUK179" s="173"/>
      <c r="CUL179" s="173"/>
      <c r="CUM179" s="173"/>
      <c r="CUN179" s="173"/>
      <c r="CUO179" s="173"/>
      <c r="CUP179" s="173"/>
      <c r="CUQ179" s="173"/>
      <c r="CUR179" s="173"/>
      <c r="CUS179" s="173"/>
      <c r="CUT179" s="173"/>
      <c r="CUU179" s="173"/>
      <c r="CUV179" s="173"/>
      <c r="CUW179" s="173"/>
      <c r="CUX179" s="173"/>
      <c r="CUY179" s="173"/>
      <c r="CUZ179" s="173"/>
      <c r="CVA179" s="173"/>
      <c r="CVB179" s="173"/>
      <c r="CVC179" s="173"/>
      <c r="CVD179" s="173"/>
      <c r="CVE179" s="173"/>
      <c r="CVF179" s="173"/>
      <c r="CVG179" s="173"/>
      <c r="CVH179" s="173"/>
      <c r="CVI179" s="173"/>
      <c r="CVJ179" s="173"/>
      <c r="CVK179" s="173"/>
      <c r="CVL179" s="173"/>
      <c r="CVM179" s="173"/>
      <c r="CVN179" s="173"/>
      <c r="CVO179" s="173"/>
      <c r="CVP179" s="173"/>
      <c r="CVQ179" s="173"/>
      <c r="CVR179" s="173"/>
      <c r="CVS179" s="173"/>
      <c r="CVT179" s="173"/>
      <c r="CVU179" s="173"/>
      <c r="CVV179" s="173"/>
      <c r="CVW179" s="173"/>
      <c r="CVX179" s="173"/>
      <c r="CVY179" s="173"/>
      <c r="CVZ179" s="173"/>
      <c r="CWA179" s="173"/>
      <c r="CWB179" s="173"/>
      <c r="CWC179" s="173"/>
      <c r="CWD179" s="173"/>
      <c r="CWE179" s="173"/>
      <c r="CWF179" s="173"/>
      <c r="CWG179" s="173"/>
      <c r="CWH179" s="173"/>
      <c r="CWI179" s="173"/>
      <c r="CWJ179" s="173"/>
      <c r="CWK179" s="173"/>
      <c r="CWL179" s="173"/>
      <c r="CWM179" s="173"/>
      <c r="CWN179" s="173"/>
      <c r="CWO179" s="173"/>
      <c r="CWP179" s="173"/>
      <c r="CWQ179" s="173"/>
      <c r="CWR179" s="173"/>
      <c r="CWS179" s="173"/>
      <c r="CWT179" s="173"/>
      <c r="CWU179" s="173"/>
      <c r="CWV179" s="173"/>
      <c r="CWW179" s="173"/>
      <c r="CWX179" s="173"/>
      <c r="CWY179" s="173"/>
      <c r="CWZ179" s="173"/>
      <c r="CXA179" s="173"/>
      <c r="CXB179" s="173"/>
      <c r="CXC179" s="173"/>
      <c r="CXD179" s="173"/>
      <c r="CXE179" s="173"/>
      <c r="CXF179" s="173"/>
      <c r="CXG179" s="173"/>
      <c r="CXH179" s="173"/>
      <c r="CXI179" s="173"/>
      <c r="CXJ179" s="173"/>
      <c r="CXK179" s="173"/>
      <c r="CXL179" s="173"/>
      <c r="CXM179" s="173"/>
      <c r="CXN179" s="173"/>
      <c r="CXO179" s="173"/>
      <c r="CXP179" s="173"/>
      <c r="CXQ179" s="173"/>
      <c r="CXR179" s="173"/>
      <c r="CXS179" s="173"/>
      <c r="CXT179" s="173"/>
      <c r="CXU179" s="173"/>
      <c r="CXV179" s="173"/>
      <c r="CXW179" s="173"/>
      <c r="CXX179" s="173"/>
      <c r="CXY179" s="173"/>
      <c r="CXZ179" s="173"/>
      <c r="CYA179" s="173"/>
      <c r="CYB179" s="173"/>
      <c r="CYC179" s="173"/>
      <c r="CYD179" s="173"/>
      <c r="CYE179" s="173"/>
      <c r="CYF179" s="173"/>
      <c r="CYG179" s="173"/>
      <c r="CYH179" s="173"/>
      <c r="CYI179" s="173"/>
      <c r="CYJ179" s="173"/>
      <c r="CYK179" s="173"/>
      <c r="CYL179" s="173"/>
      <c r="CYM179" s="173"/>
      <c r="CYN179" s="173"/>
      <c r="CYO179" s="173"/>
      <c r="CYP179" s="173"/>
      <c r="CYQ179" s="173"/>
      <c r="CYR179" s="173"/>
      <c r="CYS179" s="173"/>
      <c r="CYT179" s="173"/>
      <c r="CYU179" s="173"/>
      <c r="CYV179" s="173"/>
      <c r="CYW179" s="173"/>
      <c r="CYX179" s="173"/>
      <c r="CYY179" s="173"/>
      <c r="CYZ179" s="173"/>
      <c r="CZA179" s="173"/>
      <c r="CZB179" s="173"/>
      <c r="CZC179" s="173"/>
      <c r="CZD179" s="173"/>
      <c r="CZE179" s="173"/>
      <c r="CZF179" s="173"/>
      <c r="CZG179" s="173"/>
      <c r="CZH179" s="173"/>
      <c r="CZI179" s="173"/>
      <c r="CZJ179" s="173"/>
      <c r="CZK179" s="173"/>
      <c r="CZL179" s="173"/>
      <c r="CZM179" s="173"/>
      <c r="CZN179" s="173"/>
      <c r="CZO179" s="173"/>
      <c r="CZP179" s="173"/>
      <c r="CZQ179" s="173"/>
      <c r="CZR179" s="173"/>
      <c r="CZS179" s="173"/>
      <c r="CZT179" s="173"/>
      <c r="CZU179" s="173"/>
      <c r="CZV179" s="173"/>
      <c r="CZW179" s="173"/>
      <c r="CZX179" s="173"/>
      <c r="CZY179" s="173"/>
      <c r="CZZ179" s="173"/>
      <c r="DAA179" s="173"/>
      <c r="DAB179" s="173"/>
      <c r="DAC179" s="173"/>
      <c r="DAD179" s="173"/>
      <c r="DAE179" s="173"/>
      <c r="DAF179" s="173"/>
      <c r="DAG179" s="173"/>
      <c r="DAH179" s="173"/>
      <c r="DAI179" s="173"/>
      <c r="DAJ179" s="173"/>
      <c r="DAK179" s="173"/>
      <c r="DAL179" s="173"/>
      <c r="DAM179" s="173"/>
      <c r="DAN179" s="173"/>
      <c r="DAO179" s="173"/>
      <c r="DAP179" s="173"/>
      <c r="DAQ179" s="173"/>
      <c r="DAR179" s="173"/>
      <c r="DAS179" s="173"/>
      <c r="DAT179" s="173"/>
      <c r="DAU179" s="173"/>
      <c r="DAV179" s="173"/>
      <c r="DAW179" s="173"/>
      <c r="DAX179" s="173"/>
      <c r="DAY179" s="173"/>
      <c r="DAZ179" s="173"/>
      <c r="DBA179" s="173"/>
      <c r="DBB179" s="173"/>
      <c r="DBC179" s="173"/>
      <c r="DBD179" s="173"/>
      <c r="DBE179" s="173"/>
      <c r="DBF179" s="173"/>
      <c r="DBG179" s="173"/>
      <c r="DBH179" s="173"/>
      <c r="DBI179" s="173"/>
      <c r="DBJ179" s="173"/>
      <c r="DBK179" s="173"/>
      <c r="DBL179" s="173"/>
      <c r="DBM179" s="173"/>
      <c r="DBN179" s="173"/>
      <c r="DBO179" s="173"/>
      <c r="DBP179" s="173"/>
      <c r="DBQ179" s="173"/>
      <c r="DBR179" s="173"/>
      <c r="DBS179" s="173"/>
      <c r="DBT179" s="173"/>
      <c r="DBU179" s="173"/>
      <c r="DBV179" s="173"/>
      <c r="DBW179" s="173"/>
      <c r="DBX179" s="173"/>
      <c r="DBY179" s="173"/>
      <c r="DBZ179" s="173"/>
      <c r="DCA179" s="173"/>
      <c r="DCB179" s="173"/>
      <c r="DCC179" s="173"/>
      <c r="DCD179" s="173"/>
      <c r="DCE179" s="173"/>
      <c r="DCF179" s="173"/>
      <c r="DCG179" s="173"/>
      <c r="DCH179" s="173"/>
      <c r="DCI179" s="173"/>
      <c r="DCJ179" s="173"/>
      <c r="DCK179" s="173"/>
      <c r="DCL179" s="173"/>
      <c r="DCM179" s="173"/>
      <c r="DCN179" s="173"/>
      <c r="DCO179" s="173"/>
      <c r="DCP179" s="173"/>
      <c r="DCQ179" s="173"/>
      <c r="DCR179" s="173"/>
      <c r="DCS179" s="173"/>
      <c r="DCT179" s="173"/>
      <c r="DCU179" s="173"/>
      <c r="DCV179" s="173"/>
      <c r="DCW179" s="173"/>
      <c r="DCX179" s="173"/>
      <c r="DCY179" s="173"/>
      <c r="DCZ179" s="173"/>
      <c r="DDA179" s="173"/>
      <c r="DDB179" s="173"/>
      <c r="DDC179" s="173"/>
      <c r="DDD179" s="173"/>
      <c r="DDE179" s="173"/>
      <c r="DDF179" s="173"/>
      <c r="DDG179" s="173"/>
      <c r="DDH179" s="173"/>
      <c r="DDI179" s="173"/>
      <c r="DDJ179" s="173"/>
      <c r="DDK179" s="173"/>
      <c r="DDL179" s="173"/>
      <c r="DDM179" s="173"/>
      <c r="DDN179" s="173"/>
      <c r="DDO179" s="173"/>
      <c r="DDP179" s="173"/>
      <c r="DDQ179" s="173"/>
      <c r="DDR179" s="173"/>
      <c r="DDS179" s="173"/>
      <c r="DDT179" s="173"/>
      <c r="DDU179" s="173"/>
      <c r="DDV179" s="173"/>
      <c r="DDW179" s="173"/>
      <c r="DDX179" s="173"/>
      <c r="DDY179" s="173"/>
      <c r="DDZ179" s="173"/>
      <c r="DEA179" s="173"/>
      <c r="DEB179" s="173"/>
      <c r="DEC179" s="173"/>
      <c r="DED179" s="173"/>
      <c r="DEE179" s="173"/>
      <c r="DEF179" s="173"/>
      <c r="DEG179" s="173"/>
      <c r="DEH179" s="173"/>
      <c r="DEI179" s="173"/>
      <c r="DEJ179" s="173"/>
      <c r="DEK179" s="173"/>
      <c r="DEL179" s="173"/>
      <c r="DEM179" s="173"/>
      <c r="DEN179" s="173"/>
      <c r="DEO179" s="173"/>
      <c r="DEP179" s="173"/>
      <c r="DEQ179" s="173"/>
      <c r="DER179" s="173"/>
      <c r="DES179" s="173"/>
      <c r="DET179" s="173"/>
      <c r="DEU179" s="173"/>
      <c r="DEV179" s="173"/>
      <c r="DEW179" s="173"/>
      <c r="DEX179" s="173"/>
      <c r="DEY179" s="173"/>
      <c r="DEZ179" s="173"/>
      <c r="DFA179" s="173"/>
      <c r="DFB179" s="173"/>
      <c r="DFC179" s="173"/>
      <c r="DFD179" s="173"/>
      <c r="DFE179" s="173"/>
      <c r="DFF179" s="173"/>
      <c r="DFG179" s="173"/>
      <c r="DFH179" s="173"/>
      <c r="DFI179" s="173"/>
      <c r="DFJ179" s="173"/>
      <c r="DFK179" s="173"/>
      <c r="DFL179" s="173"/>
      <c r="DFM179" s="173"/>
      <c r="DFN179" s="173"/>
      <c r="DFO179" s="173"/>
      <c r="DFP179" s="173"/>
      <c r="DFQ179" s="173"/>
      <c r="DFR179" s="173"/>
      <c r="DFS179" s="173"/>
      <c r="DFT179" s="173"/>
      <c r="DFU179" s="173"/>
      <c r="DFV179" s="173"/>
      <c r="DFW179" s="173"/>
      <c r="DFX179" s="173"/>
      <c r="DFY179" s="173"/>
      <c r="DFZ179" s="173"/>
      <c r="DGA179" s="173"/>
      <c r="DGB179" s="173"/>
      <c r="DGC179" s="173"/>
      <c r="DGD179" s="173"/>
      <c r="DGE179" s="173"/>
      <c r="DGF179" s="173"/>
      <c r="DGG179" s="173"/>
      <c r="DGH179" s="173"/>
      <c r="DGI179" s="173"/>
      <c r="DGJ179" s="173"/>
      <c r="DGK179" s="173"/>
      <c r="DGL179" s="173"/>
      <c r="DGM179" s="173"/>
      <c r="DGN179" s="173"/>
      <c r="DGO179" s="173"/>
      <c r="DGP179" s="173"/>
      <c r="DGQ179" s="173"/>
      <c r="DGR179" s="173"/>
      <c r="DGS179" s="173"/>
      <c r="DGT179" s="173"/>
      <c r="DGU179" s="173"/>
      <c r="DGV179" s="173"/>
      <c r="DGW179" s="173"/>
      <c r="DGX179" s="173"/>
      <c r="DGY179" s="173"/>
      <c r="DGZ179" s="173"/>
      <c r="DHA179" s="173"/>
      <c r="DHB179" s="173"/>
      <c r="DHC179" s="173"/>
      <c r="DHD179" s="173"/>
      <c r="DHE179" s="173"/>
      <c r="DHF179" s="173"/>
      <c r="DHG179" s="173"/>
      <c r="DHH179" s="173"/>
      <c r="DHI179" s="173"/>
      <c r="DHJ179" s="173"/>
      <c r="DHK179" s="173"/>
      <c r="DHL179" s="173"/>
      <c r="DHM179" s="173"/>
      <c r="DHN179" s="173"/>
      <c r="DHO179" s="173"/>
      <c r="DHP179" s="173"/>
      <c r="DHQ179" s="173"/>
      <c r="DHR179" s="173"/>
      <c r="DHS179" s="173"/>
      <c r="DHT179" s="173"/>
      <c r="DHU179" s="173"/>
      <c r="DHV179" s="173"/>
      <c r="DHW179" s="173"/>
      <c r="DHX179" s="173"/>
      <c r="DHY179" s="173"/>
      <c r="DHZ179" s="173"/>
      <c r="DIA179" s="173"/>
      <c r="DIB179" s="173"/>
      <c r="DIC179" s="173"/>
      <c r="DID179" s="173"/>
      <c r="DIE179" s="173"/>
      <c r="DIF179" s="173"/>
      <c r="DIG179" s="173"/>
      <c r="DIH179" s="173"/>
      <c r="DII179" s="173"/>
      <c r="DIJ179" s="173"/>
      <c r="DIK179" s="173"/>
      <c r="DIL179" s="173"/>
      <c r="DIM179" s="173"/>
      <c r="DIN179" s="173"/>
      <c r="DIO179" s="173"/>
      <c r="DIP179" s="173"/>
      <c r="DIQ179" s="173"/>
      <c r="DIR179" s="173"/>
      <c r="DIS179" s="173"/>
      <c r="DIT179" s="173"/>
      <c r="DIU179" s="173"/>
      <c r="DIV179" s="173"/>
      <c r="DIW179" s="173"/>
      <c r="DIX179" s="173"/>
      <c r="DIY179" s="173"/>
      <c r="DIZ179" s="173"/>
      <c r="DJA179" s="173"/>
      <c r="DJB179" s="173"/>
      <c r="DJC179" s="173"/>
      <c r="DJD179" s="173"/>
      <c r="DJE179" s="173"/>
      <c r="DJF179" s="173"/>
      <c r="DJG179" s="173"/>
      <c r="DJH179" s="173"/>
      <c r="DJI179" s="173"/>
      <c r="DJJ179" s="173"/>
      <c r="DJK179" s="173"/>
      <c r="DJL179" s="173"/>
      <c r="DJM179" s="173"/>
      <c r="DJN179" s="173"/>
      <c r="DJO179" s="173"/>
      <c r="DJP179" s="173"/>
      <c r="DJQ179" s="173"/>
      <c r="DJR179" s="173"/>
      <c r="DJS179" s="173"/>
      <c r="DJT179" s="173"/>
      <c r="DJU179" s="173"/>
      <c r="DJV179" s="173"/>
      <c r="DJW179" s="173"/>
      <c r="DJX179" s="173"/>
      <c r="DJY179" s="173"/>
      <c r="DJZ179" s="173"/>
      <c r="DKA179" s="173"/>
      <c r="DKB179" s="173"/>
      <c r="DKC179" s="173"/>
      <c r="DKD179" s="173"/>
      <c r="DKE179" s="173"/>
      <c r="DKF179" s="173"/>
      <c r="DKG179" s="173"/>
      <c r="DKH179" s="173"/>
      <c r="DKI179" s="173"/>
      <c r="DKJ179" s="173"/>
      <c r="DKK179" s="173"/>
      <c r="DKL179" s="173"/>
      <c r="DKM179" s="173"/>
      <c r="DKN179" s="173"/>
      <c r="DKO179" s="173"/>
      <c r="DKP179" s="173"/>
      <c r="DKQ179" s="173"/>
      <c r="DKR179" s="173"/>
      <c r="DKS179" s="173"/>
      <c r="DKT179" s="173"/>
      <c r="DKU179" s="173"/>
      <c r="DKV179" s="173"/>
      <c r="DKW179" s="173"/>
      <c r="DKX179" s="173"/>
      <c r="DKY179" s="173"/>
      <c r="DKZ179" s="173"/>
      <c r="DLA179" s="173"/>
      <c r="DLB179" s="173"/>
      <c r="DLC179" s="173"/>
      <c r="DLD179" s="173"/>
      <c r="DLE179" s="173"/>
      <c r="DLF179" s="173"/>
      <c r="DLG179" s="173"/>
      <c r="DLH179" s="173"/>
      <c r="DLI179" s="173"/>
      <c r="DLJ179" s="173"/>
      <c r="DLK179" s="173"/>
      <c r="DLL179" s="173"/>
      <c r="DLM179" s="173"/>
      <c r="DLN179" s="173"/>
      <c r="DLO179" s="173"/>
      <c r="DLP179" s="173"/>
      <c r="DLQ179" s="173"/>
      <c r="DLR179" s="173"/>
      <c r="DLS179" s="173"/>
      <c r="DLT179" s="173"/>
      <c r="DLU179" s="173"/>
      <c r="DLV179" s="173"/>
      <c r="DLW179" s="173"/>
      <c r="DLX179" s="173"/>
      <c r="DLY179" s="173"/>
      <c r="DLZ179" s="173"/>
      <c r="DMA179" s="173"/>
      <c r="DMB179" s="173"/>
      <c r="DMC179" s="173"/>
      <c r="DMD179" s="173"/>
      <c r="DME179" s="173"/>
      <c r="DMF179" s="173"/>
      <c r="DMG179" s="173"/>
      <c r="DMH179" s="173"/>
      <c r="DMI179" s="173"/>
      <c r="DMJ179" s="173"/>
      <c r="DMK179" s="173"/>
      <c r="DML179" s="173"/>
      <c r="DMM179" s="173"/>
      <c r="DMN179" s="173"/>
      <c r="DMO179" s="173"/>
      <c r="DMP179" s="173"/>
      <c r="DMQ179" s="173"/>
      <c r="DMR179" s="173"/>
      <c r="DMS179" s="173"/>
      <c r="DMT179" s="173"/>
      <c r="DMU179" s="173"/>
      <c r="DMV179" s="173"/>
      <c r="DMW179" s="173"/>
      <c r="DMX179" s="173"/>
      <c r="DMY179" s="173"/>
      <c r="DMZ179" s="173"/>
      <c r="DNA179" s="173"/>
      <c r="DNB179" s="173"/>
      <c r="DNC179" s="173"/>
      <c r="DND179" s="173"/>
      <c r="DNE179" s="173"/>
      <c r="DNF179" s="173"/>
      <c r="DNG179" s="173"/>
      <c r="DNH179" s="173"/>
      <c r="DNI179" s="173"/>
      <c r="DNJ179" s="173"/>
      <c r="DNK179" s="173"/>
      <c r="DNL179" s="173"/>
      <c r="DNM179" s="173"/>
      <c r="DNN179" s="173"/>
      <c r="DNO179" s="173"/>
      <c r="DNP179" s="173"/>
      <c r="DNQ179" s="173"/>
      <c r="DNR179" s="173"/>
      <c r="DNS179" s="173"/>
      <c r="DNT179" s="173"/>
      <c r="DNU179" s="173"/>
      <c r="DNV179" s="173"/>
      <c r="DNW179" s="173"/>
      <c r="DNX179" s="173"/>
      <c r="DNY179" s="173"/>
      <c r="DNZ179" s="173"/>
      <c r="DOA179" s="173"/>
      <c r="DOB179" s="173"/>
      <c r="DOC179" s="173"/>
      <c r="DOD179" s="173"/>
      <c r="DOE179" s="173"/>
      <c r="DOF179" s="173"/>
      <c r="DOG179" s="173"/>
      <c r="DOH179" s="173"/>
      <c r="DOI179" s="173"/>
      <c r="DOJ179" s="173"/>
      <c r="DOK179" s="173"/>
      <c r="DOL179" s="173"/>
      <c r="DOM179" s="173"/>
      <c r="DON179" s="173"/>
      <c r="DOO179" s="173"/>
      <c r="DOP179" s="173"/>
      <c r="DOQ179" s="173"/>
      <c r="DOR179" s="173"/>
      <c r="DOS179" s="173"/>
      <c r="DOT179" s="173"/>
      <c r="DOU179" s="173"/>
      <c r="DOV179" s="173"/>
      <c r="DOW179" s="173"/>
      <c r="DOX179" s="173"/>
      <c r="DOY179" s="173"/>
      <c r="DOZ179" s="173"/>
      <c r="DPA179" s="173"/>
      <c r="DPB179" s="173"/>
      <c r="DPC179" s="173"/>
      <c r="DPD179" s="173"/>
      <c r="DPE179" s="173"/>
      <c r="DPF179" s="173"/>
      <c r="DPG179" s="173"/>
      <c r="DPH179" s="173"/>
      <c r="DPI179" s="173"/>
      <c r="DPJ179" s="173"/>
      <c r="DPK179" s="173"/>
      <c r="DPL179" s="173"/>
      <c r="DPM179" s="173"/>
      <c r="DPN179" s="173"/>
      <c r="DPO179" s="173"/>
      <c r="DPP179" s="173"/>
      <c r="DPQ179" s="173"/>
      <c r="DPR179" s="173"/>
      <c r="DPS179" s="173"/>
      <c r="DPT179" s="173"/>
      <c r="DPU179" s="173"/>
      <c r="DPV179" s="173"/>
      <c r="DPW179" s="173"/>
      <c r="DPX179" s="173"/>
      <c r="DPY179" s="173"/>
      <c r="DPZ179" s="173"/>
      <c r="DQA179" s="173"/>
      <c r="DQB179" s="173"/>
      <c r="DQC179" s="173"/>
      <c r="DQD179" s="173"/>
      <c r="DQE179" s="173"/>
      <c r="DQF179" s="173"/>
      <c r="DQG179" s="173"/>
      <c r="DQH179" s="173"/>
      <c r="DQI179" s="173"/>
      <c r="DQJ179" s="173"/>
      <c r="DQK179" s="173"/>
      <c r="DQL179" s="173"/>
      <c r="DQM179" s="173"/>
      <c r="DQN179" s="173"/>
      <c r="DQO179" s="173"/>
      <c r="DQP179" s="173"/>
      <c r="DQQ179" s="173"/>
      <c r="DQR179" s="173"/>
      <c r="DQS179" s="173"/>
      <c r="DQT179" s="173"/>
      <c r="DQU179" s="173"/>
      <c r="DQV179" s="173"/>
      <c r="DQW179" s="173"/>
      <c r="DQX179" s="173"/>
      <c r="DQY179" s="173"/>
      <c r="DQZ179" s="173"/>
      <c r="DRA179" s="173"/>
      <c r="DRB179" s="173"/>
      <c r="DRC179" s="173"/>
      <c r="DRD179" s="173"/>
      <c r="DRE179" s="173"/>
      <c r="DRF179" s="173"/>
      <c r="DRG179" s="173"/>
      <c r="DRH179" s="173"/>
      <c r="DRI179" s="173"/>
      <c r="DRJ179" s="173"/>
      <c r="DRK179" s="173"/>
      <c r="DRL179" s="173"/>
      <c r="DRM179" s="173"/>
      <c r="DRN179" s="173"/>
      <c r="DRO179" s="173"/>
      <c r="DRP179" s="173"/>
      <c r="DRQ179" s="173"/>
      <c r="DRR179" s="173"/>
      <c r="DRS179" s="173"/>
      <c r="DRT179" s="173"/>
      <c r="DRU179" s="173"/>
      <c r="DRV179" s="173"/>
      <c r="DRW179" s="173"/>
      <c r="DRX179" s="173"/>
      <c r="DRY179" s="173"/>
      <c r="DRZ179" s="173"/>
      <c r="DSA179" s="173"/>
      <c r="DSB179" s="173"/>
      <c r="DSC179" s="173"/>
      <c r="DSD179" s="173"/>
      <c r="DSE179" s="173"/>
      <c r="DSF179" s="173"/>
      <c r="DSG179" s="173"/>
      <c r="DSH179" s="173"/>
      <c r="DSI179" s="173"/>
      <c r="DSJ179" s="173"/>
      <c r="DSK179" s="173"/>
      <c r="DSL179" s="173"/>
      <c r="DSM179" s="173"/>
      <c r="DSN179" s="173"/>
      <c r="DSO179" s="173"/>
      <c r="DSP179" s="173"/>
      <c r="DSQ179" s="173"/>
      <c r="DSR179" s="173"/>
      <c r="DSS179" s="173"/>
      <c r="DST179" s="173"/>
      <c r="DSU179" s="173"/>
      <c r="DSV179" s="173"/>
      <c r="DSW179" s="173"/>
      <c r="DSX179" s="173"/>
      <c r="DSY179" s="173"/>
      <c r="DSZ179" s="173"/>
      <c r="DTA179" s="173"/>
      <c r="DTB179" s="173"/>
      <c r="DTC179" s="173"/>
      <c r="DTD179" s="173"/>
      <c r="DTE179" s="173"/>
      <c r="DTF179" s="173"/>
      <c r="DTG179" s="173"/>
      <c r="DTH179" s="173"/>
      <c r="DTI179" s="173"/>
      <c r="DTJ179" s="173"/>
      <c r="DTK179" s="173"/>
      <c r="DTL179" s="173"/>
      <c r="DTM179" s="173"/>
      <c r="DTN179" s="173"/>
      <c r="DTO179" s="173"/>
      <c r="DTP179" s="173"/>
      <c r="DTQ179" s="173"/>
      <c r="DTR179" s="173"/>
      <c r="DTS179" s="173"/>
      <c r="DTT179" s="173"/>
      <c r="DTU179" s="173"/>
      <c r="DTV179" s="173"/>
      <c r="DTW179" s="173"/>
      <c r="DTX179" s="173"/>
      <c r="DTY179" s="173"/>
      <c r="DTZ179" s="173"/>
      <c r="DUA179" s="173"/>
      <c r="DUB179" s="173"/>
      <c r="DUC179" s="173"/>
      <c r="DUD179" s="173"/>
      <c r="DUE179" s="173"/>
      <c r="DUF179" s="173"/>
      <c r="DUG179" s="173"/>
      <c r="DUH179" s="173"/>
      <c r="DUI179" s="173"/>
      <c r="DUJ179" s="173"/>
      <c r="DUK179" s="173"/>
      <c r="DUL179" s="173"/>
      <c r="DUM179" s="173"/>
      <c r="DUN179" s="173"/>
      <c r="DUO179" s="173"/>
      <c r="DUP179" s="173"/>
      <c r="DUQ179" s="173"/>
      <c r="DUR179" s="173"/>
      <c r="DUS179" s="173"/>
      <c r="DUT179" s="173"/>
      <c r="DUU179" s="173"/>
      <c r="DUV179" s="173"/>
      <c r="DUW179" s="173"/>
      <c r="DUX179" s="173"/>
      <c r="DUY179" s="173"/>
      <c r="DUZ179" s="173"/>
      <c r="DVA179" s="173"/>
      <c r="DVB179" s="173"/>
      <c r="DVC179" s="173"/>
      <c r="DVD179" s="173"/>
      <c r="DVE179" s="173"/>
      <c r="DVF179" s="173"/>
      <c r="DVG179" s="173"/>
      <c r="DVH179" s="173"/>
      <c r="DVI179" s="173"/>
      <c r="DVJ179" s="173"/>
      <c r="DVK179" s="173"/>
      <c r="DVL179" s="173"/>
      <c r="DVM179" s="173"/>
      <c r="DVN179" s="173"/>
      <c r="DVO179" s="173"/>
      <c r="DVP179" s="173"/>
      <c r="DVQ179" s="173"/>
      <c r="DVR179" s="173"/>
      <c r="DVS179" s="173"/>
      <c r="DVT179" s="173"/>
      <c r="DVU179" s="173"/>
      <c r="DVV179" s="173"/>
      <c r="DVW179" s="173"/>
      <c r="DVX179" s="173"/>
      <c r="DVY179" s="173"/>
      <c r="DVZ179" s="173"/>
      <c r="DWA179" s="173"/>
      <c r="DWB179" s="173"/>
      <c r="DWC179" s="173"/>
      <c r="DWD179" s="173"/>
      <c r="DWE179" s="173"/>
      <c r="DWF179" s="173"/>
      <c r="DWG179" s="173"/>
      <c r="DWH179" s="173"/>
      <c r="DWI179" s="173"/>
      <c r="DWJ179" s="173"/>
      <c r="DWK179" s="173"/>
      <c r="DWL179" s="173"/>
      <c r="DWM179" s="173"/>
      <c r="DWN179" s="173"/>
      <c r="DWO179" s="173"/>
      <c r="DWP179" s="173"/>
      <c r="DWQ179" s="173"/>
      <c r="DWR179" s="173"/>
      <c r="DWS179" s="173"/>
      <c r="DWT179" s="173"/>
      <c r="DWU179" s="173"/>
      <c r="DWV179" s="173"/>
      <c r="DWW179" s="173"/>
      <c r="DWX179" s="173"/>
      <c r="DWY179" s="173"/>
      <c r="DWZ179" s="173"/>
      <c r="DXA179" s="173"/>
      <c r="DXB179" s="173"/>
      <c r="DXC179" s="173"/>
      <c r="DXD179" s="173"/>
      <c r="DXE179" s="173"/>
      <c r="DXF179" s="173"/>
      <c r="DXG179" s="173"/>
      <c r="DXH179" s="173"/>
      <c r="DXI179" s="173"/>
      <c r="DXJ179" s="173"/>
      <c r="DXK179" s="173"/>
      <c r="DXL179" s="173"/>
      <c r="DXM179" s="173"/>
      <c r="DXN179" s="173"/>
      <c r="DXO179" s="173"/>
      <c r="DXP179" s="173"/>
      <c r="DXQ179" s="173"/>
      <c r="DXR179" s="173"/>
      <c r="DXS179" s="173"/>
      <c r="DXT179" s="173"/>
      <c r="DXU179" s="173"/>
      <c r="DXV179" s="173"/>
      <c r="DXW179" s="173"/>
      <c r="DXX179" s="173"/>
      <c r="DXY179" s="173"/>
      <c r="DXZ179" s="173"/>
      <c r="DYA179" s="173"/>
      <c r="DYB179" s="173"/>
      <c r="DYC179" s="173"/>
      <c r="DYD179" s="173"/>
      <c r="DYE179" s="173"/>
      <c r="DYF179" s="173"/>
      <c r="DYG179" s="173"/>
      <c r="DYH179" s="173"/>
      <c r="DYI179" s="173"/>
      <c r="DYJ179" s="173"/>
      <c r="DYK179" s="173"/>
      <c r="DYL179" s="173"/>
      <c r="DYM179" s="173"/>
      <c r="DYN179" s="173"/>
      <c r="DYO179" s="173"/>
      <c r="DYP179" s="173"/>
      <c r="DYQ179" s="173"/>
      <c r="DYR179" s="173"/>
      <c r="DYS179" s="173"/>
      <c r="DYT179" s="173"/>
      <c r="DYU179" s="173"/>
      <c r="DYV179" s="173"/>
      <c r="DYW179" s="173"/>
      <c r="DYX179" s="173"/>
      <c r="DYY179" s="173"/>
      <c r="DYZ179" s="173"/>
      <c r="DZA179" s="173"/>
      <c r="DZB179" s="173"/>
      <c r="DZC179" s="173"/>
      <c r="DZD179" s="173"/>
      <c r="DZE179" s="173"/>
      <c r="DZF179" s="173"/>
      <c r="DZG179" s="173"/>
      <c r="DZH179" s="173"/>
      <c r="DZI179" s="173"/>
      <c r="DZJ179" s="173"/>
      <c r="DZK179" s="173"/>
      <c r="DZL179" s="173"/>
      <c r="DZM179" s="173"/>
      <c r="DZN179" s="173"/>
      <c r="DZO179" s="173"/>
      <c r="DZP179" s="173"/>
      <c r="DZQ179" s="173"/>
      <c r="DZR179" s="173"/>
      <c r="DZS179" s="173"/>
      <c r="DZT179" s="173"/>
      <c r="DZU179" s="173"/>
      <c r="DZV179" s="173"/>
      <c r="DZW179" s="173"/>
      <c r="DZX179" s="173"/>
      <c r="DZY179" s="173"/>
      <c r="DZZ179" s="173"/>
      <c r="EAA179" s="173"/>
      <c r="EAB179" s="173"/>
      <c r="EAC179" s="173"/>
      <c r="EAD179" s="173"/>
      <c r="EAE179" s="173"/>
      <c r="EAF179" s="173"/>
      <c r="EAG179" s="173"/>
      <c r="EAH179" s="173"/>
      <c r="EAI179" s="173"/>
      <c r="EAJ179" s="173"/>
      <c r="EAK179" s="173"/>
      <c r="EAL179" s="173"/>
      <c r="EAM179" s="173"/>
      <c r="EAN179" s="173"/>
      <c r="EAO179" s="173"/>
      <c r="EAP179" s="173"/>
      <c r="EAQ179" s="173"/>
      <c r="EAR179" s="173"/>
      <c r="EAS179" s="173"/>
      <c r="EAT179" s="173"/>
      <c r="EAU179" s="173"/>
      <c r="EAV179" s="173"/>
      <c r="EAW179" s="173"/>
      <c r="EAX179" s="173"/>
      <c r="EAY179" s="173"/>
      <c r="EAZ179" s="173"/>
      <c r="EBA179" s="173"/>
      <c r="EBB179" s="173"/>
      <c r="EBC179" s="173"/>
      <c r="EBD179" s="173"/>
      <c r="EBE179" s="173"/>
      <c r="EBF179" s="173"/>
      <c r="EBG179" s="173"/>
      <c r="EBH179" s="173"/>
      <c r="EBI179" s="173"/>
      <c r="EBJ179" s="173"/>
      <c r="EBK179" s="173"/>
      <c r="EBL179" s="173"/>
      <c r="EBM179" s="173"/>
      <c r="EBN179" s="173"/>
      <c r="EBO179" s="173"/>
      <c r="EBP179" s="173"/>
      <c r="EBQ179" s="173"/>
      <c r="EBR179" s="173"/>
      <c r="EBS179" s="173"/>
      <c r="EBT179" s="173"/>
      <c r="EBU179" s="173"/>
      <c r="EBV179" s="173"/>
      <c r="EBW179" s="173"/>
      <c r="EBX179" s="173"/>
      <c r="EBY179" s="173"/>
      <c r="EBZ179" s="173"/>
      <c r="ECA179" s="173"/>
      <c r="ECB179" s="173"/>
      <c r="ECC179" s="173"/>
      <c r="ECD179" s="173"/>
      <c r="ECE179" s="173"/>
      <c r="ECF179" s="173"/>
      <c r="ECG179" s="173"/>
      <c r="ECH179" s="173"/>
      <c r="ECI179" s="173"/>
      <c r="ECJ179" s="173"/>
      <c r="ECK179" s="173"/>
      <c r="ECL179" s="173"/>
      <c r="ECM179" s="173"/>
      <c r="ECN179" s="173"/>
      <c r="ECO179" s="173"/>
      <c r="ECP179" s="173"/>
      <c r="ECQ179" s="173"/>
      <c r="ECR179" s="173"/>
      <c r="ECS179" s="173"/>
      <c r="ECT179" s="173"/>
      <c r="ECU179" s="173"/>
      <c r="ECV179" s="173"/>
      <c r="ECW179" s="173"/>
      <c r="ECX179" s="173"/>
      <c r="ECY179" s="173"/>
      <c r="ECZ179" s="173"/>
      <c r="EDA179" s="173"/>
      <c r="EDB179" s="173"/>
      <c r="EDC179" s="173"/>
      <c r="EDD179" s="173"/>
      <c r="EDE179" s="173"/>
      <c r="EDF179" s="173"/>
      <c r="EDG179" s="173"/>
      <c r="EDH179" s="173"/>
      <c r="EDI179" s="173"/>
      <c r="EDJ179" s="173"/>
      <c r="EDK179" s="173"/>
      <c r="EDL179" s="173"/>
      <c r="EDM179" s="173"/>
      <c r="EDN179" s="173"/>
      <c r="EDO179" s="173"/>
      <c r="EDP179" s="173"/>
      <c r="EDQ179" s="173"/>
      <c r="EDR179" s="173"/>
      <c r="EDS179" s="173"/>
      <c r="EDT179" s="173"/>
      <c r="EDU179" s="173"/>
      <c r="EDV179" s="173"/>
      <c r="EDW179" s="173"/>
      <c r="EDX179" s="173"/>
      <c r="EDY179" s="173"/>
      <c r="EDZ179" s="173"/>
      <c r="EEA179" s="173"/>
      <c r="EEB179" s="173"/>
      <c r="EEC179" s="173"/>
      <c r="EED179" s="173"/>
      <c r="EEE179" s="173"/>
      <c r="EEF179" s="173"/>
      <c r="EEG179" s="173"/>
      <c r="EEH179" s="173"/>
      <c r="EEI179" s="173"/>
      <c r="EEJ179" s="173"/>
      <c r="EEK179" s="173"/>
      <c r="EEL179" s="173"/>
      <c r="EEM179" s="173"/>
      <c r="EEN179" s="173"/>
      <c r="EEO179" s="173"/>
      <c r="EEP179" s="173"/>
      <c r="EEQ179" s="173"/>
      <c r="EER179" s="173"/>
      <c r="EES179" s="173"/>
      <c r="EET179" s="173"/>
      <c r="EEU179" s="173"/>
      <c r="EEV179" s="173"/>
      <c r="EEW179" s="173"/>
      <c r="EEX179" s="173"/>
      <c r="EEY179" s="173"/>
      <c r="EEZ179" s="173"/>
      <c r="EFA179" s="173"/>
      <c r="EFB179" s="173"/>
      <c r="EFC179" s="173"/>
      <c r="EFD179" s="173"/>
      <c r="EFE179" s="173"/>
      <c r="EFF179" s="173"/>
      <c r="EFG179" s="173"/>
      <c r="EFH179" s="173"/>
      <c r="EFI179" s="173"/>
      <c r="EFJ179" s="173"/>
      <c r="EFK179" s="173"/>
      <c r="EFL179" s="173"/>
      <c r="EFM179" s="173"/>
      <c r="EFN179" s="173"/>
      <c r="EFO179" s="173"/>
      <c r="EFP179" s="173"/>
      <c r="EFQ179" s="173"/>
      <c r="EFR179" s="173"/>
      <c r="EFS179" s="173"/>
      <c r="EFT179" s="173"/>
      <c r="EFU179" s="173"/>
      <c r="EFV179" s="173"/>
      <c r="EFW179" s="173"/>
      <c r="EFX179" s="173"/>
      <c r="EFY179" s="173"/>
      <c r="EFZ179" s="173"/>
      <c r="EGA179" s="173"/>
      <c r="EGB179" s="173"/>
      <c r="EGC179" s="173"/>
      <c r="EGD179" s="173"/>
      <c r="EGE179" s="173"/>
      <c r="EGF179" s="173"/>
      <c r="EGG179" s="173"/>
      <c r="EGH179" s="173"/>
      <c r="EGI179" s="173"/>
      <c r="EGJ179" s="173"/>
      <c r="EGK179" s="173"/>
      <c r="EGL179" s="173"/>
      <c r="EGM179" s="173"/>
      <c r="EGN179" s="173"/>
      <c r="EGO179" s="173"/>
      <c r="EGP179" s="173"/>
      <c r="EGQ179" s="173"/>
      <c r="EGR179" s="173"/>
      <c r="EGS179" s="173"/>
      <c r="EGT179" s="173"/>
      <c r="EGU179" s="173"/>
      <c r="EGV179" s="173"/>
      <c r="EGW179" s="173"/>
      <c r="EGX179" s="173"/>
      <c r="EGY179" s="173"/>
      <c r="EGZ179" s="173"/>
      <c r="EHA179" s="173"/>
      <c r="EHB179" s="173"/>
      <c r="EHC179" s="173"/>
      <c r="EHD179" s="173"/>
      <c r="EHE179" s="173"/>
      <c r="EHF179" s="173"/>
      <c r="EHG179" s="173"/>
      <c r="EHH179" s="173"/>
      <c r="EHI179" s="173"/>
      <c r="EHJ179" s="173"/>
      <c r="EHK179" s="173"/>
      <c r="EHL179" s="173"/>
      <c r="EHM179" s="173"/>
      <c r="EHN179" s="173"/>
      <c r="EHO179" s="173"/>
      <c r="EHP179" s="173"/>
      <c r="EHQ179" s="173"/>
      <c r="EHR179" s="173"/>
      <c r="EHS179" s="173"/>
      <c r="EHT179" s="173"/>
      <c r="EHU179" s="173"/>
      <c r="EHV179" s="173"/>
      <c r="EHW179" s="173"/>
      <c r="EHX179" s="173"/>
      <c r="EHY179" s="173"/>
      <c r="EHZ179" s="173"/>
      <c r="EIA179" s="173"/>
      <c r="EIB179" s="173"/>
      <c r="EIC179" s="173"/>
      <c r="EID179" s="173"/>
      <c r="EIE179" s="173"/>
      <c r="EIF179" s="173"/>
      <c r="EIG179" s="173"/>
      <c r="EIH179" s="173"/>
      <c r="EII179" s="173"/>
      <c r="EIJ179" s="173"/>
      <c r="EIK179" s="173"/>
      <c r="EIL179" s="173"/>
      <c r="EIM179" s="173"/>
      <c r="EIN179" s="173"/>
      <c r="EIO179" s="173"/>
      <c r="EIP179" s="173"/>
      <c r="EIQ179" s="173"/>
      <c r="EIR179" s="173"/>
      <c r="EIS179" s="173"/>
      <c r="EIT179" s="173"/>
      <c r="EIU179" s="173"/>
      <c r="EIV179" s="173"/>
      <c r="EIW179" s="173"/>
      <c r="EIX179" s="173"/>
      <c r="EIY179" s="173"/>
      <c r="EIZ179" s="173"/>
      <c r="EJA179" s="173"/>
      <c r="EJB179" s="173"/>
      <c r="EJC179" s="173"/>
      <c r="EJD179" s="173"/>
      <c r="EJE179" s="173"/>
      <c r="EJF179" s="173"/>
      <c r="EJG179" s="173"/>
      <c r="EJH179" s="173"/>
      <c r="EJI179" s="173"/>
      <c r="EJJ179" s="173"/>
      <c r="EJK179" s="173"/>
      <c r="EJL179" s="173"/>
      <c r="EJM179" s="173"/>
      <c r="EJN179" s="173"/>
      <c r="EJO179" s="173"/>
      <c r="EJP179" s="173"/>
      <c r="EJQ179" s="173"/>
      <c r="EJR179" s="173"/>
      <c r="EJS179" s="173"/>
      <c r="EJT179" s="173"/>
      <c r="EJU179" s="173"/>
      <c r="EJV179" s="173"/>
      <c r="EJW179" s="173"/>
      <c r="EJX179" s="173"/>
      <c r="EJY179" s="173"/>
      <c r="EJZ179" s="173"/>
      <c r="EKA179" s="173"/>
      <c r="EKB179" s="173"/>
      <c r="EKC179" s="173"/>
      <c r="EKD179" s="173"/>
      <c r="EKE179" s="173"/>
      <c r="EKF179" s="173"/>
      <c r="EKG179" s="173"/>
      <c r="EKH179" s="173"/>
      <c r="EKI179" s="173"/>
      <c r="EKJ179" s="173"/>
      <c r="EKK179" s="173"/>
      <c r="EKL179" s="173"/>
      <c r="EKM179" s="173"/>
      <c r="EKN179" s="173"/>
      <c r="EKO179" s="173"/>
      <c r="EKP179" s="173"/>
      <c r="EKQ179" s="173"/>
      <c r="EKR179" s="173"/>
      <c r="EKS179" s="173"/>
      <c r="EKT179" s="173"/>
      <c r="EKU179" s="173"/>
      <c r="EKV179" s="173"/>
      <c r="EKW179" s="173"/>
      <c r="EKX179" s="173"/>
      <c r="EKY179" s="173"/>
      <c r="EKZ179" s="173"/>
      <c r="ELA179" s="173"/>
      <c r="ELB179" s="173"/>
      <c r="ELC179" s="173"/>
      <c r="ELD179" s="173"/>
      <c r="ELE179" s="173"/>
      <c r="ELF179" s="173"/>
      <c r="ELG179" s="173"/>
      <c r="ELH179" s="173"/>
      <c r="ELI179" s="173"/>
      <c r="ELJ179" s="173"/>
      <c r="ELK179" s="173"/>
      <c r="ELL179" s="173"/>
      <c r="ELM179" s="173"/>
      <c r="ELN179" s="173"/>
      <c r="ELO179" s="173"/>
      <c r="ELP179" s="173"/>
      <c r="ELQ179" s="173"/>
      <c r="ELR179" s="173"/>
      <c r="ELS179" s="173"/>
      <c r="ELT179" s="173"/>
      <c r="ELU179" s="173"/>
      <c r="ELV179" s="173"/>
      <c r="ELW179" s="173"/>
      <c r="ELX179" s="173"/>
      <c r="ELY179" s="173"/>
      <c r="ELZ179" s="173"/>
      <c r="EMA179" s="173"/>
      <c r="EMB179" s="173"/>
      <c r="EMC179" s="173"/>
      <c r="EMD179" s="173"/>
      <c r="EME179" s="173"/>
      <c r="EMF179" s="173"/>
      <c r="EMG179" s="173"/>
      <c r="EMH179" s="173"/>
      <c r="EMI179" s="173"/>
      <c r="EMJ179" s="173"/>
      <c r="EMK179" s="173"/>
      <c r="EML179" s="173"/>
      <c r="EMM179" s="173"/>
      <c r="EMN179" s="173"/>
      <c r="EMO179" s="173"/>
      <c r="EMP179" s="173"/>
      <c r="EMQ179" s="173"/>
      <c r="EMR179" s="173"/>
      <c r="EMS179" s="173"/>
      <c r="EMT179" s="173"/>
      <c r="EMU179" s="173"/>
      <c r="EMV179" s="173"/>
      <c r="EMW179" s="173"/>
      <c r="EMX179" s="173"/>
      <c r="EMY179" s="173"/>
      <c r="EMZ179" s="173"/>
      <c r="ENA179" s="173"/>
      <c r="ENB179" s="173"/>
      <c r="ENC179" s="173"/>
      <c r="END179" s="173"/>
      <c r="ENE179" s="173"/>
      <c r="ENF179" s="173"/>
      <c r="ENG179" s="173"/>
      <c r="ENH179" s="173"/>
      <c r="ENI179" s="173"/>
      <c r="ENJ179" s="173"/>
      <c r="ENK179" s="173"/>
      <c r="ENL179" s="173"/>
      <c r="ENM179" s="173"/>
      <c r="ENN179" s="173"/>
      <c r="ENO179" s="173"/>
      <c r="ENP179" s="173"/>
      <c r="ENQ179" s="173"/>
      <c r="ENR179" s="173"/>
      <c r="ENS179" s="173"/>
      <c r="ENT179" s="173"/>
      <c r="ENU179" s="173"/>
      <c r="ENV179" s="173"/>
      <c r="ENW179" s="173"/>
      <c r="ENX179" s="173"/>
      <c r="ENY179" s="173"/>
      <c r="ENZ179" s="173"/>
      <c r="EOA179" s="173"/>
      <c r="EOB179" s="173"/>
      <c r="EOC179" s="173"/>
      <c r="EOD179" s="173"/>
      <c r="EOE179" s="173"/>
      <c r="EOF179" s="173"/>
      <c r="EOG179" s="173"/>
      <c r="EOH179" s="173"/>
      <c r="EOI179" s="173"/>
      <c r="EOJ179" s="173"/>
      <c r="EOK179" s="173"/>
      <c r="EOL179" s="173"/>
      <c r="EOM179" s="173"/>
      <c r="EON179" s="173"/>
      <c r="EOO179" s="173"/>
      <c r="EOP179" s="173"/>
      <c r="EOQ179" s="173"/>
      <c r="EOR179" s="173"/>
      <c r="EOS179" s="173"/>
      <c r="EOT179" s="173"/>
      <c r="EOU179" s="173"/>
      <c r="EOV179" s="173"/>
      <c r="EOW179" s="173"/>
      <c r="EOX179" s="173"/>
      <c r="EOY179" s="173"/>
      <c r="EOZ179" s="173"/>
      <c r="EPA179" s="173"/>
      <c r="EPB179" s="173"/>
      <c r="EPC179" s="173"/>
      <c r="EPD179" s="173"/>
      <c r="EPE179" s="173"/>
      <c r="EPF179" s="173"/>
      <c r="EPG179" s="173"/>
      <c r="EPH179" s="173"/>
      <c r="EPI179" s="173"/>
      <c r="EPJ179" s="173"/>
      <c r="EPK179" s="173"/>
      <c r="EPL179" s="173"/>
      <c r="EPM179" s="173"/>
      <c r="EPN179" s="173"/>
      <c r="EPO179" s="173"/>
      <c r="EPP179" s="173"/>
      <c r="EPQ179" s="173"/>
      <c r="EPR179" s="173"/>
      <c r="EPS179" s="173"/>
      <c r="EPT179" s="173"/>
      <c r="EPU179" s="173"/>
      <c r="EPV179" s="173"/>
      <c r="EPW179" s="173"/>
      <c r="EPX179" s="173"/>
      <c r="EPY179" s="173"/>
      <c r="EPZ179" s="173"/>
      <c r="EQA179" s="173"/>
      <c r="EQB179" s="173"/>
      <c r="EQC179" s="173"/>
      <c r="EQD179" s="173"/>
      <c r="EQE179" s="173"/>
      <c r="EQF179" s="173"/>
      <c r="EQG179" s="173"/>
      <c r="EQH179" s="173"/>
      <c r="EQI179" s="173"/>
      <c r="EQJ179" s="173"/>
      <c r="EQK179" s="173"/>
      <c r="EQL179" s="173"/>
      <c r="EQM179" s="173"/>
      <c r="EQN179" s="173"/>
      <c r="EQO179" s="173"/>
      <c r="EQP179" s="173"/>
      <c r="EQQ179" s="173"/>
      <c r="EQR179" s="173"/>
      <c r="EQS179" s="173"/>
      <c r="EQT179" s="173"/>
      <c r="EQU179" s="173"/>
      <c r="EQV179" s="173"/>
      <c r="EQW179" s="173"/>
      <c r="EQX179" s="173"/>
      <c r="EQY179" s="173"/>
      <c r="EQZ179" s="173"/>
      <c r="ERA179" s="173"/>
      <c r="ERB179" s="173"/>
      <c r="ERC179" s="173"/>
      <c r="ERD179" s="173"/>
      <c r="ERE179" s="173"/>
      <c r="ERF179" s="173"/>
      <c r="ERG179" s="173"/>
      <c r="ERH179" s="173"/>
      <c r="ERI179" s="173"/>
      <c r="ERJ179" s="173"/>
      <c r="ERK179" s="173"/>
      <c r="ERL179" s="173"/>
      <c r="ERM179" s="173"/>
      <c r="ERN179" s="173"/>
      <c r="ERO179" s="173"/>
      <c r="ERP179" s="173"/>
      <c r="ERQ179" s="173"/>
      <c r="ERR179" s="173"/>
      <c r="ERS179" s="173"/>
      <c r="ERT179" s="173"/>
      <c r="ERU179" s="173"/>
      <c r="ERV179" s="173"/>
      <c r="ERW179" s="173"/>
      <c r="ERX179" s="173"/>
      <c r="ERY179" s="173"/>
      <c r="ERZ179" s="173"/>
      <c r="ESA179" s="173"/>
      <c r="ESB179" s="173"/>
      <c r="ESC179" s="173"/>
      <c r="ESD179" s="173"/>
      <c r="ESE179" s="173"/>
      <c r="ESF179" s="173"/>
      <c r="ESG179" s="173"/>
      <c r="ESH179" s="173"/>
      <c r="ESI179" s="173"/>
      <c r="ESJ179" s="173"/>
      <c r="ESK179" s="173"/>
      <c r="ESL179" s="173"/>
      <c r="ESM179" s="173"/>
      <c r="ESN179" s="173"/>
      <c r="ESO179" s="173"/>
      <c r="ESP179" s="173"/>
      <c r="ESQ179" s="173"/>
      <c r="ESR179" s="173"/>
      <c r="ESS179" s="173"/>
      <c r="EST179" s="173"/>
      <c r="ESU179" s="173"/>
      <c r="ESV179" s="173"/>
      <c r="ESW179" s="173"/>
      <c r="ESX179" s="173"/>
      <c r="ESY179" s="173"/>
      <c r="ESZ179" s="173"/>
      <c r="ETA179" s="173"/>
      <c r="ETB179" s="173"/>
      <c r="ETC179" s="173"/>
      <c r="ETD179" s="173"/>
      <c r="ETE179" s="173"/>
      <c r="ETF179" s="173"/>
      <c r="ETG179" s="173"/>
      <c r="ETH179" s="173"/>
      <c r="ETI179" s="173"/>
      <c r="ETJ179" s="173"/>
      <c r="ETK179" s="173"/>
      <c r="ETL179" s="173"/>
      <c r="ETM179" s="173"/>
      <c r="ETN179" s="173"/>
      <c r="ETO179" s="173"/>
      <c r="ETP179" s="173"/>
      <c r="ETQ179" s="173"/>
      <c r="ETR179" s="173"/>
      <c r="ETS179" s="173"/>
      <c r="ETT179" s="173"/>
      <c r="ETU179" s="173"/>
      <c r="ETV179" s="173"/>
      <c r="ETW179" s="173"/>
      <c r="ETX179" s="173"/>
      <c r="ETY179" s="173"/>
      <c r="ETZ179" s="173"/>
      <c r="EUA179" s="173"/>
      <c r="EUB179" s="173"/>
      <c r="EUC179" s="173"/>
      <c r="EUD179" s="173"/>
      <c r="EUE179" s="173"/>
      <c r="EUF179" s="173"/>
      <c r="EUG179" s="173"/>
      <c r="EUH179" s="173"/>
      <c r="EUI179" s="173"/>
      <c r="EUJ179" s="173"/>
      <c r="EUK179" s="173"/>
      <c r="EUL179" s="173"/>
      <c r="EUM179" s="173"/>
      <c r="EUN179" s="173"/>
      <c r="EUO179" s="173"/>
      <c r="EUP179" s="173"/>
      <c r="EUQ179" s="173"/>
      <c r="EUR179" s="173"/>
      <c r="EUS179" s="173"/>
      <c r="EUT179" s="173"/>
      <c r="EUU179" s="173"/>
      <c r="EUV179" s="173"/>
      <c r="EUW179" s="173"/>
      <c r="EUX179" s="173"/>
      <c r="EUY179" s="173"/>
      <c r="EUZ179" s="173"/>
      <c r="EVA179" s="173"/>
      <c r="EVB179" s="173"/>
      <c r="EVC179" s="173"/>
      <c r="EVD179" s="173"/>
      <c r="EVE179" s="173"/>
      <c r="EVF179" s="173"/>
      <c r="EVG179" s="173"/>
      <c r="EVH179" s="173"/>
      <c r="EVI179" s="173"/>
      <c r="EVJ179" s="173"/>
      <c r="EVK179" s="173"/>
      <c r="EVL179" s="173"/>
      <c r="EVM179" s="173"/>
      <c r="EVN179" s="173"/>
      <c r="EVO179" s="173"/>
      <c r="EVP179" s="173"/>
      <c r="EVQ179" s="173"/>
      <c r="EVR179" s="173"/>
      <c r="EVS179" s="173"/>
      <c r="EVT179" s="173"/>
      <c r="EVU179" s="173"/>
      <c r="EVV179" s="173"/>
      <c r="EVW179" s="173"/>
      <c r="EVX179" s="173"/>
      <c r="EVY179" s="173"/>
      <c r="EVZ179" s="173"/>
      <c r="EWA179" s="173"/>
      <c r="EWB179" s="173"/>
      <c r="EWC179" s="173"/>
      <c r="EWD179" s="173"/>
      <c r="EWE179" s="173"/>
      <c r="EWF179" s="173"/>
      <c r="EWG179" s="173"/>
      <c r="EWH179" s="173"/>
      <c r="EWI179" s="173"/>
      <c r="EWJ179" s="173"/>
      <c r="EWK179" s="173"/>
      <c r="EWL179" s="173"/>
      <c r="EWM179" s="173"/>
      <c r="EWN179" s="173"/>
      <c r="EWO179" s="173"/>
      <c r="EWP179" s="173"/>
      <c r="EWQ179" s="173"/>
      <c r="EWR179" s="173"/>
      <c r="EWS179" s="173"/>
      <c r="EWT179" s="173"/>
      <c r="EWU179" s="173"/>
      <c r="EWV179" s="173"/>
      <c r="EWW179" s="173"/>
      <c r="EWX179" s="173"/>
      <c r="EWY179" s="173"/>
      <c r="EWZ179" s="173"/>
      <c r="EXA179" s="173"/>
      <c r="EXB179" s="173"/>
      <c r="EXC179" s="173"/>
      <c r="EXD179" s="173"/>
      <c r="EXE179" s="173"/>
      <c r="EXF179" s="173"/>
      <c r="EXG179" s="173"/>
      <c r="EXH179" s="173"/>
      <c r="EXI179" s="173"/>
      <c r="EXJ179" s="173"/>
      <c r="EXK179" s="173"/>
      <c r="EXL179" s="173"/>
      <c r="EXM179" s="173"/>
      <c r="EXN179" s="173"/>
      <c r="EXO179" s="173"/>
      <c r="EXP179" s="173"/>
      <c r="EXQ179" s="173"/>
      <c r="EXR179" s="173"/>
      <c r="EXS179" s="173"/>
      <c r="EXT179" s="173"/>
      <c r="EXU179" s="173"/>
      <c r="EXV179" s="173"/>
      <c r="EXW179" s="173"/>
      <c r="EXX179" s="173"/>
      <c r="EXY179" s="173"/>
      <c r="EXZ179" s="173"/>
      <c r="EYA179" s="173"/>
      <c r="EYB179" s="173"/>
      <c r="EYC179" s="173"/>
      <c r="EYD179" s="173"/>
      <c r="EYE179" s="173"/>
      <c r="EYF179" s="173"/>
      <c r="EYG179" s="173"/>
      <c r="EYH179" s="173"/>
      <c r="EYI179" s="173"/>
      <c r="EYJ179" s="173"/>
      <c r="EYK179" s="173"/>
      <c r="EYL179" s="173"/>
      <c r="EYM179" s="173"/>
      <c r="EYN179" s="173"/>
      <c r="EYO179" s="173"/>
      <c r="EYP179" s="173"/>
      <c r="EYQ179" s="173"/>
      <c r="EYR179" s="173"/>
      <c r="EYS179" s="173"/>
      <c r="EYT179" s="173"/>
      <c r="EYU179" s="173"/>
      <c r="EYV179" s="173"/>
      <c r="EYW179" s="173"/>
      <c r="EYX179" s="173"/>
      <c r="EYY179" s="173"/>
      <c r="EYZ179" s="173"/>
      <c r="EZA179" s="173"/>
      <c r="EZB179" s="173"/>
      <c r="EZC179" s="173"/>
      <c r="EZD179" s="173"/>
      <c r="EZE179" s="173"/>
      <c r="EZF179" s="173"/>
      <c r="EZG179" s="173"/>
      <c r="EZH179" s="173"/>
      <c r="EZI179" s="173"/>
      <c r="EZJ179" s="173"/>
      <c r="EZK179" s="173"/>
      <c r="EZL179" s="173"/>
      <c r="EZM179" s="173"/>
      <c r="EZN179" s="173"/>
      <c r="EZO179" s="173"/>
      <c r="EZP179" s="173"/>
      <c r="EZQ179" s="173"/>
      <c r="EZR179" s="173"/>
      <c r="EZS179" s="173"/>
      <c r="EZT179" s="173"/>
      <c r="EZU179" s="173"/>
      <c r="EZV179" s="173"/>
      <c r="EZW179" s="173"/>
      <c r="EZX179" s="173"/>
      <c r="EZY179" s="173"/>
      <c r="EZZ179" s="173"/>
      <c r="FAA179" s="173"/>
      <c r="FAB179" s="173"/>
      <c r="FAC179" s="173"/>
      <c r="FAD179" s="173"/>
      <c r="FAE179" s="173"/>
      <c r="FAF179" s="173"/>
      <c r="FAG179" s="173"/>
      <c r="FAH179" s="173"/>
      <c r="FAI179" s="173"/>
      <c r="FAJ179" s="173"/>
      <c r="FAK179" s="173"/>
      <c r="FAL179" s="173"/>
      <c r="FAM179" s="173"/>
      <c r="FAN179" s="173"/>
      <c r="FAO179" s="173"/>
      <c r="FAP179" s="173"/>
      <c r="FAQ179" s="173"/>
      <c r="FAR179" s="173"/>
      <c r="FAS179" s="173"/>
      <c r="FAT179" s="173"/>
      <c r="FAU179" s="173"/>
      <c r="FAV179" s="173"/>
      <c r="FAW179" s="173"/>
      <c r="FAX179" s="173"/>
      <c r="FAY179" s="173"/>
      <c r="FAZ179" s="173"/>
      <c r="FBA179" s="173"/>
      <c r="FBB179" s="173"/>
      <c r="FBC179" s="173"/>
      <c r="FBD179" s="173"/>
      <c r="FBE179" s="173"/>
      <c r="FBF179" s="173"/>
      <c r="FBG179" s="173"/>
      <c r="FBH179" s="173"/>
      <c r="FBI179" s="173"/>
      <c r="FBJ179" s="173"/>
      <c r="FBK179" s="173"/>
      <c r="FBL179" s="173"/>
      <c r="FBM179" s="173"/>
      <c r="FBN179" s="173"/>
      <c r="FBO179" s="173"/>
      <c r="FBP179" s="173"/>
      <c r="FBQ179" s="173"/>
      <c r="FBR179" s="173"/>
      <c r="FBS179" s="173"/>
      <c r="FBT179" s="173"/>
      <c r="FBU179" s="173"/>
      <c r="FBV179" s="173"/>
      <c r="FBW179" s="173"/>
      <c r="FBX179" s="173"/>
      <c r="FBY179" s="173"/>
      <c r="FBZ179" s="173"/>
      <c r="FCA179" s="173"/>
      <c r="FCB179" s="173"/>
      <c r="FCC179" s="173"/>
      <c r="FCD179" s="173"/>
      <c r="FCE179" s="173"/>
      <c r="FCF179" s="173"/>
      <c r="FCG179" s="173"/>
      <c r="FCH179" s="173"/>
      <c r="FCI179" s="173"/>
      <c r="FCJ179" s="173"/>
      <c r="FCK179" s="173"/>
      <c r="FCL179" s="173"/>
      <c r="FCM179" s="173"/>
      <c r="FCN179" s="173"/>
      <c r="FCO179" s="173"/>
      <c r="FCP179" s="173"/>
      <c r="FCQ179" s="173"/>
      <c r="FCR179" s="173"/>
      <c r="FCS179" s="173"/>
      <c r="FCT179" s="173"/>
      <c r="FCU179" s="173"/>
      <c r="FCV179" s="173"/>
      <c r="FCW179" s="173"/>
      <c r="FCX179" s="173"/>
      <c r="FCY179" s="173"/>
      <c r="FCZ179" s="173"/>
      <c r="FDA179" s="173"/>
      <c r="FDB179" s="173"/>
      <c r="FDC179" s="173"/>
      <c r="FDD179" s="173"/>
      <c r="FDE179" s="173"/>
      <c r="FDF179" s="173"/>
      <c r="FDG179" s="173"/>
      <c r="FDH179" s="173"/>
      <c r="FDI179" s="173"/>
      <c r="FDJ179" s="173"/>
      <c r="FDK179" s="173"/>
      <c r="FDL179" s="173"/>
      <c r="FDM179" s="173"/>
      <c r="FDN179" s="173"/>
      <c r="FDO179" s="173"/>
      <c r="FDP179" s="173"/>
      <c r="FDQ179" s="173"/>
      <c r="FDR179" s="173"/>
      <c r="FDS179" s="173"/>
      <c r="FDT179" s="173"/>
      <c r="FDU179" s="173"/>
      <c r="FDV179" s="173"/>
      <c r="FDW179" s="173"/>
      <c r="FDX179" s="173"/>
      <c r="FDY179" s="173"/>
      <c r="FDZ179" s="173"/>
      <c r="FEA179" s="173"/>
      <c r="FEB179" s="173"/>
      <c r="FEC179" s="173"/>
      <c r="FED179" s="173"/>
      <c r="FEE179" s="173"/>
      <c r="FEF179" s="173"/>
      <c r="FEG179" s="173"/>
      <c r="FEH179" s="173"/>
      <c r="FEI179" s="173"/>
      <c r="FEJ179" s="173"/>
      <c r="FEK179" s="173"/>
      <c r="FEL179" s="173"/>
      <c r="FEM179" s="173"/>
      <c r="FEN179" s="173"/>
      <c r="FEO179" s="173"/>
      <c r="FEP179" s="173"/>
      <c r="FEQ179" s="173"/>
      <c r="FER179" s="173"/>
      <c r="FES179" s="173"/>
      <c r="FET179" s="173"/>
      <c r="FEU179" s="173"/>
      <c r="FEV179" s="173"/>
      <c r="FEW179" s="173"/>
      <c r="FEX179" s="173"/>
      <c r="FEY179" s="173"/>
      <c r="FEZ179" s="173"/>
      <c r="FFA179" s="173"/>
      <c r="FFB179" s="173"/>
      <c r="FFC179" s="173"/>
      <c r="FFD179" s="173"/>
      <c r="FFE179" s="173"/>
      <c r="FFF179" s="173"/>
      <c r="FFG179" s="173"/>
      <c r="FFH179" s="173"/>
      <c r="FFI179" s="173"/>
      <c r="FFJ179" s="173"/>
      <c r="FFK179" s="173"/>
      <c r="FFL179" s="173"/>
      <c r="FFM179" s="173"/>
      <c r="FFN179" s="173"/>
      <c r="FFO179" s="173"/>
      <c r="FFP179" s="173"/>
      <c r="FFQ179" s="173"/>
      <c r="FFR179" s="173"/>
      <c r="FFS179" s="173"/>
      <c r="FFT179" s="173"/>
      <c r="FFU179" s="173"/>
      <c r="FFV179" s="173"/>
      <c r="FFW179" s="173"/>
      <c r="FFX179" s="173"/>
      <c r="FFY179" s="173"/>
      <c r="FFZ179" s="173"/>
      <c r="FGA179" s="173"/>
      <c r="FGB179" s="173"/>
      <c r="FGC179" s="173"/>
      <c r="FGD179" s="173"/>
      <c r="FGE179" s="173"/>
      <c r="FGF179" s="173"/>
      <c r="FGG179" s="173"/>
      <c r="FGH179" s="173"/>
      <c r="FGI179" s="173"/>
      <c r="FGJ179" s="173"/>
      <c r="FGK179" s="173"/>
      <c r="FGL179" s="173"/>
      <c r="FGM179" s="173"/>
      <c r="FGN179" s="173"/>
      <c r="FGO179" s="173"/>
      <c r="FGP179" s="173"/>
      <c r="FGQ179" s="173"/>
      <c r="FGR179" s="173"/>
      <c r="FGS179" s="173"/>
      <c r="FGT179" s="173"/>
      <c r="FGU179" s="173"/>
      <c r="FGV179" s="173"/>
      <c r="FGW179" s="173"/>
      <c r="FGX179" s="173"/>
      <c r="FGY179" s="173"/>
      <c r="FGZ179" s="173"/>
      <c r="FHA179" s="173"/>
      <c r="FHB179" s="173"/>
      <c r="FHC179" s="173"/>
      <c r="FHD179" s="173"/>
      <c r="FHE179" s="173"/>
      <c r="FHF179" s="173"/>
      <c r="FHG179" s="173"/>
      <c r="FHH179" s="173"/>
      <c r="FHI179" s="173"/>
      <c r="FHJ179" s="173"/>
      <c r="FHK179" s="173"/>
      <c r="FHL179" s="173"/>
      <c r="FHM179" s="173"/>
      <c r="FHN179" s="173"/>
      <c r="FHO179" s="173"/>
      <c r="FHP179" s="173"/>
      <c r="FHQ179" s="173"/>
      <c r="FHR179" s="173"/>
      <c r="FHS179" s="173"/>
      <c r="FHT179" s="173"/>
      <c r="FHU179" s="173"/>
      <c r="FHV179" s="173"/>
      <c r="FHW179" s="173"/>
      <c r="FHX179" s="173"/>
      <c r="FHY179" s="173"/>
      <c r="FHZ179" s="173"/>
      <c r="FIA179" s="173"/>
      <c r="FIB179" s="173"/>
      <c r="FIC179" s="173"/>
      <c r="FID179" s="173"/>
      <c r="FIE179" s="173"/>
      <c r="FIF179" s="173"/>
      <c r="FIG179" s="173"/>
      <c r="FIH179" s="173"/>
      <c r="FII179" s="173"/>
      <c r="FIJ179" s="173"/>
      <c r="FIK179" s="173"/>
      <c r="FIL179" s="173"/>
      <c r="FIM179" s="173"/>
      <c r="FIN179" s="173"/>
      <c r="FIO179" s="173"/>
      <c r="FIP179" s="173"/>
      <c r="FIQ179" s="173"/>
      <c r="FIR179" s="173"/>
      <c r="FIS179" s="173"/>
      <c r="FIT179" s="173"/>
      <c r="FIU179" s="173"/>
      <c r="FIV179" s="173"/>
      <c r="FIW179" s="173"/>
      <c r="FIX179" s="173"/>
      <c r="FIY179" s="173"/>
      <c r="FIZ179" s="173"/>
      <c r="FJA179" s="173"/>
      <c r="FJB179" s="173"/>
      <c r="FJC179" s="173"/>
      <c r="FJD179" s="173"/>
      <c r="FJE179" s="173"/>
      <c r="FJF179" s="173"/>
      <c r="FJG179" s="173"/>
      <c r="FJH179" s="173"/>
      <c r="FJI179" s="173"/>
      <c r="FJJ179" s="173"/>
      <c r="FJK179" s="173"/>
      <c r="FJL179" s="173"/>
      <c r="FJM179" s="173"/>
      <c r="FJN179" s="173"/>
      <c r="FJO179" s="173"/>
      <c r="FJP179" s="173"/>
      <c r="FJQ179" s="173"/>
      <c r="FJR179" s="173"/>
      <c r="FJS179" s="173"/>
      <c r="FJT179" s="173"/>
      <c r="FJU179" s="173"/>
      <c r="FJV179" s="173"/>
      <c r="FJW179" s="173"/>
      <c r="FJX179" s="173"/>
      <c r="FJY179" s="173"/>
      <c r="FJZ179" s="173"/>
      <c r="FKA179" s="173"/>
      <c r="FKB179" s="173"/>
      <c r="FKC179" s="173"/>
      <c r="FKD179" s="173"/>
      <c r="FKE179" s="173"/>
      <c r="FKF179" s="173"/>
      <c r="FKG179" s="173"/>
      <c r="FKH179" s="173"/>
      <c r="FKI179" s="173"/>
      <c r="FKJ179" s="173"/>
      <c r="FKK179" s="173"/>
      <c r="FKL179" s="173"/>
      <c r="FKM179" s="173"/>
      <c r="FKN179" s="173"/>
      <c r="FKO179" s="173"/>
      <c r="FKP179" s="173"/>
      <c r="FKQ179" s="173"/>
      <c r="FKR179" s="173"/>
      <c r="FKS179" s="173"/>
      <c r="FKT179" s="173"/>
      <c r="FKU179" s="173"/>
      <c r="FKV179" s="173"/>
      <c r="FKW179" s="173"/>
      <c r="FKX179" s="173"/>
      <c r="FKY179" s="173"/>
      <c r="FKZ179" s="173"/>
      <c r="FLA179" s="173"/>
      <c r="FLB179" s="173"/>
      <c r="FLC179" s="173"/>
      <c r="FLD179" s="173"/>
      <c r="FLE179" s="173"/>
      <c r="FLF179" s="173"/>
      <c r="FLG179" s="173"/>
      <c r="FLH179" s="173"/>
      <c r="FLI179" s="173"/>
      <c r="FLJ179" s="173"/>
      <c r="FLK179" s="173"/>
      <c r="FLL179" s="173"/>
      <c r="FLM179" s="173"/>
      <c r="FLN179" s="173"/>
      <c r="FLO179" s="173"/>
      <c r="FLP179" s="173"/>
      <c r="FLQ179" s="173"/>
      <c r="FLR179" s="173"/>
      <c r="FLS179" s="173"/>
      <c r="FLT179" s="173"/>
      <c r="FLU179" s="173"/>
      <c r="FLV179" s="173"/>
      <c r="FLW179" s="173"/>
      <c r="FLX179" s="173"/>
      <c r="FLY179" s="173"/>
      <c r="FLZ179" s="173"/>
      <c r="FMA179" s="173"/>
      <c r="FMB179" s="173"/>
      <c r="FMC179" s="173"/>
      <c r="FMD179" s="173"/>
      <c r="FME179" s="173"/>
      <c r="FMF179" s="173"/>
      <c r="FMG179" s="173"/>
      <c r="FMH179" s="173"/>
      <c r="FMI179" s="173"/>
      <c r="FMJ179" s="173"/>
      <c r="FMK179" s="173"/>
      <c r="FML179" s="173"/>
      <c r="FMM179" s="173"/>
      <c r="FMN179" s="173"/>
      <c r="FMO179" s="173"/>
      <c r="FMP179" s="173"/>
      <c r="FMQ179" s="173"/>
      <c r="FMR179" s="173"/>
      <c r="FMS179" s="173"/>
      <c r="FMT179" s="173"/>
      <c r="FMU179" s="173"/>
      <c r="FMV179" s="173"/>
      <c r="FMW179" s="173"/>
      <c r="FMX179" s="173"/>
      <c r="FMY179" s="173"/>
      <c r="FMZ179" s="173"/>
      <c r="FNA179" s="173"/>
      <c r="FNB179" s="173"/>
      <c r="FNC179" s="173"/>
      <c r="FND179" s="173"/>
      <c r="FNE179" s="173"/>
      <c r="FNF179" s="173"/>
      <c r="FNG179" s="173"/>
      <c r="FNH179" s="173"/>
      <c r="FNI179" s="173"/>
      <c r="FNJ179" s="173"/>
      <c r="FNK179" s="173"/>
      <c r="FNL179" s="173"/>
      <c r="FNM179" s="173"/>
      <c r="FNN179" s="173"/>
      <c r="FNO179" s="173"/>
      <c r="FNP179" s="173"/>
      <c r="FNQ179" s="173"/>
      <c r="FNR179" s="173"/>
      <c r="FNS179" s="173"/>
      <c r="FNT179" s="173"/>
      <c r="FNU179" s="173"/>
      <c r="FNV179" s="173"/>
      <c r="FNW179" s="173"/>
      <c r="FNX179" s="173"/>
      <c r="FNY179" s="173"/>
      <c r="FNZ179" s="173"/>
      <c r="FOA179" s="173"/>
      <c r="FOB179" s="173"/>
      <c r="FOC179" s="173"/>
      <c r="FOD179" s="173"/>
      <c r="FOE179" s="173"/>
      <c r="FOF179" s="173"/>
      <c r="FOG179" s="173"/>
      <c r="FOH179" s="173"/>
      <c r="FOI179" s="173"/>
      <c r="FOJ179" s="173"/>
      <c r="FOK179" s="173"/>
      <c r="FOL179" s="173"/>
      <c r="FOM179" s="173"/>
      <c r="FON179" s="173"/>
      <c r="FOO179" s="173"/>
      <c r="FOP179" s="173"/>
      <c r="FOQ179" s="173"/>
      <c r="FOR179" s="173"/>
      <c r="FOS179" s="173"/>
      <c r="FOT179" s="173"/>
      <c r="FOU179" s="173"/>
      <c r="FOV179" s="173"/>
      <c r="FOW179" s="173"/>
      <c r="FOX179" s="173"/>
      <c r="FOY179" s="173"/>
      <c r="FOZ179" s="173"/>
      <c r="FPA179" s="173"/>
      <c r="FPB179" s="173"/>
      <c r="FPC179" s="173"/>
      <c r="FPD179" s="173"/>
      <c r="FPE179" s="173"/>
      <c r="FPF179" s="173"/>
      <c r="FPG179" s="173"/>
      <c r="FPH179" s="173"/>
      <c r="FPI179" s="173"/>
      <c r="FPJ179" s="173"/>
      <c r="FPK179" s="173"/>
      <c r="FPL179" s="173"/>
      <c r="FPM179" s="173"/>
      <c r="FPN179" s="173"/>
      <c r="FPO179" s="173"/>
      <c r="FPP179" s="173"/>
      <c r="FPQ179" s="173"/>
      <c r="FPR179" s="173"/>
      <c r="FPS179" s="173"/>
      <c r="FPT179" s="173"/>
      <c r="FPU179" s="173"/>
      <c r="FPV179" s="173"/>
      <c r="FPW179" s="173"/>
      <c r="FPX179" s="173"/>
      <c r="FPY179" s="173"/>
      <c r="FPZ179" s="173"/>
      <c r="FQA179" s="173"/>
      <c r="FQB179" s="173"/>
      <c r="FQC179" s="173"/>
      <c r="FQD179" s="173"/>
      <c r="FQE179" s="173"/>
      <c r="FQF179" s="173"/>
      <c r="FQG179" s="173"/>
      <c r="FQH179" s="173"/>
      <c r="FQI179" s="173"/>
      <c r="FQJ179" s="173"/>
      <c r="FQK179" s="173"/>
      <c r="FQL179" s="173"/>
      <c r="FQM179" s="173"/>
      <c r="FQN179" s="173"/>
      <c r="FQO179" s="173"/>
      <c r="FQP179" s="173"/>
      <c r="FQQ179" s="173"/>
      <c r="FQR179" s="173"/>
      <c r="FQS179" s="173"/>
      <c r="FQT179" s="173"/>
      <c r="FQU179" s="173"/>
      <c r="FQV179" s="173"/>
      <c r="FQW179" s="173"/>
      <c r="FQX179" s="173"/>
      <c r="FQY179" s="173"/>
      <c r="FQZ179" s="173"/>
      <c r="FRA179" s="173"/>
      <c r="FRB179" s="173"/>
      <c r="FRC179" s="173"/>
      <c r="FRD179" s="173"/>
      <c r="FRE179" s="173"/>
      <c r="FRF179" s="173"/>
      <c r="FRG179" s="173"/>
      <c r="FRH179" s="173"/>
      <c r="FRI179" s="173"/>
      <c r="FRJ179" s="173"/>
      <c r="FRK179" s="173"/>
      <c r="FRL179" s="173"/>
      <c r="FRM179" s="173"/>
      <c r="FRN179" s="173"/>
      <c r="FRO179" s="173"/>
      <c r="FRP179" s="173"/>
      <c r="FRQ179" s="173"/>
      <c r="FRR179" s="173"/>
      <c r="FRS179" s="173"/>
      <c r="FRT179" s="173"/>
      <c r="FRU179" s="173"/>
      <c r="FRV179" s="173"/>
      <c r="FRW179" s="173"/>
      <c r="FRX179" s="173"/>
      <c r="FRY179" s="173"/>
      <c r="FRZ179" s="173"/>
      <c r="FSA179" s="173"/>
      <c r="FSB179" s="173"/>
      <c r="FSC179" s="173"/>
      <c r="FSD179" s="173"/>
      <c r="FSE179" s="173"/>
      <c r="FSF179" s="173"/>
      <c r="FSG179" s="173"/>
      <c r="FSH179" s="173"/>
      <c r="FSI179" s="173"/>
      <c r="FSJ179" s="173"/>
      <c r="FSK179" s="173"/>
      <c r="FSL179" s="173"/>
      <c r="FSM179" s="173"/>
      <c r="FSN179" s="173"/>
      <c r="FSO179" s="173"/>
      <c r="FSP179" s="173"/>
      <c r="FSQ179" s="173"/>
      <c r="FSR179" s="173"/>
      <c r="FSS179" s="173"/>
      <c r="FST179" s="173"/>
      <c r="FSU179" s="173"/>
      <c r="FSV179" s="173"/>
      <c r="FSW179" s="173"/>
      <c r="FSX179" s="173"/>
      <c r="FSY179" s="173"/>
      <c r="FSZ179" s="173"/>
      <c r="FTA179" s="173"/>
      <c r="FTB179" s="173"/>
      <c r="FTC179" s="173"/>
      <c r="FTD179" s="173"/>
      <c r="FTE179" s="173"/>
      <c r="FTF179" s="173"/>
      <c r="FTG179" s="173"/>
      <c r="FTH179" s="173"/>
      <c r="FTI179" s="173"/>
      <c r="FTJ179" s="173"/>
      <c r="FTK179" s="173"/>
      <c r="FTL179" s="173"/>
      <c r="FTM179" s="173"/>
      <c r="FTN179" s="173"/>
      <c r="FTO179" s="173"/>
      <c r="FTP179" s="173"/>
      <c r="FTQ179" s="173"/>
      <c r="FTR179" s="173"/>
      <c r="FTS179" s="173"/>
      <c r="FTT179" s="173"/>
      <c r="FTU179" s="173"/>
      <c r="FTV179" s="173"/>
      <c r="FTW179" s="173"/>
      <c r="FTX179" s="173"/>
      <c r="FTY179" s="173"/>
      <c r="FTZ179" s="173"/>
      <c r="FUA179" s="173"/>
      <c r="FUB179" s="173"/>
      <c r="FUC179" s="173"/>
      <c r="FUD179" s="173"/>
      <c r="FUE179" s="173"/>
      <c r="FUF179" s="173"/>
      <c r="FUG179" s="173"/>
      <c r="FUH179" s="173"/>
      <c r="FUI179" s="173"/>
      <c r="FUJ179" s="173"/>
      <c r="FUK179" s="173"/>
      <c r="FUL179" s="173"/>
      <c r="FUM179" s="173"/>
      <c r="FUN179" s="173"/>
      <c r="FUO179" s="173"/>
      <c r="FUP179" s="173"/>
      <c r="FUQ179" s="173"/>
      <c r="FUR179" s="173"/>
      <c r="FUS179" s="173"/>
      <c r="FUT179" s="173"/>
      <c r="FUU179" s="173"/>
      <c r="FUV179" s="173"/>
      <c r="FUW179" s="173"/>
      <c r="FUX179" s="173"/>
      <c r="FUY179" s="173"/>
      <c r="FUZ179" s="173"/>
      <c r="FVA179" s="173"/>
      <c r="FVB179" s="173"/>
      <c r="FVC179" s="173"/>
      <c r="FVD179" s="173"/>
      <c r="FVE179" s="173"/>
      <c r="FVF179" s="173"/>
      <c r="FVG179" s="173"/>
      <c r="FVH179" s="173"/>
      <c r="FVI179" s="173"/>
      <c r="FVJ179" s="173"/>
      <c r="FVK179" s="173"/>
      <c r="FVL179" s="173"/>
      <c r="FVM179" s="173"/>
      <c r="FVN179" s="173"/>
      <c r="FVO179" s="173"/>
      <c r="FVP179" s="173"/>
      <c r="FVQ179" s="173"/>
      <c r="FVR179" s="173"/>
      <c r="FVS179" s="173"/>
      <c r="FVT179" s="173"/>
      <c r="FVU179" s="173"/>
      <c r="FVV179" s="173"/>
      <c r="FVW179" s="173"/>
      <c r="FVX179" s="173"/>
      <c r="FVY179" s="173"/>
      <c r="FVZ179" s="173"/>
      <c r="FWA179" s="173"/>
      <c r="FWB179" s="173"/>
      <c r="FWC179" s="173"/>
      <c r="FWD179" s="173"/>
      <c r="FWE179" s="173"/>
      <c r="FWF179" s="173"/>
      <c r="FWG179" s="173"/>
      <c r="FWH179" s="173"/>
      <c r="FWI179" s="173"/>
      <c r="FWJ179" s="173"/>
      <c r="FWK179" s="173"/>
      <c r="FWL179" s="173"/>
      <c r="FWM179" s="173"/>
      <c r="FWN179" s="173"/>
      <c r="FWO179" s="173"/>
      <c r="FWP179" s="173"/>
      <c r="FWQ179" s="173"/>
      <c r="FWR179" s="173"/>
      <c r="FWS179" s="173"/>
      <c r="FWT179" s="173"/>
      <c r="FWU179" s="173"/>
      <c r="FWV179" s="173"/>
      <c r="FWW179" s="173"/>
      <c r="FWX179" s="173"/>
      <c r="FWY179" s="173"/>
      <c r="FWZ179" s="173"/>
      <c r="FXA179" s="173"/>
      <c r="FXB179" s="173"/>
      <c r="FXC179" s="173"/>
      <c r="FXD179" s="173"/>
      <c r="FXE179" s="173"/>
      <c r="FXF179" s="173"/>
      <c r="FXG179" s="173"/>
      <c r="FXH179" s="173"/>
      <c r="FXI179" s="173"/>
      <c r="FXJ179" s="173"/>
      <c r="FXK179" s="173"/>
      <c r="FXL179" s="173"/>
      <c r="FXM179" s="173"/>
      <c r="FXN179" s="173"/>
      <c r="FXO179" s="173"/>
      <c r="FXP179" s="173"/>
      <c r="FXQ179" s="173"/>
      <c r="FXR179" s="173"/>
      <c r="FXS179" s="173"/>
      <c r="FXT179" s="173"/>
      <c r="FXU179" s="173"/>
      <c r="FXV179" s="173"/>
      <c r="FXW179" s="173"/>
      <c r="FXX179" s="173"/>
      <c r="FXY179" s="173"/>
      <c r="FXZ179" s="173"/>
      <c r="FYA179" s="173"/>
      <c r="FYB179" s="173"/>
      <c r="FYC179" s="173"/>
      <c r="FYD179" s="173"/>
      <c r="FYE179" s="173"/>
      <c r="FYF179" s="173"/>
      <c r="FYG179" s="173"/>
      <c r="FYH179" s="173"/>
      <c r="FYI179" s="173"/>
      <c r="FYJ179" s="173"/>
      <c r="FYK179" s="173"/>
      <c r="FYL179" s="173"/>
      <c r="FYM179" s="173"/>
      <c r="FYN179" s="173"/>
      <c r="FYO179" s="173"/>
      <c r="FYP179" s="173"/>
      <c r="FYQ179" s="173"/>
      <c r="FYR179" s="173"/>
      <c r="FYS179" s="173"/>
      <c r="FYT179" s="173"/>
      <c r="FYU179" s="173"/>
      <c r="FYV179" s="173"/>
      <c r="FYW179" s="173"/>
      <c r="FYX179" s="173"/>
      <c r="FYY179" s="173"/>
      <c r="FYZ179" s="173"/>
      <c r="FZA179" s="173"/>
      <c r="FZB179" s="173"/>
      <c r="FZC179" s="173"/>
      <c r="FZD179" s="173"/>
      <c r="FZE179" s="173"/>
      <c r="FZF179" s="173"/>
      <c r="FZG179" s="173"/>
      <c r="FZH179" s="173"/>
      <c r="FZI179" s="173"/>
      <c r="FZJ179" s="173"/>
      <c r="FZK179" s="173"/>
      <c r="FZL179" s="173"/>
      <c r="FZM179" s="173"/>
      <c r="FZN179" s="173"/>
      <c r="FZO179" s="173"/>
      <c r="FZP179" s="173"/>
      <c r="FZQ179" s="173"/>
      <c r="FZR179" s="173"/>
      <c r="FZS179" s="173"/>
      <c r="FZT179" s="173"/>
      <c r="FZU179" s="173"/>
      <c r="FZV179" s="173"/>
      <c r="FZW179" s="173"/>
      <c r="FZX179" s="173"/>
      <c r="FZY179" s="173"/>
      <c r="FZZ179" s="173"/>
      <c r="GAA179" s="173"/>
      <c r="GAB179" s="173"/>
      <c r="GAC179" s="173"/>
      <c r="GAD179" s="173"/>
      <c r="GAE179" s="173"/>
      <c r="GAF179" s="173"/>
      <c r="GAG179" s="173"/>
      <c r="GAH179" s="173"/>
      <c r="GAI179" s="173"/>
      <c r="GAJ179" s="173"/>
      <c r="GAK179" s="173"/>
      <c r="GAL179" s="173"/>
      <c r="GAM179" s="173"/>
      <c r="GAN179" s="173"/>
      <c r="GAO179" s="173"/>
      <c r="GAP179" s="173"/>
      <c r="GAQ179" s="173"/>
      <c r="GAR179" s="173"/>
      <c r="GAS179" s="173"/>
      <c r="GAT179" s="173"/>
      <c r="GAU179" s="173"/>
      <c r="GAV179" s="173"/>
      <c r="GAW179" s="173"/>
      <c r="GAX179" s="173"/>
      <c r="GAY179" s="173"/>
      <c r="GAZ179" s="173"/>
      <c r="GBA179" s="173"/>
      <c r="GBB179" s="173"/>
      <c r="GBC179" s="173"/>
      <c r="GBD179" s="173"/>
      <c r="GBE179" s="173"/>
      <c r="GBF179" s="173"/>
      <c r="GBG179" s="173"/>
      <c r="GBH179" s="173"/>
      <c r="GBI179" s="173"/>
      <c r="GBJ179" s="173"/>
      <c r="GBK179" s="173"/>
      <c r="GBL179" s="173"/>
      <c r="GBM179" s="173"/>
      <c r="GBN179" s="173"/>
      <c r="GBO179" s="173"/>
      <c r="GBP179" s="173"/>
      <c r="GBQ179" s="173"/>
      <c r="GBR179" s="173"/>
      <c r="GBS179" s="173"/>
      <c r="GBT179" s="173"/>
      <c r="GBU179" s="173"/>
      <c r="GBV179" s="173"/>
      <c r="GBW179" s="173"/>
      <c r="GBX179" s="173"/>
      <c r="GBY179" s="173"/>
      <c r="GBZ179" s="173"/>
      <c r="GCA179" s="173"/>
      <c r="GCB179" s="173"/>
      <c r="GCC179" s="173"/>
      <c r="GCD179" s="173"/>
      <c r="GCE179" s="173"/>
      <c r="GCF179" s="173"/>
      <c r="GCG179" s="173"/>
      <c r="GCH179" s="173"/>
      <c r="GCI179" s="173"/>
      <c r="GCJ179" s="173"/>
      <c r="GCK179" s="173"/>
      <c r="GCL179" s="173"/>
      <c r="GCM179" s="173"/>
      <c r="GCN179" s="173"/>
      <c r="GCO179" s="173"/>
      <c r="GCP179" s="173"/>
      <c r="GCQ179" s="173"/>
      <c r="GCR179" s="173"/>
      <c r="GCS179" s="173"/>
      <c r="GCT179" s="173"/>
      <c r="GCU179" s="173"/>
      <c r="GCV179" s="173"/>
      <c r="GCW179" s="173"/>
      <c r="GCX179" s="173"/>
      <c r="GCY179" s="173"/>
      <c r="GCZ179" s="173"/>
      <c r="GDA179" s="173"/>
      <c r="GDB179" s="173"/>
      <c r="GDC179" s="173"/>
      <c r="GDD179" s="173"/>
      <c r="GDE179" s="173"/>
      <c r="GDF179" s="173"/>
      <c r="GDG179" s="173"/>
      <c r="GDH179" s="173"/>
      <c r="GDI179" s="173"/>
      <c r="GDJ179" s="173"/>
      <c r="GDK179" s="173"/>
      <c r="GDL179" s="173"/>
      <c r="GDM179" s="173"/>
      <c r="GDN179" s="173"/>
      <c r="GDO179" s="173"/>
      <c r="GDP179" s="173"/>
      <c r="GDQ179" s="173"/>
      <c r="GDR179" s="173"/>
      <c r="GDS179" s="173"/>
      <c r="GDT179" s="173"/>
      <c r="GDU179" s="173"/>
      <c r="GDV179" s="173"/>
      <c r="GDW179" s="173"/>
      <c r="GDX179" s="173"/>
      <c r="GDY179" s="173"/>
      <c r="GDZ179" s="173"/>
      <c r="GEA179" s="173"/>
      <c r="GEB179" s="173"/>
      <c r="GEC179" s="173"/>
      <c r="GED179" s="173"/>
      <c r="GEE179" s="173"/>
      <c r="GEF179" s="173"/>
      <c r="GEG179" s="173"/>
      <c r="GEH179" s="173"/>
      <c r="GEI179" s="173"/>
      <c r="GEJ179" s="173"/>
      <c r="GEK179" s="173"/>
      <c r="GEL179" s="173"/>
      <c r="GEM179" s="173"/>
      <c r="GEN179" s="173"/>
      <c r="GEO179" s="173"/>
      <c r="GEP179" s="173"/>
      <c r="GEQ179" s="173"/>
      <c r="GER179" s="173"/>
      <c r="GES179" s="173"/>
      <c r="GET179" s="173"/>
      <c r="GEU179" s="173"/>
      <c r="GEV179" s="173"/>
      <c r="GEW179" s="173"/>
      <c r="GEX179" s="173"/>
      <c r="GEY179" s="173"/>
      <c r="GEZ179" s="173"/>
      <c r="GFA179" s="173"/>
      <c r="GFB179" s="173"/>
      <c r="GFC179" s="173"/>
      <c r="GFD179" s="173"/>
      <c r="GFE179" s="173"/>
      <c r="GFF179" s="173"/>
      <c r="GFG179" s="173"/>
      <c r="GFH179" s="173"/>
      <c r="GFI179" s="173"/>
      <c r="GFJ179" s="173"/>
      <c r="GFK179" s="173"/>
      <c r="GFL179" s="173"/>
      <c r="GFM179" s="173"/>
      <c r="GFN179" s="173"/>
      <c r="GFO179" s="173"/>
      <c r="GFP179" s="173"/>
      <c r="GFQ179" s="173"/>
      <c r="GFR179" s="173"/>
      <c r="GFS179" s="173"/>
      <c r="GFT179" s="173"/>
      <c r="GFU179" s="173"/>
      <c r="GFV179" s="173"/>
      <c r="GFW179" s="173"/>
      <c r="GFX179" s="173"/>
      <c r="GFY179" s="173"/>
      <c r="GFZ179" s="173"/>
      <c r="GGA179" s="173"/>
      <c r="GGB179" s="173"/>
      <c r="GGC179" s="173"/>
      <c r="GGD179" s="173"/>
      <c r="GGE179" s="173"/>
      <c r="GGF179" s="173"/>
      <c r="GGG179" s="173"/>
      <c r="GGH179" s="173"/>
      <c r="GGI179" s="173"/>
      <c r="GGJ179" s="173"/>
      <c r="GGK179" s="173"/>
      <c r="GGL179" s="173"/>
      <c r="GGM179" s="173"/>
      <c r="GGN179" s="173"/>
      <c r="GGO179" s="173"/>
      <c r="GGP179" s="173"/>
      <c r="GGQ179" s="173"/>
      <c r="GGR179" s="173"/>
      <c r="GGS179" s="173"/>
      <c r="GGT179" s="173"/>
      <c r="GGU179" s="173"/>
      <c r="GGV179" s="173"/>
      <c r="GGW179" s="173"/>
      <c r="GGX179" s="173"/>
      <c r="GGY179" s="173"/>
      <c r="GGZ179" s="173"/>
      <c r="GHA179" s="173"/>
      <c r="GHB179" s="173"/>
      <c r="GHC179" s="173"/>
      <c r="GHD179" s="173"/>
      <c r="GHE179" s="173"/>
      <c r="GHF179" s="173"/>
      <c r="GHG179" s="173"/>
      <c r="GHH179" s="173"/>
      <c r="GHI179" s="173"/>
      <c r="GHJ179" s="173"/>
      <c r="GHK179" s="173"/>
      <c r="GHL179" s="173"/>
      <c r="GHM179" s="173"/>
      <c r="GHN179" s="173"/>
      <c r="GHO179" s="173"/>
      <c r="GHP179" s="173"/>
      <c r="GHQ179" s="173"/>
      <c r="GHR179" s="173"/>
      <c r="GHS179" s="173"/>
      <c r="GHT179" s="173"/>
      <c r="GHU179" s="173"/>
      <c r="GHV179" s="173"/>
      <c r="GHW179" s="173"/>
      <c r="GHX179" s="173"/>
      <c r="GHY179" s="173"/>
      <c r="GHZ179" s="173"/>
      <c r="GIA179" s="173"/>
      <c r="GIB179" s="173"/>
      <c r="GIC179" s="173"/>
      <c r="GID179" s="173"/>
      <c r="GIE179" s="173"/>
      <c r="GIF179" s="173"/>
      <c r="GIG179" s="173"/>
      <c r="GIH179" s="173"/>
      <c r="GII179" s="173"/>
      <c r="GIJ179" s="173"/>
      <c r="GIK179" s="173"/>
      <c r="GIL179" s="173"/>
      <c r="GIM179" s="173"/>
      <c r="GIN179" s="173"/>
      <c r="GIO179" s="173"/>
      <c r="GIP179" s="173"/>
      <c r="GIQ179" s="173"/>
      <c r="GIR179" s="173"/>
      <c r="GIS179" s="173"/>
      <c r="GIT179" s="173"/>
      <c r="GIU179" s="173"/>
      <c r="GIV179" s="173"/>
      <c r="GIW179" s="173"/>
      <c r="GIX179" s="173"/>
      <c r="GIY179" s="173"/>
      <c r="GIZ179" s="173"/>
      <c r="GJA179" s="173"/>
      <c r="GJB179" s="173"/>
      <c r="GJC179" s="173"/>
      <c r="GJD179" s="173"/>
      <c r="GJE179" s="173"/>
      <c r="GJF179" s="173"/>
      <c r="GJG179" s="173"/>
      <c r="GJH179" s="173"/>
      <c r="GJI179" s="173"/>
      <c r="GJJ179" s="173"/>
      <c r="GJK179" s="173"/>
      <c r="GJL179" s="173"/>
      <c r="GJM179" s="173"/>
      <c r="GJN179" s="173"/>
      <c r="GJO179" s="173"/>
      <c r="GJP179" s="173"/>
      <c r="GJQ179" s="173"/>
      <c r="GJR179" s="173"/>
      <c r="GJS179" s="173"/>
      <c r="GJT179" s="173"/>
      <c r="GJU179" s="173"/>
      <c r="GJV179" s="173"/>
      <c r="GJW179" s="173"/>
      <c r="GJX179" s="173"/>
      <c r="GJY179" s="173"/>
      <c r="GJZ179" s="173"/>
      <c r="GKA179" s="173"/>
      <c r="GKB179" s="173"/>
      <c r="GKC179" s="173"/>
      <c r="GKD179" s="173"/>
      <c r="GKE179" s="173"/>
      <c r="GKF179" s="173"/>
      <c r="GKG179" s="173"/>
      <c r="GKH179" s="173"/>
      <c r="GKI179" s="173"/>
      <c r="GKJ179" s="173"/>
      <c r="GKK179" s="173"/>
      <c r="GKL179" s="173"/>
      <c r="GKM179" s="173"/>
      <c r="GKN179" s="173"/>
      <c r="GKO179" s="173"/>
      <c r="GKP179" s="173"/>
      <c r="GKQ179" s="173"/>
      <c r="GKR179" s="173"/>
      <c r="GKS179" s="173"/>
      <c r="GKT179" s="173"/>
      <c r="GKU179" s="173"/>
      <c r="GKV179" s="173"/>
      <c r="GKW179" s="173"/>
      <c r="GKX179" s="173"/>
      <c r="GKY179" s="173"/>
      <c r="GKZ179" s="173"/>
      <c r="GLA179" s="173"/>
      <c r="GLB179" s="173"/>
      <c r="GLC179" s="173"/>
      <c r="GLD179" s="173"/>
      <c r="GLE179" s="173"/>
      <c r="GLF179" s="173"/>
      <c r="GLG179" s="173"/>
      <c r="GLH179" s="173"/>
      <c r="GLI179" s="173"/>
      <c r="GLJ179" s="173"/>
      <c r="GLK179" s="173"/>
      <c r="GLL179" s="173"/>
      <c r="GLM179" s="173"/>
      <c r="GLN179" s="173"/>
      <c r="GLO179" s="173"/>
      <c r="GLP179" s="173"/>
      <c r="GLQ179" s="173"/>
      <c r="GLR179" s="173"/>
      <c r="GLS179" s="173"/>
      <c r="GLT179" s="173"/>
      <c r="GLU179" s="173"/>
      <c r="GLV179" s="173"/>
      <c r="GLW179" s="173"/>
      <c r="GLX179" s="173"/>
      <c r="GLY179" s="173"/>
      <c r="GLZ179" s="173"/>
      <c r="GMA179" s="173"/>
      <c r="GMB179" s="173"/>
      <c r="GMC179" s="173"/>
      <c r="GMD179" s="173"/>
      <c r="GME179" s="173"/>
      <c r="GMF179" s="173"/>
      <c r="GMG179" s="173"/>
      <c r="GMH179" s="173"/>
      <c r="GMI179" s="173"/>
      <c r="GMJ179" s="173"/>
      <c r="GMK179" s="173"/>
      <c r="GML179" s="173"/>
      <c r="GMM179" s="173"/>
      <c r="GMN179" s="173"/>
      <c r="GMO179" s="173"/>
      <c r="GMP179" s="173"/>
      <c r="GMQ179" s="173"/>
      <c r="GMR179" s="173"/>
      <c r="GMS179" s="173"/>
      <c r="GMT179" s="173"/>
      <c r="GMU179" s="173"/>
      <c r="GMV179" s="173"/>
      <c r="GMW179" s="173"/>
      <c r="GMX179" s="173"/>
      <c r="GMY179" s="173"/>
      <c r="GMZ179" s="173"/>
      <c r="GNA179" s="173"/>
      <c r="GNB179" s="173"/>
      <c r="GNC179" s="173"/>
      <c r="GND179" s="173"/>
      <c r="GNE179" s="173"/>
      <c r="GNF179" s="173"/>
      <c r="GNG179" s="173"/>
      <c r="GNH179" s="173"/>
      <c r="GNI179" s="173"/>
      <c r="GNJ179" s="173"/>
      <c r="GNK179" s="173"/>
      <c r="GNL179" s="173"/>
      <c r="GNM179" s="173"/>
      <c r="GNN179" s="173"/>
      <c r="GNO179" s="173"/>
      <c r="GNP179" s="173"/>
      <c r="GNQ179" s="173"/>
      <c r="GNR179" s="173"/>
      <c r="GNS179" s="173"/>
      <c r="GNT179" s="173"/>
      <c r="GNU179" s="173"/>
      <c r="GNV179" s="173"/>
      <c r="GNW179" s="173"/>
      <c r="GNX179" s="173"/>
      <c r="GNY179" s="173"/>
      <c r="GNZ179" s="173"/>
      <c r="GOA179" s="173"/>
      <c r="GOB179" s="173"/>
      <c r="GOC179" s="173"/>
      <c r="GOD179" s="173"/>
      <c r="GOE179" s="173"/>
      <c r="GOF179" s="173"/>
      <c r="GOG179" s="173"/>
      <c r="GOH179" s="173"/>
      <c r="GOI179" s="173"/>
      <c r="GOJ179" s="173"/>
      <c r="GOK179" s="173"/>
      <c r="GOL179" s="173"/>
      <c r="GOM179" s="173"/>
      <c r="GON179" s="173"/>
      <c r="GOO179" s="173"/>
      <c r="GOP179" s="173"/>
      <c r="GOQ179" s="173"/>
      <c r="GOR179" s="173"/>
      <c r="GOS179" s="173"/>
      <c r="GOT179" s="173"/>
      <c r="GOU179" s="173"/>
      <c r="GOV179" s="173"/>
      <c r="GOW179" s="173"/>
      <c r="GOX179" s="173"/>
      <c r="GOY179" s="173"/>
      <c r="GOZ179" s="173"/>
      <c r="GPA179" s="173"/>
      <c r="GPB179" s="173"/>
      <c r="GPC179" s="173"/>
      <c r="GPD179" s="173"/>
      <c r="GPE179" s="173"/>
      <c r="GPF179" s="173"/>
      <c r="GPG179" s="173"/>
      <c r="GPH179" s="173"/>
      <c r="GPI179" s="173"/>
      <c r="GPJ179" s="173"/>
      <c r="GPK179" s="173"/>
      <c r="GPL179" s="173"/>
      <c r="GPM179" s="173"/>
      <c r="GPN179" s="173"/>
      <c r="GPO179" s="173"/>
      <c r="GPP179" s="173"/>
      <c r="GPQ179" s="173"/>
      <c r="GPR179" s="173"/>
      <c r="GPS179" s="173"/>
      <c r="GPT179" s="173"/>
      <c r="GPU179" s="173"/>
      <c r="GPV179" s="173"/>
      <c r="GPW179" s="173"/>
      <c r="GPX179" s="173"/>
      <c r="GPY179" s="173"/>
      <c r="GPZ179" s="173"/>
      <c r="GQA179" s="173"/>
      <c r="GQB179" s="173"/>
      <c r="GQC179" s="173"/>
      <c r="GQD179" s="173"/>
      <c r="GQE179" s="173"/>
      <c r="GQF179" s="173"/>
      <c r="GQG179" s="173"/>
      <c r="GQH179" s="173"/>
      <c r="GQI179" s="173"/>
      <c r="GQJ179" s="173"/>
      <c r="GQK179" s="173"/>
      <c r="GQL179" s="173"/>
      <c r="GQM179" s="173"/>
      <c r="GQN179" s="173"/>
      <c r="GQO179" s="173"/>
      <c r="GQP179" s="173"/>
      <c r="GQQ179" s="173"/>
      <c r="GQR179" s="173"/>
      <c r="GQS179" s="173"/>
      <c r="GQT179" s="173"/>
      <c r="GQU179" s="173"/>
      <c r="GQV179" s="173"/>
      <c r="GQW179" s="173"/>
      <c r="GQX179" s="173"/>
      <c r="GQY179" s="173"/>
      <c r="GQZ179" s="173"/>
      <c r="GRA179" s="173"/>
      <c r="GRB179" s="173"/>
      <c r="GRC179" s="173"/>
      <c r="GRD179" s="173"/>
      <c r="GRE179" s="173"/>
      <c r="GRF179" s="173"/>
      <c r="GRG179" s="173"/>
      <c r="GRH179" s="173"/>
      <c r="GRI179" s="173"/>
      <c r="GRJ179" s="173"/>
      <c r="GRK179" s="173"/>
      <c r="GRL179" s="173"/>
      <c r="GRM179" s="173"/>
      <c r="GRN179" s="173"/>
      <c r="GRO179" s="173"/>
      <c r="GRP179" s="173"/>
      <c r="GRQ179" s="173"/>
      <c r="GRR179" s="173"/>
      <c r="GRS179" s="173"/>
      <c r="GRT179" s="173"/>
      <c r="GRU179" s="173"/>
      <c r="GRV179" s="173"/>
      <c r="GRW179" s="173"/>
      <c r="GRX179" s="173"/>
      <c r="GRY179" s="173"/>
      <c r="GRZ179" s="173"/>
      <c r="GSA179" s="173"/>
      <c r="GSB179" s="173"/>
      <c r="GSC179" s="173"/>
      <c r="GSD179" s="173"/>
      <c r="GSE179" s="173"/>
      <c r="GSF179" s="173"/>
      <c r="GSG179" s="173"/>
      <c r="GSH179" s="173"/>
      <c r="GSI179" s="173"/>
      <c r="GSJ179" s="173"/>
      <c r="GSK179" s="173"/>
      <c r="GSL179" s="173"/>
      <c r="GSM179" s="173"/>
      <c r="GSN179" s="173"/>
      <c r="GSO179" s="173"/>
      <c r="GSP179" s="173"/>
      <c r="GSQ179" s="173"/>
      <c r="GSR179" s="173"/>
      <c r="GSS179" s="173"/>
      <c r="GST179" s="173"/>
      <c r="GSU179" s="173"/>
      <c r="GSV179" s="173"/>
      <c r="GSW179" s="173"/>
      <c r="GSX179" s="173"/>
      <c r="GSY179" s="173"/>
      <c r="GSZ179" s="173"/>
      <c r="GTA179" s="173"/>
      <c r="GTB179" s="173"/>
      <c r="GTC179" s="173"/>
      <c r="GTD179" s="173"/>
      <c r="GTE179" s="173"/>
      <c r="GTF179" s="173"/>
      <c r="GTG179" s="173"/>
      <c r="GTH179" s="173"/>
      <c r="GTI179" s="173"/>
      <c r="GTJ179" s="173"/>
      <c r="GTK179" s="173"/>
      <c r="GTL179" s="173"/>
      <c r="GTM179" s="173"/>
      <c r="GTN179" s="173"/>
      <c r="GTO179" s="173"/>
      <c r="GTP179" s="173"/>
      <c r="GTQ179" s="173"/>
      <c r="GTR179" s="173"/>
      <c r="GTS179" s="173"/>
      <c r="GTT179" s="173"/>
      <c r="GTU179" s="173"/>
      <c r="GTV179" s="173"/>
      <c r="GTW179" s="173"/>
      <c r="GTX179" s="173"/>
      <c r="GTY179" s="173"/>
      <c r="GTZ179" s="173"/>
      <c r="GUA179" s="173"/>
      <c r="GUB179" s="173"/>
      <c r="GUC179" s="173"/>
      <c r="GUD179" s="173"/>
      <c r="GUE179" s="173"/>
      <c r="GUF179" s="173"/>
      <c r="GUG179" s="173"/>
      <c r="GUH179" s="173"/>
      <c r="GUI179" s="173"/>
      <c r="GUJ179" s="173"/>
      <c r="GUK179" s="173"/>
      <c r="GUL179" s="173"/>
      <c r="GUM179" s="173"/>
      <c r="GUN179" s="173"/>
      <c r="GUO179" s="173"/>
      <c r="GUP179" s="173"/>
      <c r="GUQ179" s="173"/>
      <c r="GUR179" s="173"/>
      <c r="GUS179" s="173"/>
      <c r="GUT179" s="173"/>
      <c r="GUU179" s="173"/>
      <c r="GUV179" s="173"/>
      <c r="GUW179" s="173"/>
      <c r="GUX179" s="173"/>
      <c r="GUY179" s="173"/>
      <c r="GUZ179" s="173"/>
      <c r="GVA179" s="173"/>
      <c r="GVB179" s="173"/>
      <c r="GVC179" s="173"/>
      <c r="GVD179" s="173"/>
      <c r="GVE179" s="173"/>
      <c r="GVF179" s="173"/>
      <c r="GVG179" s="173"/>
      <c r="GVH179" s="173"/>
      <c r="GVI179" s="173"/>
      <c r="GVJ179" s="173"/>
      <c r="GVK179" s="173"/>
      <c r="GVL179" s="173"/>
      <c r="GVM179" s="173"/>
      <c r="GVN179" s="173"/>
      <c r="GVO179" s="173"/>
      <c r="GVP179" s="173"/>
      <c r="GVQ179" s="173"/>
      <c r="GVR179" s="173"/>
      <c r="GVS179" s="173"/>
      <c r="GVT179" s="173"/>
      <c r="GVU179" s="173"/>
      <c r="GVV179" s="173"/>
      <c r="GVW179" s="173"/>
      <c r="GVX179" s="173"/>
      <c r="GVY179" s="173"/>
      <c r="GVZ179" s="173"/>
      <c r="GWA179" s="173"/>
      <c r="GWB179" s="173"/>
      <c r="GWC179" s="173"/>
      <c r="GWD179" s="173"/>
      <c r="GWE179" s="173"/>
      <c r="GWF179" s="173"/>
      <c r="GWG179" s="173"/>
      <c r="GWH179" s="173"/>
      <c r="GWI179" s="173"/>
      <c r="GWJ179" s="173"/>
      <c r="GWK179" s="173"/>
      <c r="GWL179" s="173"/>
      <c r="GWM179" s="173"/>
      <c r="GWN179" s="173"/>
      <c r="GWO179" s="173"/>
      <c r="GWP179" s="173"/>
      <c r="GWQ179" s="173"/>
      <c r="GWR179" s="173"/>
      <c r="GWS179" s="173"/>
      <c r="GWT179" s="173"/>
      <c r="GWU179" s="173"/>
      <c r="GWV179" s="173"/>
      <c r="GWW179" s="173"/>
      <c r="GWX179" s="173"/>
      <c r="GWY179" s="173"/>
      <c r="GWZ179" s="173"/>
      <c r="GXA179" s="173"/>
      <c r="GXB179" s="173"/>
      <c r="GXC179" s="173"/>
      <c r="GXD179" s="173"/>
      <c r="GXE179" s="173"/>
      <c r="GXF179" s="173"/>
      <c r="GXG179" s="173"/>
      <c r="GXH179" s="173"/>
      <c r="GXI179" s="173"/>
      <c r="GXJ179" s="173"/>
      <c r="GXK179" s="173"/>
      <c r="GXL179" s="173"/>
      <c r="GXM179" s="173"/>
      <c r="GXN179" s="173"/>
      <c r="GXO179" s="173"/>
      <c r="GXP179" s="173"/>
      <c r="GXQ179" s="173"/>
      <c r="GXR179" s="173"/>
      <c r="GXS179" s="173"/>
      <c r="GXT179" s="173"/>
      <c r="GXU179" s="173"/>
      <c r="GXV179" s="173"/>
      <c r="GXW179" s="173"/>
      <c r="GXX179" s="173"/>
      <c r="GXY179" s="173"/>
      <c r="GXZ179" s="173"/>
      <c r="GYA179" s="173"/>
      <c r="GYB179" s="173"/>
      <c r="GYC179" s="173"/>
      <c r="GYD179" s="173"/>
      <c r="GYE179" s="173"/>
      <c r="GYF179" s="173"/>
      <c r="GYG179" s="173"/>
      <c r="GYH179" s="173"/>
      <c r="GYI179" s="173"/>
      <c r="GYJ179" s="173"/>
      <c r="GYK179" s="173"/>
      <c r="GYL179" s="173"/>
      <c r="GYM179" s="173"/>
      <c r="GYN179" s="173"/>
      <c r="GYO179" s="173"/>
      <c r="GYP179" s="173"/>
      <c r="GYQ179" s="173"/>
      <c r="GYR179" s="173"/>
      <c r="GYS179" s="173"/>
      <c r="GYT179" s="173"/>
      <c r="GYU179" s="173"/>
      <c r="GYV179" s="173"/>
      <c r="GYW179" s="173"/>
      <c r="GYX179" s="173"/>
      <c r="GYY179" s="173"/>
      <c r="GYZ179" s="173"/>
      <c r="GZA179" s="173"/>
      <c r="GZB179" s="173"/>
      <c r="GZC179" s="173"/>
      <c r="GZD179" s="173"/>
      <c r="GZE179" s="173"/>
      <c r="GZF179" s="173"/>
      <c r="GZG179" s="173"/>
      <c r="GZH179" s="173"/>
      <c r="GZI179" s="173"/>
      <c r="GZJ179" s="173"/>
      <c r="GZK179" s="173"/>
      <c r="GZL179" s="173"/>
      <c r="GZM179" s="173"/>
      <c r="GZN179" s="173"/>
      <c r="GZO179" s="173"/>
      <c r="GZP179" s="173"/>
      <c r="GZQ179" s="173"/>
      <c r="GZR179" s="173"/>
      <c r="GZS179" s="173"/>
      <c r="GZT179" s="173"/>
      <c r="GZU179" s="173"/>
      <c r="GZV179" s="173"/>
      <c r="GZW179" s="173"/>
      <c r="GZX179" s="173"/>
      <c r="GZY179" s="173"/>
      <c r="GZZ179" s="173"/>
      <c r="HAA179" s="173"/>
      <c r="HAB179" s="173"/>
      <c r="HAC179" s="173"/>
      <c r="HAD179" s="173"/>
      <c r="HAE179" s="173"/>
      <c r="HAF179" s="173"/>
      <c r="HAG179" s="173"/>
      <c r="HAH179" s="173"/>
      <c r="HAI179" s="173"/>
      <c r="HAJ179" s="173"/>
      <c r="HAK179" s="173"/>
      <c r="HAL179" s="173"/>
      <c r="HAM179" s="173"/>
      <c r="HAN179" s="173"/>
      <c r="HAO179" s="173"/>
      <c r="HAP179" s="173"/>
      <c r="HAQ179" s="173"/>
      <c r="HAR179" s="173"/>
      <c r="HAS179" s="173"/>
      <c r="HAT179" s="173"/>
      <c r="HAU179" s="173"/>
      <c r="HAV179" s="173"/>
      <c r="HAW179" s="173"/>
      <c r="HAX179" s="173"/>
      <c r="HAY179" s="173"/>
      <c r="HAZ179" s="173"/>
      <c r="HBA179" s="173"/>
      <c r="HBB179" s="173"/>
      <c r="HBC179" s="173"/>
      <c r="HBD179" s="173"/>
      <c r="HBE179" s="173"/>
      <c r="HBF179" s="173"/>
      <c r="HBG179" s="173"/>
      <c r="HBH179" s="173"/>
      <c r="HBI179" s="173"/>
      <c r="HBJ179" s="173"/>
      <c r="HBK179" s="173"/>
      <c r="HBL179" s="173"/>
      <c r="HBM179" s="173"/>
      <c r="HBN179" s="173"/>
      <c r="HBO179" s="173"/>
      <c r="HBP179" s="173"/>
      <c r="HBQ179" s="173"/>
      <c r="HBR179" s="173"/>
      <c r="HBS179" s="173"/>
      <c r="HBT179" s="173"/>
      <c r="HBU179" s="173"/>
      <c r="HBV179" s="173"/>
      <c r="HBW179" s="173"/>
      <c r="HBX179" s="173"/>
      <c r="HBY179" s="173"/>
      <c r="HBZ179" s="173"/>
      <c r="HCA179" s="173"/>
      <c r="HCB179" s="173"/>
      <c r="HCC179" s="173"/>
      <c r="HCD179" s="173"/>
      <c r="HCE179" s="173"/>
      <c r="HCF179" s="173"/>
      <c r="HCG179" s="173"/>
      <c r="HCH179" s="173"/>
      <c r="HCI179" s="173"/>
      <c r="HCJ179" s="173"/>
      <c r="HCK179" s="173"/>
      <c r="HCL179" s="173"/>
      <c r="HCM179" s="173"/>
      <c r="HCN179" s="173"/>
      <c r="HCO179" s="173"/>
      <c r="HCP179" s="173"/>
      <c r="HCQ179" s="173"/>
      <c r="HCR179" s="173"/>
      <c r="HCS179" s="173"/>
      <c r="HCT179" s="173"/>
      <c r="HCU179" s="173"/>
      <c r="HCV179" s="173"/>
      <c r="HCW179" s="173"/>
      <c r="HCX179" s="173"/>
      <c r="HCY179" s="173"/>
      <c r="HCZ179" s="173"/>
      <c r="HDA179" s="173"/>
      <c r="HDB179" s="173"/>
      <c r="HDC179" s="173"/>
      <c r="HDD179" s="173"/>
      <c r="HDE179" s="173"/>
      <c r="HDF179" s="173"/>
      <c r="HDG179" s="173"/>
      <c r="HDH179" s="173"/>
      <c r="HDI179" s="173"/>
      <c r="HDJ179" s="173"/>
      <c r="HDK179" s="173"/>
      <c r="HDL179" s="173"/>
      <c r="HDM179" s="173"/>
      <c r="HDN179" s="173"/>
      <c r="HDO179" s="173"/>
      <c r="HDP179" s="173"/>
      <c r="HDQ179" s="173"/>
      <c r="HDR179" s="173"/>
      <c r="HDS179" s="173"/>
      <c r="HDT179" s="173"/>
      <c r="HDU179" s="173"/>
      <c r="HDV179" s="173"/>
      <c r="HDW179" s="173"/>
      <c r="HDX179" s="173"/>
      <c r="HDY179" s="173"/>
      <c r="HDZ179" s="173"/>
      <c r="HEA179" s="173"/>
      <c r="HEB179" s="173"/>
      <c r="HEC179" s="173"/>
      <c r="HED179" s="173"/>
      <c r="HEE179" s="173"/>
      <c r="HEF179" s="173"/>
      <c r="HEG179" s="173"/>
      <c r="HEH179" s="173"/>
      <c r="HEI179" s="173"/>
      <c r="HEJ179" s="173"/>
      <c r="HEK179" s="173"/>
      <c r="HEL179" s="173"/>
      <c r="HEM179" s="173"/>
      <c r="HEN179" s="173"/>
      <c r="HEO179" s="173"/>
      <c r="HEP179" s="173"/>
      <c r="HEQ179" s="173"/>
      <c r="HER179" s="173"/>
      <c r="HES179" s="173"/>
      <c r="HET179" s="173"/>
      <c r="HEU179" s="173"/>
      <c r="HEV179" s="173"/>
      <c r="HEW179" s="173"/>
      <c r="HEX179" s="173"/>
      <c r="HEY179" s="173"/>
      <c r="HEZ179" s="173"/>
      <c r="HFA179" s="173"/>
      <c r="HFB179" s="173"/>
      <c r="HFC179" s="173"/>
      <c r="HFD179" s="173"/>
      <c r="HFE179" s="173"/>
      <c r="HFF179" s="173"/>
      <c r="HFG179" s="173"/>
      <c r="HFH179" s="173"/>
      <c r="HFI179" s="173"/>
      <c r="HFJ179" s="173"/>
      <c r="HFK179" s="173"/>
      <c r="HFL179" s="173"/>
      <c r="HFM179" s="173"/>
      <c r="HFN179" s="173"/>
      <c r="HFO179" s="173"/>
      <c r="HFP179" s="173"/>
      <c r="HFQ179" s="173"/>
      <c r="HFR179" s="173"/>
      <c r="HFS179" s="173"/>
      <c r="HFT179" s="173"/>
      <c r="HFU179" s="173"/>
      <c r="HFV179" s="173"/>
      <c r="HFW179" s="173"/>
      <c r="HFX179" s="173"/>
      <c r="HFY179" s="173"/>
      <c r="HFZ179" s="173"/>
      <c r="HGA179" s="173"/>
      <c r="HGB179" s="173"/>
      <c r="HGC179" s="173"/>
      <c r="HGD179" s="173"/>
      <c r="HGE179" s="173"/>
      <c r="HGF179" s="173"/>
      <c r="HGG179" s="173"/>
      <c r="HGH179" s="173"/>
      <c r="HGI179" s="173"/>
      <c r="HGJ179" s="173"/>
      <c r="HGK179" s="173"/>
      <c r="HGL179" s="173"/>
      <c r="HGM179" s="173"/>
      <c r="HGN179" s="173"/>
      <c r="HGO179" s="173"/>
      <c r="HGP179" s="173"/>
      <c r="HGQ179" s="173"/>
      <c r="HGR179" s="173"/>
      <c r="HGS179" s="173"/>
      <c r="HGT179" s="173"/>
      <c r="HGU179" s="173"/>
      <c r="HGV179" s="173"/>
      <c r="HGW179" s="173"/>
      <c r="HGX179" s="173"/>
      <c r="HGY179" s="173"/>
      <c r="HGZ179" s="173"/>
      <c r="HHA179" s="173"/>
      <c r="HHB179" s="173"/>
      <c r="HHC179" s="173"/>
      <c r="HHD179" s="173"/>
      <c r="HHE179" s="173"/>
      <c r="HHF179" s="173"/>
      <c r="HHG179" s="173"/>
      <c r="HHH179" s="173"/>
      <c r="HHI179" s="173"/>
      <c r="HHJ179" s="173"/>
      <c r="HHK179" s="173"/>
      <c r="HHL179" s="173"/>
      <c r="HHM179" s="173"/>
      <c r="HHN179" s="173"/>
      <c r="HHO179" s="173"/>
      <c r="HHP179" s="173"/>
      <c r="HHQ179" s="173"/>
      <c r="HHR179" s="173"/>
      <c r="HHS179" s="173"/>
      <c r="HHT179" s="173"/>
      <c r="HHU179" s="173"/>
      <c r="HHV179" s="173"/>
      <c r="HHW179" s="173"/>
      <c r="HHX179" s="173"/>
      <c r="HHY179" s="173"/>
      <c r="HHZ179" s="173"/>
      <c r="HIA179" s="173"/>
      <c r="HIB179" s="173"/>
      <c r="HIC179" s="173"/>
      <c r="HID179" s="173"/>
      <c r="HIE179" s="173"/>
      <c r="HIF179" s="173"/>
      <c r="HIG179" s="173"/>
      <c r="HIH179" s="173"/>
      <c r="HII179" s="173"/>
      <c r="HIJ179" s="173"/>
      <c r="HIK179" s="173"/>
      <c r="HIL179" s="173"/>
      <c r="HIM179" s="173"/>
      <c r="HIN179" s="173"/>
      <c r="HIO179" s="173"/>
      <c r="HIP179" s="173"/>
      <c r="HIQ179" s="173"/>
      <c r="HIR179" s="173"/>
      <c r="HIS179" s="173"/>
      <c r="HIT179" s="173"/>
      <c r="HIU179" s="173"/>
      <c r="HIV179" s="173"/>
      <c r="HIW179" s="173"/>
      <c r="HIX179" s="173"/>
      <c r="HIY179" s="173"/>
      <c r="HIZ179" s="173"/>
      <c r="HJA179" s="173"/>
      <c r="HJB179" s="173"/>
      <c r="HJC179" s="173"/>
      <c r="HJD179" s="173"/>
      <c r="HJE179" s="173"/>
      <c r="HJF179" s="173"/>
      <c r="HJG179" s="173"/>
      <c r="HJH179" s="173"/>
      <c r="HJI179" s="173"/>
      <c r="HJJ179" s="173"/>
      <c r="HJK179" s="173"/>
      <c r="HJL179" s="173"/>
      <c r="HJM179" s="173"/>
      <c r="HJN179" s="173"/>
      <c r="HJO179" s="173"/>
      <c r="HJP179" s="173"/>
      <c r="HJQ179" s="173"/>
      <c r="HJR179" s="173"/>
      <c r="HJS179" s="173"/>
      <c r="HJT179" s="173"/>
      <c r="HJU179" s="173"/>
      <c r="HJV179" s="173"/>
      <c r="HJW179" s="173"/>
      <c r="HJX179" s="173"/>
      <c r="HJY179" s="173"/>
      <c r="HJZ179" s="173"/>
      <c r="HKA179" s="173"/>
      <c r="HKB179" s="173"/>
      <c r="HKC179" s="173"/>
      <c r="HKD179" s="173"/>
      <c r="HKE179" s="173"/>
      <c r="HKF179" s="173"/>
      <c r="HKG179" s="173"/>
      <c r="HKH179" s="173"/>
      <c r="HKI179" s="173"/>
      <c r="HKJ179" s="173"/>
      <c r="HKK179" s="173"/>
      <c r="HKL179" s="173"/>
      <c r="HKM179" s="173"/>
      <c r="HKN179" s="173"/>
      <c r="HKO179" s="173"/>
      <c r="HKP179" s="173"/>
      <c r="HKQ179" s="173"/>
      <c r="HKR179" s="173"/>
      <c r="HKS179" s="173"/>
      <c r="HKT179" s="173"/>
      <c r="HKU179" s="173"/>
      <c r="HKV179" s="173"/>
      <c r="HKW179" s="173"/>
      <c r="HKX179" s="173"/>
      <c r="HKY179" s="173"/>
      <c r="HKZ179" s="173"/>
      <c r="HLA179" s="173"/>
      <c r="HLB179" s="173"/>
      <c r="HLC179" s="173"/>
      <c r="HLD179" s="173"/>
      <c r="HLE179" s="173"/>
      <c r="HLF179" s="173"/>
      <c r="HLG179" s="173"/>
      <c r="HLH179" s="173"/>
      <c r="HLI179" s="173"/>
      <c r="HLJ179" s="173"/>
      <c r="HLK179" s="173"/>
      <c r="HLL179" s="173"/>
      <c r="HLM179" s="173"/>
      <c r="HLN179" s="173"/>
      <c r="HLO179" s="173"/>
      <c r="HLP179" s="173"/>
      <c r="HLQ179" s="173"/>
      <c r="HLR179" s="173"/>
      <c r="HLS179" s="173"/>
      <c r="HLT179" s="173"/>
      <c r="HLU179" s="173"/>
      <c r="HLV179" s="173"/>
      <c r="HLW179" s="173"/>
      <c r="HLX179" s="173"/>
      <c r="HLY179" s="173"/>
      <c r="HLZ179" s="173"/>
      <c r="HMA179" s="173"/>
      <c r="HMB179" s="173"/>
      <c r="HMC179" s="173"/>
      <c r="HMD179" s="173"/>
      <c r="HME179" s="173"/>
      <c r="HMF179" s="173"/>
      <c r="HMG179" s="173"/>
      <c r="HMH179" s="173"/>
      <c r="HMI179" s="173"/>
      <c r="HMJ179" s="173"/>
      <c r="HMK179" s="173"/>
      <c r="HML179" s="173"/>
      <c r="HMM179" s="173"/>
      <c r="HMN179" s="173"/>
      <c r="HMO179" s="173"/>
      <c r="HMP179" s="173"/>
      <c r="HMQ179" s="173"/>
      <c r="HMR179" s="173"/>
      <c r="HMS179" s="173"/>
      <c r="HMT179" s="173"/>
      <c r="HMU179" s="173"/>
      <c r="HMV179" s="173"/>
      <c r="HMW179" s="173"/>
      <c r="HMX179" s="173"/>
      <c r="HMY179" s="173"/>
      <c r="HMZ179" s="173"/>
      <c r="HNA179" s="173"/>
      <c r="HNB179" s="173"/>
      <c r="HNC179" s="173"/>
      <c r="HND179" s="173"/>
      <c r="HNE179" s="173"/>
      <c r="HNF179" s="173"/>
      <c r="HNG179" s="173"/>
      <c r="HNH179" s="173"/>
      <c r="HNI179" s="173"/>
      <c r="HNJ179" s="173"/>
      <c r="HNK179" s="173"/>
      <c r="HNL179" s="173"/>
      <c r="HNM179" s="173"/>
      <c r="HNN179" s="173"/>
      <c r="HNO179" s="173"/>
      <c r="HNP179" s="173"/>
      <c r="HNQ179" s="173"/>
      <c r="HNR179" s="173"/>
      <c r="HNS179" s="173"/>
      <c r="HNT179" s="173"/>
      <c r="HNU179" s="173"/>
      <c r="HNV179" s="173"/>
      <c r="HNW179" s="173"/>
      <c r="HNX179" s="173"/>
      <c r="HNY179" s="173"/>
      <c r="HNZ179" s="173"/>
      <c r="HOA179" s="173"/>
      <c r="HOB179" s="173"/>
      <c r="HOC179" s="173"/>
      <c r="HOD179" s="173"/>
      <c r="HOE179" s="173"/>
      <c r="HOF179" s="173"/>
      <c r="HOG179" s="173"/>
      <c r="HOH179" s="173"/>
      <c r="HOI179" s="173"/>
      <c r="HOJ179" s="173"/>
      <c r="HOK179" s="173"/>
      <c r="HOL179" s="173"/>
      <c r="HOM179" s="173"/>
      <c r="HON179" s="173"/>
      <c r="HOO179" s="173"/>
      <c r="HOP179" s="173"/>
      <c r="HOQ179" s="173"/>
      <c r="HOR179" s="173"/>
      <c r="HOS179" s="173"/>
      <c r="HOT179" s="173"/>
      <c r="HOU179" s="173"/>
      <c r="HOV179" s="173"/>
      <c r="HOW179" s="173"/>
      <c r="HOX179" s="173"/>
      <c r="HOY179" s="173"/>
      <c r="HOZ179" s="173"/>
      <c r="HPA179" s="173"/>
      <c r="HPB179" s="173"/>
      <c r="HPC179" s="173"/>
      <c r="HPD179" s="173"/>
      <c r="HPE179" s="173"/>
      <c r="HPF179" s="173"/>
      <c r="HPG179" s="173"/>
      <c r="HPH179" s="173"/>
      <c r="HPI179" s="173"/>
      <c r="HPJ179" s="173"/>
      <c r="HPK179" s="173"/>
      <c r="HPL179" s="173"/>
      <c r="HPM179" s="173"/>
      <c r="HPN179" s="173"/>
      <c r="HPO179" s="173"/>
      <c r="HPP179" s="173"/>
      <c r="HPQ179" s="173"/>
      <c r="HPR179" s="173"/>
      <c r="HPS179" s="173"/>
      <c r="HPT179" s="173"/>
      <c r="HPU179" s="173"/>
      <c r="HPV179" s="173"/>
      <c r="HPW179" s="173"/>
      <c r="HPX179" s="173"/>
      <c r="HPY179" s="173"/>
      <c r="HPZ179" s="173"/>
      <c r="HQA179" s="173"/>
      <c r="HQB179" s="173"/>
      <c r="HQC179" s="173"/>
      <c r="HQD179" s="173"/>
      <c r="HQE179" s="173"/>
      <c r="HQF179" s="173"/>
      <c r="HQG179" s="173"/>
      <c r="HQH179" s="173"/>
      <c r="HQI179" s="173"/>
      <c r="HQJ179" s="173"/>
      <c r="HQK179" s="173"/>
      <c r="HQL179" s="173"/>
      <c r="HQM179" s="173"/>
      <c r="HQN179" s="173"/>
      <c r="HQO179" s="173"/>
      <c r="HQP179" s="173"/>
      <c r="HQQ179" s="173"/>
      <c r="HQR179" s="173"/>
      <c r="HQS179" s="173"/>
      <c r="HQT179" s="173"/>
      <c r="HQU179" s="173"/>
      <c r="HQV179" s="173"/>
      <c r="HQW179" s="173"/>
      <c r="HQX179" s="173"/>
      <c r="HQY179" s="173"/>
      <c r="HQZ179" s="173"/>
      <c r="HRA179" s="173"/>
      <c r="HRB179" s="173"/>
      <c r="HRC179" s="173"/>
      <c r="HRD179" s="173"/>
      <c r="HRE179" s="173"/>
      <c r="HRF179" s="173"/>
      <c r="HRG179" s="173"/>
      <c r="HRH179" s="173"/>
      <c r="HRI179" s="173"/>
      <c r="HRJ179" s="173"/>
      <c r="HRK179" s="173"/>
      <c r="HRL179" s="173"/>
      <c r="HRM179" s="173"/>
      <c r="HRN179" s="173"/>
      <c r="HRO179" s="173"/>
      <c r="HRP179" s="173"/>
      <c r="HRQ179" s="173"/>
      <c r="HRR179" s="173"/>
      <c r="HRS179" s="173"/>
      <c r="HRT179" s="173"/>
      <c r="HRU179" s="173"/>
      <c r="HRV179" s="173"/>
      <c r="HRW179" s="173"/>
      <c r="HRX179" s="173"/>
      <c r="HRY179" s="173"/>
      <c r="HRZ179" s="173"/>
      <c r="HSA179" s="173"/>
      <c r="HSB179" s="173"/>
      <c r="HSC179" s="173"/>
      <c r="HSD179" s="173"/>
      <c r="HSE179" s="173"/>
      <c r="HSF179" s="173"/>
      <c r="HSG179" s="173"/>
      <c r="HSH179" s="173"/>
      <c r="HSI179" s="173"/>
      <c r="HSJ179" s="173"/>
      <c r="HSK179" s="173"/>
      <c r="HSL179" s="173"/>
      <c r="HSM179" s="173"/>
      <c r="HSN179" s="173"/>
      <c r="HSO179" s="173"/>
      <c r="HSP179" s="173"/>
      <c r="HSQ179" s="173"/>
      <c r="HSR179" s="173"/>
      <c r="HSS179" s="173"/>
      <c r="HST179" s="173"/>
      <c r="HSU179" s="173"/>
      <c r="HSV179" s="173"/>
      <c r="HSW179" s="173"/>
      <c r="HSX179" s="173"/>
      <c r="HSY179" s="173"/>
      <c r="HSZ179" s="173"/>
      <c r="HTA179" s="173"/>
      <c r="HTB179" s="173"/>
      <c r="HTC179" s="173"/>
      <c r="HTD179" s="173"/>
      <c r="HTE179" s="173"/>
      <c r="HTF179" s="173"/>
      <c r="HTG179" s="173"/>
      <c r="HTH179" s="173"/>
      <c r="HTI179" s="173"/>
      <c r="HTJ179" s="173"/>
      <c r="HTK179" s="173"/>
      <c r="HTL179" s="173"/>
      <c r="HTM179" s="173"/>
      <c r="HTN179" s="173"/>
      <c r="HTO179" s="173"/>
      <c r="HTP179" s="173"/>
      <c r="HTQ179" s="173"/>
      <c r="HTR179" s="173"/>
      <c r="HTS179" s="173"/>
      <c r="HTT179" s="173"/>
      <c r="HTU179" s="173"/>
      <c r="HTV179" s="173"/>
      <c r="HTW179" s="173"/>
      <c r="HTX179" s="173"/>
      <c r="HTY179" s="173"/>
      <c r="HTZ179" s="173"/>
      <c r="HUA179" s="173"/>
      <c r="HUB179" s="173"/>
      <c r="HUC179" s="173"/>
      <c r="HUD179" s="173"/>
      <c r="HUE179" s="173"/>
      <c r="HUF179" s="173"/>
      <c r="HUG179" s="173"/>
      <c r="HUH179" s="173"/>
      <c r="HUI179" s="173"/>
      <c r="HUJ179" s="173"/>
      <c r="HUK179" s="173"/>
      <c r="HUL179" s="173"/>
      <c r="HUM179" s="173"/>
      <c r="HUN179" s="173"/>
      <c r="HUO179" s="173"/>
      <c r="HUP179" s="173"/>
      <c r="HUQ179" s="173"/>
      <c r="HUR179" s="173"/>
      <c r="HUS179" s="173"/>
      <c r="HUT179" s="173"/>
      <c r="HUU179" s="173"/>
      <c r="HUV179" s="173"/>
      <c r="HUW179" s="173"/>
      <c r="HUX179" s="173"/>
      <c r="HUY179" s="173"/>
      <c r="HUZ179" s="173"/>
      <c r="HVA179" s="173"/>
      <c r="HVB179" s="173"/>
      <c r="HVC179" s="173"/>
      <c r="HVD179" s="173"/>
      <c r="HVE179" s="173"/>
      <c r="HVF179" s="173"/>
      <c r="HVG179" s="173"/>
      <c r="HVH179" s="173"/>
      <c r="HVI179" s="173"/>
      <c r="HVJ179" s="173"/>
      <c r="HVK179" s="173"/>
      <c r="HVL179" s="173"/>
      <c r="HVM179" s="173"/>
      <c r="HVN179" s="173"/>
      <c r="HVO179" s="173"/>
      <c r="HVP179" s="173"/>
      <c r="HVQ179" s="173"/>
      <c r="HVR179" s="173"/>
      <c r="HVS179" s="173"/>
      <c r="HVT179" s="173"/>
      <c r="HVU179" s="173"/>
      <c r="HVV179" s="173"/>
      <c r="HVW179" s="173"/>
      <c r="HVX179" s="173"/>
      <c r="HVY179" s="173"/>
      <c r="HVZ179" s="173"/>
      <c r="HWA179" s="173"/>
      <c r="HWB179" s="173"/>
      <c r="HWC179" s="173"/>
      <c r="HWD179" s="173"/>
      <c r="HWE179" s="173"/>
      <c r="HWF179" s="173"/>
      <c r="HWG179" s="173"/>
      <c r="HWH179" s="173"/>
      <c r="HWI179" s="173"/>
      <c r="HWJ179" s="173"/>
      <c r="HWK179" s="173"/>
      <c r="HWL179" s="173"/>
      <c r="HWM179" s="173"/>
      <c r="HWN179" s="173"/>
      <c r="HWO179" s="173"/>
      <c r="HWP179" s="173"/>
      <c r="HWQ179" s="173"/>
      <c r="HWR179" s="173"/>
      <c r="HWS179" s="173"/>
      <c r="HWT179" s="173"/>
      <c r="HWU179" s="173"/>
      <c r="HWV179" s="173"/>
      <c r="HWW179" s="173"/>
      <c r="HWX179" s="173"/>
      <c r="HWY179" s="173"/>
      <c r="HWZ179" s="173"/>
      <c r="HXA179" s="173"/>
      <c r="HXB179" s="173"/>
      <c r="HXC179" s="173"/>
      <c r="HXD179" s="173"/>
      <c r="HXE179" s="173"/>
      <c r="HXF179" s="173"/>
      <c r="HXG179" s="173"/>
      <c r="HXH179" s="173"/>
      <c r="HXI179" s="173"/>
      <c r="HXJ179" s="173"/>
      <c r="HXK179" s="173"/>
      <c r="HXL179" s="173"/>
      <c r="HXM179" s="173"/>
      <c r="HXN179" s="173"/>
      <c r="HXO179" s="173"/>
      <c r="HXP179" s="173"/>
      <c r="HXQ179" s="173"/>
      <c r="HXR179" s="173"/>
      <c r="HXS179" s="173"/>
      <c r="HXT179" s="173"/>
      <c r="HXU179" s="173"/>
      <c r="HXV179" s="173"/>
      <c r="HXW179" s="173"/>
      <c r="HXX179" s="173"/>
      <c r="HXY179" s="173"/>
      <c r="HXZ179" s="173"/>
      <c r="HYA179" s="173"/>
      <c r="HYB179" s="173"/>
      <c r="HYC179" s="173"/>
      <c r="HYD179" s="173"/>
      <c r="HYE179" s="173"/>
      <c r="HYF179" s="173"/>
      <c r="HYG179" s="173"/>
      <c r="HYH179" s="173"/>
      <c r="HYI179" s="173"/>
      <c r="HYJ179" s="173"/>
      <c r="HYK179" s="173"/>
      <c r="HYL179" s="173"/>
      <c r="HYM179" s="173"/>
      <c r="HYN179" s="173"/>
      <c r="HYO179" s="173"/>
      <c r="HYP179" s="173"/>
      <c r="HYQ179" s="173"/>
      <c r="HYR179" s="173"/>
      <c r="HYS179" s="173"/>
      <c r="HYT179" s="173"/>
      <c r="HYU179" s="173"/>
      <c r="HYV179" s="173"/>
      <c r="HYW179" s="173"/>
      <c r="HYX179" s="173"/>
      <c r="HYY179" s="173"/>
      <c r="HYZ179" s="173"/>
      <c r="HZA179" s="173"/>
      <c r="HZB179" s="173"/>
      <c r="HZC179" s="173"/>
      <c r="HZD179" s="173"/>
      <c r="HZE179" s="173"/>
      <c r="HZF179" s="173"/>
      <c r="HZG179" s="173"/>
      <c r="HZH179" s="173"/>
      <c r="HZI179" s="173"/>
      <c r="HZJ179" s="173"/>
      <c r="HZK179" s="173"/>
      <c r="HZL179" s="173"/>
      <c r="HZM179" s="173"/>
      <c r="HZN179" s="173"/>
      <c r="HZO179" s="173"/>
      <c r="HZP179" s="173"/>
      <c r="HZQ179" s="173"/>
      <c r="HZR179" s="173"/>
      <c r="HZS179" s="173"/>
      <c r="HZT179" s="173"/>
      <c r="HZU179" s="173"/>
      <c r="HZV179" s="173"/>
      <c r="HZW179" s="173"/>
      <c r="HZX179" s="173"/>
      <c r="HZY179" s="173"/>
      <c r="HZZ179" s="173"/>
      <c r="IAA179" s="173"/>
      <c r="IAB179" s="173"/>
      <c r="IAC179" s="173"/>
      <c r="IAD179" s="173"/>
      <c r="IAE179" s="173"/>
      <c r="IAF179" s="173"/>
      <c r="IAG179" s="173"/>
      <c r="IAH179" s="173"/>
      <c r="IAI179" s="173"/>
      <c r="IAJ179" s="173"/>
      <c r="IAK179" s="173"/>
      <c r="IAL179" s="173"/>
      <c r="IAM179" s="173"/>
      <c r="IAN179" s="173"/>
      <c r="IAO179" s="173"/>
      <c r="IAP179" s="173"/>
      <c r="IAQ179" s="173"/>
      <c r="IAR179" s="173"/>
      <c r="IAS179" s="173"/>
      <c r="IAT179" s="173"/>
      <c r="IAU179" s="173"/>
      <c r="IAV179" s="173"/>
      <c r="IAW179" s="173"/>
      <c r="IAX179" s="173"/>
      <c r="IAY179" s="173"/>
      <c r="IAZ179" s="173"/>
      <c r="IBA179" s="173"/>
      <c r="IBB179" s="173"/>
      <c r="IBC179" s="173"/>
      <c r="IBD179" s="173"/>
      <c r="IBE179" s="173"/>
      <c r="IBF179" s="173"/>
      <c r="IBG179" s="173"/>
      <c r="IBH179" s="173"/>
      <c r="IBI179" s="173"/>
      <c r="IBJ179" s="173"/>
      <c r="IBK179" s="173"/>
      <c r="IBL179" s="173"/>
      <c r="IBM179" s="173"/>
      <c r="IBN179" s="173"/>
      <c r="IBO179" s="173"/>
      <c r="IBP179" s="173"/>
      <c r="IBQ179" s="173"/>
      <c r="IBR179" s="173"/>
      <c r="IBS179" s="173"/>
      <c r="IBT179" s="173"/>
      <c r="IBU179" s="173"/>
      <c r="IBV179" s="173"/>
      <c r="IBW179" s="173"/>
      <c r="IBX179" s="173"/>
      <c r="IBY179" s="173"/>
      <c r="IBZ179" s="173"/>
      <c r="ICA179" s="173"/>
      <c r="ICB179" s="173"/>
      <c r="ICC179" s="173"/>
      <c r="ICD179" s="173"/>
      <c r="ICE179" s="173"/>
      <c r="ICF179" s="173"/>
      <c r="ICG179" s="173"/>
      <c r="ICH179" s="173"/>
      <c r="ICI179" s="173"/>
      <c r="ICJ179" s="173"/>
      <c r="ICK179" s="173"/>
      <c r="ICL179" s="173"/>
      <c r="ICM179" s="173"/>
      <c r="ICN179" s="173"/>
      <c r="ICO179" s="173"/>
      <c r="ICP179" s="173"/>
      <c r="ICQ179" s="173"/>
      <c r="ICR179" s="173"/>
      <c r="ICS179" s="173"/>
      <c r="ICT179" s="173"/>
      <c r="ICU179" s="173"/>
      <c r="ICV179" s="173"/>
      <c r="ICW179" s="173"/>
      <c r="ICX179" s="173"/>
      <c r="ICY179" s="173"/>
      <c r="ICZ179" s="173"/>
      <c r="IDA179" s="173"/>
      <c r="IDB179" s="173"/>
      <c r="IDC179" s="173"/>
      <c r="IDD179" s="173"/>
      <c r="IDE179" s="173"/>
      <c r="IDF179" s="173"/>
      <c r="IDG179" s="173"/>
      <c r="IDH179" s="173"/>
      <c r="IDI179" s="173"/>
      <c r="IDJ179" s="173"/>
      <c r="IDK179" s="173"/>
      <c r="IDL179" s="173"/>
      <c r="IDM179" s="173"/>
      <c r="IDN179" s="173"/>
      <c r="IDO179" s="173"/>
      <c r="IDP179" s="173"/>
      <c r="IDQ179" s="173"/>
      <c r="IDR179" s="173"/>
      <c r="IDS179" s="173"/>
      <c r="IDT179" s="173"/>
      <c r="IDU179" s="173"/>
      <c r="IDV179" s="173"/>
      <c r="IDW179" s="173"/>
      <c r="IDX179" s="173"/>
      <c r="IDY179" s="173"/>
      <c r="IDZ179" s="173"/>
      <c r="IEA179" s="173"/>
      <c r="IEB179" s="173"/>
      <c r="IEC179" s="173"/>
      <c r="IED179" s="173"/>
      <c r="IEE179" s="173"/>
      <c r="IEF179" s="173"/>
      <c r="IEG179" s="173"/>
      <c r="IEH179" s="173"/>
      <c r="IEI179" s="173"/>
      <c r="IEJ179" s="173"/>
      <c r="IEK179" s="173"/>
      <c r="IEL179" s="173"/>
      <c r="IEM179" s="173"/>
      <c r="IEN179" s="173"/>
      <c r="IEO179" s="173"/>
      <c r="IEP179" s="173"/>
      <c r="IEQ179" s="173"/>
      <c r="IER179" s="173"/>
      <c r="IES179" s="173"/>
      <c r="IET179" s="173"/>
      <c r="IEU179" s="173"/>
      <c r="IEV179" s="173"/>
      <c r="IEW179" s="173"/>
      <c r="IEX179" s="173"/>
      <c r="IEY179" s="173"/>
      <c r="IEZ179" s="173"/>
      <c r="IFA179" s="173"/>
      <c r="IFB179" s="173"/>
      <c r="IFC179" s="173"/>
      <c r="IFD179" s="173"/>
      <c r="IFE179" s="173"/>
      <c r="IFF179" s="173"/>
      <c r="IFG179" s="173"/>
      <c r="IFH179" s="173"/>
      <c r="IFI179" s="173"/>
      <c r="IFJ179" s="173"/>
      <c r="IFK179" s="173"/>
      <c r="IFL179" s="173"/>
      <c r="IFM179" s="173"/>
      <c r="IFN179" s="173"/>
      <c r="IFO179" s="173"/>
      <c r="IFP179" s="173"/>
      <c r="IFQ179" s="173"/>
      <c r="IFR179" s="173"/>
      <c r="IFS179" s="173"/>
      <c r="IFT179" s="173"/>
      <c r="IFU179" s="173"/>
      <c r="IFV179" s="173"/>
      <c r="IFW179" s="173"/>
      <c r="IFX179" s="173"/>
      <c r="IFY179" s="173"/>
      <c r="IFZ179" s="173"/>
      <c r="IGA179" s="173"/>
      <c r="IGB179" s="173"/>
      <c r="IGC179" s="173"/>
      <c r="IGD179" s="173"/>
      <c r="IGE179" s="173"/>
      <c r="IGF179" s="173"/>
      <c r="IGG179" s="173"/>
      <c r="IGH179" s="173"/>
      <c r="IGI179" s="173"/>
      <c r="IGJ179" s="173"/>
      <c r="IGK179" s="173"/>
      <c r="IGL179" s="173"/>
      <c r="IGM179" s="173"/>
      <c r="IGN179" s="173"/>
      <c r="IGO179" s="173"/>
      <c r="IGP179" s="173"/>
      <c r="IGQ179" s="173"/>
      <c r="IGR179" s="173"/>
      <c r="IGS179" s="173"/>
      <c r="IGT179" s="173"/>
      <c r="IGU179" s="173"/>
      <c r="IGV179" s="173"/>
      <c r="IGW179" s="173"/>
      <c r="IGX179" s="173"/>
      <c r="IGY179" s="173"/>
      <c r="IGZ179" s="173"/>
      <c r="IHA179" s="173"/>
      <c r="IHB179" s="173"/>
      <c r="IHC179" s="173"/>
      <c r="IHD179" s="173"/>
      <c r="IHE179" s="173"/>
      <c r="IHF179" s="173"/>
      <c r="IHG179" s="173"/>
      <c r="IHH179" s="173"/>
      <c r="IHI179" s="173"/>
      <c r="IHJ179" s="173"/>
      <c r="IHK179" s="173"/>
      <c r="IHL179" s="173"/>
      <c r="IHM179" s="173"/>
      <c r="IHN179" s="173"/>
      <c r="IHO179" s="173"/>
      <c r="IHP179" s="173"/>
      <c r="IHQ179" s="173"/>
      <c r="IHR179" s="173"/>
      <c r="IHS179" s="173"/>
      <c r="IHT179" s="173"/>
      <c r="IHU179" s="173"/>
      <c r="IHV179" s="173"/>
      <c r="IHW179" s="173"/>
      <c r="IHX179" s="173"/>
      <c r="IHY179" s="173"/>
      <c r="IHZ179" s="173"/>
      <c r="IIA179" s="173"/>
      <c r="IIB179" s="173"/>
      <c r="IIC179" s="173"/>
      <c r="IID179" s="173"/>
      <c r="IIE179" s="173"/>
      <c r="IIF179" s="173"/>
      <c r="IIG179" s="173"/>
      <c r="IIH179" s="173"/>
      <c r="III179" s="173"/>
      <c r="IIJ179" s="173"/>
      <c r="IIK179" s="173"/>
      <c r="IIL179" s="173"/>
      <c r="IIM179" s="173"/>
      <c r="IIN179" s="173"/>
      <c r="IIO179" s="173"/>
      <c r="IIP179" s="173"/>
      <c r="IIQ179" s="173"/>
      <c r="IIR179" s="173"/>
      <c r="IIS179" s="173"/>
      <c r="IIT179" s="173"/>
      <c r="IIU179" s="173"/>
      <c r="IIV179" s="173"/>
      <c r="IIW179" s="173"/>
      <c r="IIX179" s="173"/>
      <c r="IIY179" s="173"/>
      <c r="IIZ179" s="173"/>
      <c r="IJA179" s="173"/>
      <c r="IJB179" s="173"/>
      <c r="IJC179" s="173"/>
      <c r="IJD179" s="173"/>
      <c r="IJE179" s="173"/>
      <c r="IJF179" s="173"/>
      <c r="IJG179" s="173"/>
      <c r="IJH179" s="173"/>
      <c r="IJI179" s="173"/>
      <c r="IJJ179" s="173"/>
      <c r="IJK179" s="173"/>
      <c r="IJL179" s="173"/>
      <c r="IJM179" s="173"/>
      <c r="IJN179" s="173"/>
      <c r="IJO179" s="173"/>
      <c r="IJP179" s="173"/>
      <c r="IJQ179" s="173"/>
      <c r="IJR179" s="173"/>
      <c r="IJS179" s="173"/>
      <c r="IJT179" s="173"/>
      <c r="IJU179" s="173"/>
      <c r="IJV179" s="173"/>
      <c r="IJW179" s="173"/>
      <c r="IJX179" s="173"/>
      <c r="IJY179" s="173"/>
      <c r="IJZ179" s="173"/>
      <c r="IKA179" s="173"/>
      <c r="IKB179" s="173"/>
      <c r="IKC179" s="173"/>
      <c r="IKD179" s="173"/>
      <c r="IKE179" s="173"/>
      <c r="IKF179" s="173"/>
      <c r="IKG179" s="173"/>
      <c r="IKH179" s="173"/>
      <c r="IKI179" s="173"/>
      <c r="IKJ179" s="173"/>
      <c r="IKK179" s="173"/>
      <c r="IKL179" s="173"/>
      <c r="IKM179" s="173"/>
      <c r="IKN179" s="173"/>
      <c r="IKO179" s="173"/>
      <c r="IKP179" s="173"/>
      <c r="IKQ179" s="173"/>
      <c r="IKR179" s="173"/>
      <c r="IKS179" s="173"/>
      <c r="IKT179" s="173"/>
      <c r="IKU179" s="173"/>
      <c r="IKV179" s="173"/>
      <c r="IKW179" s="173"/>
      <c r="IKX179" s="173"/>
      <c r="IKY179" s="173"/>
      <c r="IKZ179" s="173"/>
      <c r="ILA179" s="173"/>
      <c r="ILB179" s="173"/>
      <c r="ILC179" s="173"/>
      <c r="ILD179" s="173"/>
      <c r="ILE179" s="173"/>
      <c r="ILF179" s="173"/>
      <c r="ILG179" s="173"/>
      <c r="ILH179" s="173"/>
      <c r="ILI179" s="173"/>
      <c r="ILJ179" s="173"/>
      <c r="ILK179" s="173"/>
      <c r="ILL179" s="173"/>
      <c r="ILM179" s="173"/>
      <c r="ILN179" s="173"/>
      <c r="ILO179" s="173"/>
      <c r="ILP179" s="173"/>
      <c r="ILQ179" s="173"/>
      <c r="ILR179" s="173"/>
      <c r="ILS179" s="173"/>
      <c r="ILT179" s="173"/>
      <c r="ILU179" s="173"/>
      <c r="ILV179" s="173"/>
      <c r="ILW179" s="173"/>
      <c r="ILX179" s="173"/>
      <c r="ILY179" s="173"/>
      <c r="ILZ179" s="173"/>
      <c r="IMA179" s="173"/>
      <c r="IMB179" s="173"/>
      <c r="IMC179" s="173"/>
      <c r="IMD179" s="173"/>
      <c r="IME179" s="173"/>
      <c r="IMF179" s="173"/>
      <c r="IMG179" s="173"/>
      <c r="IMH179" s="173"/>
      <c r="IMI179" s="173"/>
      <c r="IMJ179" s="173"/>
      <c r="IMK179" s="173"/>
      <c r="IML179" s="173"/>
      <c r="IMM179" s="173"/>
      <c r="IMN179" s="173"/>
      <c r="IMO179" s="173"/>
      <c r="IMP179" s="173"/>
      <c r="IMQ179" s="173"/>
      <c r="IMR179" s="173"/>
      <c r="IMS179" s="173"/>
      <c r="IMT179" s="173"/>
      <c r="IMU179" s="173"/>
      <c r="IMV179" s="173"/>
      <c r="IMW179" s="173"/>
      <c r="IMX179" s="173"/>
      <c r="IMY179" s="173"/>
      <c r="IMZ179" s="173"/>
      <c r="INA179" s="173"/>
      <c r="INB179" s="173"/>
      <c r="INC179" s="173"/>
      <c r="IND179" s="173"/>
      <c r="INE179" s="173"/>
      <c r="INF179" s="173"/>
      <c r="ING179" s="173"/>
      <c r="INH179" s="173"/>
      <c r="INI179" s="173"/>
      <c r="INJ179" s="173"/>
      <c r="INK179" s="173"/>
      <c r="INL179" s="173"/>
      <c r="INM179" s="173"/>
      <c r="INN179" s="173"/>
      <c r="INO179" s="173"/>
      <c r="INP179" s="173"/>
      <c r="INQ179" s="173"/>
      <c r="INR179" s="173"/>
      <c r="INS179" s="173"/>
      <c r="INT179" s="173"/>
      <c r="INU179" s="173"/>
      <c r="INV179" s="173"/>
      <c r="INW179" s="173"/>
      <c r="INX179" s="173"/>
      <c r="INY179" s="173"/>
      <c r="INZ179" s="173"/>
      <c r="IOA179" s="173"/>
      <c r="IOB179" s="173"/>
      <c r="IOC179" s="173"/>
      <c r="IOD179" s="173"/>
      <c r="IOE179" s="173"/>
      <c r="IOF179" s="173"/>
      <c r="IOG179" s="173"/>
      <c r="IOH179" s="173"/>
      <c r="IOI179" s="173"/>
      <c r="IOJ179" s="173"/>
      <c r="IOK179" s="173"/>
      <c r="IOL179" s="173"/>
      <c r="IOM179" s="173"/>
      <c r="ION179" s="173"/>
      <c r="IOO179" s="173"/>
      <c r="IOP179" s="173"/>
      <c r="IOQ179" s="173"/>
      <c r="IOR179" s="173"/>
      <c r="IOS179" s="173"/>
      <c r="IOT179" s="173"/>
      <c r="IOU179" s="173"/>
      <c r="IOV179" s="173"/>
      <c r="IOW179" s="173"/>
      <c r="IOX179" s="173"/>
      <c r="IOY179" s="173"/>
      <c r="IOZ179" s="173"/>
      <c r="IPA179" s="173"/>
      <c r="IPB179" s="173"/>
      <c r="IPC179" s="173"/>
      <c r="IPD179" s="173"/>
      <c r="IPE179" s="173"/>
      <c r="IPF179" s="173"/>
      <c r="IPG179" s="173"/>
      <c r="IPH179" s="173"/>
      <c r="IPI179" s="173"/>
      <c r="IPJ179" s="173"/>
      <c r="IPK179" s="173"/>
      <c r="IPL179" s="173"/>
      <c r="IPM179" s="173"/>
      <c r="IPN179" s="173"/>
      <c r="IPO179" s="173"/>
      <c r="IPP179" s="173"/>
      <c r="IPQ179" s="173"/>
      <c r="IPR179" s="173"/>
      <c r="IPS179" s="173"/>
      <c r="IPT179" s="173"/>
      <c r="IPU179" s="173"/>
      <c r="IPV179" s="173"/>
      <c r="IPW179" s="173"/>
      <c r="IPX179" s="173"/>
      <c r="IPY179" s="173"/>
      <c r="IPZ179" s="173"/>
      <c r="IQA179" s="173"/>
      <c r="IQB179" s="173"/>
      <c r="IQC179" s="173"/>
      <c r="IQD179" s="173"/>
      <c r="IQE179" s="173"/>
      <c r="IQF179" s="173"/>
      <c r="IQG179" s="173"/>
      <c r="IQH179" s="173"/>
      <c r="IQI179" s="173"/>
      <c r="IQJ179" s="173"/>
      <c r="IQK179" s="173"/>
      <c r="IQL179" s="173"/>
      <c r="IQM179" s="173"/>
      <c r="IQN179" s="173"/>
      <c r="IQO179" s="173"/>
      <c r="IQP179" s="173"/>
      <c r="IQQ179" s="173"/>
      <c r="IQR179" s="173"/>
      <c r="IQS179" s="173"/>
      <c r="IQT179" s="173"/>
      <c r="IQU179" s="173"/>
      <c r="IQV179" s="173"/>
      <c r="IQW179" s="173"/>
      <c r="IQX179" s="173"/>
      <c r="IQY179" s="173"/>
      <c r="IQZ179" s="173"/>
      <c r="IRA179" s="173"/>
      <c r="IRB179" s="173"/>
      <c r="IRC179" s="173"/>
      <c r="IRD179" s="173"/>
      <c r="IRE179" s="173"/>
      <c r="IRF179" s="173"/>
      <c r="IRG179" s="173"/>
      <c r="IRH179" s="173"/>
      <c r="IRI179" s="173"/>
      <c r="IRJ179" s="173"/>
      <c r="IRK179" s="173"/>
      <c r="IRL179" s="173"/>
      <c r="IRM179" s="173"/>
      <c r="IRN179" s="173"/>
      <c r="IRO179" s="173"/>
      <c r="IRP179" s="173"/>
      <c r="IRQ179" s="173"/>
      <c r="IRR179" s="173"/>
      <c r="IRS179" s="173"/>
      <c r="IRT179" s="173"/>
      <c r="IRU179" s="173"/>
      <c r="IRV179" s="173"/>
      <c r="IRW179" s="173"/>
      <c r="IRX179" s="173"/>
      <c r="IRY179" s="173"/>
      <c r="IRZ179" s="173"/>
      <c r="ISA179" s="173"/>
      <c r="ISB179" s="173"/>
      <c r="ISC179" s="173"/>
      <c r="ISD179" s="173"/>
      <c r="ISE179" s="173"/>
      <c r="ISF179" s="173"/>
      <c r="ISG179" s="173"/>
      <c r="ISH179" s="173"/>
      <c r="ISI179" s="173"/>
      <c r="ISJ179" s="173"/>
      <c r="ISK179" s="173"/>
      <c r="ISL179" s="173"/>
      <c r="ISM179" s="173"/>
      <c r="ISN179" s="173"/>
      <c r="ISO179" s="173"/>
      <c r="ISP179" s="173"/>
      <c r="ISQ179" s="173"/>
      <c r="ISR179" s="173"/>
      <c r="ISS179" s="173"/>
      <c r="IST179" s="173"/>
      <c r="ISU179" s="173"/>
      <c r="ISV179" s="173"/>
      <c r="ISW179" s="173"/>
      <c r="ISX179" s="173"/>
      <c r="ISY179" s="173"/>
      <c r="ISZ179" s="173"/>
      <c r="ITA179" s="173"/>
      <c r="ITB179" s="173"/>
      <c r="ITC179" s="173"/>
      <c r="ITD179" s="173"/>
      <c r="ITE179" s="173"/>
      <c r="ITF179" s="173"/>
      <c r="ITG179" s="173"/>
      <c r="ITH179" s="173"/>
      <c r="ITI179" s="173"/>
      <c r="ITJ179" s="173"/>
      <c r="ITK179" s="173"/>
      <c r="ITL179" s="173"/>
      <c r="ITM179" s="173"/>
      <c r="ITN179" s="173"/>
      <c r="ITO179" s="173"/>
      <c r="ITP179" s="173"/>
      <c r="ITQ179" s="173"/>
      <c r="ITR179" s="173"/>
      <c r="ITS179" s="173"/>
      <c r="ITT179" s="173"/>
      <c r="ITU179" s="173"/>
      <c r="ITV179" s="173"/>
      <c r="ITW179" s="173"/>
      <c r="ITX179" s="173"/>
      <c r="ITY179" s="173"/>
      <c r="ITZ179" s="173"/>
      <c r="IUA179" s="173"/>
      <c r="IUB179" s="173"/>
      <c r="IUC179" s="173"/>
      <c r="IUD179" s="173"/>
      <c r="IUE179" s="173"/>
      <c r="IUF179" s="173"/>
      <c r="IUG179" s="173"/>
      <c r="IUH179" s="173"/>
      <c r="IUI179" s="173"/>
      <c r="IUJ179" s="173"/>
      <c r="IUK179" s="173"/>
      <c r="IUL179" s="173"/>
      <c r="IUM179" s="173"/>
      <c r="IUN179" s="173"/>
      <c r="IUO179" s="173"/>
      <c r="IUP179" s="173"/>
      <c r="IUQ179" s="173"/>
      <c r="IUR179" s="173"/>
      <c r="IUS179" s="173"/>
      <c r="IUT179" s="173"/>
      <c r="IUU179" s="173"/>
      <c r="IUV179" s="173"/>
      <c r="IUW179" s="173"/>
      <c r="IUX179" s="173"/>
      <c r="IUY179" s="173"/>
      <c r="IUZ179" s="173"/>
      <c r="IVA179" s="173"/>
      <c r="IVB179" s="173"/>
      <c r="IVC179" s="173"/>
      <c r="IVD179" s="173"/>
      <c r="IVE179" s="173"/>
      <c r="IVF179" s="173"/>
      <c r="IVG179" s="173"/>
      <c r="IVH179" s="173"/>
      <c r="IVI179" s="173"/>
      <c r="IVJ179" s="173"/>
      <c r="IVK179" s="173"/>
      <c r="IVL179" s="173"/>
      <c r="IVM179" s="173"/>
      <c r="IVN179" s="173"/>
      <c r="IVO179" s="173"/>
      <c r="IVP179" s="173"/>
      <c r="IVQ179" s="173"/>
      <c r="IVR179" s="173"/>
      <c r="IVS179" s="173"/>
      <c r="IVT179" s="173"/>
      <c r="IVU179" s="173"/>
      <c r="IVV179" s="173"/>
      <c r="IVW179" s="173"/>
      <c r="IVX179" s="173"/>
      <c r="IVY179" s="173"/>
      <c r="IVZ179" s="173"/>
      <c r="IWA179" s="173"/>
      <c r="IWB179" s="173"/>
      <c r="IWC179" s="173"/>
      <c r="IWD179" s="173"/>
      <c r="IWE179" s="173"/>
      <c r="IWF179" s="173"/>
      <c r="IWG179" s="173"/>
      <c r="IWH179" s="173"/>
      <c r="IWI179" s="173"/>
      <c r="IWJ179" s="173"/>
      <c r="IWK179" s="173"/>
      <c r="IWL179" s="173"/>
      <c r="IWM179" s="173"/>
      <c r="IWN179" s="173"/>
      <c r="IWO179" s="173"/>
      <c r="IWP179" s="173"/>
      <c r="IWQ179" s="173"/>
      <c r="IWR179" s="173"/>
      <c r="IWS179" s="173"/>
      <c r="IWT179" s="173"/>
      <c r="IWU179" s="173"/>
      <c r="IWV179" s="173"/>
      <c r="IWW179" s="173"/>
      <c r="IWX179" s="173"/>
      <c r="IWY179" s="173"/>
      <c r="IWZ179" s="173"/>
      <c r="IXA179" s="173"/>
      <c r="IXB179" s="173"/>
      <c r="IXC179" s="173"/>
      <c r="IXD179" s="173"/>
      <c r="IXE179" s="173"/>
      <c r="IXF179" s="173"/>
      <c r="IXG179" s="173"/>
      <c r="IXH179" s="173"/>
      <c r="IXI179" s="173"/>
      <c r="IXJ179" s="173"/>
      <c r="IXK179" s="173"/>
      <c r="IXL179" s="173"/>
      <c r="IXM179" s="173"/>
      <c r="IXN179" s="173"/>
      <c r="IXO179" s="173"/>
      <c r="IXP179" s="173"/>
      <c r="IXQ179" s="173"/>
      <c r="IXR179" s="173"/>
      <c r="IXS179" s="173"/>
      <c r="IXT179" s="173"/>
      <c r="IXU179" s="173"/>
      <c r="IXV179" s="173"/>
      <c r="IXW179" s="173"/>
      <c r="IXX179" s="173"/>
      <c r="IXY179" s="173"/>
      <c r="IXZ179" s="173"/>
      <c r="IYA179" s="173"/>
      <c r="IYB179" s="173"/>
      <c r="IYC179" s="173"/>
      <c r="IYD179" s="173"/>
      <c r="IYE179" s="173"/>
      <c r="IYF179" s="173"/>
      <c r="IYG179" s="173"/>
      <c r="IYH179" s="173"/>
      <c r="IYI179" s="173"/>
      <c r="IYJ179" s="173"/>
      <c r="IYK179" s="173"/>
      <c r="IYL179" s="173"/>
      <c r="IYM179" s="173"/>
      <c r="IYN179" s="173"/>
      <c r="IYO179" s="173"/>
      <c r="IYP179" s="173"/>
      <c r="IYQ179" s="173"/>
      <c r="IYR179" s="173"/>
      <c r="IYS179" s="173"/>
      <c r="IYT179" s="173"/>
      <c r="IYU179" s="173"/>
      <c r="IYV179" s="173"/>
      <c r="IYW179" s="173"/>
      <c r="IYX179" s="173"/>
      <c r="IYY179" s="173"/>
      <c r="IYZ179" s="173"/>
      <c r="IZA179" s="173"/>
      <c r="IZB179" s="173"/>
      <c r="IZC179" s="173"/>
      <c r="IZD179" s="173"/>
      <c r="IZE179" s="173"/>
      <c r="IZF179" s="173"/>
      <c r="IZG179" s="173"/>
      <c r="IZH179" s="173"/>
      <c r="IZI179" s="173"/>
      <c r="IZJ179" s="173"/>
      <c r="IZK179" s="173"/>
      <c r="IZL179" s="173"/>
      <c r="IZM179" s="173"/>
      <c r="IZN179" s="173"/>
      <c r="IZO179" s="173"/>
      <c r="IZP179" s="173"/>
      <c r="IZQ179" s="173"/>
      <c r="IZR179" s="173"/>
      <c r="IZS179" s="173"/>
      <c r="IZT179" s="173"/>
      <c r="IZU179" s="173"/>
      <c r="IZV179" s="173"/>
      <c r="IZW179" s="173"/>
      <c r="IZX179" s="173"/>
      <c r="IZY179" s="173"/>
      <c r="IZZ179" s="173"/>
      <c r="JAA179" s="173"/>
      <c r="JAB179" s="173"/>
      <c r="JAC179" s="173"/>
      <c r="JAD179" s="173"/>
      <c r="JAE179" s="173"/>
      <c r="JAF179" s="173"/>
      <c r="JAG179" s="173"/>
      <c r="JAH179" s="173"/>
      <c r="JAI179" s="173"/>
      <c r="JAJ179" s="173"/>
      <c r="JAK179" s="173"/>
      <c r="JAL179" s="173"/>
      <c r="JAM179" s="173"/>
      <c r="JAN179" s="173"/>
      <c r="JAO179" s="173"/>
      <c r="JAP179" s="173"/>
      <c r="JAQ179" s="173"/>
      <c r="JAR179" s="173"/>
      <c r="JAS179" s="173"/>
      <c r="JAT179" s="173"/>
      <c r="JAU179" s="173"/>
      <c r="JAV179" s="173"/>
      <c r="JAW179" s="173"/>
      <c r="JAX179" s="173"/>
      <c r="JAY179" s="173"/>
      <c r="JAZ179" s="173"/>
      <c r="JBA179" s="173"/>
      <c r="JBB179" s="173"/>
      <c r="JBC179" s="173"/>
      <c r="JBD179" s="173"/>
      <c r="JBE179" s="173"/>
      <c r="JBF179" s="173"/>
      <c r="JBG179" s="173"/>
      <c r="JBH179" s="173"/>
      <c r="JBI179" s="173"/>
      <c r="JBJ179" s="173"/>
      <c r="JBK179" s="173"/>
      <c r="JBL179" s="173"/>
      <c r="JBM179" s="173"/>
      <c r="JBN179" s="173"/>
      <c r="JBO179" s="173"/>
      <c r="JBP179" s="173"/>
      <c r="JBQ179" s="173"/>
      <c r="JBR179" s="173"/>
      <c r="JBS179" s="173"/>
      <c r="JBT179" s="173"/>
      <c r="JBU179" s="173"/>
      <c r="JBV179" s="173"/>
      <c r="JBW179" s="173"/>
      <c r="JBX179" s="173"/>
      <c r="JBY179" s="173"/>
      <c r="JBZ179" s="173"/>
      <c r="JCA179" s="173"/>
      <c r="JCB179" s="173"/>
      <c r="JCC179" s="173"/>
      <c r="JCD179" s="173"/>
      <c r="JCE179" s="173"/>
      <c r="JCF179" s="173"/>
      <c r="JCG179" s="173"/>
      <c r="JCH179" s="173"/>
      <c r="JCI179" s="173"/>
      <c r="JCJ179" s="173"/>
      <c r="JCK179" s="173"/>
      <c r="JCL179" s="173"/>
      <c r="JCM179" s="173"/>
      <c r="JCN179" s="173"/>
      <c r="JCO179" s="173"/>
      <c r="JCP179" s="173"/>
      <c r="JCQ179" s="173"/>
      <c r="JCR179" s="173"/>
      <c r="JCS179" s="173"/>
      <c r="JCT179" s="173"/>
      <c r="JCU179" s="173"/>
      <c r="JCV179" s="173"/>
      <c r="JCW179" s="173"/>
      <c r="JCX179" s="173"/>
      <c r="JCY179" s="173"/>
      <c r="JCZ179" s="173"/>
      <c r="JDA179" s="173"/>
      <c r="JDB179" s="173"/>
      <c r="JDC179" s="173"/>
      <c r="JDD179" s="173"/>
      <c r="JDE179" s="173"/>
      <c r="JDF179" s="173"/>
      <c r="JDG179" s="173"/>
      <c r="JDH179" s="173"/>
      <c r="JDI179" s="173"/>
      <c r="JDJ179" s="173"/>
      <c r="JDK179" s="173"/>
      <c r="JDL179" s="173"/>
      <c r="JDM179" s="173"/>
      <c r="JDN179" s="173"/>
      <c r="JDO179" s="173"/>
      <c r="JDP179" s="173"/>
      <c r="JDQ179" s="173"/>
      <c r="JDR179" s="173"/>
      <c r="JDS179" s="173"/>
      <c r="JDT179" s="173"/>
      <c r="JDU179" s="173"/>
      <c r="JDV179" s="173"/>
      <c r="JDW179" s="173"/>
      <c r="JDX179" s="173"/>
      <c r="JDY179" s="173"/>
      <c r="JDZ179" s="173"/>
      <c r="JEA179" s="173"/>
      <c r="JEB179" s="173"/>
      <c r="JEC179" s="173"/>
      <c r="JED179" s="173"/>
      <c r="JEE179" s="173"/>
      <c r="JEF179" s="173"/>
      <c r="JEG179" s="173"/>
      <c r="JEH179" s="173"/>
      <c r="JEI179" s="173"/>
      <c r="JEJ179" s="173"/>
      <c r="JEK179" s="173"/>
      <c r="JEL179" s="173"/>
      <c r="JEM179" s="173"/>
      <c r="JEN179" s="173"/>
      <c r="JEO179" s="173"/>
      <c r="JEP179" s="173"/>
      <c r="JEQ179" s="173"/>
      <c r="JER179" s="173"/>
      <c r="JES179" s="173"/>
      <c r="JET179" s="173"/>
      <c r="JEU179" s="173"/>
      <c r="JEV179" s="173"/>
      <c r="JEW179" s="173"/>
      <c r="JEX179" s="173"/>
      <c r="JEY179" s="173"/>
      <c r="JEZ179" s="173"/>
      <c r="JFA179" s="173"/>
      <c r="JFB179" s="173"/>
      <c r="JFC179" s="173"/>
      <c r="JFD179" s="173"/>
      <c r="JFE179" s="173"/>
      <c r="JFF179" s="173"/>
      <c r="JFG179" s="173"/>
      <c r="JFH179" s="173"/>
      <c r="JFI179" s="173"/>
      <c r="JFJ179" s="173"/>
      <c r="JFK179" s="173"/>
      <c r="JFL179" s="173"/>
      <c r="JFM179" s="173"/>
      <c r="JFN179" s="173"/>
      <c r="JFO179" s="173"/>
      <c r="JFP179" s="173"/>
      <c r="JFQ179" s="173"/>
      <c r="JFR179" s="173"/>
      <c r="JFS179" s="173"/>
      <c r="JFT179" s="173"/>
      <c r="JFU179" s="173"/>
      <c r="JFV179" s="173"/>
      <c r="JFW179" s="173"/>
      <c r="JFX179" s="173"/>
      <c r="JFY179" s="173"/>
      <c r="JFZ179" s="173"/>
      <c r="JGA179" s="173"/>
      <c r="JGB179" s="173"/>
      <c r="JGC179" s="173"/>
      <c r="JGD179" s="173"/>
      <c r="JGE179" s="173"/>
      <c r="JGF179" s="173"/>
      <c r="JGG179" s="173"/>
      <c r="JGH179" s="173"/>
      <c r="JGI179" s="173"/>
      <c r="JGJ179" s="173"/>
      <c r="JGK179" s="173"/>
      <c r="JGL179" s="173"/>
      <c r="JGM179" s="173"/>
      <c r="JGN179" s="173"/>
      <c r="JGO179" s="173"/>
      <c r="JGP179" s="173"/>
      <c r="JGQ179" s="173"/>
      <c r="JGR179" s="173"/>
      <c r="JGS179" s="173"/>
      <c r="JGT179" s="173"/>
      <c r="JGU179" s="173"/>
      <c r="JGV179" s="173"/>
      <c r="JGW179" s="173"/>
      <c r="JGX179" s="173"/>
      <c r="JGY179" s="173"/>
      <c r="JGZ179" s="173"/>
      <c r="JHA179" s="173"/>
      <c r="JHB179" s="173"/>
      <c r="JHC179" s="173"/>
      <c r="JHD179" s="173"/>
      <c r="JHE179" s="173"/>
      <c r="JHF179" s="173"/>
      <c r="JHG179" s="173"/>
      <c r="JHH179" s="173"/>
      <c r="JHI179" s="173"/>
      <c r="JHJ179" s="173"/>
      <c r="JHK179" s="173"/>
      <c r="JHL179" s="173"/>
      <c r="JHM179" s="173"/>
      <c r="JHN179" s="173"/>
      <c r="JHO179" s="173"/>
      <c r="JHP179" s="173"/>
      <c r="JHQ179" s="173"/>
      <c r="JHR179" s="173"/>
      <c r="JHS179" s="173"/>
      <c r="JHT179" s="173"/>
      <c r="JHU179" s="173"/>
      <c r="JHV179" s="173"/>
      <c r="JHW179" s="173"/>
      <c r="JHX179" s="173"/>
      <c r="JHY179" s="173"/>
      <c r="JHZ179" s="173"/>
      <c r="JIA179" s="173"/>
      <c r="JIB179" s="173"/>
      <c r="JIC179" s="173"/>
      <c r="JID179" s="173"/>
      <c r="JIE179" s="173"/>
      <c r="JIF179" s="173"/>
      <c r="JIG179" s="173"/>
      <c r="JIH179" s="173"/>
      <c r="JII179" s="173"/>
      <c r="JIJ179" s="173"/>
      <c r="JIK179" s="173"/>
      <c r="JIL179" s="173"/>
      <c r="JIM179" s="173"/>
      <c r="JIN179" s="173"/>
      <c r="JIO179" s="173"/>
      <c r="JIP179" s="173"/>
      <c r="JIQ179" s="173"/>
      <c r="JIR179" s="173"/>
      <c r="JIS179" s="173"/>
      <c r="JIT179" s="173"/>
      <c r="JIU179" s="173"/>
      <c r="JIV179" s="173"/>
      <c r="JIW179" s="173"/>
      <c r="JIX179" s="173"/>
      <c r="JIY179" s="173"/>
      <c r="JIZ179" s="173"/>
      <c r="JJA179" s="173"/>
      <c r="JJB179" s="173"/>
      <c r="JJC179" s="173"/>
      <c r="JJD179" s="173"/>
      <c r="JJE179" s="173"/>
      <c r="JJF179" s="173"/>
      <c r="JJG179" s="173"/>
      <c r="JJH179" s="173"/>
      <c r="JJI179" s="173"/>
      <c r="JJJ179" s="173"/>
      <c r="JJK179" s="173"/>
      <c r="JJL179" s="173"/>
      <c r="JJM179" s="173"/>
      <c r="JJN179" s="173"/>
      <c r="JJO179" s="173"/>
      <c r="JJP179" s="173"/>
      <c r="JJQ179" s="173"/>
      <c r="JJR179" s="173"/>
      <c r="JJS179" s="173"/>
      <c r="JJT179" s="173"/>
      <c r="JJU179" s="173"/>
      <c r="JJV179" s="173"/>
      <c r="JJW179" s="173"/>
      <c r="JJX179" s="173"/>
      <c r="JJY179" s="173"/>
      <c r="JJZ179" s="173"/>
      <c r="JKA179" s="173"/>
      <c r="JKB179" s="173"/>
      <c r="JKC179" s="173"/>
      <c r="JKD179" s="173"/>
      <c r="JKE179" s="173"/>
      <c r="JKF179" s="173"/>
      <c r="JKG179" s="173"/>
      <c r="JKH179" s="173"/>
      <c r="JKI179" s="173"/>
      <c r="JKJ179" s="173"/>
      <c r="JKK179" s="173"/>
      <c r="JKL179" s="173"/>
      <c r="JKM179" s="173"/>
      <c r="JKN179" s="173"/>
      <c r="JKO179" s="173"/>
      <c r="JKP179" s="173"/>
      <c r="JKQ179" s="173"/>
      <c r="JKR179" s="173"/>
      <c r="JKS179" s="173"/>
      <c r="JKT179" s="173"/>
      <c r="JKU179" s="173"/>
      <c r="JKV179" s="173"/>
      <c r="JKW179" s="173"/>
      <c r="JKX179" s="173"/>
      <c r="JKY179" s="173"/>
      <c r="JKZ179" s="173"/>
      <c r="JLA179" s="173"/>
      <c r="JLB179" s="173"/>
      <c r="JLC179" s="173"/>
      <c r="JLD179" s="173"/>
      <c r="JLE179" s="173"/>
      <c r="JLF179" s="173"/>
      <c r="JLG179" s="173"/>
      <c r="JLH179" s="173"/>
      <c r="JLI179" s="173"/>
      <c r="JLJ179" s="173"/>
      <c r="JLK179" s="173"/>
      <c r="JLL179" s="173"/>
      <c r="JLM179" s="173"/>
      <c r="JLN179" s="173"/>
      <c r="JLO179" s="173"/>
      <c r="JLP179" s="173"/>
      <c r="JLQ179" s="173"/>
      <c r="JLR179" s="173"/>
      <c r="JLS179" s="173"/>
      <c r="JLT179" s="173"/>
      <c r="JLU179" s="173"/>
      <c r="JLV179" s="173"/>
      <c r="JLW179" s="173"/>
      <c r="JLX179" s="173"/>
      <c r="JLY179" s="173"/>
      <c r="JLZ179" s="173"/>
      <c r="JMA179" s="173"/>
      <c r="JMB179" s="173"/>
      <c r="JMC179" s="173"/>
      <c r="JMD179" s="173"/>
      <c r="JME179" s="173"/>
      <c r="JMF179" s="173"/>
      <c r="JMG179" s="173"/>
      <c r="JMH179" s="173"/>
      <c r="JMI179" s="173"/>
      <c r="JMJ179" s="173"/>
      <c r="JMK179" s="173"/>
      <c r="JML179" s="173"/>
      <c r="JMM179" s="173"/>
      <c r="JMN179" s="173"/>
      <c r="JMO179" s="173"/>
      <c r="JMP179" s="173"/>
      <c r="JMQ179" s="173"/>
      <c r="JMR179" s="173"/>
      <c r="JMS179" s="173"/>
      <c r="JMT179" s="173"/>
      <c r="JMU179" s="173"/>
      <c r="JMV179" s="173"/>
      <c r="JMW179" s="173"/>
      <c r="JMX179" s="173"/>
      <c r="JMY179" s="173"/>
      <c r="JMZ179" s="173"/>
      <c r="JNA179" s="173"/>
      <c r="JNB179" s="173"/>
      <c r="JNC179" s="173"/>
      <c r="JND179" s="173"/>
      <c r="JNE179" s="173"/>
      <c r="JNF179" s="173"/>
      <c r="JNG179" s="173"/>
      <c r="JNH179" s="173"/>
      <c r="JNI179" s="173"/>
      <c r="JNJ179" s="173"/>
      <c r="JNK179" s="173"/>
      <c r="JNL179" s="173"/>
      <c r="JNM179" s="173"/>
      <c r="JNN179" s="173"/>
      <c r="JNO179" s="173"/>
      <c r="JNP179" s="173"/>
      <c r="JNQ179" s="173"/>
      <c r="JNR179" s="173"/>
      <c r="JNS179" s="173"/>
      <c r="JNT179" s="173"/>
      <c r="JNU179" s="173"/>
      <c r="JNV179" s="173"/>
      <c r="JNW179" s="173"/>
      <c r="JNX179" s="173"/>
      <c r="JNY179" s="173"/>
      <c r="JNZ179" s="173"/>
      <c r="JOA179" s="173"/>
      <c r="JOB179" s="173"/>
      <c r="JOC179" s="173"/>
      <c r="JOD179" s="173"/>
      <c r="JOE179" s="173"/>
      <c r="JOF179" s="173"/>
      <c r="JOG179" s="173"/>
      <c r="JOH179" s="173"/>
      <c r="JOI179" s="173"/>
      <c r="JOJ179" s="173"/>
      <c r="JOK179" s="173"/>
      <c r="JOL179" s="173"/>
      <c r="JOM179" s="173"/>
      <c r="JON179" s="173"/>
      <c r="JOO179" s="173"/>
      <c r="JOP179" s="173"/>
      <c r="JOQ179" s="173"/>
      <c r="JOR179" s="173"/>
      <c r="JOS179" s="173"/>
      <c r="JOT179" s="173"/>
      <c r="JOU179" s="173"/>
      <c r="JOV179" s="173"/>
      <c r="JOW179" s="173"/>
      <c r="JOX179" s="173"/>
      <c r="JOY179" s="173"/>
      <c r="JOZ179" s="173"/>
      <c r="JPA179" s="173"/>
      <c r="JPB179" s="173"/>
      <c r="JPC179" s="173"/>
      <c r="JPD179" s="173"/>
      <c r="JPE179" s="173"/>
      <c r="JPF179" s="173"/>
      <c r="JPG179" s="173"/>
      <c r="JPH179" s="173"/>
      <c r="JPI179" s="173"/>
      <c r="JPJ179" s="173"/>
      <c r="JPK179" s="173"/>
      <c r="JPL179" s="173"/>
      <c r="JPM179" s="173"/>
      <c r="JPN179" s="173"/>
      <c r="JPO179" s="173"/>
      <c r="JPP179" s="173"/>
      <c r="JPQ179" s="173"/>
      <c r="JPR179" s="173"/>
      <c r="JPS179" s="173"/>
      <c r="JPT179" s="173"/>
      <c r="JPU179" s="173"/>
      <c r="JPV179" s="173"/>
      <c r="JPW179" s="173"/>
      <c r="JPX179" s="173"/>
      <c r="JPY179" s="173"/>
      <c r="JPZ179" s="173"/>
      <c r="JQA179" s="173"/>
      <c r="JQB179" s="173"/>
      <c r="JQC179" s="173"/>
      <c r="JQD179" s="173"/>
      <c r="JQE179" s="173"/>
      <c r="JQF179" s="173"/>
      <c r="JQG179" s="173"/>
      <c r="JQH179" s="173"/>
      <c r="JQI179" s="173"/>
      <c r="JQJ179" s="173"/>
      <c r="JQK179" s="173"/>
      <c r="JQL179" s="173"/>
      <c r="JQM179" s="173"/>
      <c r="JQN179" s="173"/>
      <c r="JQO179" s="173"/>
      <c r="JQP179" s="173"/>
      <c r="JQQ179" s="173"/>
      <c r="JQR179" s="173"/>
      <c r="JQS179" s="173"/>
      <c r="JQT179" s="173"/>
      <c r="JQU179" s="173"/>
      <c r="JQV179" s="173"/>
      <c r="JQW179" s="173"/>
      <c r="JQX179" s="173"/>
      <c r="JQY179" s="173"/>
      <c r="JQZ179" s="173"/>
      <c r="JRA179" s="173"/>
      <c r="JRB179" s="173"/>
      <c r="JRC179" s="173"/>
      <c r="JRD179" s="173"/>
      <c r="JRE179" s="173"/>
      <c r="JRF179" s="173"/>
      <c r="JRG179" s="173"/>
      <c r="JRH179" s="173"/>
      <c r="JRI179" s="173"/>
      <c r="JRJ179" s="173"/>
      <c r="JRK179" s="173"/>
      <c r="JRL179" s="173"/>
      <c r="JRM179" s="173"/>
      <c r="JRN179" s="173"/>
      <c r="JRO179" s="173"/>
      <c r="JRP179" s="173"/>
      <c r="JRQ179" s="173"/>
      <c r="JRR179" s="173"/>
      <c r="JRS179" s="173"/>
      <c r="JRT179" s="173"/>
      <c r="JRU179" s="173"/>
      <c r="JRV179" s="173"/>
      <c r="JRW179" s="173"/>
      <c r="JRX179" s="173"/>
      <c r="JRY179" s="173"/>
      <c r="JRZ179" s="173"/>
      <c r="JSA179" s="173"/>
      <c r="JSB179" s="173"/>
      <c r="JSC179" s="173"/>
      <c r="JSD179" s="173"/>
      <c r="JSE179" s="173"/>
      <c r="JSF179" s="173"/>
      <c r="JSG179" s="173"/>
      <c r="JSH179" s="173"/>
      <c r="JSI179" s="173"/>
      <c r="JSJ179" s="173"/>
      <c r="JSK179" s="173"/>
      <c r="JSL179" s="173"/>
      <c r="JSM179" s="173"/>
      <c r="JSN179" s="173"/>
      <c r="JSO179" s="173"/>
      <c r="JSP179" s="173"/>
      <c r="JSQ179" s="173"/>
      <c r="JSR179" s="173"/>
      <c r="JSS179" s="173"/>
      <c r="JST179" s="173"/>
      <c r="JSU179" s="173"/>
      <c r="JSV179" s="173"/>
      <c r="JSW179" s="173"/>
      <c r="JSX179" s="173"/>
      <c r="JSY179" s="173"/>
      <c r="JSZ179" s="173"/>
      <c r="JTA179" s="173"/>
      <c r="JTB179" s="173"/>
      <c r="JTC179" s="173"/>
      <c r="JTD179" s="173"/>
      <c r="JTE179" s="173"/>
      <c r="JTF179" s="173"/>
      <c r="JTG179" s="173"/>
      <c r="JTH179" s="173"/>
      <c r="JTI179" s="173"/>
      <c r="JTJ179" s="173"/>
      <c r="JTK179" s="173"/>
      <c r="JTL179" s="173"/>
      <c r="JTM179" s="173"/>
      <c r="JTN179" s="173"/>
      <c r="JTO179" s="173"/>
      <c r="JTP179" s="173"/>
      <c r="JTQ179" s="173"/>
      <c r="JTR179" s="173"/>
      <c r="JTS179" s="173"/>
      <c r="JTT179" s="173"/>
      <c r="JTU179" s="173"/>
      <c r="JTV179" s="173"/>
      <c r="JTW179" s="173"/>
      <c r="JTX179" s="173"/>
      <c r="JTY179" s="173"/>
      <c r="JTZ179" s="173"/>
      <c r="JUA179" s="173"/>
      <c r="JUB179" s="173"/>
      <c r="JUC179" s="173"/>
      <c r="JUD179" s="173"/>
      <c r="JUE179" s="173"/>
      <c r="JUF179" s="173"/>
      <c r="JUG179" s="173"/>
      <c r="JUH179" s="173"/>
      <c r="JUI179" s="173"/>
      <c r="JUJ179" s="173"/>
      <c r="JUK179" s="173"/>
      <c r="JUL179" s="173"/>
      <c r="JUM179" s="173"/>
      <c r="JUN179" s="173"/>
      <c r="JUO179" s="173"/>
      <c r="JUP179" s="173"/>
      <c r="JUQ179" s="173"/>
      <c r="JUR179" s="173"/>
      <c r="JUS179" s="173"/>
      <c r="JUT179" s="173"/>
      <c r="JUU179" s="173"/>
      <c r="JUV179" s="173"/>
      <c r="JUW179" s="173"/>
      <c r="JUX179" s="173"/>
      <c r="JUY179" s="173"/>
      <c r="JUZ179" s="173"/>
      <c r="JVA179" s="173"/>
      <c r="JVB179" s="173"/>
      <c r="JVC179" s="173"/>
      <c r="JVD179" s="173"/>
      <c r="JVE179" s="173"/>
      <c r="JVF179" s="173"/>
      <c r="JVG179" s="173"/>
      <c r="JVH179" s="173"/>
      <c r="JVI179" s="173"/>
      <c r="JVJ179" s="173"/>
      <c r="JVK179" s="173"/>
      <c r="JVL179" s="173"/>
      <c r="JVM179" s="173"/>
      <c r="JVN179" s="173"/>
      <c r="JVO179" s="173"/>
      <c r="JVP179" s="173"/>
      <c r="JVQ179" s="173"/>
      <c r="JVR179" s="173"/>
      <c r="JVS179" s="173"/>
      <c r="JVT179" s="173"/>
      <c r="JVU179" s="173"/>
      <c r="JVV179" s="173"/>
      <c r="JVW179" s="173"/>
      <c r="JVX179" s="173"/>
      <c r="JVY179" s="173"/>
      <c r="JVZ179" s="173"/>
      <c r="JWA179" s="173"/>
      <c r="JWB179" s="173"/>
      <c r="JWC179" s="173"/>
      <c r="JWD179" s="173"/>
      <c r="JWE179" s="173"/>
      <c r="JWF179" s="173"/>
      <c r="JWG179" s="173"/>
      <c r="JWH179" s="173"/>
      <c r="JWI179" s="173"/>
      <c r="JWJ179" s="173"/>
      <c r="JWK179" s="173"/>
      <c r="JWL179" s="173"/>
      <c r="JWM179" s="173"/>
      <c r="JWN179" s="173"/>
      <c r="JWO179" s="173"/>
      <c r="JWP179" s="173"/>
      <c r="JWQ179" s="173"/>
      <c r="JWR179" s="173"/>
      <c r="JWS179" s="173"/>
      <c r="JWT179" s="173"/>
      <c r="JWU179" s="173"/>
      <c r="JWV179" s="173"/>
      <c r="JWW179" s="173"/>
      <c r="JWX179" s="173"/>
      <c r="JWY179" s="173"/>
      <c r="JWZ179" s="173"/>
      <c r="JXA179" s="173"/>
      <c r="JXB179" s="173"/>
      <c r="JXC179" s="173"/>
      <c r="JXD179" s="173"/>
      <c r="JXE179" s="173"/>
      <c r="JXF179" s="173"/>
      <c r="JXG179" s="173"/>
      <c r="JXH179" s="173"/>
      <c r="JXI179" s="173"/>
      <c r="JXJ179" s="173"/>
      <c r="JXK179" s="173"/>
      <c r="JXL179" s="173"/>
      <c r="JXM179" s="173"/>
      <c r="JXN179" s="173"/>
      <c r="JXO179" s="173"/>
      <c r="JXP179" s="173"/>
      <c r="JXQ179" s="173"/>
      <c r="JXR179" s="173"/>
      <c r="JXS179" s="173"/>
      <c r="JXT179" s="173"/>
      <c r="JXU179" s="173"/>
      <c r="JXV179" s="173"/>
      <c r="JXW179" s="173"/>
      <c r="JXX179" s="173"/>
      <c r="JXY179" s="173"/>
      <c r="JXZ179" s="173"/>
      <c r="JYA179" s="173"/>
      <c r="JYB179" s="173"/>
      <c r="JYC179" s="173"/>
      <c r="JYD179" s="173"/>
      <c r="JYE179" s="173"/>
      <c r="JYF179" s="173"/>
      <c r="JYG179" s="173"/>
      <c r="JYH179" s="173"/>
      <c r="JYI179" s="173"/>
      <c r="JYJ179" s="173"/>
      <c r="JYK179" s="173"/>
      <c r="JYL179" s="173"/>
      <c r="JYM179" s="173"/>
      <c r="JYN179" s="173"/>
      <c r="JYO179" s="173"/>
      <c r="JYP179" s="173"/>
      <c r="JYQ179" s="173"/>
      <c r="JYR179" s="173"/>
      <c r="JYS179" s="173"/>
      <c r="JYT179" s="173"/>
      <c r="JYU179" s="173"/>
      <c r="JYV179" s="173"/>
      <c r="JYW179" s="173"/>
      <c r="JYX179" s="173"/>
      <c r="JYY179" s="173"/>
      <c r="JYZ179" s="173"/>
      <c r="JZA179" s="173"/>
      <c r="JZB179" s="173"/>
      <c r="JZC179" s="173"/>
      <c r="JZD179" s="173"/>
      <c r="JZE179" s="173"/>
      <c r="JZF179" s="173"/>
      <c r="JZG179" s="173"/>
      <c r="JZH179" s="173"/>
      <c r="JZI179" s="173"/>
      <c r="JZJ179" s="173"/>
      <c r="JZK179" s="173"/>
      <c r="JZL179" s="173"/>
      <c r="JZM179" s="173"/>
      <c r="JZN179" s="173"/>
      <c r="JZO179" s="173"/>
      <c r="JZP179" s="173"/>
      <c r="JZQ179" s="173"/>
      <c r="JZR179" s="173"/>
      <c r="JZS179" s="173"/>
      <c r="JZT179" s="173"/>
      <c r="JZU179" s="173"/>
      <c r="JZV179" s="173"/>
      <c r="JZW179" s="173"/>
      <c r="JZX179" s="173"/>
      <c r="JZY179" s="173"/>
      <c r="JZZ179" s="173"/>
      <c r="KAA179" s="173"/>
      <c r="KAB179" s="173"/>
      <c r="KAC179" s="173"/>
      <c r="KAD179" s="173"/>
      <c r="KAE179" s="173"/>
      <c r="KAF179" s="173"/>
      <c r="KAG179" s="173"/>
      <c r="KAH179" s="173"/>
      <c r="KAI179" s="173"/>
      <c r="KAJ179" s="173"/>
      <c r="KAK179" s="173"/>
      <c r="KAL179" s="173"/>
      <c r="KAM179" s="173"/>
      <c r="KAN179" s="173"/>
      <c r="KAO179" s="173"/>
      <c r="KAP179" s="173"/>
      <c r="KAQ179" s="173"/>
      <c r="KAR179" s="173"/>
      <c r="KAS179" s="173"/>
      <c r="KAT179" s="173"/>
      <c r="KAU179" s="173"/>
      <c r="KAV179" s="173"/>
      <c r="KAW179" s="173"/>
      <c r="KAX179" s="173"/>
      <c r="KAY179" s="173"/>
      <c r="KAZ179" s="173"/>
      <c r="KBA179" s="173"/>
      <c r="KBB179" s="173"/>
      <c r="KBC179" s="173"/>
      <c r="KBD179" s="173"/>
      <c r="KBE179" s="173"/>
      <c r="KBF179" s="173"/>
      <c r="KBG179" s="173"/>
      <c r="KBH179" s="173"/>
      <c r="KBI179" s="173"/>
      <c r="KBJ179" s="173"/>
      <c r="KBK179" s="173"/>
      <c r="KBL179" s="173"/>
      <c r="KBM179" s="173"/>
      <c r="KBN179" s="173"/>
      <c r="KBO179" s="173"/>
      <c r="KBP179" s="173"/>
      <c r="KBQ179" s="173"/>
      <c r="KBR179" s="173"/>
      <c r="KBS179" s="173"/>
      <c r="KBT179" s="173"/>
      <c r="KBU179" s="173"/>
      <c r="KBV179" s="173"/>
      <c r="KBW179" s="173"/>
      <c r="KBX179" s="173"/>
      <c r="KBY179" s="173"/>
      <c r="KBZ179" s="173"/>
      <c r="KCA179" s="173"/>
      <c r="KCB179" s="173"/>
      <c r="KCC179" s="173"/>
      <c r="KCD179" s="173"/>
      <c r="KCE179" s="173"/>
      <c r="KCF179" s="173"/>
      <c r="KCG179" s="173"/>
      <c r="KCH179" s="173"/>
      <c r="KCI179" s="173"/>
      <c r="KCJ179" s="173"/>
      <c r="KCK179" s="173"/>
      <c r="KCL179" s="173"/>
      <c r="KCM179" s="173"/>
      <c r="KCN179" s="173"/>
      <c r="KCO179" s="173"/>
      <c r="KCP179" s="173"/>
      <c r="KCQ179" s="173"/>
      <c r="KCR179" s="173"/>
      <c r="KCS179" s="173"/>
      <c r="KCT179" s="173"/>
      <c r="KCU179" s="173"/>
      <c r="KCV179" s="173"/>
      <c r="KCW179" s="173"/>
      <c r="KCX179" s="173"/>
      <c r="KCY179" s="173"/>
      <c r="KCZ179" s="173"/>
      <c r="KDA179" s="173"/>
      <c r="KDB179" s="173"/>
      <c r="KDC179" s="173"/>
      <c r="KDD179" s="173"/>
      <c r="KDE179" s="173"/>
      <c r="KDF179" s="173"/>
      <c r="KDG179" s="173"/>
      <c r="KDH179" s="173"/>
      <c r="KDI179" s="173"/>
      <c r="KDJ179" s="173"/>
      <c r="KDK179" s="173"/>
      <c r="KDL179" s="173"/>
      <c r="KDM179" s="173"/>
      <c r="KDN179" s="173"/>
      <c r="KDO179" s="173"/>
      <c r="KDP179" s="173"/>
      <c r="KDQ179" s="173"/>
      <c r="KDR179" s="173"/>
      <c r="KDS179" s="173"/>
      <c r="KDT179" s="173"/>
      <c r="KDU179" s="173"/>
      <c r="KDV179" s="173"/>
      <c r="KDW179" s="173"/>
      <c r="KDX179" s="173"/>
      <c r="KDY179" s="173"/>
      <c r="KDZ179" s="173"/>
      <c r="KEA179" s="173"/>
      <c r="KEB179" s="173"/>
      <c r="KEC179" s="173"/>
      <c r="KED179" s="173"/>
      <c r="KEE179" s="173"/>
      <c r="KEF179" s="173"/>
      <c r="KEG179" s="173"/>
      <c r="KEH179" s="173"/>
      <c r="KEI179" s="173"/>
      <c r="KEJ179" s="173"/>
      <c r="KEK179" s="173"/>
      <c r="KEL179" s="173"/>
      <c r="KEM179" s="173"/>
      <c r="KEN179" s="173"/>
      <c r="KEO179" s="173"/>
      <c r="KEP179" s="173"/>
      <c r="KEQ179" s="173"/>
      <c r="KER179" s="173"/>
      <c r="KES179" s="173"/>
      <c r="KET179" s="173"/>
      <c r="KEU179" s="173"/>
      <c r="KEV179" s="173"/>
      <c r="KEW179" s="173"/>
      <c r="KEX179" s="173"/>
      <c r="KEY179" s="173"/>
      <c r="KEZ179" s="173"/>
      <c r="KFA179" s="173"/>
      <c r="KFB179" s="173"/>
      <c r="KFC179" s="173"/>
      <c r="KFD179" s="173"/>
      <c r="KFE179" s="173"/>
      <c r="KFF179" s="173"/>
      <c r="KFG179" s="173"/>
      <c r="KFH179" s="173"/>
      <c r="KFI179" s="173"/>
      <c r="KFJ179" s="173"/>
      <c r="KFK179" s="173"/>
      <c r="KFL179" s="173"/>
      <c r="KFM179" s="173"/>
      <c r="KFN179" s="173"/>
      <c r="KFO179" s="173"/>
      <c r="KFP179" s="173"/>
      <c r="KFQ179" s="173"/>
      <c r="KFR179" s="173"/>
      <c r="KFS179" s="173"/>
      <c r="KFT179" s="173"/>
      <c r="KFU179" s="173"/>
      <c r="KFV179" s="173"/>
      <c r="KFW179" s="173"/>
      <c r="KFX179" s="173"/>
      <c r="KFY179" s="173"/>
      <c r="KFZ179" s="173"/>
      <c r="KGA179" s="173"/>
      <c r="KGB179" s="173"/>
      <c r="KGC179" s="173"/>
      <c r="KGD179" s="173"/>
      <c r="KGE179" s="173"/>
      <c r="KGF179" s="173"/>
      <c r="KGG179" s="173"/>
      <c r="KGH179" s="173"/>
      <c r="KGI179" s="173"/>
      <c r="KGJ179" s="173"/>
      <c r="KGK179" s="173"/>
      <c r="KGL179" s="173"/>
      <c r="KGM179" s="173"/>
      <c r="KGN179" s="173"/>
      <c r="KGO179" s="173"/>
      <c r="KGP179" s="173"/>
      <c r="KGQ179" s="173"/>
      <c r="KGR179" s="173"/>
      <c r="KGS179" s="173"/>
      <c r="KGT179" s="173"/>
      <c r="KGU179" s="173"/>
      <c r="KGV179" s="173"/>
      <c r="KGW179" s="173"/>
      <c r="KGX179" s="173"/>
      <c r="KGY179" s="173"/>
      <c r="KGZ179" s="173"/>
      <c r="KHA179" s="173"/>
      <c r="KHB179" s="173"/>
      <c r="KHC179" s="173"/>
      <c r="KHD179" s="173"/>
      <c r="KHE179" s="173"/>
      <c r="KHF179" s="173"/>
      <c r="KHG179" s="173"/>
      <c r="KHH179" s="173"/>
      <c r="KHI179" s="173"/>
      <c r="KHJ179" s="173"/>
      <c r="KHK179" s="173"/>
      <c r="KHL179" s="173"/>
      <c r="KHM179" s="173"/>
      <c r="KHN179" s="173"/>
      <c r="KHO179" s="173"/>
      <c r="KHP179" s="173"/>
      <c r="KHQ179" s="173"/>
      <c r="KHR179" s="173"/>
      <c r="KHS179" s="173"/>
      <c r="KHT179" s="173"/>
      <c r="KHU179" s="173"/>
      <c r="KHV179" s="173"/>
      <c r="KHW179" s="173"/>
      <c r="KHX179" s="173"/>
      <c r="KHY179" s="173"/>
      <c r="KHZ179" s="173"/>
      <c r="KIA179" s="173"/>
      <c r="KIB179" s="173"/>
      <c r="KIC179" s="173"/>
      <c r="KID179" s="173"/>
      <c r="KIE179" s="173"/>
      <c r="KIF179" s="173"/>
      <c r="KIG179" s="173"/>
      <c r="KIH179" s="173"/>
      <c r="KII179" s="173"/>
      <c r="KIJ179" s="173"/>
      <c r="KIK179" s="173"/>
      <c r="KIL179" s="173"/>
      <c r="KIM179" s="173"/>
      <c r="KIN179" s="173"/>
      <c r="KIO179" s="173"/>
      <c r="KIP179" s="173"/>
      <c r="KIQ179" s="173"/>
      <c r="KIR179" s="173"/>
      <c r="KIS179" s="173"/>
      <c r="KIT179" s="173"/>
      <c r="KIU179" s="173"/>
      <c r="KIV179" s="173"/>
      <c r="KIW179" s="173"/>
      <c r="KIX179" s="173"/>
      <c r="KIY179" s="173"/>
      <c r="KIZ179" s="173"/>
      <c r="KJA179" s="173"/>
      <c r="KJB179" s="173"/>
      <c r="KJC179" s="173"/>
      <c r="KJD179" s="173"/>
      <c r="KJE179" s="173"/>
      <c r="KJF179" s="173"/>
      <c r="KJG179" s="173"/>
      <c r="KJH179" s="173"/>
      <c r="KJI179" s="173"/>
      <c r="KJJ179" s="173"/>
      <c r="KJK179" s="173"/>
      <c r="KJL179" s="173"/>
      <c r="KJM179" s="173"/>
      <c r="KJN179" s="173"/>
      <c r="KJO179" s="173"/>
      <c r="KJP179" s="173"/>
      <c r="KJQ179" s="173"/>
      <c r="KJR179" s="173"/>
      <c r="KJS179" s="173"/>
      <c r="KJT179" s="173"/>
      <c r="KJU179" s="173"/>
      <c r="KJV179" s="173"/>
      <c r="KJW179" s="173"/>
      <c r="KJX179" s="173"/>
      <c r="KJY179" s="173"/>
      <c r="KJZ179" s="173"/>
      <c r="KKA179" s="173"/>
      <c r="KKB179" s="173"/>
      <c r="KKC179" s="173"/>
      <c r="KKD179" s="173"/>
      <c r="KKE179" s="173"/>
      <c r="KKF179" s="173"/>
      <c r="KKG179" s="173"/>
      <c r="KKH179" s="173"/>
      <c r="KKI179" s="173"/>
      <c r="KKJ179" s="173"/>
      <c r="KKK179" s="173"/>
      <c r="KKL179" s="173"/>
      <c r="KKM179" s="173"/>
      <c r="KKN179" s="173"/>
      <c r="KKO179" s="173"/>
      <c r="KKP179" s="173"/>
      <c r="KKQ179" s="173"/>
      <c r="KKR179" s="173"/>
      <c r="KKS179" s="173"/>
      <c r="KKT179" s="173"/>
      <c r="KKU179" s="173"/>
      <c r="KKV179" s="173"/>
      <c r="KKW179" s="173"/>
      <c r="KKX179" s="173"/>
      <c r="KKY179" s="173"/>
      <c r="KKZ179" s="173"/>
      <c r="KLA179" s="173"/>
      <c r="KLB179" s="173"/>
      <c r="KLC179" s="173"/>
      <c r="KLD179" s="173"/>
      <c r="KLE179" s="173"/>
      <c r="KLF179" s="173"/>
      <c r="KLG179" s="173"/>
      <c r="KLH179" s="173"/>
      <c r="KLI179" s="173"/>
      <c r="KLJ179" s="173"/>
      <c r="KLK179" s="173"/>
      <c r="KLL179" s="173"/>
      <c r="KLM179" s="173"/>
      <c r="KLN179" s="173"/>
      <c r="KLO179" s="173"/>
      <c r="KLP179" s="173"/>
      <c r="KLQ179" s="173"/>
      <c r="KLR179" s="173"/>
      <c r="KLS179" s="173"/>
      <c r="KLT179" s="173"/>
      <c r="KLU179" s="173"/>
      <c r="KLV179" s="173"/>
      <c r="KLW179" s="173"/>
      <c r="KLX179" s="173"/>
      <c r="KLY179" s="173"/>
      <c r="KLZ179" s="173"/>
      <c r="KMA179" s="173"/>
      <c r="KMB179" s="173"/>
      <c r="KMC179" s="173"/>
      <c r="KMD179" s="173"/>
      <c r="KME179" s="173"/>
      <c r="KMF179" s="173"/>
      <c r="KMG179" s="173"/>
      <c r="KMH179" s="173"/>
      <c r="KMI179" s="173"/>
      <c r="KMJ179" s="173"/>
      <c r="KMK179" s="173"/>
      <c r="KML179" s="173"/>
      <c r="KMM179" s="173"/>
      <c r="KMN179" s="173"/>
      <c r="KMO179" s="173"/>
      <c r="KMP179" s="173"/>
      <c r="KMQ179" s="173"/>
      <c r="KMR179" s="173"/>
      <c r="KMS179" s="173"/>
      <c r="KMT179" s="173"/>
      <c r="KMU179" s="173"/>
      <c r="KMV179" s="173"/>
      <c r="KMW179" s="173"/>
      <c r="KMX179" s="173"/>
      <c r="KMY179" s="173"/>
      <c r="KMZ179" s="173"/>
      <c r="KNA179" s="173"/>
      <c r="KNB179" s="173"/>
      <c r="KNC179" s="173"/>
      <c r="KND179" s="173"/>
      <c r="KNE179" s="173"/>
      <c r="KNF179" s="173"/>
      <c r="KNG179" s="173"/>
      <c r="KNH179" s="173"/>
      <c r="KNI179" s="173"/>
      <c r="KNJ179" s="173"/>
      <c r="KNK179" s="173"/>
      <c r="KNL179" s="173"/>
      <c r="KNM179" s="173"/>
      <c r="KNN179" s="173"/>
      <c r="KNO179" s="173"/>
      <c r="KNP179" s="173"/>
      <c r="KNQ179" s="173"/>
      <c r="KNR179" s="173"/>
      <c r="KNS179" s="173"/>
      <c r="KNT179" s="173"/>
      <c r="KNU179" s="173"/>
      <c r="KNV179" s="173"/>
      <c r="KNW179" s="173"/>
      <c r="KNX179" s="173"/>
      <c r="KNY179" s="173"/>
      <c r="KNZ179" s="173"/>
      <c r="KOA179" s="173"/>
      <c r="KOB179" s="173"/>
      <c r="KOC179" s="173"/>
      <c r="KOD179" s="173"/>
      <c r="KOE179" s="173"/>
      <c r="KOF179" s="173"/>
      <c r="KOG179" s="173"/>
      <c r="KOH179" s="173"/>
      <c r="KOI179" s="173"/>
      <c r="KOJ179" s="173"/>
      <c r="KOK179" s="173"/>
      <c r="KOL179" s="173"/>
      <c r="KOM179" s="173"/>
      <c r="KON179" s="173"/>
      <c r="KOO179" s="173"/>
      <c r="KOP179" s="173"/>
      <c r="KOQ179" s="173"/>
      <c r="KOR179" s="173"/>
      <c r="KOS179" s="173"/>
      <c r="KOT179" s="173"/>
      <c r="KOU179" s="173"/>
      <c r="KOV179" s="173"/>
      <c r="KOW179" s="173"/>
      <c r="KOX179" s="173"/>
      <c r="KOY179" s="173"/>
      <c r="KOZ179" s="173"/>
      <c r="KPA179" s="173"/>
      <c r="KPB179" s="173"/>
      <c r="KPC179" s="173"/>
      <c r="KPD179" s="173"/>
      <c r="KPE179" s="173"/>
      <c r="KPF179" s="173"/>
      <c r="KPG179" s="173"/>
      <c r="KPH179" s="173"/>
      <c r="KPI179" s="173"/>
      <c r="KPJ179" s="173"/>
      <c r="KPK179" s="173"/>
      <c r="KPL179" s="173"/>
      <c r="KPM179" s="173"/>
      <c r="KPN179" s="173"/>
      <c r="KPO179" s="173"/>
      <c r="KPP179" s="173"/>
      <c r="KPQ179" s="173"/>
      <c r="KPR179" s="173"/>
      <c r="KPS179" s="173"/>
      <c r="KPT179" s="173"/>
      <c r="KPU179" s="173"/>
      <c r="KPV179" s="173"/>
      <c r="KPW179" s="173"/>
      <c r="KPX179" s="173"/>
      <c r="KPY179" s="173"/>
      <c r="KPZ179" s="173"/>
      <c r="KQA179" s="173"/>
      <c r="KQB179" s="173"/>
      <c r="KQC179" s="173"/>
      <c r="KQD179" s="173"/>
      <c r="KQE179" s="173"/>
      <c r="KQF179" s="173"/>
      <c r="KQG179" s="173"/>
      <c r="KQH179" s="173"/>
      <c r="KQI179" s="173"/>
      <c r="KQJ179" s="173"/>
      <c r="KQK179" s="173"/>
      <c r="KQL179" s="173"/>
      <c r="KQM179" s="173"/>
      <c r="KQN179" s="173"/>
      <c r="KQO179" s="173"/>
      <c r="KQP179" s="173"/>
      <c r="KQQ179" s="173"/>
      <c r="KQR179" s="173"/>
      <c r="KQS179" s="173"/>
      <c r="KQT179" s="173"/>
      <c r="KQU179" s="173"/>
      <c r="KQV179" s="173"/>
      <c r="KQW179" s="173"/>
      <c r="KQX179" s="173"/>
      <c r="KQY179" s="173"/>
      <c r="KQZ179" s="173"/>
      <c r="KRA179" s="173"/>
      <c r="KRB179" s="173"/>
      <c r="KRC179" s="173"/>
      <c r="KRD179" s="173"/>
      <c r="KRE179" s="173"/>
      <c r="KRF179" s="173"/>
      <c r="KRG179" s="173"/>
      <c r="KRH179" s="173"/>
      <c r="KRI179" s="173"/>
      <c r="KRJ179" s="173"/>
      <c r="KRK179" s="173"/>
      <c r="KRL179" s="173"/>
      <c r="KRM179" s="173"/>
      <c r="KRN179" s="173"/>
      <c r="KRO179" s="173"/>
      <c r="KRP179" s="173"/>
      <c r="KRQ179" s="173"/>
      <c r="KRR179" s="173"/>
      <c r="KRS179" s="173"/>
      <c r="KRT179" s="173"/>
      <c r="KRU179" s="173"/>
      <c r="KRV179" s="173"/>
      <c r="KRW179" s="173"/>
      <c r="KRX179" s="173"/>
      <c r="KRY179" s="173"/>
      <c r="KRZ179" s="173"/>
      <c r="KSA179" s="173"/>
      <c r="KSB179" s="173"/>
      <c r="KSC179" s="173"/>
      <c r="KSD179" s="173"/>
      <c r="KSE179" s="173"/>
      <c r="KSF179" s="173"/>
      <c r="KSG179" s="173"/>
      <c r="KSH179" s="173"/>
      <c r="KSI179" s="173"/>
      <c r="KSJ179" s="173"/>
      <c r="KSK179" s="173"/>
      <c r="KSL179" s="173"/>
      <c r="KSM179" s="173"/>
      <c r="KSN179" s="173"/>
      <c r="KSO179" s="173"/>
      <c r="KSP179" s="173"/>
      <c r="KSQ179" s="173"/>
      <c r="KSR179" s="173"/>
      <c r="KSS179" s="173"/>
      <c r="KST179" s="173"/>
      <c r="KSU179" s="173"/>
      <c r="KSV179" s="173"/>
      <c r="KSW179" s="173"/>
      <c r="KSX179" s="173"/>
      <c r="KSY179" s="173"/>
      <c r="KSZ179" s="173"/>
      <c r="KTA179" s="173"/>
      <c r="KTB179" s="173"/>
      <c r="KTC179" s="173"/>
      <c r="KTD179" s="173"/>
      <c r="KTE179" s="173"/>
      <c r="KTF179" s="173"/>
      <c r="KTG179" s="173"/>
      <c r="KTH179" s="173"/>
      <c r="KTI179" s="173"/>
      <c r="KTJ179" s="173"/>
      <c r="KTK179" s="173"/>
      <c r="KTL179" s="173"/>
      <c r="KTM179" s="173"/>
      <c r="KTN179" s="173"/>
      <c r="KTO179" s="173"/>
      <c r="KTP179" s="173"/>
      <c r="KTQ179" s="173"/>
      <c r="KTR179" s="173"/>
      <c r="KTS179" s="173"/>
      <c r="KTT179" s="173"/>
      <c r="KTU179" s="173"/>
      <c r="KTV179" s="173"/>
      <c r="KTW179" s="173"/>
      <c r="KTX179" s="173"/>
      <c r="KTY179" s="173"/>
      <c r="KTZ179" s="173"/>
      <c r="KUA179" s="173"/>
      <c r="KUB179" s="173"/>
      <c r="KUC179" s="173"/>
      <c r="KUD179" s="173"/>
      <c r="KUE179" s="173"/>
      <c r="KUF179" s="173"/>
      <c r="KUG179" s="173"/>
      <c r="KUH179" s="173"/>
      <c r="KUI179" s="173"/>
      <c r="KUJ179" s="173"/>
      <c r="KUK179" s="173"/>
      <c r="KUL179" s="173"/>
      <c r="KUM179" s="173"/>
      <c r="KUN179" s="173"/>
      <c r="KUO179" s="173"/>
      <c r="KUP179" s="173"/>
      <c r="KUQ179" s="173"/>
      <c r="KUR179" s="173"/>
      <c r="KUS179" s="173"/>
      <c r="KUT179" s="173"/>
      <c r="KUU179" s="173"/>
      <c r="KUV179" s="173"/>
      <c r="KUW179" s="173"/>
      <c r="KUX179" s="173"/>
      <c r="KUY179" s="173"/>
      <c r="KUZ179" s="173"/>
      <c r="KVA179" s="173"/>
      <c r="KVB179" s="173"/>
      <c r="KVC179" s="173"/>
      <c r="KVD179" s="173"/>
      <c r="KVE179" s="173"/>
      <c r="KVF179" s="173"/>
      <c r="KVG179" s="173"/>
      <c r="KVH179" s="173"/>
      <c r="KVI179" s="173"/>
      <c r="KVJ179" s="173"/>
      <c r="KVK179" s="173"/>
      <c r="KVL179" s="173"/>
      <c r="KVM179" s="173"/>
      <c r="KVN179" s="173"/>
      <c r="KVO179" s="173"/>
      <c r="KVP179" s="173"/>
      <c r="KVQ179" s="173"/>
      <c r="KVR179" s="173"/>
      <c r="KVS179" s="173"/>
      <c r="KVT179" s="173"/>
      <c r="KVU179" s="173"/>
      <c r="KVV179" s="173"/>
      <c r="KVW179" s="173"/>
      <c r="KVX179" s="173"/>
      <c r="KVY179" s="173"/>
      <c r="KVZ179" s="173"/>
      <c r="KWA179" s="173"/>
      <c r="KWB179" s="173"/>
      <c r="KWC179" s="173"/>
      <c r="KWD179" s="173"/>
      <c r="KWE179" s="173"/>
      <c r="KWF179" s="173"/>
      <c r="KWG179" s="173"/>
      <c r="KWH179" s="173"/>
      <c r="KWI179" s="173"/>
      <c r="KWJ179" s="173"/>
      <c r="KWK179" s="173"/>
      <c r="KWL179" s="173"/>
      <c r="KWM179" s="173"/>
      <c r="KWN179" s="173"/>
      <c r="KWO179" s="173"/>
      <c r="KWP179" s="173"/>
      <c r="KWQ179" s="173"/>
      <c r="KWR179" s="173"/>
      <c r="KWS179" s="173"/>
      <c r="KWT179" s="173"/>
      <c r="KWU179" s="173"/>
      <c r="KWV179" s="173"/>
      <c r="KWW179" s="173"/>
      <c r="KWX179" s="173"/>
      <c r="KWY179" s="173"/>
      <c r="KWZ179" s="173"/>
      <c r="KXA179" s="173"/>
      <c r="KXB179" s="173"/>
      <c r="KXC179" s="173"/>
      <c r="KXD179" s="173"/>
      <c r="KXE179" s="173"/>
      <c r="KXF179" s="173"/>
      <c r="KXG179" s="173"/>
      <c r="KXH179" s="173"/>
      <c r="KXI179" s="173"/>
      <c r="KXJ179" s="173"/>
      <c r="KXK179" s="173"/>
      <c r="KXL179" s="173"/>
      <c r="KXM179" s="173"/>
      <c r="KXN179" s="173"/>
      <c r="KXO179" s="173"/>
      <c r="KXP179" s="173"/>
      <c r="KXQ179" s="173"/>
      <c r="KXR179" s="173"/>
      <c r="KXS179" s="173"/>
      <c r="KXT179" s="173"/>
      <c r="KXU179" s="173"/>
      <c r="KXV179" s="173"/>
      <c r="KXW179" s="173"/>
      <c r="KXX179" s="173"/>
      <c r="KXY179" s="173"/>
      <c r="KXZ179" s="173"/>
      <c r="KYA179" s="173"/>
      <c r="KYB179" s="173"/>
      <c r="KYC179" s="173"/>
      <c r="KYD179" s="173"/>
      <c r="KYE179" s="173"/>
      <c r="KYF179" s="173"/>
      <c r="KYG179" s="173"/>
      <c r="KYH179" s="173"/>
      <c r="KYI179" s="173"/>
      <c r="KYJ179" s="173"/>
      <c r="KYK179" s="173"/>
      <c r="KYL179" s="173"/>
      <c r="KYM179" s="173"/>
      <c r="KYN179" s="173"/>
      <c r="KYO179" s="173"/>
      <c r="KYP179" s="173"/>
      <c r="KYQ179" s="173"/>
      <c r="KYR179" s="173"/>
      <c r="KYS179" s="173"/>
      <c r="KYT179" s="173"/>
      <c r="KYU179" s="173"/>
      <c r="KYV179" s="173"/>
      <c r="KYW179" s="173"/>
      <c r="KYX179" s="173"/>
      <c r="KYY179" s="173"/>
      <c r="KYZ179" s="173"/>
      <c r="KZA179" s="173"/>
      <c r="KZB179" s="173"/>
      <c r="KZC179" s="173"/>
      <c r="KZD179" s="173"/>
      <c r="KZE179" s="173"/>
      <c r="KZF179" s="173"/>
      <c r="KZG179" s="173"/>
      <c r="KZH179" s="173"/>
      <c r="KZI179" s="173"/>
      <c r="KZJ179" s="173"/>
      <c r="KZK179" s="173"/>
      <c r="KZL179" s="173"/>
      <c r="KZM179" s="173"/>
      <c r="KZN179" s="173"/>
      <c r="KZO179" s="173"/>
      <c r="KZP179" s="173"/>
      <c r="KZQ179" s="173"/>
      <c r="KZR179" s="173"/>
      <c r="KZS179" s="173"/>
      <c r="KZT179" s="173"/>
      <c r="KZU179" s="173"/>
      <c r="KZV179" s="173"/>
      <c r="KZW179" s="173"/>
      <c r="KZX179" s="173"/>
      <c r="KZY179" s="173"/>
      <c r="KZZ179" s="173"/>
      <c r="LAA179" s="173"/>
      <c r="LAB179" s="173"/>
      <c r="LAC179" s="173"/>
      <c r="LAD179" s="173"/>
      <c r="LAE179" s="173"/>
      <c r="LAF179" s="173"/>
      <c r="LAG179" s="173"/>
      <c r="LAH179" s="173"/>
      <c r="LAI179" s="173"/>
      <c r="LAJ179" s="173"/>
      <c r="LAK179" s="173"/>
      <c r="LAL179" s="173"/>
      <c r="LAM179" s="173"/>
      <c r="LAN179" s="173"/>
      <c r="LAO179" s="173"/>
      <c r="LAP179" s="173"/>
      <c r="LAQ179" s="173"/>
      <c r="LAR179" s="173"/>
      <c r="LAS179" s="173"/>
      <c r="LAT179" s="173"/>
      <c r="LAU179" s="173"/>
      <c r="LAV179" s="173"/>
      <c r="LAW179" s="173"/>
      <c r="LAX179" s="173"/>
      <c r="LAY179" s="173"/>
      <c r="LAZ179" s="173"/>
      <c r="LBA179" s="173"/>
      <c r="LBB179" s="173"/>
      <c r="LBC179" s="173"/>
      <c r="LBD179" s="173"/>
      <c r="LBE179" s="173"/>
      <c r="LBF179" s="173"/>
      <c r="LBG179" s="173"/>
      <c r="LBH179" s="173"/>
      <c r="LBI179" s="173"/>
      <c r="LBJ179" s="173"/>
      <c r="LBK179" s="173"/>
      <c r="LBL179" s="173"/>
      <c r="LBM179" s="173"/>
      <c r="LBN179" s="173"/>
      <c r="LBO179" s="173"/>
      <c r="LBP179" s="173"/>
      <c r="LBQ179" s="173"/>
      <c r="LBR179" s="173"/>
      <c r="LBS179" s="173"/>
      <c r="LBT179" s="173"/>
      <c r="LBU179" s="173"/>
      <c r="LBV179" s="173"/>
      <c r="LBW179" s="173"/>
      <c r="LBX179" s="173"/>
      <c r="LBY179" s="173"/>
      <c r="LBZ179" s="173"/>
      <c r="LCA179" s="173"/>
      <c r="LCB179" s="173"/>
      <c r="LCC179" s="173"/>
      <c r="LCD179" s="173"/>
      <c r="LCE179" s="173"/>
      <c r="LCF179" s="173"/>
      <c r="LCG179" s="173"/>
      <c r="LCH179" s="173"/>
      <c r="LCI179" s="173"/>
      <c r="LCJ179" s="173"/>
      <c r="LCK179" s="173"/>
      <c r="LCL179" s="173"/>
      <c r="LCM179" s="173"/>
      <c r="LCN179" s="173"/>
      <c r="LCO179" s="173"/>
      <c r="LCP179" s="173"/>
      <c r="LCQ179" s="173"/>
      <c r="LCR179" s="173"/>
      <c r="LCS179" s="173"/>
      <c r="LCT179" s="173"/>
      <c r="LCU179" s="173"/>
      <c r="LCV179" s="173"/>
      <c r="LCW179" s="173"/>
      <c r="LCX179" s="173"/>
      <c r="LCY179" s="173"/>
      <c r="LCZ179" s="173"/>
      <c r="LDA179" s="173"/>
      <c r="LDB179" s="173"/>
      <c r="LDC179" s="173"/>
      <c r="LDD179" s="173"/>
      <c r="LDE179" s="173"/>
      <c r="LDF179" s="173"/>
      <c r="LDG179" s="173"/>
      <c r="LDH179" s="173"/>
      <c r="LDI179" s="173"/>
      <c r="LDJ179" s="173"/>
      <c r="LDK179" s="173"/>
      <c r="LDL179" s="173"/>
      <c r="LDM179" s="173"/>
      <c r="LDN179" s="173"/>
      <c r="LDO179" s="173"/>
      <c r="LDP179" s="173"/>
      <c r="LDQ179" s="173"/>
      <c r="LDR179" s="173"/>
      <c r="LDS179" s="173"/>
      <c r="LDT179" s="173"/>
      <c r="LDU179" s="173"/>
      <c r="LDV179" s="173"/>
      <c r="LDW179" s="173"/>
      <c r="LDX179" s="173"/>
      <c r="LDY179" s="173"/>
      <c r="LDZ179" s="173"/>
      <c r="LEA179" s="173"/>
      <c r="LEB179" s="173"/>
      <c r="LEC179" s="173"/>
      <c r="LED179" s="173"/>
      <c r="LEE179" s="173"/>
      <c r="LEF179" s="173"/>
      <c r="LEG179" s="173"/>
      <c r="LEH179" s="173"/>
      <c r="LEI179" s="173"/>
      <c r="LEJ179" s="173"/>
      <c r="LEK179" s="173"/>
      <c r="LEL179" s="173"/>
      <c r="LEM179" s="173"/>
      <c r="LEN179" s="173"/>
      <c r="LEO179" s="173"/>
      <c r="LEP179" s="173"/>
      <c r="LEQ179" s="173"/>
      <c r="LER179" s="173"/>
      <c r="LES179" s="173"/>
      <c r="LET179" s="173"/>
      <c r="LEU179" s="173"/>
      <c r="LEV179" s="173"/>
      <c r="LEW179" s="173"/>
      <c r="LEX179" s="173"/>
      <c r="LEY179" s="173"/>
      <c r="LEZ179" s="173"/>
      <c r="LFA179" s="173"/>
      <c r="LFB179" s="173"/>
      <c r="LFC179" s="173"/>
      <c r="LFD179" s="173"/>
      <c r="LFE179" s="173"/>
      <c r="LFF179" s="173"/>
      <c r="LFG179" s="173"/>
      <c r="LFH179" s="173"/>
      <c r="LFI179" s="173"/>
      <c r="LFJ179" s="173"/>
      <c r="LFK179" s="173"/>
      <c r="LFL179" s="173"/>
      <c r="LFM179" s="173"/>
      <c r="LFN179" s="173"/>
      <c r="LFO179" s="173"/>
      <c r="LFP179" s="173"/>
      <c r="LFQ179" s="173"/>
      <c r="LFR179" s="173"/>
      <c r="LFS179" s="173"/>
      <c r="LFT179" s="173"/>
      <c r="LFU179" s="173"/>
      <c r="LFV179" s="173"/>
      <c r="LFW179" s="173"/>
      <c r="LFX179" s="173"/>
      <c r="LFY179" s="173"/>
      <c r="LFZ179" s="173"/>
      <c r="LGA179" s="173"/>
      <c r="LGB179" s="173"/>
      <c r="LGC179" s="173"/>
      <c r="LGD179" s="173"/>
      <c r="LGE179" s="173"/>
      <c r="LGF179" s="173"/>
      <c r="LGG179" s="173"/>
      <c r="LGH179" s="173"/>
      <c r="LGI179" s="173"/>
      <c r="LGJ179" s="173"/>
      <c r="LGK179" s="173"/>
      <c r="LGL179" s="173"/>
      <c r="LGM179" s="173"/>
      <c r="LGN179" s="173"/>
      <c r="LGO179" s="173"/>
      <c r="LGP179" s="173"/>
      <c r="LGQ179" s="173"/>
      <c r="LGR179" s="173"/>
      <c r="LGS179" s="173"/>
      <c r="LGT179" s="173"/>
      <c r="LGU179" s="173"/>
      <c r="LGV179" s="173"/>
      <c r="LGW179" s="173"/>
      <c r="LGX179" s="173"/>
      <c r="LGY179" s="173"/>
      <c r="LGZ179" s="173"/>
      <c r="LHA179" s="173"/>
      <c r="LHB179" s="173"/>
      <c r="LHC179" s="173"/>
      <c r="LHD179" s="173"/>
      <c r="LHE179" s="173"/>
      <c r="LHF179" s="173"/>
      <c r="LHG179" s="173"/>
      <c r="LHH179" s="173"/>
      <c r="LHI179" s="173"/>
      <c r="LHJ179" s="173"/>
      <c r="LHK179" s="173"/>
      <c r="LHL179" s="173"/>
      <c r="LHM179" s="173"/>
      <c r="LHN179" s="173"/>
      <c r="LHO179" s="173"/>
      <c r="LHP179" s="173"/>
      <c r="LHQ179" s="173"/>
      <c r="LHR179" s="173"/>
      <c r="LHS179" s="173"/>
      <c r="LHT179" s="173"/>
      <c r="LHU179" s="173"/>
      <c r="LHV179" s="173"/>
      <c r="LHW179" s="173"/>
      <c r="LHX179" s="173"/>
      <c r="LHY179" s="173"/>
      <c r="LHZ179" s="173"/>
      <c r="LIA179" s="173"/>
      <c r="LIB179" s="173"/>
      <c r="LIC179" s="173"/>
      <c r="LID179" s="173"/>
      <c r="LIE179" s="173"/>
      <c r="LIF179" s="173"/>
      <c r="LIG179" s="173"/>
      <c r="LIH179" s="173"/>
      <c r="LII179" s="173"/>
      <c r="LIJ179" s="173"/>
      <c r="LIK179" s="173"/>
      <c r="LIL179" s="173"/>
      <c r="LIM179" s="173"/>
      <c r="LIN179" s="173"/>
      <c r="LIO179" s="173"/>
      <c r="LIP179" s="173"/>
      <c r="LIQ179" s="173"/>
      <c r="LIR179" s="173"/>
      <c r="LIS179" s="173"/>
      <c r="LIT179" s="173"/>
      <c r="LIU179" s="173"/>
      <c r="LIV179" s="173"/>
      <c r="LIW179" s="173"/>
      <c r="LIX179" s="173"/>
      <c r="LIY179" s="173"/>
      <c r="LIZ179" s="173"/>
      <c r="LJA179" s="173"/>
      <c r="LJB179" s="173"/>
      <c r="LJC179" s="173"/>
      <c r="LJD179" s="173"/>
      <c r="LJE179" s="173"/>
      <c r="LJF179" s="173"/>
      <c r="LJG179" s="173"/>
      <c r="LJH179" s="173"/>
      <c r="LJI179" s="173"/>
      <c r="LJJ179" s="173"/>
      <c r="LJK179" s="173"/>
      <c r="LJL179" s="173"/>
      <c r="LJM179" s="173"/>
      <c r="LJN179" s="173"/>
      <c r="LJO179" s="173"/>
      <c r="LJP179" s="173"/>
      <c r="LJQ179" s="173"/>
      <c r="LJR179" s="173"/>
      <c r="LJS179" s="173"/>
      <c r="LJT179" s="173"/>
      <c r="LJU179" s="173"/>
      <c r="LJV179" s="173"/>
      <c r="LJW179" s="173"/>
      <c r="LJX179" s="173"/>
      <c r="LJY179" s="173"/>
      <c r="LJZ179" s="173"/>
      <c r="LKA179" s="173"/>
      <c r="LKB179" s="173"/>
      <c r="LKC179" s="173"/>
      <c r="LKD179" s="173"/>
      <c r="LKE179" s="173"/>
      <c r="LKF179" s="173"/>
      <c r="LKG179" s="173"/>
      <c r="LKH179" s="173"/>
      <c r="LKI179" s="173"/>
      <c r="LKJ179" s="173"/>
      <c r="LKK179" s="173"/>
      <c r="LKL179" s="173"/>
      <c r="LKM179" s="173"/>
      <c r="LKN179" s="173"/>
      <c r="LKO179" s="173"/>
      <c r="LKP179" s="173"/>
      <c r="LKQ179" s="173"/>
      <c r="LKR179" s="173"/>
      <c r="LKS179" s="173"/>
      <c r="LKT179" s="173"/>
      <c r="LKU179" s="173"/>
      <c r="LKV179" s="173"/>
      <c r="LKW179" s="173"/>
      <c r="LKX179" s="173"/>
      <c r="LKY179" s="173"/>
      <c r="LKZ179" s="173"/>
      <c r="LLA179" s="173"/>
      <c r="LLB179" s="173"/>
      <c r="LLC179" s="173"/>
      <c r="LLD179" s="173"/>
      <c r="LLE179" s="173"/>
      <c r="LLF179" s="173"/>
      <c r="LLG179" s="173"/>
      <c r="LLH179" s="173"/>
      <c r="LLI179" s="173"/>
      <c r="LLJ179" s="173"/>
      <c r="LLK179" s="173"/>
      <c r="LLL179" s="173"/>
      <c r="LLM179" s="173"/>
      <c r="LLN179" s="173"/>
      <c r="LLO179" s="173"/>
      <c r="LLP179" s="173"/>
      <c r="LLQ179" s="173"/>
      <c r="LLR179" s="173"/>
      <c r="LLS179" s="173"/>
      <c r="LLT179" s="173"/>
      <c r="LLU179" s="173"/>
      <c r="LLV179" s="173"/>
      <c r="LLW179" s="173"/>
      <c r="LLX179" s="173"/>
      <c r="LLY179" s="173"/>
      <c r="LLZ179" s="173"/>
      <c r="LMA179" s="173"/>
      <c r="LMB179" s="173"/>
      <c r="LMC179" s="173"/>
      <c r="LMD179" s="173"/>
      <c r="LME179" s="173"/>
      <c r="LMF179" s="173"/>
      <c r="LMG179" s="173"/>
      <c r="LMH179" s="173"/>
      <c r="LMI179" s="173"/>
      <c r="LMJ179" s="173"/>
      <c r="LMK179" s="173"/>
      <c r="LML179" s="173"/>
      <c r="LMM179" s="173"/>
      <c r="LMN179" s="173"/>
      <c r="LMO179" s="173"/>
      <c r="LMP179" s="173"/>
      <c r="LMQ179" s="173"/>
      <c r="LMR179" s="173"/>
      <c r="LMS179" s="173"/>
      <c r="LMT179" s="173"/>
      <c r="LMU179" s="173"/>
      <c r="LMV179" s="173"/>
      <c r="LMW179" s="173"/>
      <c r="LMX179" s="173"/>
      <c r="LMY179" s="173"/>
      <c r="LMZ179" s="173"/>
      <c r="LNA179" s="173"/>
      <c r="LNB179" s="173"/>
      <c r="LNC179" s="173"/>
      <c r="LND179" s="173"/>
      <c r="LNE179" s="173"/>
      <c r="LNF179" s="173"/>
      <c r="LNG179" s="173"/>
      <c r="LNH179" s="173"/>
      <c r="LNI179" s="173"/>
      <c r="LNJ179" s="173"/>
      <c r="LNK179" s="173"/>
      <c r="LNL179" s="173"/>
      <c r="LNM179" s="173"/>
      <c r="LNN179" s="173"/>
      <c r="LNO179" s="173"/>
      <c r="LNP179" s="173"/>
      <c r="LNQ179" s="173"/>
      <c r="LNR179" s="173"/>
      <c r="LNS179" s="173"/>
      <c r="LNT179" s="173"/>
      <c r="LNU179" s="173"/>
      <c r="LNV179" s="173"/>
      <c r="LNW179" s="173"/>
      <c r="LNX179" s="173"/>
      <c r="LNY179" s="173"/>
      <c r="LNZ179" s="173"/>
      <c r="LOA179" s="173"/>
      <c r="LOB179" s="173"/>
      <c r="LOC179" s="173"/>
      <c r="LOD179" s="173"/>
      <c r="LOE179" s="173"/>
      <c r="LOF179" s="173"/>
      <c r="LOG179" s="173"/>
      <c r="LOH179" s="173"/>
      <c r="LOI179" s="173"/>
      <c r="LOJ179" s="173"/>
      <c r="LOK179" s="173"/>
      <c r="LOL179" s="173"/>
      <c r="LOM179" s="173"/>
      <c r="LON179" s="173"/>
      <c r="LOO179" s="173"/>
      <c r="LOP179" s="173"/>
      <c r="LOQ179" s="173"/>
      <c r="LOR179" s="173"/>
      <c r="LOS179" s="173"/>
      <c r="LOT179" s="173"/>
      <c r="LOU179" s="173"/>
      <c r="LOV179" s="173"/>
      <c r="LOW179" s="173"/>
      <c r="LOX179" s="173"/>
      <c r="LOY179" s="173"/>
      <c r="LOZ179" s="173"/>
      <c r="LPA179" s="173"/>
      <c r="LPB179" s="173"/>
      <c r="LPC179" s="173"/>
      <c r="LPD179" s="173"/>
      <c r="LPE179" s="173"/>
      <c r="LPF179" s="173"/>
      <c r="LPG179" s="173"/>
      <c r="LPH179" s="173"/>
      <c r="LPI179" s="173"/>
      <c r="LPJ179" s="173"/>
      <c r="LPK179" s="173"/>
      <c r="LPL179" s="173"/>
      <c r="LPM179" s="173"/>
      <c r="LPN179" s="173"/>
      <c r="LPO179" s="173"/>
      <c r="LPP179" s="173"/>
      <c r="LPQ179" s="173"/>
      <c r="LPR179" s="173"/>
      <c r="LPS179" s="173"/>
      <c r="LPT179" s="173"/>
      <c r="LPU179" s="173"/>
      <c r="LPV179" s="173"/>
      <c r="LPW179" s="173"/>
      <c r="LPX179" s="173"/>
      <c r="LPY179" s="173"/>
      <c r="LPZ179" s="173"/>
      <c r="LQA179" s="173"/>
      <c r="LQB179" s="173"/>
      <c r="LQC179" s="173"/>
      <c r="LQD179" s="173"/>
      <c r="LQE179" s="173"/>
      <c r="LQF179" s="173"/>
      <c r="LQG179" s="173"/>
      <c r="LQH179" s="173"/>
      <c r="LQI179" s="173"/>
      <c r="LQJ179" s="173"/>
      <c r="LQK179" s="173"/>
      <c r="LQL179" s="173"/>
      <c r="LQM179" s="173"/>
      <c r="LQN179" s="173"/>
      <c r="LQO179" s="173"/>
      <c r="LQP179" s="173"/>
      <c r="LQQ179" s="173"/>
      <c r="LQR179" s="173"/>
      <c r="LQS179" s="173"/>
      <c r="LQT179" s="173"/>
      <c r="LQU179" s="173"/>
      <c r="LQV179" s="173"/>
      <c r="LQW179" s="173"/>
      <c r="LQX179" s="173"/>
      <c r="LQY179" s="173"/>
      <c r="LQZ179" s="173"/>
      <c r="LRA179" s="173"/>
      <c r="LRB179" s="173"/>
      <c r="LRC179" s="173"/>
      <c r="LRD179" s="173"/>
      <c r="LRE179" s="173"/>
      <c r="LRF179" s="173"/>
      <c r="LRG179" s="173"/>
      <c r="LRH179" s="173"/>
      <c r="LRI179" s="173"/>
      <c r="LRJ179" s="173"/>
      <c r="LRK179" s="173"/>
      <c r="LRL179" s="173"/>
      <c r="LRM179" s="173"/>
      <c r="LRN179" s="173"/>
      <c r="LRO179" s="173"/>
      <c r="LRP179" s="173"/>
      <c r="LRQ179" s="173"/>
      <c r="LRR179" s="173"/>
      <c r="LRS179" s="173"/>
      <c r="LRT179" s="173"/>
      <c r="LRU179" s="173"/>
      <c r="LRV179" s="173"/>
      <c r="LRW179" s="173"/>
      <c r="LRX179" s="173"/>
      <c r="LRY179" s="173"/>
      <c r="LRZ179" s="173"/>
      <c r="LSA179" s="173"/>
      <c r="LSB179" s="173"/>
      <c r="LSC179" s="173"/>
      <c r="LSD179" s="173"/>
      <c r="LSE179" s="173"/>
      <c r="LSF179" s="173"/>
      <c r="LSG179" s="173"/>
      <c r="LSH179" s="173"/>
      <c r="LSI179" s="173"/>
      <c r="LSJ179" s="173"/>
      <c r="LSK179" s="173"/>
      <c r="LSL179" s="173"/>
      <c r="LSM179" s="173"/>
      <c r="LSN179" s="173"/>
      <c r="LSO179" s="173"/>
      <c r="LSP179" s="173"/>
      <c r="LSQ179" s="173"/>
      <c r="LSR179" s="173"/>
      <c r="LSS179" s="173"/>
      <c r="LST179" s="173"/>
      <c r="LSU179" s="173"/>
      <c r="LSV179" s="173"/>
      <c r="LSW179" s="173"/>
      <c r="LSX179" s="173"/>
      <c r="LSY179" s="173"/>
      <c r="LSZ179" s="173"/>
      <c r="LTA179" s="173"/>
      <c r="LTB179" s="173"/>
      <c r="LTC179" s="173"/>
      <c r="LTD179" s="173"/>
      <c r="LTE179" s="173"/>
      <c r="LTF179" s="173"/>
      <c r="LTG179" s="173"/>
      <c r="LTH179" s="173"/>
      <c r="LTI179" s="173"/>
      <c r="LTJ179" s="173"/>
      <c r="LTK179" s="173"/>
      <c r="LTL179" s="173"/>
      <c r="LTM179" s="173"/>
      <c r="LTN179" s="173"/>
      <c r="LTO179" s="173"/>
      <c r="LTP179" s="173"/>
      <c r="LTQ179" s="173"/>
      <c r="LTR179" s="173"/>
      <c r="LTS179" s="173"/>
      <c r="LTT179" s="173"/>
      <c r="LTU179" s="173"/>
      <c r="LTV179" s="173"/>
      <c r="LTW179" s="173"/>
      <c r="LTX179" s="173"/>
      <c r="LTY179" s="173"/>
      <c r="LTZ179" s="173"/>
      <c r="LUA179" s="173"/>
      <c r="LUB179" s="173"/>
      <c r="LUC179" s="173"/>
      <c r="LUD179" s="173"/>
      <c r="LUE179" s="173"/>
      <c r="LUF179" s="173"/>
      <c r="LUG179" s="173"/>
      <c r="LUH179" s="173"/>
      <c r="LUI179" s="173"/>
      <c r="LUJ179" s="173"/>
      <c r="LUK179" s="173"/>
      <c r="LUL179" s="173"/>
      <c r="LUM179" s="173"/>
      <c r="LUN179" s="173"/>
      <c r="LUO179" s="173"/>
      <c r="LUP179" s="173"/>
      <c r="LUQ179" s="173"/>
      <c r="LUR179" s="173"/>
      <c r="LUS179" s="173"/>
      <c r="LUT179" s="173"/>
      <c r="LUU179" s="173"/>
      <c r="LUV179" s="173"/>
      <c r="LUW179" s="173"/>
      <c r="LUX179" s="173"/>
      <c r="LUY179" s="173"/>
      <c r="LUZ179" s="173"/>
      <c r="LVA179" s="173"/>
      <c r="LVB179" s="173"/>
      <c r="LVC179" s="173"/>
      <c r="LVD179" s="173"/>
      <c r="LVE179" s="173"/>
      <c r="LVF179" s="173"/>
      <c r="LVG179" s="173"/>
      <c r="LVH179" s="173"/>
      <c r="LVI179" s="173"/>
      <c r="LVJ179" s="173"/>
      <c r="LVK179" s="173"/>
      <c r="LVL179" s="173"/>
      <c r="LVM179" s="173"/>
      <c r="LVN179" s="173"/>
      <c r="LVO179" s="173"/>
      <c r="LVP179" s="173"/>
      <c r="LVQ179" s="173"/>
      <c r="LVR179" s="173"/>
      <c r="LVS179" s="173"/>
      <c r="LVT179" s="173"/>
      <c r="LVU179" s="173"/>
      <c r="LVV179" s="173"/>
      <c r="LVW179" s="173"/>
      <c r="LVX179" s="173"/>
      <c r="LVY179" s="173"/>
      <c r="LVZ179" s="173"/>
      <c r="LWA179" s="173"/>
      <c r="LWB179" s="173"/>
      <c r="LWC179" s="173"/>
      <c r="LWD179" s="173"/>
      <c r="LWE179" s="173"/>
      <c r="LWF179" s="173"/>
      <c r="LWG179" s="173"/>
      <c r="LWH179" s="173"/>
      <c r="LWI179" s="173"/>
      <c r="LWJ179" s="173"/>
      <c r="LWK179" s="173"/>
      <c r="LWL179" s="173"/>
      <c r="LWM179" s="173"/>
      <c r="LWN179" s="173"/>
      <c r="LWO179" s="173"/>
      <c r="LWP179" s="173"/>
      <c r="LWQ179" s="173"/>
      <c r="LWR179" s="173"/>
      <c r="LWS179" s="173"/>
      <c r="LWT179" s="173"/>
      <c r="LWU179" s="173"/>
      <c r="LWV179" s="173"/>
      <c r="LWW179" s="173"/>
      <c r="LWX179" s="173"/>
      <c r="LWY179" s="173"/>
      <c r="LWZ179" s="173"/>
      <c r="LXA179" s="173"/>
      <c r="LXB179" s="173"/>
      <c r="LXC179" s="173"/>
      <c r="LXD179" s="173"/>
      <c r="LXE179" s="173"/>
      <c r="LXF179" s="173"/>
      <c r="LXG179" s="173"/>
      <c r="LXH179" s="173"/>
      <c r="LXI179" s="173"/>
      <c r="LXJ179" s="173"/>
      <c r="LXK179" s="173"/>
      <c r="LXL179" s="173"/>
      <c r="LXM179" s="173"/>
      <c r="LXN179" s="173"/>
      <c r="LXO179" s="173"/>
      <c r="LXP179" s="173"/>
      <c r="LXQ179" s="173"/>
      <c r="LXR179" s="173"/>
      <c r="LXS179" s="173"/>
      <c r="LXT179" s="173"/>
      <c r="LXU179" s="173"/>
      <c r="LXV179" s="173"/>
      <c r="LXW179" s="173"/>
      <c r="LXX179" s="173"/>
      <c r="LXY179" s="173"/>
      <c r="LXZ179" s="173"/>
      <c r="LYA179" s="173"/>
      <c r="LYB179" s="173"/>
      <c r="LYC179" s="173"/>
      <c r="LYD179" s="173"/>
      <c r="LYE179" s="173"/>
      <c r="LYF179" s="173"/>
      <c r="LYG179" s="173"/>
      <c r="LYH179" s="173"/>
      <c r="LYI179" s="173"/>
      <c r="LYJ179" s="173"/>
      <c r="LYK179" s="173"/>
      <c r="LYL179" s="173"/>
      <c r="LYM179" s="173"/>
      <c r="LYN179" s="173"/>
      <c r="LYO179" s="173"/>
      <c r="LYP179" s="173"/>
      <c r="LYQ179" s="173"/>
      <c r="LYR179" s="173"/>
      <c r="LYS179" s="173"/>
      <c r="LYT179" s="173"/>
      <c r="LYU179" s="173"/>
      <c r="LYV179" s="173"/>
      <c r="LYW179" s="173"/>
      <c r="LYX179" s="173"/>
      <c r="LYY179" s="173"/>
      <c r="LYZ179" s="173"/>
      <c r="LZA179" s="173"/>
      <c r="LZB179" s="173"/>
      <c r="LZC179" s="173"/>
      <c r="LZD179" s="173"/>
      <c r="LZE179" s="173"/>
      <c r="LZF179" s="173"/>
      <c r="LZG179" s="173"/>
      <c r="LZH179" s="173"/>
      <c r="LZI179" s="173"/>
      <c r="LZJ179" s="173"/>
      <c r="LZK179" s="173"/>
      <c r="LZL179" s="173"/>
      <c r="LZM179" s="173"/>
      <c r="LZN179" s="173"/>
      <c r="LZO179" s="173"/>
      <c r="LZP179" s="173"/>
      <c r="LZQ179" s="173"/>
      <c r="LZR179" s="173"/>
      <c r="LZS179" s="173"/>
      <c r="LZT179" s="173"/>
      <c r="LZU179" s="173"/>
      <c r="LZV179" s="173"/>
      <c r="LZW179" s="173"/>
      <c r="LZX179" s="173"/>
      <c r="LZY179" s="173"/>
      <c r="LZZ179" s="173"/>
      <c r="MAA179" s="173"/>
      <c r="MAB179" s="173"/>
      <c r="MAC179" s="173"/>
      <c r="MAD179" s="173"/>
      <c r="MAE179" s="173"/>
      <c r="MAF179" s="173"/>
      <c r="MAG179" s="173"/>
      <c r="MAH179" s="173"/>
      <c r="MAI179" s="173"/>
      <c r="MAJ179" s="173"/>
      <c r="MAK179" s="173"/>
      <c r="MAL179" s="173"/>
      <c r="MAM179" s="173"/>
      <c r="MAN179" s="173"/>
      <c r="MAO179" s="173"/>
      <c r="MAP179" s="173"/>
      <c r="MAQ179" s="173"/>
      <c r="MAR179" s="173"/>
      <c r="MAS179" s="173"/>
      <c r="MAT179" s="173"/>
      <c r="MAU179" s="173"/>
      <c r="MAV179" s="173"/>
      <c r="MAW179" s="173"/>
      <c r="MAX179" s="173"/>
      <c r="MAY179" s="173"/>
      <c r="MAZ179" s="173"/>
      <c r="MBA179" s="173"/>
      <c r="MBB179" s="173"/>
      <c r="MBC179" s="173"/>
      <c r="MBD179" s="173"/>
      <c r="MBE179" s="173"/>
      <c r="MBF179" s="173"/>
      <c r="MBG179" s="173"/>
      <c r="MBH179" s="173"/>
      <c r="MBI179" s="173"/>
      <c r="MBJ179" s="173"/>
      <c r="MBK179" s="173"/>
      <c r="MBL179" s="173"/>
      <c r="MBM179" s="173"/>
      <c r="MBN179" s="173"/>
      <c r="MBO179" s="173"/>
      <c r="MBP179" s="173"/>
      <c r="MBQ179" s="173"/>
      <c r="MBR179" s="173"/>
      <c r="MBS179" s="173"/>
      <c r="MBT179" s="173"/>
      <c r="MBU179" s="173"/>
      <c r="MBV179" s="173"/>
      <c r="MBW179" s="173"/>
      <c r="MBX179" s="173"/>
      <c r="MBY179" s="173"/>
      <c r="MBZ179" s="173"/>
      <c r="MCA179" s="173"/>
      <c r="MCB179" s="173"/>
      <c r="MCC179" s="173"/>
      <c r="MCD179" s="173"/>
      <c r="MCE179" s="173"/>
      <c r="MCF179" s="173"/>
      <c r="MCG179" s="173"/>
      <c r="MCH179" s="173"/>
      <c r="MCI179" s="173"/>
      <c r="MCJ179" s="173"/>
      <c r="MCK179" s="173"/>
      <c r="MCL179" s="173"/>
      <c r="MCM179" s="173"/>
      <c r="MCN179" s="173"/>
      <c r="MCO179" s="173"/>
      <c r="MCP179" s="173"/>
      <c r="MCQ179" s="173"/>
      <c r="MCR179" s="173"/>
      <c r="MCS179" s="173"/>
      <c r="MCT179" s="173"/>
      <c r="MCU179" s="173"/>
      <c r="MCV179" s="173"/>
      <c r="MCW179" s="173"/>
      <c r="MCX179" s="173"/>
      <c r="MCY179" s="173"/>
      <c r="MCZ179" s="173"/>
      <c r="MDA179" s="173"/>
      <c r="MDB179" s="173"/>
      <c r="MDC179" s="173"/>
      <c r="MDD179" s="173"/>
      <c r="MDE179" s="173"/>
      <c r="MDF179" s="173"/>
      <c r="MDG179" s="173"/>
      <c r="MDH179" s="173"/>
      <c r="MDI179" s="173"/>
      <c r="MDJ179" s="173"/>
      <c r="MDK179" s="173"/>
      <c r="MDL179" s="173"/>
      <c r="MDM179" s="173"/>
      <c r="MDN179" s="173"/>
      <c r="MDO179" s="173"/>
      <c r="MDP179" s="173"/>
      <c r="MDQ179" s="173"/>
      <c r="MDR179" s="173"/>
      <c r="MDS179" s="173"/>
      <c r="MDT179" s="173"/>
      <c r="MDU179" s="173"/>
      <c r="MDV179" s="173"/>
      <c r="MDW179" s="173"/>
      <c r="MDX179" s="173"/>
      <c r="MDY179" s="173"/>
      <c r="MDZ179" s="173"/>
      <c r="MEA179" s="173"/>
      <c r="MEB179" s="173"/>
      <c r="MEC179" s="173"/>
      <c r="MED179" s="173"/>
      <c r="MEE179" s="173"/>
      <c r="MEF179" s="173"/>
      <c r="MEG179" s="173"/>
      <c r="MEH179" s="173"/>
      <c r="MEI179" s="173"/>
      <c r="MEJ179" s="173"/>
      <c r="MEK179" s="173"/>
      <c r="MEL179" s="173"/>
      <c r="MEM179" s="173"/>
      <c r="MEN179" s="173"/>
      <c r="MEO179" s="173"/>
      <c r="MEP179" s="173"/>
      <c r="MEQ179" s="173"/>
      <c r="MER179" s="173"/>
      <c r="MES179" s="173"/>
      <c r="MET179" s="173"/>
      <c r="MEU179" s="173"/>
      <c r="MEV179" s="173"/>
      <c r="MEW179" s="173"/>
      <c r="MEX179" s="173"/>
      <c r="MEY179" s="173"/>
      <c r="MEZ179" s="173"/>
      <c r="MFA179" s="173"/>
      <c r="MFB179" s="173"/>
      <c r="MFC179" s="173"/>
      <c r="MFD179" s="173"/>
      <c r="MFE179" s="173"/>
      <c r="MFF179" s="173"/>
      <c r="MFG179" s="173"/>
      <c r="MFH179" s="173"/>
      <c r="MFI179" s="173"/>
      <c r="MFJ179" s="173"/>
      <c r="MFK179" s="173"/>
      <c r="MFL179" s="173"/>
      <c r="MFM179" s="173"/>
      <c r="MFN179" s="173"/>
      <c r="MFO179" s="173"/>
      <c r="MFP179" s="173"/>
      <c r="MFQ179" s="173"/>
      <c r="MFR179" s="173"/>
      <c r="MFS179" s="173"/>
      <c r="MFT179" s="173"/>
      <c r="MFU179" s="173"/>
      <c r="MFV179" s="173"/>
      <c r="MFW179" s="173"/>
      <c r="MFX179" s="173"/>
      <c r="MFY179" s="173"/>
      <c r="MFZ179" s="173"/>
      <c r="MGA179" s="173"/>
      <c r="MGB179" s="173"/>
      <c r="MGC179" s="173"/>
      <c r="MGD179" s="173"/>
      <c r="MGE179" s="173"/>
      <c r="MGF179" s="173"/>
      <c r="MGG179" s="173"/>
      <c r="MGH179" s="173"/>
      <c r="MGI179" s="173"/>
      <c r="MGJ179" s="173"/>
      <c r="MGK179" s="173"/>
      <c r="MGL179" s="173"/>
      <c r="MGM179" s="173"/>
      <c r="MGN179" s="173"/>
      <c r="MGO179" s="173"/>
      <c r="MGP179" s="173"/>
      <c r="MGQ179" s="173"/>
      <c r="MGR179" s="173"/>
      <c r="MGS179" s="173"/>
      <c r="MGT179" s="173"/>
      <c r="MGU179" s="173"/>
      <c r="MGV179" s="173"/>
      <c r="MGW179" s="173"/>
      <c r="MGX179" s="173"/>
      <c r="MGY179" s="173"/>
      <c r="MGZ179" s="173"/>
      <c r="MHA179" s="173"/>
      <c r="MHB179" s="173"/>
      <c r="MHC179" s="173"/>
      <c r="MHD179" s="173"/>
      <c r="MHE179" s="173"/>
      <c r="MHF179" s="173"/>
      <c r="MHG179" s="173"/>
      <c r="MHH179" s="173"/>
      <c r="MHI179" s="173"/>
      <c r="MHJ179" s="173"/>
      <c r="MHK179" s="173"/>
      <c r="MHL179" s="173"/>
      <c r="MHM179" s="173"/>
      <c r="MHN179" s="173"/>
      <c r="MHO179" s="173"/>
      <c r="MHP179" s="173"/>
      <c r="MHQ179" s="173"/>
      <c r="MHR179" s="173"/>
      <c r="MHS179" s="173"/>
      <c r="MHT179" s="173"/>
      <c r="MHU179" s="173"/>
      <c r="MHV179" s="173"/>
      <c r="MHW179" s="173"/>
      <c r="MHX179" s="173"/>
      <c r="MHY179" s="173"/>
      <c r="MHZ179" s="173"/>
      <c r="MIA179" s="173"/>
      <c r="MIB179" s="173"/>
      <c r="MIC179" s="173"/>
      <c r="MID179" s="173"/>
      <c r="MIE179" s="173"/>
      <c r="MIF179" s="173"/>
      <c r="MIG179" s="173"/>
      <c r="MIH179" s="173"/>
      <c r="MII179" s="173"/>
      <c r="MIJ179" s="173"/>
      <c r="MIK179" s="173"/>
      <c r="MIL179" s="173"/>
      <c r="MIM179" s="173"/>
      <c r="MIN179" s="173"/>
      <c r="MIO179" s="173"/>
      <c r="MIP179" s="173"/>
      <c r="MIQ179" s="173"/>
      <c r="MIR179" s="173"/>
      <c r="MIS179" s="173"/>
      <c r="MIT179" s="173"/>
      <c r="MIU179" s="173"/>
      <c r="MIV179" s="173"/>
      <c r="MIW179" s="173"/>
      <c r="MIX179" s="173"/>
      <c r="MIY179" s="173"/>
      <c r="MIZ179" s="173"/>
      <c r="MJA179" s="173"/>
      <c r="MJB179" s="173"/>
      <c r="MJC179" s="173"/>
      <c r="MJD179" s="173"/>
      <c r="MJE179" s="173"/>
      <c r="MJF179" s="173"/>
      <c r="MJG179" s="173"/>
      <c r="MJH179" s="173"/>
      <c r="MJI179" s="173"/>
      <c r="MJJ179" s="173"/>
      <c r="MJK179" s="173"/>
      <c r="MJL179" s="173"/>
      <c r="MJM179" s="173"/>
      <c r="MJN179" s="173"/>
      <c r="MJO179" s="173"/>
      <c r="MJP179" s="173"/>
      <c r="MJQ179" s="173"/>
      <c r="MJR179" s="173"/>
      <c r="MJS179" s="173"/>
      <c r="MJT179" s="173"/>
      <c r="MJU179" s="173"/>
      <c r="MJV179" s="173"/>
      <c r="MJW179" s="173"/>
      <c r="MJX179" s="173"/>
      <c r="MJY179" s="173"/>
      <c r="MJZ179" s="173"/>
      <c r="MKA179" s="173"/>
      <c r="MKB179" s="173"/>
      <c r="MKC179" s="173"/>
      <c r="MKD179" s="173"/>
      <c r="MKE179" s="173"/>
      <c r="MKF179" s="173"/>
      <c r="MKG179" s="173"/>
      <c r="MKH179" s="173"/>
      <c r="MKI179" s="173"/>
      <c r="MKJ179" s="173"/>
      <c r="MKK179" s="173"/>
      <c r="MKL179" s="173"/>
      <c r="MKM179" s="173"/>
      <c r="MKN179" s="173"/>
      <c r="MKO179" s="173"/>
      <c r="MKP179" s="173"/>
      <c r="MKQ179" s="173"/>
      <c r="MKR179" s="173"/>
      <c r="MKS179" s="173"/>
      <c r="MKT179" s="173"/>
      <c r="MKU179" s="173"/>
      <c r="MKV179" s="173"/>
      <c r="MKW179" s="173"/>
      <c r="MKX179" s="173"/>
      <c r="MKY179" s="173"/>
      <c r="MKZ179" s="173"/>
      <c r="MLA179" s="173"/>
      <c r="MLB179" s="173"/>
      <c r="MLC179" s="173"/>
      <c r="MLD179" s="173"/>
      <c r="MLE179" s="173"/>
      <c r="MLF179" s="173"/>
      <c r="MLG179" s="173"/>
      <c r="MLH179" s="173"/>
      <c r="MLI179" s="173"/>
      <c r="MLJ179" s="173"/>
      <c r="MLK179" s="173"/>
      <c r="MLL179" s="173"/>
      <c r="MLM179" s="173"/>
      <c r="MLN179" s="173"/>
      <c r="MLO179" s="173"/>
      <c r="MLP179" s="173"/>
      <c r="MLQ179" s="173"/>
      <c r="MLR179" s="173"/>
      <c r="MLS179" s="173"/>
      <c r="MLT179" s="173"/>
      <c r="MLU179" s="173"/>
      <c r="MLV179" s="173"/>
      <c r="MLW179" s="173"/>
      <c r="MLX179" s="173"/>
      <c r="MLY179" s="173"/>
      <c r="MLZ179" s="173"/>
      <c r="MMA179" s="173"/>
      <c r="MMB179" s="173"/>
      <c r="MMC179" s="173"/>
      <c r="MMD179" s="173"/>
      <c r="MME179" s="173"/>
      <c r="MMF179" s="173"/>
      <c r="MMG179" s="173"/>
      <c r="MMH179" s="173"/>
      <c r="MMI179" s="173"/>
      <c r="MMJ179" s="173"/>
      <c r="MMK179" s="173"/>
      <c r="MML179" s="173"/>
      <c r="MMM179" s="173"/>
      <c r="MMN179" s="173"/>
      <c r="MMO179" s="173"/>
      <c r="MMP179" s="173"/>
      <c r="MMQ179" s="173"/>
      <c r="MMR179" s="173"/>
      <c r="MMS179" s="173"/>
      <c r="MMT179" s="173"/>
      <c r="MMU179" s="173"/>
      <c r="MMV179" s="173"/>
      <c r="MMW179" s="173"/>
      <c r="MMX179" s="173"/>
      <c r="MMY179" s="173"/>
      <c r="MMZ179" s="173"/>
      <c r="MNA179" s="173"/>
      <c r="MNB179" s="173"/>
      <c r="MNC179" s="173"/>
      <c r="MND179" s="173"/>
      <c r="MNE179" s="173"/>
      <c r="MNF179" s="173"/>
      <c r="MNG179" s="173"/>
      <c r="MNH179" s="173"/>
      <c r="MNI179" s="173"/>
      <c r="MNJ179" s="173"/>
      <c r="MNK179" s="173"/>
      <c r="MNL179" s="173"/>
      <c r="MNM179" s="173"/>
      <c r="MNN179" s="173"/>
      <c r="MNO179" s="173"/>
      <c r="MNP179" s="173"/>
      <c r="MNQ179" s="173"/>
      <c r="MNR179" s="173"/>
      <c r="MNS179" s="173"/>
      <c r="MNT179" s="173"/>
      <c r="MNU179" s="173"/>
      <c r="MNV179" s="173"/>
      <c r="MNW179" s="173"/>
      <c r="MNX179" s="173"/>
      <c r="MNY179" s="173"/>
      <c r="MNZ179" s="173"/>
      <c r="MOA179" s="173"/>
      <c r="MOB179" s="173"/>
      <c r="MOC179" s="173"/>
      <c r="MOD179" s="173"/>
      <c r="MOE179" s="173"/>
      <c r="MOF179" s="173"/>
      <c r="MOG179" s="173"/>
      <c r="MOH179" s="173"/>
      <c r="MOI179" s="173"/>
      <c r="MOJ179" s="173"/>
      <c r="MOK179" s="173"/>
      <c r="MOL179" s="173"/>
      <c r="MOM179" s="173"/>
      <c r="MON179" s="173"/>
      <c r="MOO179" s="173"/>
      <c r="MOP179" s="173"/>
      <c r="MOQ179" s="173"/>
      <c r="MOR179" s="173"/>
      <c r="MOS179" s="173"/>
      <c r="MOT179" s="173"/>
      <c r="MOU179" s="173"/>
      <c r="MOV179" s="173"/>
      <c r="MOW179" s="173"/>
      <c r="MOX179" s="173"/>
      <c r="MOY179" s="173"/>
      <c r="MOZ179" s="173"/>
      <c r="MPA179" s="173"/>
      <c r="MPB179" s="173"/>
      <c r="MPC179" s="173"/>
      <c r="MPD179" s="173"/>
      <c r="MPE179" s="173"/>
      <c r="MPF179" s="173"/>
      <c r="MPG179" s="173"/>
      <c r="MPH179" s="173"/>
      <c r="MPI179" s="173"/>
      <c r="MPJ179" s="173"/>
      <c r="MPK179" s="173"/>
      <c r="MPL179" s="173"/>
      <c r="MPM179" s="173"/>
      <c r="MPN179" s="173"/>
      <c r="MPO179" s="173"/>
      <c r="MPP179" s="173"/>
      <c r="MPQ179" s="173"/>
      <c r="MPR179" s="173"/>
      <c r="MPS179" s="173"/>
      <c r="MPT179" s="173"/>
      <c r="MPU179" s="173"/>
      <c r="MPV179" s="173"/>
      <c r="MPW179" s="173"/>
      <c r="MPX179" s="173"/>
      <c r="MPY179" s="173"/>
      <c r="MPZ179" s="173"/>
      <c r="MQA179" s="173"/>
      <c r="MQB179" s="173"/>
      <c r="MQC179" s="173"/>
      <c r="MQD179" s="173"/>
      <c r="MQE179" s="173"/>
      <c r="MQF179" s="173"/>
      <c r="MQG179" s="173"/>
      <c r="MQH179" s="173"/>
      <c r="MQI179" s="173"/>
      <c r="MQJ179" s="173"/>
      <c r="MQK179" s="173"/>
      <c r="MQL179" s="173"/>
      <c r="MQM179" s="173"/>
      <c r="MQN179" s="173"/>
      <c r="MQO179" s="173"/>
      <c r="MQP179" s="173"/>
      <c r="MQQ179" s="173"/>
      <c r="MQR179" s="173"/>
      <c r="MQS179" s="173"/>
      <c r="MQT179" s="173"/>
      <c r="MQU179" s="173"/>
      <c r="MQV179" s="173"/>
      <c r="MQW179" s="173"/>
      <c r="MQX179" s="173"/>
      <c r="MQY179" s="173"/>
      <c r="MQZ179" s="173"/>
      <c r="MRA179" s="173"/>
      <c r="MRB179" s="173"/>
      <c r="MRC179" s="173"/>
      <c r="MRD179" s="173"/>
      <c r="MRE179" s="173"/>
      <c r="MRF179" s="173"/>
      <c r="MRG179" s="173"/>
      <c r="MRH179" s="173"/>
      <c r="MRI179" s="173"/>
      <c r="MRJ179" s="173"/>
      <c r="MRK179" s="173"/>
      <c r="MRL179" s="173"/>
      <c r="MRM179" s="173"/>
      <c r="MRN179" s="173"/>
      <c r="MRO179" s="173"/>
      <c r="MRP179" s="173"/>
      <c r="MRQ179" s="173"/>
      <c r="MRR179" s="173"/>
      <c r="MRS179" s="173"/>
      <c r="MRT179" s="173"/>
      <c r="MRU179" s="173"/>
      <c r="MRV179" s="173"/>
      <c r="MRW179" s="173"/>
      <c r="MRX179" s="173"/>
      <c r="MRY179" s="173"/>
      <c r="MRZ179" s="173"/>
      <c r="MSA179" s="173"/>
      <c r="MSB179" s="173"/>
      <c r="MSC179" s="173"/>
      <c r="MSD179" s="173"/>
      <c r="MSE179" s="173"/>
      <c r="MSF179" s="173"/>
      <c r="MSG179" s="173"/>
      <c r="MSH179" s="173"/>
      <c r="MSI179" s="173"/>
      <c r="MSJ179" s="173"/>
      <c r="MSK179" s="173"/>
      <c r="MSL179" s="173"/>
      <c r="MSM179" s="173"/>
      <c r="MSN179" s="173"/>
      <c r="MSO179" s="173"/>
      <c r="MSP179" s="173"/>
      <c r="MSQ179" s="173"/>
      <c r="MSR179" s="173"/>
      <c r="MSS179" s="173"/>
      <c r="MST179" s="173"/>
      <c r="MSU179" s="173"/>
      <c r="MSV179" s="173"/>
      <c r="MSW179" s="173"/>
      <c r="MSX179" s="173"/>
      <c r="MSY179" s="173"/>
      <c r="MSZ179" s="173"/>
      <c r="MTA179" s="173"/>
      <c r="MTB179" s="173"/>
      <c r="MTC179" s="173"/>
      <c r="MTD179" s="173"/>
      <c r="MTE179" s="173"/>
      <c r="MTF179" s="173"/>
      <c r="MTG179" s="173"/>
      <c r="MTH179" s="173"/>
      <c r="MTI179" s="173"/>
      <c r="MTJ179" s="173"/>
      <c r="MTK179" s="173"/>
      <c r="MTL179" s="173"/>
      <c r="MTM179" s="173"/>
      <c r="MTN179" s="173"/>
      <c r="MTO179" s="173"/>
      <c r="MTP179" s="173"/>
      <c r="MTQ179" s="173"/>
      <c r="MTR179" s="173"/>
      <c r="MTS179" s="173"/>
      <c r="MTT179" s="173"/>
      <c r="MTU179" s="173"/>
      <c r="MTV179" s="173"/>
      <c r="MTW179" s="173"/>
      <c r="MTX179" s="173"/>
      <c r="MTY179" s="173"/>
      <c r="MTZ179" s="173"/>
      <c r="MUA179" s="173"/>
      <c r="MUB179" s="173"/>
      <c r="MUC179" s="173"/>
      <c r="MUD179" s="173"/>
      <c r="MUE179" s="173"/>
      <c r="MUF179" s="173"/>
      <c r="MUG179" s="173"/>
      <c r="MUH179" s="173"/>
      <c r="MUI179" s="173"/>
      <c r="MUJ179" s="173"/>
      <c r="MUK179" s="173"/>
      <c r="MUL179" s="173"/>
      <c r="MUM179" s="173"/>
      <c r="MUN179" s="173"/>
      <c r="MUO179" s="173"/>
      <c r="MUP179" s="173"/>
      <c r="MUQ179" s="173"/>
      <c r="MUR179" s="173"/>
      <c r="MUS179" s="173"/>
      <c r="MUT179" s="173"/>
      <c r="MUU179" s="173"/>
      <c r="MUV179" s="173"/>
      <c r="MUW179" s="173"/>
      <c r="MUX179" s="173"/>
      <c r="MUY179" s="173"/>
      <c r="MUZ179" s="173"/>
      <c r="MVA179" s="173"/>
      <c r="MVB179" s="173"/>
      <c r="MVC179" s="173"/>
      <c r="MVD179" s="173"/>
      <c r="MVE179" s="173"/>
      <c r="MVF179" s="173"/>
      <c r="MVG179" s="173"/>
      <c r="MVH179" s="173"/>
      <c r="MVI179" s="173"/>
      <c r="MVJ179" s="173"/>
      <c r="MVK179" s="173"/>
      <c r="MVL179" s="173"/>
      <c r="MVM179" s="173"/>
      <c r="MVN179" s="173"/>
      <c r="MVO179" s="173"/>
      <c r="MVP179" s="173"/>
      <c r="MVQ179" s="173"/>
      <c r="MVR179" s="173"/>
      <c r="MVS179" s="173"/>
      <c r="MVT179" s="173"/>
      <c r="MVU179" s="173"/>
      <c r="MVV179" s="173"/>
      <c r="MVW179" s="173"/>
      <c r="MVX179" s="173"/>
      <c r="MVY179" s="173"/>
      <c r="MVZ179" s="173"/>
      <c r="MWA179" s="173"/>
      <c r="MWB179" s="173"/>
      <c r="MWC179" s="173"/>
      <c r="MWD179" s="173"/>
      <c r="MWE179" s="173"/>
      <c r="MWF179" s="173"/>
      <c r="MWG179" s="173"/>
      <c r="MWH179" s="173"/>
      <c r="MWI179" s="173"/>
      <c r="MWJ179" s="173"/>
      <c r="MWK179" s="173"/>
      <c r="MWL179" s="173"/>
      <c r="MWM179" s="173"/>
      <c r="MWN179" s="173"/>
      <c r="MWO179" s="173"/>
      <c r="MWP179" s="173"/>
      <c r="MWQ179" s="173"/>
      <c r="MWR179" s="173"/>
      <c r="MWS179" s="173"/>
      <c r="MWT179" s="173"/>
      <c r="MWU179" s="173"/>
      <c r="MWV179" s="173"/>
      <c r="MWW179" s="173"/>
      <c r="MWX179" s="173"/>
      <c r="MWY179" s="173"/>
      <c r="MWZ179" s="173"/>
      <c r="MXA179" s="173"/>
      <c r="MXB179" s="173"/>
      <c r="MXC179" s="173"/>
      <c r="MXD179" s="173"/>
      <c r="MXE179" s="173"/>
      <c r="MXF179" s="173"/>
      <c r="MXG179" s="173"/>
      <c r="MXH179" s="173"/>
      <c r="MXI179" s="173"/>
      <c r="MXJ179" s="173"/>
      <c r="MXK179" s="173"/>
      <c r="MXL179" s="173"/>
      <c r="MXM179" s="173"/>
      <c r="MXN179" s="173"/>
      <c r="MXO179" s="173"/>
      <c r="MXP179" s="173"/>
      <c r="MXQ179" s="173"/>
      <c r="MXR179" s="173"/>
      <c r="MXS179" s="173"/>
      <c r="MXT179" s="173"/>
      <c r="MXU179" s="173"/>
      <c r="MXV179" s="173"/>
      <c r="MXW179" s="173"/>
      <c r="MXX179" s="173"/>
      <c r="MXY179" s="173"/>
      <c r="MXZ179" s="173"/>
      <c r="MYA179" s="173"/>
      <c r="MYB179" s="173"/>
      <c r="MYC179" s="173"/>
      <c r="MYD179" s="173"/>
      <c r="MYE179" s="173"/>
      <c r="MYF179" s="173"/>
      <c r="MYG179" s="173"/>
      <c r="MYH179" s="173"/>
      <c r="MYI179" s="173"/>
      <c r="MYJ179" s="173"/>
      <c r="MYK179" s="173"/>
      <c r="MYL179" s="173"/>
      <c r="MYM179" s="173"/>
      <c r="MYN179" s="173"/>
      <c r="MYO179" s="173"/>
      <c r="MYP179" s="173"/>
      <c r="MYQ179" s="173"/>
      <c r="MYR179" s="173"/>
      <c r="MYS179" s="173"/>
      <c r="MYT179" s="173"/>
      <c r="MYU179" s="173"/>
      <c r="MYV179" s="173"/>
      <c r="MYW179" s="173"/>
      <c r="MYX179" s="173"/>
      <c r="MYY179" s="173"/>
      <c r="MYZ179" s="173"/>
      <c r="MZA179" s="173"/>
      <c r="MZB179" s="173"/>
      <c r="MZC179" s="173"/>
      <c r="MZD179" s="173"/>
      <c r="MZE179" s="173"/>
      <c r="MZF179" s="173"/>
      <c r="MZG179" s="173"/>
      <c r="MZH179" s="173"/>
      <c r="MZI179" s="173"/>
      <c r="MZJ179" s="173"/>
      <c r="MZK179" s="173"/>
      <c r="MZL179" s="173"/>
      <c r="MZM179" s="173"/>
      <c r="MZN179" s="173"/>
      <c r="MZO179" s="173"/>
      <c r="MZP179" s="173"/>
      <c r="MZQ179" s="173"/>
      <c r="MZR179" s="173"/>
      <c r="MZS179" s="173"/>
      <c r="MZT179" s="173"/>
      <c r="MZU179" s="173"/>
      <c r="MZV179" s="173"/>
      <c r="MZW179" s="173"/>
      <c r="MZX179" s="173"/>
      <c r="MZY179" s="173"/>
      <c r="MZZ179" s="173"/>
      <c r="NAA179" s="173"/>
      <c r="NAB179" s="173"/>
      <c r="NAC179" s="173"/>
      <c r="NAD179" s="173"/>
      <c r="NAE179" s="173"/>
      <c r="NAF179" s="173"/>
      <c r="NAG179" s="173"/>
      <c r="NAH179" s="173"/>
      <c r="NAI179" s="173"/>
      <c r="NAJ179" s="173"/>
      <c r="NAK179" s="173"/>
      <c r="NAL179" s="173"/>
      <c r="NAM179" s="173"/>
      <c r="NAN179" s="173"/>
      <c r="NAO179" s="173"/>
      <c r="NAP179" s="173"/>
      <c r="NAQ179" s="173"/>
      <c r="NAR179" s="173"/>
      <c r="NAS179" s="173"/>
      <c r="NAT179" s="173"/>
      <c r="NAU179" s="173"/>
      <c r="NAV179" s="173"/>
      <c r="NAW179" s="173"/>
      <c r="NAX179" s="173"/>
      <c r="NAY179" s="173"/>
      <c r="NAZ179" s="173"/>
      <c r="NBA179" s="173"/>
      <c r="NBB179" s="173"/>
      <c r="NBC179" s="173"/>
      <c r="NBD179" s="173"/>
      <c r="NBE179" s="173"/>
      <c r="NBF179" s="173"/>
      <c r="NBG179" s="173"/>
      <c r="NBH179" s="173"/>
      <c r="NBI179" s="173"/>
      <c r="NBJ179" s="173"/>
      <c r="NBK179" s="173"/>
      <c r="NBL179" s="173"/>
      <c r="NBM179" s="173"/>
      <c r="NBN179" s="173"/>
      <c r="NBO179" s="173"/>
      <c r="NBP179" s="173"/>
      <c r="NBQ179" s="173"/>
      <c r="NBR179" s="173"/>
      <c r="NBS179" s="173"/>
      <c r="NBT179" s="173"/>
      <c r="NBU179" s="173"/>
      <c r="NBV179" s="173"/>
      <c r="NBW179" s="173"/>
      <c r="NBX179" s="173"/>
      <c r="NBY179" s="173"/>
      <c r="NBZ179" s="173"/>
      <c r="NCA179" s="173"/>
      <c r="NCB179" s="173"/>
      <c r="NCC179" s="173"/>
      <c r="NCD179" s="173"/>
      <c r="NCE179" s="173"/>
      <c r="NCF179" s="173"/>
      <c r="NCG179" s="173"/>
      <c r="NCH179" s="173"/>
      <c r="NCI179" s="173"/>
      <c r="NCJ179" s="173"/>
      <c r="NCK179" s="173"/>
      <c r="NCL179" s="173"/>
      <c r="NCM179" s="173"/>
      <c r="NCN179" s="173"/>
      <c r="NCO179" s="173"/>
      <c r="NCP179" s="173"/>
      <c r="NCQ179" s="173"/>
      <c r="NCR179" s="173"/>
      <c r="NCS179" s="173"/>
      <c r="NCT179" s="173"/>
      <c r="NCU179" s="173"/>
      <c r="NCV179" s="173"/>
      <c r="NCW179" s="173"/>
      <c r="NCX179" s="173"/>
      <c r="NCY179" s="173"/>
      <c r="NCZ179" s="173"/>
      <c r="NDA179" s="173"/>
      <c r="NDB179" s="173"/>
      <c r="NDC179" s="173"/>
      <c r="NDD179" s="173"/>
      <c r="NDE179" s="173"/>
      <c r="NDF179" s="173"/>
      <c r="NDG179" s="173"/>
      <c r="NDH179" s="173"/>
      <c r="NDI179" s="173"/>
      <c r="NDJ179" s="173"/>
      <c r="NDK179" s="173"/>
      <c r="NDL179" s="173"/>
      <c r="NDM179" s="173"/>
      <c r="NDN179" s="173"/>
      <c r="NDO179" s="173"/>
      <c r="NDP179" s="173"/>
      <c r="NDQ179" s="173"/>
      <c r="NDR179" s="173"/>
      <c r="NDS179" s="173"/>
      <c r="NDT179" s="173"/>
      <c r="NDU179" s="173"/>
      <c r="NDV179" s="173"/>
      <c r="NDW179" s="173"/>
      <c r="NDX179" s="173"/>
      <c r="NDY179" s="173"/>
      <c r="NDZ179" s="173"/>
      <c r="NEA179" s="173"/>
      <c r="NEB179" s="173"/>
      <c r="NEC179" s="173"/>
      <c r="NED179" s="173"/>
      <c r="NEE179" s="173"/>
      <c r="NEF179" s="173"/>
      <c r="NEG179" s="173"/>
      <c r="NEH179" s="173"/>
      <c r="NEI179" s="173"/>
      <c r="NEJ179" s="173"/>
      <c r="NEK179" s="173"/>
      <c r="NEL179" s="173"/>
      <c r="NEM179" s="173"/>
      <c r="NEN179" s="173"/>
      <c r="NEO179" s="173"/>
      <c r="NEP179" s="173"/>
      <c r="NEQ179" s="173"/>
      <c r="NER179" s="173"/>
      <c r="NES179" s="173"/>
      <c r="NET179" s="173"/>
      <c r="NEU179" s="173"/>
      <c r="NEV179" s="173"/>
      <c r="NEW179" s="173"/>
      <c r="NEX179" s="173"/>
      <c r="NEY179" s="173"/>
      <c r="NEZ179" s="173"/>
      <c r="NFA179" s="173"/>
      <c r="NFB179" s="173"/>
      <c r="NFC179" s="173"/>
      <c r="NFD179" s="173"/>
      <c r="NFE179" s="173"/>
      <c r="NFF179" s="173"/>
      <c r="NFG179" s="173"/>
      <c r="NFH179" s="173"/>
      <c r="NFI179" s="173"/>
      <c r="NFJ179" s="173"/>
      <c r="NFK179" s="173"/>
      <c r="NFL179" s="173"/>
      <c r="NFM179" s="173"/>
      <c r="NFN179" s="173"/>
      <c r="NFO179" s="173"/>
      <c r="NFP179" s="173"/>
      <c r="NFQ179" s="173"/>
      <c r="NFR179" s="173"/>
      <c r="NFS179" s="173"/>
      <c r="NFT179" s="173"/>
      <c r="NFU179" s="173"/>
      <c r="NFV179" s="173"/>
      <c r="NFW179" s="173"/>
      <c r="NFX179" s="173"/>
      <c r="NFY179" s="173"/>
      <c r="NFZ179" s="173"/>
      <c r="NGA179" s="173"/>
      <c r="NGB179" s="173"/>
      <c r="NGC179" s="173"/>
      <c r="NGD179" s="173"/>
      <c r="NGE179" s="173"/>
      <c r="NGF179" s="173"/>
      <c r="NGG179" s="173"/>
      <c r="NGH179" s="173"/>
      <c r="NGI179" s="173"/>
      <c r="NGJ179" s="173"/>
      <c r="NGK179" s="173"/>
      <c r="NGL179" s="173"/>
      <c r="NGM179" s="173"/>
      <c r="NGN179" s="173"/>
      <c r="NGO179" s="173"/>
      <c r="NGP179" s="173"/>
      <c r="NGQ179" s="173"/>
      <c r="NGR179" s="173"/>
      <c r="NGS179" s="173"/>
      <c r="NGT179" s="173"/>
      <c r="NGU179" s="173"/>
      <c r="NGV179" s="173"/>
      <c r="NGW179" s="173"/>
      <c r="NGX179" s="173"/>
      <c r="NGY179" s="173"/>
      <c r="NGZ179" s="173"/>
      <c r="NHA179" s="173"/>
      <c r="NHB179" s="173"/>
      <c r="NHC179" s="173"/>
      <c r="NHD179" s="173"/>
      <c r="NHE179" s="173"/>
      <c r="NHF179" s="173"/>
      <c r="NHG179" s="173"/>
      <c r="NHH179" s="173"/>
      <c r="NHI179" s="173"/>
      <c r="NHJ179" s="173"/>
      <c r="NHK179" s="173"/>
      <c r="NHL179" s="173"/>
      <c r="NHM179" s="173"/>
      <c r="NHN179" s="173"/>
      <c r="NHO179" s="173"/>
      <c r="NHP179" s="173"/>
      <c r="NHQ179" s="173"/>
      <c r="NHR179" s="173"/>
      <c r="NHS179" s="173"/>
      <c r="NHT179" s="173"/>
      <c r="NHU179" s="173"/>
      <c r="NHV179" s="173"/>
      <c r="NHW179" s="173"/>
      <c r="NHX179" s="173"/>
      <c r="NHY179" s="173"/>
      <c r="NHZ179" s="173"/>
      <c r="NIA179" s="173"/>
      <c r="NIB179" s="173"/>
      <c r="NIC179" s="173"/>
      <c r="NID179" s="173"/>
      <c r="NIE179" s="173"/>
      <c r="NIF179" s="173"/>
      <c r="NIG179" s="173"/>
      <c r="NIH179" s="173"/>
      <c r="NII179" s="173"/>
      <c r="NIJ179" s="173"/>
      <c r="NIK179" s="173"/>
      <c r="NIL179" s="173"/>
      <c r="NIM179" s="173"/>
      <c r="NIN179" s="173"/>
      <c r="NIO179" s="173"/>
      <c r="NIP179" s="173"/>
      <c r="NIQ179" s="173"/>
      <c r="NIR179" s="173"/>
      <c r="NIS179" s="173"/>
      <c r="NIT179" s="173"/>
      <c r="NIU179" s="173"/>
      <c r="NIV179" s="173"/>
      <c r="NIW179" s="173"/>
      <c r="NIX179" s="173"/>
      <c r="NIY179" s="173"/>
      <c r="NIZ179" s="173"/>
      <c r="NJA179" s="173"/>
      <c r="NJB179" s="173"/>
      <c r="NJC179" s="173"/>
      <c r="NJD179" s="173"/>
      <c r="NJE179" s="173"/>
      <c r="NJF179" s="173"/>
      <c r="NJG179" s="173"/>
      <c r="NJH179" s="173"/>
      <c r="NJI179" s="173"/>
      <c r="NJJ179" s="173"/>
      <c r="NJK179" s="173"/>
      <c r="NJL179" s="173"/>
      <c r="NJM179" s="173"/>
      <c r="NJN179" s="173"/>
      <c r="NJO179" s="173"/>
      <c r="NJP179" s="173"/>
      <c r="NJQ179" s="173"/>
      <c r="NJR179" s="173"/>
      <c r="NJS179" s="173"/>
      <c r="NJT179" s="173"/>
      <c r="NJU179" s="173"/>
      <c r="NJV179" s="173"/>
      <c r="NJW179" s="173"/>
      <c r="NJX179" s="173"/>
      <c r="NJY179" s="173"/>
      <c r="NJZ179" s="173"/>
      <c r="NKA179" s="173"/>
      <c r="NKB179" s="173"/>
      <c r="NKC179" s="173"/>
      <c r="NKD179" s="173"/>
      <c r="NKE179" s="173"/>
      <c r="NKF179" s="173"/>
      <c r="NKG179" s="173"/>
      <c r="NKH179" s="173"/>
      <c r="NKI179" s="173"/>
      <c r="NKJ179" s="173"/>
      <c r="NKK179" s="173"/>
      <c r="NKL179" s="173"/>
      <c r="NKM179" s="173"/>
      <c r="NKN179" s="173"/>
      <c r="NKO179" s="173"/>
      <c r="NKP179" s="173"/>
      <c r="NKQ179" s="173"/>
      <c r="NKR179" s="173"/>
      <c r="NKS179" s="173"/>
      <c r="NKT179" s="173"/>
      <c r="NKU179" s="173"/>
      <c r="NKV179" s="173"/>
      <c r="NKW179" s="173"/>
      <c r="NKX179" s="173"/>
      <c r="NKY179" s="173"/>
      <c r="NKZ179" s="173"/>
      <c r="NLA179" s="173"/>
      <c r="NLB179" s="173"/>
      <c r="NLC179" s="173"/>
      <c r="NLD179" s="173"/>
      <c r="NLE179" s="173"/>
      <c r="NLF179" s="173"/>
      <c r="NLG179" s="173"/>
      <c r="NLH179" s="173"/>
      <c r="NLI179" s="173"/>
      <c r="NLJ179" s="173"/>
      <c r="NLK179" s="173"/>
      <c r="NLL179" s="173"/>
      <c r="NLM179" s="173"/>
      <c r="NLN179" s="173"/>
      <c r="NLO179" s="173"/>
      <c r="NLP179" s="173"/>
      <c r="NLQ179" s="173"/>
      <c r="NLR179" s="173"/>
      <c r="NLS179" s="173"/>
      <c r="NLT179" s="173"/>
      <c r="NLU179" s="173"/>
      <c r="NLV179" s="173"/>
      <c r="NLW179" s="173"/>
      <c r="NLX179" s="173"/>
      <c r="NLY179" s="173"/>
      <c r="NLZ179" s="173"/>
      <c r="NMA179" s="173"/>
      <c r="NMB179" s="173"/>
      <c r="NMC179" s="173"/>
      <c r="NMD179" s="173"/>
      <c r="NME179" s="173"/>
      <c r="NMF179" s="173"/>
      <c r="NMG179" s="173"/>
      <c r="NMH179" s="173"/>
      <c r="NMI179" s="173"/>
      <c r="NMJ179" s="173"/>
      <c r="NMK179" s="173"/>
      <c r="NML179" s="173"/>
      <c r="NMM179" s="173"/>
      <c r="NMN179" s="173"/>
      <c r="NMO179" s="173"/>
      <c r="NMP179" s="173"/>
      <c r="NMQ179" s="173"/>
      <c r="NMR179" s="173"/>
      <c r="NMS179" s="173"/>
      <c r="NMT179" s="173"/>
      <c r="NMU179" s="173"/>
      <c r="NMV179" s="173"/>
      <c r="NMW179" s="173"/>
      <c r="NMX179" s="173"/>
      <c r="NMY179" s="173"/>
      <c r="NMZ179" s="173"/>
      <c r="NNA179" s="173"/>
      <c r="NNB179" s="173"/>
      <c r="NNC179" s="173"/>
      <c r="NND179" s="173"/>
      <c r="NNE179" s="173"/>
      <c r="NNF179" s="173"/>
      <c r="NNG179" s="173"/>
      <c r="NNH179" s="173"/>
      <c r="NNI179" s="173"/>
      <c r="NNJ179" s="173"/>
      <c r="NNK179" s="173"/>
      <c r="NNL179" s="173"/>
      <c r="NNM179" s="173"/>
      <c r="NNN179" s="173"/>
      <c r="NNO179" s="173"/>
      <c r="NNP179" s="173"/>
      <c r="NNQ179" s="173"/>
      <c r="NNR179" s="173"/>
      <c r="NNS179" s="173"/>
      <c r="NNT179" s="173"/>
      <c r="NNU179" s="173"/>
      <c r="NNV179" s="173"/>
      <c r="NNW179" s="173"/>
      <c r="NNX179" s="173"/>
      <c r="NNY179" s="173"/>
      <c r="NNZ179" s="173"/>
      <c r="NOA179" s="173"/>
      <c r="NOB179" s="173"/>
      <c r="NOC179" s="173"/>
      <c r="NOD179" s="173"/>
      <c r="NOE179" s="173"/>
      <c r="NOF179" s="173"/>
      <c r="NOG179" s="173"/>
      <c r="NOH179" s="173"/>
      <c r="NOI179" s="173"/>
      <c r="NOJ179" s="173"/>
      <c r="NOK179" s="173"/>
      <c r="NOL179" s="173"/>
      <c r="NOM179" s="173"/>
      <c r="NON179" s="173"/>
      <c r="NOO179" s="173"/>
      <c r="NOP179" s="173"/>
      <c r="NOQ179" s="173"/>
      <c r="NOR179" s="173"/>
      <c r="NOS179" s="173"/>
      <c r="NOT179" s="173"/>
      <c r="NOU179" s="173"/>
      <c r="NOV179" s="173"/>
      <c r="NOW179" s="173"/>
      <c r="NOX179" s="173"/>
      <c r="NOY179" s="173"/>
      <c r="NOZ179" s="173"/>
      <c r="NPA179" s="173"/>
      <c r="NPB179" s="173"/>
      <c r="NPC179" s="173"/>
      <c r="NPD179" s="173"/>
      <c r="NPE179" s="173"/>
      <c r="NPF179" s="173"/>
      <c r="NPG179" s="173"/>
      <c r="NPH179" s="173"/>
      <c r="NPI179" s="173"/>
      <c r="NPJ179" s="173"/>
      <c r="NPK179" s="173"/>
      <c r="NPL179" s="173"/>
      <c r="NPM179" s="173"/>
      <c r="NPN179" s="173"/>
      <c r="NPO179" s="173"/>
      <c r="NPP179" s="173"/>
      <c r="NPQ179" s="173"/>
      <c r="NPR179" s="173"/>
      <c r="NPS179" s="173"/>
      <c r="NPT179" s="173"/>
      <c r="NPU179" s="173"/>
      <c r="NPV179" s="173"/>
      <c r="NPW179" s="173"/>
      <c r="NPX179" s="173"/>
      <c r="NPY179" s="173"/>
      <c r="NPZ179" s="173"/>
      <c r="NQA179" s="173"/>
      <c r="NQB179" s="173"/>
      <c r="NQC179" s="173"/>
      <c r="NQD179" s="173"/>
      <c r="NQE179" s="173"/>
      <c r="NQF179" s="173"/>
      <c r="NQG179" s="173"/>
      <c r="NQH179" s="173"/>
      <c r="NQI179" s="173"/>
      <c r="NQJ179" s="173"/>
      <c r="NQK179" s="173"/>
      <c r="NQL179" s="173"/>
      <c r="NQM179" s="173"/>
      <c r="NQN179" s="173"/>
      <c r="NQO179" s="173"/>
      <c r="NQP179" s="173"/>
      <c r="NQQ179" s="173"/>
      <c r="NQR179" s="173"/>
      <c r="NQS179" s="173"/>
      <c r="NQT179" s="173"/>
      <c r="NQU179" s="173"/>
      <c r="NQV179" s="173"/>
      <c r="NQW179" s="173"/>
      <c r="NQX179" s="173"/>
      <c r="NQY179" s="173"/>
      <c r="NQZ179" s="173"/>
      <c r="NRA179" s="173"/>
      <c r="NRB179" s="173"/>
      <c r="NRC179" s="173"/>
      <c r="NRD179" s="173"/>
      <c r="NRE179" s="173"/>
      <c r="NRF179" s="173"/>
      <c r="NRG179" s="173"/>
      <c r="NRH179" s="173"/>
      <c r="NRI179" s="173"/>
      <c r="NRJ179" s="173"/>
      <c r="NRK179" s="173"/>
      <c r="NRL179" s="173"/>
      <c r="NRM179" s="173"/>
      <c r="NRN179" s="173"/>
      <c r="NRO179" s="173"/>
      <c r="NRP179" s="173"/>
      <c r="NRQ179" s="173"/>
      <c r="NRR179" s="173"/>
      <c r="NRS179" s="173"/>
      <c r="NRT179" s="173"/>
      <c r="NRU179" s="173"/>
      <c r="NRV179" s="173"/>
      <c r="NRW179" s="173"/>
      <c r="NRX179" s="173"/>
      <c r="NRY179" s="173"/>
      <c r="NRZ179" s="173"/>
      <c r="NSA179" s="173"/>
      <c r="NSB179" s="173"/>
      <c r="NSC179" s="173"/>
      <c r="NSD179" s="173"/>
      <c r="NSE179" s="173"/>
      <c r="NSF179" s="173"/>
      <c r="NSG179" s="173"/>
      <c r="NSH179" s="173"/>
      <c r="NSI179" s="173"/>
      <c r="NSJ179" s="173"/>
      <c r="NSK179" s="173"/>
      <c r="NSL179" s="173"/>
      <c r="NSM179" s="173"/>
      <c r="NSN179" s="173"/>
      <c r="NSO179" s="173"/>
      <c r="NSP179" s="173"/>
      <c r="NSQ179" s="173"/>
      <c r="NSR179" s="173"/>
      <c r="NSS179" s="173"/>
      <c r="NST179" s="173"/>
      <c r="NSU179" s="173"/>
      <c r="NSV179" s="173"/>
      <c r="NSW179" s="173"/>
      <c r="NSX179" s="173"/>
      <c r="NSY179" s="173"/>
      <c r="NSZ179" s="173"/>
      <c r="NTA179" s="173"/>
      <c r="NTB179" s="173"/>
      <c r="NTC179" s="173"/>
      <c r="NTD179" s="173"/>
      <c r="NTE179" s="173"/>
      <c r="NTF179" s="173"/>
      <c r="NTG179" s="173"/>
      <c r="NTH179" s="173"/>
      <c r="NTI179" s="173"/>
      <c r="NTJ179" s="173"/>
      <c r="NTK179" s="173"/>
      <c r="NTL179" s="173"/>
      <c r="NTM179" s="173"/>
      <c r="NTN179" s="173"/>
      <c r="NTO179" s="173"/>
      <c r="NTP179" s="173"/>
      <c r="NTQ179" s="173"/>
      <c r="NTR179" s="173"/>
      <c r="NTS179" s="173"/>
      <c r="NTT179" s="173"/>
      <c r="NTU179" s="173"/>
      <c r="NTV179" s="173"/>
      <c r="NTW179" s="173"/>
      <c r="NTX179" s="173"/>
      <c r="NTY179" s="173"/>
      <c r="NTZ179" s="173"/>
      <c r="NUA179" s="173"/>
      <c r="NUB179" s="173"/>
      <c r="NUC179" s="173"/>
      <c r="NUD179" s="173"/>
      <c r="NUE179" s="173"/>
      <c r="NUF179" s="173"/>
      <c r="NUG179" s="173"/>
      <c r="NUH179" s="173"/>
      <c r="NUI179" s="173"/>
      <c r="NUJ179" s="173"/>
      <c r="NUK179" s="173"/>
      <c r="NUL179" s="173"/>
      <c r="NUM179" s="173"/>
      <c r="NUN179" s="173"/>
      <c r="NUO179" s="173"/>
      <c r="NUP179" s="173"/>
      <c r="NUQ179" s="173"/>
      <c r="NUR179" s="173"/>
      <c r="NUS179" s="173"/>
      <c r="NUT179" s="173"/>
      <c r="NUU179" s="173"/>
      <c r="NUV179" s="173"/>
      <c r="NUW179" s="173"/>
      <c r="NUX179" s="173"/>
      <c r="NUY179" s="173"/>
      <c r="NUZ179" s="173"/>
      <c r="NVA179" s="173"/>
      <c r="NVB179" s="173"/>
      <c r="NVC179" s="173"/>
      <c r="NVD179" s="173"/>
      <c r="NVE179" s="173"/>
      <c r="NVF179" s="173"/>
      <c r="NVG179" s="173"/>
      <c r="NVH179" s="173"/>
      <c r="NVI179" s="173"/>
      <c r="NVJ179" s="173"/>
      <c r="NVK179" s="173"/>
      <c r="NVL179" s="173"/>
      <c r="NVM179" s="173"/>
      <c r="NVN179" s="173"/>
      <c r="NVO179" s="173"/>
      <c r="NVP179" s="173"/>
      <c r="NVQ179" s="173"/>
      <c r="NVR179" s="173"/>
      <c r="NVS179" s="173"/>
      <c r="NVT179" s="173"/>
      <c r="NVU179" s="173"/>
      <c r="NVV179" s="173"/>
      <c r="NVW179" s="173"/>
      <c r="NVX179" s="173"/>
      <c r="NVY179" s="173"/>
      <c r="NVZ179" s="173"/>
      <c r="NWA179" s="173"/>
      <c r="NWB179" s="173"/>
      <c r="NWC179" s="173"/>
      <c r="NWD179" s="173"/>
      <c r="NWE179" s="173"/>
      <c r="NWF179" s="173"/>
      <c r="NWG179" s="173"/>
      <c r="NWH179" s="173"/>
      <c r="NWI179" s="173"/>
      <c r="NWJ179" s="173"/>
      <c r="NWK179" s="173"/>
      <c r="NWL179" s="173"/>
      <c r="NWM179" s="173"/>
      <c r="NWN179" s="173"/>
      <c r="NWO179" s="173"/>
      <c r="NWP179" s="173"/>
      <c r="NWQ179" s="173"/>
      <c r="NWR179" s="173"/>
      <c r="NWS179" s="173"/>
      <c r="NWT179" s="173"/>
      <c r="NWU179" s="173"/>
      <c r="NWV179" s="173"/>
      <c r="NWW179" s="173"/>
      <c r="NWX179" s="173"/>
      <c r="NWY179" s="173"/>
      <c r="NWZ179" s="173"/>
      <c r="NXA179" s="173"/>
      <c r="NXB179" s="173"/>
      <c r="NXC179" s="173"/>
      <c r="NXD179" s="173"/>
      <c r="NXE179" s="173"/>
      <c r="NXF179" s="173"/>
      <c r="NXG179" s="173"/>
      <c r="NXH179" s="173"/>
      <c r="NXI179" s="173"/>
      <c r="NXJ179" s="173"/>
      <c r="NXK179" s="173"/>
      <c r="NXL179" s="173"/>
      <c r="NXM179" s="173"/>
      <c r="NXN179" s="173"/>
      <c r="NXO179" s="173"/>
      <c r="NXP179" s="173"/>
      <c r="NXQ179" s="173"/>
      <c r="NXR179" s="173"/>
      <c r="NXS179" s="173"/>
      <c r="NXT179" s="173"/>
      <c r="NXU179" s="173"/>
      <c r="NXV179" s="173"/>
      <c r="NXW179" s="173"/>
      <c r="NXX179" s="173"/>
      <c r="NXY179" s="173"/>
      <c r="NXZ179" s="173"/>
      <c r="NYA179" s="173"/>
      <c r="NYB179" s="173"/>
      <c r="NYC179" s="173"/>
      <c r="NYD179" s="173"/>
      <c r="NYE179" s="173"/>
      <c r="NYF179" s="173"/>
      <c r="NYG179" s="173"/>
      <c r="NYH179" s="173"/>
      <c r="NYI179" s="173"/>
      <c r="NYJ179" s="173"/>
      <c r="NYK179" s="173"/>
      <c r="NYL179" s="173"/>
      <c r="NYM179" s="173"/>
      <c r="NYN179" s="173"/>
      <c r="NYO179" s="173"/>
      <c r="NYP179" s="173"/>
      <c r="NYQ179" s="173"/>
      <c r="NYR179" s="173"/>
      <c r="NYS179" s="173"/>
      <c r="NYT179" s="173"/>
      <c r="NYU179" s="173"/>
      <c r="NYV179" s="173"/>
      <c r="NYW179" s="173"/>
      <c r="NYX179" s="173"/>
      <c r="NYY179" s="173"/>
      <c r="NYZ179" s="173"/>
      <c r="NZA179" s="173"/>
      <c r="NZB179" s="173"/>
      <c r="NZC179" s="173"/>
      <c r="NZD179" s="173"/>
      <c r="NZE179" s="173"/>
      <c r="NZF179" s="173"/>
      <c r="NZG179" s="173"/>
      <c r="NZH179" s="173"/>
      <c r="NZI179" s="173"/>
      <c r="NZJ179" s="173"/>
      <c r="NZK179" s="173"/>
      <c r="NZL179" s="173"/>
      <c r="NZM179" s="173"/>
      <c r="NZN179" s="173"/>
      <c r="NZO179" s="173"/>
      <c r="NZP179" s="173"/>
      <c r="NZQ179" s="173"/>
      <c r="NZR179" s="173"/>
      <c r="NZS179" s="173"/>
      <c r="NZT179" s="173"/>
      <c r="NZU179" s="173"/>
      <c r="NZV179" s="173"/>
      <c r="NZW179" s="173"/>
      <c r="NZX179" s="173"/>
      <c r="NZY179" s="173"/>
      <c r="NZZ179" s="173"/>
      <c r="OAA179" s="173"/>
      <c r="OAB179" s="173"/>
      <c r="OAC179" s="173"/>
      <c r="OAD179" s="173"/>
      <c r="OAE179" s="173"/>
      <c r="OAF179" s="173"/>
      <c r="OAG179" s="173"/>
      <c r="OAH179" s="173"/>
      <c r="OAI179" s="173"/>
      <c r="OAJ179" s="173"/>
      <c r="OAK179" s="173"/>
      <c r="OAL179" s="173"/>
      <c r="OAM179" s="173"/>
      <c r="OAN179" s="173"/>
      <c r="OAO179" s="173"/>
      <c r="OAP179" s="173"/>
      <c r="OAQ179" s="173"/>
      <c r="OAR179" s="173"/>
      <c r="OAS179" s="173"/>
      <c r="OAT179" s="173"/>
      <c r="OAU179" s="173"/>
      <c r="OAV179" s="173"/>
      <c r="OAW179" s="173"/>
      <c r="OAX179" s="173"/>
      <c r="OAY179" s="173"/>
      <c r="OAZ179" s="173"/>
      <c r="OBA179" s="173"/>
      <c r="OBB179" s="173"/>
      <c r="OBC179" s="173"/>
      <c r="OBD179" s="173"/>
      <c r="OBE179" s="173"/>
      <c r="OBF179" s="173"/>
      <c r="OBG179" s="173"/>
      <c r="OBH179" s="173"/>
      <c r="OBI179" s="173"/>
      <c r="OBJ179" s="173"/>
      <c r="OBK179" s="173"/>
      <c r="OBL179" s="173"/>
      <c r="OBM179" s="173"/>
      <c r="OBN179" s="173"/>
      <c r="OBO179" s="173"/>
      <c r="OBP179" s="173"/>
      <c r="OBQ179" s="173"/>
      <c r="OBR179" s="173"/>
      <c r="OBS179" s="173"/>
      <c r="OBT179" s="173"/>
      <c r="OBU179" s="173"/>
      <c r="OBV179" s="173"/>
      <c r="OBW179" s="173"/>
      <c r="OBX179" s="173"/>
      <c r="OBY179" s="173"/>
      <c r="OBZ179" s="173"/>
      <c r="OCA179" s="173"/>
      <c r="OCB179" s="173"/>
      <c r="OCC179" s="173"/>
      <c r="OCD179" s="173"/>
      <c r="OCE179" s="173"/>
      <c r="OCF179" s="173"/>
      <c r="OCG179" s="173"/>
      <c r="OCH179" s="173"/>
      <c r="OCI179" s="173"/>
      <c r="OCJ179" s="173"/>
      <c r="OCK179" s="173"/>
      <c r="OCL179" s="173"/>
      <c r="OCM179" s="173"/>
      <c r="OCN179" s="173"/>
      <c r="OCO179" s="173"/>
      <c r="OCP179" s="173"/>
      <c r="OCQ179" s="173"/>
      <c r="OCR179" s="173"/>
      <c r="OCS179" s="173"/>
      <c r="OCT179" s="173"/>
      <c r="OCU179" s="173"/>
      <c r="OCV179" s="173"/>
      <c r="OCW179" s="173"/>
      <c r="OCX179" s="173"/>
      <c r="OCY179" s="173"/>
      <c r="OCZ179" s="173"/>
      <c r="ODA179" s="173"/>
      <c r="ODB179" s="173"/>
      <c r="ODC179" s="173"/>
      <c r="ODD179" s="173"/>
      <c r="ODE179" s="173"/>
      <c r="ODF179" s="173"/>
      <c r="ODG179" s="173"/>
      <c r="ODH179" s="173"/>
      <c r="ODI179" s="173"/>
      <c r="ODJ179" s="173"/>
      <c r="ODK179" s="173"/>
      <c r="ODL179" s="173"/>
      <c r="ODM179" s="173"/>
      <c r="ODN179" s="173"/>
      <c r="ODO179" s="173"/>
      <c r="ODP179" s="173"/>
      <c r="ODQ179" s="173"/>
      <c r="ODR179" s="173"/>
      <c r="ODS179" s="173"/>
      <c r="ODT179" s="173"/>
      <c r="ODU179" s="173"/>
      <c r="ODV179" s="173"/>
      <c r="ODW179" s="173"/>
      <c r="ODX179" s="173"/>
      <c r="ODY179" s="173"/>
      <c r="ODZ179" s="173"/>
      <c r="OEA179" s="173"/>
      <c r="OEB179" s="173"/>
      <c r="OEC179" s="173"/>
      <c r="OED179" s="173"/>
      <c r="OEE179" s="173"/>
      <c r="OEF179" s="173"/>
      <c r="OEG179" s="173"/>
      <c r="OEH179" s="173"/>
      <c r="OEI179" s="173"/>
      <c r="OEJ179" s="173"/>
      <c r="OEK179" s="173"/>
      <c r="OEL179" s="173"/>
      <c r="OEM179" s="173"/>
      <c r="OEN179" s="173"/>
      <c r="OEO179" s="173"/>
      <c r="OEP179" s="173"/>
      <c r="OEQ179" s="173"/>
      <c r="OER179" s="173"/>
      <c r="OES179" s="173"/>
      <c r="OET179" s="173"/>
      <c r="OEU179" s="173"/>
      <c r="OEV179" s="173"/>
      <c r="OEW179" s="173"/>
      <c r="OEX179" s="173"/>
      <c r="OEY179" s="173"/>
      <c r="OEZ179" s="173"/>
      <c r="OFA179" s="173"/>
      <c r="OFB179" s="173"/>
      <c r="OFC179" s="173"/>
      <c r="OFD179" s="173"/>
      <c r="OFE179" s="173"/>
      <c r="OFF179" s="173"/>
      <c r="OFG179" s="173"/>
      <c r="OFH179" s="173"/>
      <c r="OFI179" s="173"/>
      <c r="OFJ179" s="173"/>
      <c r="OFK179" s="173"/>
      <c r="OFL179" s="173"/>
      <c r="OFM179" s="173"/>
      <c r="OFN179" s="173"/>
      <c r="OFO179" s="173"/>
      <c r="OFP179" s="173"/>
      <c r="OFQ179" s="173"/>
      <c r="OFR179" s="173"/>
      <c r="OFS179" s="173"/>
      <c r="OFT179" s="173"/>
      <c r="OFU179" s="173"/>
      <c r="OFV179" s="173"/>
      <c r="OFW179" s="173"/>
      <c r="OFX179" s="173"/>
      <c r="OFY179" s="173"/>
      <c r="OFZ179" s="173"/>
      <c r="OGA179" s="173"/>
      <c r="OGB179" s="173"/>
      <c r="OGC179" s="173"/>
      <c r="OGD179" s="173"/>
      <c r="OGE179" s="173"/>
      <c r="OGF179" s="173"/>
      <c r="OGG179" s="173"/>
      <c r="OGH179" s="173"/>
      <c r="OGI179" s="173"/>
      <c r="OGJ179" s="173"/>
      <c r="OGK179" s="173"/>
      <c r="OGL179" s="173"/>
      <c r="OGM179" s="173"/>
      <c r="OGN179" s="173"/>
      <c r="OGO179" s="173"/>
      <c r="OGP179" s="173"/>
      <c r="OGQ179" s="173"/>
      <c r="OGR179" s="173"/>
      <c r="OGS179" s="173"/>
      <c r="OGT179" s="173"/>
      <c r="OGU179" s="173"/>
      <c r="OGV179" s="173"/>
      <c r="OGW179" s="173"/>
      <c r="OGX179" s="173"/>
      <c r="OGY179" s="173"/>
      <c r="OGZ179" s="173"/>
      <c r="OHA179" s="173"/>
      <c r="OHB179" s="173"/>
      <c r="OHC179" s="173"/>
      <c r="OHD179" s="173"/>
      <c r="OHE179" s="173"/>
      <c r="OHF179" s="173"/>
      <c r="OHG179" s="173"/>
      <c r="OHH179" s="173"/>
      <c r="OHI179" s="173"/>
      <c r="OHJ179" s="173"/>
      <c r="OHK179" s="173"/>
      <c r="OHL179" s="173"/>
      <c r="OHM179" s="173"/>
      <c r="OHN179" s="173"/>
      <c r="OHO179" s="173"/>
      <c r="OHP179" s="173"/>
      <c r="OHQ179" s="173"/>
      <c r="OHR179" s="173"/>
      <c r="OHS179" s="173"/>
      <c r="OHT179" s="173"/>
      <c r="OHU179" s="173"/>
      <c r="OHV179" s="173"/>
      <c r="OHW179" s="173"/>
      <c r="OHX179" s="173"/>
      <c r="OHY179" s="173"/>
      <c r="OHZ179" s="173"/>
      <c r="OIA179" s="173"/>
      <c r="OIB179" s="173"/>
      <c r="OIC179" s="173"/>
      <c r="OID179" s="173"/>
      <c r="OIE179" s="173"/>
      <c r="OIF179" s="173"/>
      <c r="OIG179" s="173"/>
      <c r="OIH179" s="173"/>
      <c r="OII179" s="173"/>
      <c r="OIJ179" s="173"/>
      <c r="OIK179" s="173"/>
      <c r="OIL179" s="173"/>
      <c r="OIM179" s="173"/>
      <c r="OIN179" s="173"/>
      <c r="OIO179" s="173"/>
      <c r="OIP179" s="173"/>
      <c r="OIQ179" s="173"/>
      <c r="OIR179" s="173"/>
      <c r="OIS179" s="173"/>
      <c r="OIT179" s="173"/>
      <c r="OIU179" s="173"/>
      <c r="OIV179" s="173"/>
      <c r="OIW179" s="173"/>
      <c r="OIX179" s="173"/>
      <c r="OIY179" s="173"/>
      <c r="OIZ179" s="173"/>
      <c r="OJA179" s="173"/>
      <c r="OJB179" s="173"/>
      <c r="OJC179" s="173"/>
      <c r="OJD179" s="173"/>
      <c r="OJE179" s="173"/>
      <c r="OJF179" s="173"/>
      <c r="OJG179" s="173"/>
      <c r="OJH179" s="173"/>
      <c r="OJI179" s="173"/>
      <c r="OJJ179" s="173"/>
      <c r="OJK179" s="173"/>
      <c r="OJL179" s="173"/>
      <c r="OJM179" s="173"/>
      <c r="OJN179" s="173"/>
      <c r="OJO179" s="173"/>
      <c r="OJP179" s="173"/>
      <c r="OJQ179" s="173"/>
      <c r="OJR179" s="173"/>
      <c r="OJS179" s="173"/>
      <c r="OJT179" s="173"/>
      <c r="OJU179" s="173"/>
      <c r="OJV179" s="173"/>
      <c r="OJW179" s="173"/>
      <c r="OJX179" s="173"/>
      <c r="OJY179" s="173"/>
      <c r="OJZ179" s="173"/>
      <c r="OKA179" s="173"/>
      <c r="OKB179" s="173"/>
      <c r="OKC179" s="173"/>
      <c r="OKD179" s="173"/>
      <c r="OKE179" s="173"/>
      <c r="OKF179" s="173"/>
      <c r="OKG179" s="173"/>
      <c r="OKH179" s="173"/>
      <c r="OKI179" s="173"/>
      <c r="OKJ179" s="173"/>
      <c r="OKK179" s="173"/>
      <c r="OKL179" s="173"/>
      <c r="OKM179" s="173"/>
      <c r="OKN179" s="173"/>
      <c r="OKO179" s="173"/>
      <c r="OKP179" s="173"/>
      <c r="OKQ179" s="173"/>
      <c r="OKR179" s="173"/>
      <c r="OKS179" s="173"/>
      <c r="OKT179" s="173"/>
      <c r="OKU179" s="173"/>
      <c r="OKV179" s="173"/>
      <c r="OKW179" s="173"/>
      <c r="OKX179" s="173"/>
      <c r="OKY179" s="173"/>
      <c r="OKZ179" s="173"/>
      <c r="OLA179" s="173"/>
      <c r="OLB179" s="173"/>
      <c r="OLC179" s="173"/>
      <c r="OLD179" s="173"/>
      <c r="OLE179" s="173"/>
      <c r="OLF179" s="173"/>
      <c r="OLG179" s="173"/>
      <c r="OLH179" s="173"/>
      <c r="OLI179" s="173"/>
      <c r="OLJ179" s="173"/>
      <c r="OLK179" s="173"/>
      <c r="OLL179" s="173"/>
      <c r="OLM179" s="173"/>
      <c r="OLN179" s="173"/>
      <c r="OLO179" s="173"/>
      <c r="OLP179" s="173"/>
      <c r="OLQ179" s="173"/>
      <c r="OLR179" s="173"/>
      <c r="OLS179" s="173"/>
      <c r="OLT179" s="173"/>
      <c r="OLU179" s="173"/>
      <c r="OLV179" s="173"/>
      <c r="OLW179" s="173"/>
      <c r="OLX179" s="173"/>
      <c r="OLY179" s="173"/>
      <c r="OLZ179" s="173"/>
      <c r="OMA179" s="173"/>
      <c r="OMB179" s="173"/>
      <c r="OMC179" s="173"/>
      <c r="OMD179" s="173"/>
      <c r="OME179" s="173"/>
      <c r="OMF179" s="173"/>
      <c r="OMG179" s="173"/>
      <c r="OMH179" s="173"/>
      <c r="OMI179" s="173"/>
      <c r="OMJ179" s="173"/>
      <c r="OMK179" s="173"/>
      <c r="OML179" s="173"/>
      <c r="OMM179" s="173"/>
      <c r="OMN179" s="173"/>
      <c r="OMO179" s="173"/>
      <c r="OMP179" s="173"/>
      <c r="OMQ179" s="173"/>
      <c r="OMR179" s="173"/>
      <c r="OMS179" s="173"/>
      <c r="OMT179" s="173"/>
      <c r="OMU179" s="173"/>
      <c r="OMV179" s="173"/>
      <c r="OMW179" s="173"/>
      <c r="OMX179" s="173"/>
      <c r="OMY179" s="173"/>
      <c r="OMZ179" s="173"/>
      <c r="ONA179" s="173"/>
      <c r="ONB179" s="173"/>
      <c r="ONC179" s="173"/>
      <c r="OND179" s="173"/>
      <c r="ONE179" s="173"/>
      <c r="ONF179" s="173"/>
      <c r="ONG179" s="173"/>
      <c r="ONH179" s="173"/>
      <c r="ONI179" s="173"/>
      <c r="ONJ179" s="173"/>
      <c r="ONK179" s="173"/>
      <c r="ONL179" s="173"/>
      <c r="ONM179" s="173"/>
      <c r="ONN179" s="173"/>
      <c r="ONO179" s="173"/>
      <c r="ONP179" s="173"/>
      <c r="ONQ179" s="173"/>
      <c r="ONR179" s="173"/>
      <c r="ONS179" s="173"/>
      <c r="ONT179" s="173"/>
      <c r="ONU179" s="173"/>
      <c r="ONV179" s="173"/>
      <c r="ONW179" s="173"/>
      <c r="ONX179" s="173"/>
      <c r="ONY179" s="173"/>
      <c r="ONZ179" s="173"/>
      <c r="OOA179" s="173"/>
      <c r="OOB179" s="173"/>
      <c r="OOC179" s="173"/>
      <c r="OOD179" s="173"/>
      <c r="OOE179" s="173"/>
      <c r="OOF179" s="173"/>
      <c r="OOG179" s="173"/>
      <c r="OOH179" s="173"/>
      <c r="OOI179" s="173"/>
      <c r="OOJ179" s="173"/>
      <c r="OOK179" s="173"/>
      <c r="OOL179" s="173"/>
      <c r="OOM179" s="173"/>
      <c r="OON179" s="173"/>
      <c r="OOO179" s="173"/>
      <c r="OOP179" s="173"/>
      <c r="OOQ179" s="173"/>
      <c r="OOR179" s="173"/>
      <c r="OOS179" s="173"/>
      <c r="OOT179" s="173"/>
      <c r="OOU179" s="173"/>
      <c r="OOV179" s="173"/>
      <c r="OOW179" s="173"/>
      <c r="OOX179" s="173"/>
      <c r="OOY179" s="173"/>
      <c r="OOZ179" s="173"/>
      <c r="OPA179" s="173"/>
      <c r="OPB179" s="173"/>
      <c r="OPC179" s="173"/>
      <c r="OPD179" s="173"/>
      <c r="OPE179" s="173"/>
      <c r="OPF179" s="173"/>
      <c r="OPG179" s="173"/>
      <c r="OPH179" s="173"/>
      <c r="OPI179" s="173"/>
      <c r="OPJ179" s="173"/>
      <c r="OPK179" s="173"/>
      <c r="OPL179" s="173"/>
      <c r="OPM179" s="173"/>
      <c r="OPN179" s="173"/>
      <c r="OPO179" s="173"/>
      <c r="OPP179" s="173"/>
      <c r="OPQ179" s="173"/>
      <c r="OPR179" s="173"/>
      <c r="OPS179" s="173"/>
      <c r="OPT179" s="173"/>
      <c r="OPU179" s="173"/>
      <c r="OPV179" s="173"/>
      <c r="OPW179" s="173"/>
      <c r="OPX179" s="173"/>
      <c r="OPY179" s="173"/>
      <c r="OPZ179" s="173"/>
      <c r="OQA179" s="173"/>
      <c r="OQB179" s="173"/>
      <c r="OQC179" s="173"/>
      <c r="OQD179" s="173"/>
      <c r="OQE179" s="173"/>
      <c r="OQF179" s="173"/>
      <c r="OQG179" s="173"/>
      <c r="OQH179" s="173"/>
      <c r="OQI179" s="173"/>
      <c r="OQJ179" s="173"/>
      <c r="OQK179" s="173"/>
      <c r="OQL179" s="173"/>
      <c r="OQM179" s="173"/>
      <c r="OQN179" s="173"/>
      <c r="OQO179" s="173"/>
      <c r="OQP179" s="173"/>
      <c r="OQQ179" s="173"/>
      <c r="OQR179" s="173"/>
      <c r="OQS179" s="173"/>
      <c r="OQT179" s="173"/>
      <c r="OQU179" s="173"/>
      <c r="OQV179" s="173"/>
      <c r="OQW179" s="173"/>
      <c r="OQX179" s="173"/>
      <c r="OQY179" s="173"/>
      <c r="OQZ179" s="173"/>
      <c r="ORA179" s="173"/>
      <c r="ORB179" s="173"/>
      <c r="ORC179" s="173"/>
      <c r="ORD179" s="173"/>
      <c r="ORE179" s="173"/>
      <c r="ORF179" s="173"/>
      <c r="ORG179" s="173"/>
      <c r="ORH179" s="173"/>
      <c r="ORI179" s="173"/>
      <c r="ORJ179" s="173"/>
      <c r="ORK179" s="173"/>
      <c r="ORL179" s="173"/>
      <c r="ORM179" s="173"/>
      <c r="ORN179" s="173"/>
      <c r="ORO179" s="173"/>
      <c r="ORP179" s="173"/>
      <c r="ORQ179" s="173"/>
      <c r="ORR179" s="173"/>
      <c r="ORS179" s="173"/>
      <c r="ORT179" s="173"/>
      <c r="ORU179" s="173"/>
      <c r="ORV179" s="173"/>
      <c r="ORW179" s="173"/>
      <c r="ORX179" s="173"/>
      <c r="ORY179" s="173"/>
      <c r="ORZ179" s="173"/>
      <c r="OSA179" s="173"/>
      <c r="OSB179" s="173"/>
      <c r="OSC179" s="173"/>
      <c r="OSD179" s="173"/>
      <c r="OSE179" s="173"/>
      <c r="OSF179" s="173"/>
      <c r="OSG179" s="173"/>
      <c r="OSH179" s="173"/>
      <c r="OSI179" s="173"/>
      <c r="OSJ179" s="173"/>
      <c r="OSK179" s="173"/>
      <c r="OSL179" s="173"/>
      <c r="OSM179" s="173"/>
      <c r="OSN179" s="173"/>
      <c r="OSO179" s="173"/>
      <c r="OSP179" s="173"/>
      <c r="OSQ179" s="173"/>
      <c r="OSR179" s="173"/>
      <c r="OSS179" s="173"/>
      <c r="OST179" s="173"/>
      <c r="OSU179" s="173"/>
      <c r="OSV179" s="173"/>
      <c r="OSW179" s="173"/>
      <c r="OSX179" s="173"/>
      <c r="OSY179" s="173"/>
      <c r="OSZ179" s="173"/>
      <c r="OTA179" s="173"/>
      <c r="OTB179" s="173"/>
      <c r="OTC179" s="173"/>
      <c r="OTD179" s="173"/>
      <c r="OTE179" s="173"/>
      <c r="OTF179" s="173"/>
      <c r="OTG179" s="173"/>
      <c r="OTH179" s="173"/>
      <c r="OTI179" s="173"/>
      <c r="OTJ179" s="173"/>
      <c r="OTK179" s="173"/>
      <c r="OTL179" s="173"/>
      <c r="OTM179" s="173"/>
      <c r="OTN179" s="173"/>
      <c r="OTO179" s="173"/>
      <c r="OTP179" s="173"/>
      <c r="OTQ179" s="173"/>
      <c r="OTR179" s="173"/>
      <c r="OTS179" s="173"/>
      <c r="OTT179" s="173"/>
      <c r="OTU179" s="173"/>
      <c r="OTV179" s="173"/>
      <c r="OTW179" s="173"/>
      <c r="OTX179" s="173"/>
      <c r="OTY179" s="173"/>
      <c r="OTZ179" s="173"/>
      <c r="OUA179" s="173"/>
      <c r="OUB179" s="173"/>
      <c r="OUC179" s="173"/>
      <c r="OUD179" s="173"/>
      <c r="OUE179" s="173"/>
      <c r="OUF179" s="173"/>
      <c r="OUG179" s="173"/>
      <c r="OUH179" s="173"/>
      <c r="OUI179" s="173"/>
      <c r="OUJ179" s="173"/>
      <c r="OUK179" s="173"/>
      <c r="OUL179" s="173"/>
      <c r="OUM179" s="173"/>
      <c r="OUN179" s="173"/>
      <c r="OUO179" s="173"/>
      <c r="OUP179" s="173"/>
      <c r="OUQ179" s="173"/>
      <c r="OUR179" s="173"/>
      <c r="OUS179" s="173"/>
      <c r="OUT179" s="173"/>
      <c r="OUU179" s="173"/>
      <c r="OUV179" s="173"/>
      <c r="OUW179" s="173"/>
      <c r="OUX179" s="173"/>
      <c r="OUY179" s="173"/>
      <c r="OUZ179" s="173"/>
      <c r="OVA179" s="173"/>
      <c r="OVB179" s="173"/>
      <c r="OVC179" s="173"/>
      <c r="OVD179" s="173"/>
      <c r="OVE179" s="173"/>
      <c r="OVF179" s="173"/>
      <c r="OVG179" s="173"/>
      <c r="OVH179" s="173"/>
      <c r="OVI179" s="173"/>
      <c r="OVJ179" s="173"/>
      <c r="OVK179" s="173"/>
      <c r="OVL179" s="173"/>
      <c r="OVM179" s="173"/>
      <c r="OVN179" s="173"/>
      <c r="OVO179" s="173"/>
      <c r="OVP179" s="173"/>
      <c r="OVQ179" s="173"/>
      <c r="OVR179" s="173"/>
      <c r="OVS179" s="173"/>
      <c r="OVT179" s="173"/>
      <c r="OVU179" s="173"/>
      <c r="OVV179" s="173"/>
      <c r="OVW179" s="173"/>
      <c r="OVX179" s="173"/>
      <c r="OVY179" s="173"/>
      <c r="OVZ179" s="173"/>
      <c r="OWA179" s="173"/>
      <c r="OWB179" s="173"/>
      <c r="OWC179" s="173"/>
      <c r="OWD179" s="173"/>
      <c r="OWE179" s="173"/>
      <c r="OWF179" s="173"/>
      <c r="OWG179" s="173"/>
      <c r="OWH179" s="173"/>
      <c r="OWI179" s="173"/>
      <c r="OWJ179" s="173"/>
      <c r="OWK179" s="173"/>
      <c r="OWL179" s="173"/>
      <c r="OWM179" s="173"/>
      <c r="OWN179" s="173"/>
      <c r="OWO179" s="173"/>
      <c r="OWP179" s="173"/>
      <c r="OWQ179" s="173"/>
      <c r="OWR179" s="173"/>
      <c r="OWS179" s="173"/>
      <c r="OWT179" s="173"/>
      <c r="OWU179" s="173"/>
      <c r="OWV179" s="173"/>
      <c r="OWW179" s="173"/>
      <c r="OWX179" s="173"/>
      <c r="OWY179" s="173"/>
      <c r="OWZ179" s="173"/>
      <c r="OXA179" s="173"/>
      <c r="OXB179" s="173"/>
      <c r="OXC179" s="173"/>
      <c r="OXD179" s="173"/>
      <c r="OXE179" s="173"/>
      <c r="OXF179" s="173"/>
      <c r="OXG179" s="173"/>
      <c r="OXH179" s="173"/>
      <c r="OXI179" s="173"/>
      <c r="OXJ179" s="173"/>
      <c r="OXK179" s="173"/>
      <c r="OXL179" s="173"/>
      <c r="OXM179" s="173"/>
      <c r="OXN179" s="173"/>
      <c r="OXO179" s="173"/>
      <c r="OXP179" s="173"/>
      <c r="OXQ179" s="173"/>
      <c r="OXR179" s="173"/>
      <c r="OXS179" s="173"/>
      <c r="OXT179" s="173"/>
      <c r="OXU179" s="173"/>
      <c r="OXV179" s="173"/>
      <c r="OXW179" s="173"/>
      <c r="OXX179" s="173"/>
      <c r="OXY179" s="173"/>
      <c r="OXZ179" s="173"/>
      <c r="OYA179" s="173"/>
      <c r="OYB179" s="173"/>
      <c r="OYC179" s="173"/>
      <c r="OYD179" s="173"/>
      <c r="OYE179" s="173"/>
      <c r="OYF179" s="173"/>
      <c r="OYG179" s="173"/>
      <c r="OYH179" s="173"/>
      <c r="OYI179" s="173"/>
      <c r="OYJ179" s="173"/>
      <c r="OYK179" s="173"/>
      <c r="OYL179" s="173"/>
      <c r="OYM179" s="173"/>
      <c r="OYN179" s="173"/>
      <c r="OYO179" s="173"/>
      <c r="OYP179" s="173"/>
      <c r="OYQ179" s="173"/>
      <c r="OYR179" s="173"/>
      <c r="OYS179" s="173"/>
      <c r="OYT179" s="173"/>
      <c r="OYU179" s="173"/>
      <c r="OYV179" s="173"/>
      <c r="OYW179" s="173"/>
      <c r="OYX179" s="173"/>
      <c r="OYY179" s="173"/>
      <c r="OYZ179" s="173"/>
      <c r="OZA179" s="173"/>
      <c r="OZB179" s="173"/>
      <c r="OZC179" s="173"/>
      <c r="OZD179" s="173"/>
      <c r="OZE179" s="173"/>
      <c r="OZF179" s="173"/>
      <c r="OZG179" s="173"/>
      <c r="OZH179" s="173"/>
      <c r="OZI179" s="173"/>
      <c r="OZJ179" s="173"/>
      <c r="OZK179" s="173"/>
      <c r="OZL179" s="173"/>
      <c r="OZM179" s="173"/>
      <c r="OZN179" s="173"/>
      <c r="OZO179" s="173"/>
      <c r="OZP179" s="173"/>
      <c r="OZQ179" s="173"/>
      <c r="OZR179" s="173"/>
      <c r="OZS179" s="173"/>
      <c r="OZT179" s="173"/>
      <c r="OZU179" s="173"/>
      <c r="OZV179" s="173"/>
      <c r="OZW179" s="173"/>
      <c r="OZX179" s="173"/>
      <c r="OZY179" s="173"/>
      <c r="OZZ179" s="173"/>
      <c r="PAA179" s="173"/>
      <c r="PAB179" s="173"/>
      <c r="PAC179" s="173"/>
      <c r="PAD179" s="173"/>
      <c r="PAE179" s="173"/>
      <c r="PAF179" s="173"/>
      <c r="PAG179" s="173"/>
      <c r="PAH179" s="173"/>
      <c r="PAI179" s="173"/>
      <c r="PAJ179" s="173"/>
      <c r="PAK179" s="173"/>
      <c r="PAL179" s="173"/>
      <c r="PAM179" s="173"/>
      <c r="PAN179" s="173"/>
      <c r="PAO179" s="173"/>
      <c r="PAP179" s="173"/>
      <c r="PAQ179" s="173"/>
      <c r="PAR179" s="173"/>
      <c r="PAS179" s="173"/>
      <c r="PAT179" s="173"/>
      <c r="PAU179" s="173"/>
      <c r="PAV179" s="173"/>
      <c r="PAW179" s="173"/>
      <c r="PAX179" s="173"/>
      <c r="PAY179" s="173"/>
      <c r="PAZ179" s="173"/>
      <c r="PBA179" s="173"/>
      <c r="PBB179" s="173"/>
      <c r="PBC179" s="173"/>
      <c r="PBD179" s="173"/>
      <c r="PBE179" s="173"/>
      <c r="PBF179" s="173"/>
      <c r="PBG179" s="173"/>
      <c r="PBH179" s="173"/>
      <c r="PBI179" s="173"/>
      <c r="PBJ179" s="173"/>
      <c r="PBK179" s="173"/>
      <c r="PBL179" s="173"/>
      <c r="PBM179" s="173"/>
      <c r="PBN179" s="173"/>
      <c r="PBO179" s="173"/>
      <c r="PBP179" s="173"/>
      <c r="PBQ179" s="173"/>
      <c r="PBR179" s="173"/>
      <c r="PBS179" s="173"/>
      <c r="PBT179" s="173"/>
      <c r="PBU179" s="173"/>
      <c r="PBV179" s="173"/>
      <c r="PBW179" s="173"/>
      <c r="PBX179" s="173"/>
      <c r="PBY179" s="173"/>
      <c r="PBZ179" s="173"/>
      <c r="PCA179" s="173"/>
      <c r="PCB179" s="173"/>
      <c r="PCC179" s="173"/>
      <c r="PCD179" s="173"/>
      <c r="PCE179" s="173"/>
      <c r="PCF179" s="173"/>
      <c r="PCG179" s="173"/>
      <c r="PCH179" s="173"/>
      <c r="PCI179" s="173"/>
      <c r="PCJ179" s="173"/>
      <c r="PCK179" s="173"/>
      <c r="PCL179" s="173"/>
      <c r="PCM179" s="173"/>
      <c r="PCN179" s="173"/>
      <c r="PCO179" s="173"/>
      <c r="PCP179" s="173"/>
      <c r="PCQ179" s="173"/>
      <c r="PCR179" s="173"/>
      <c r="PCS179" s="173"/>
      <c r="PCT179" s="173"/>
      <c r="PCU179" s="173"/>
      <c r="PCV179" s="173"/>
      <c r="PCW179" s="173"/>
      <c r="PCX179" s="173"/>
      <c r="PCY179" s="173"/>
      <c r="PCZ179" s="173"/>
      <c r="PDA179" s="173"/>
      <c r="PDB179" s="173"/>
      <c r="PDC179" s="173"/>
      <c r="PDD179" s="173"/>
      <c r="PDE179" s="173"/>
      <c r="PDF179" s="173"/>
      <c r="PDG179" s="173"/>
      <c r="PDH179" s="173"/>
      <c r="PDI179" s="173"/>
      <c r="PDJ179" s="173"/>
      <c r="PDK179" s="173"/>
      <c r="PDL179" s="173"/>
      <c r="PDM179" s="173"/>
      <c r="PDN179" s="173"/>
      <c r="PDO179" s="173"/>
      <c r="PDP179" s="173"/>
      <c r="PDQ179" s="173"/>
      <c r="PDR179" s="173"/>
      <c r="PDS179" s="173"/>
      <c r="PDT179" s="173"/>
      <c r="PDU179" s="173"/>
      <c r="PDV179" s="173"/>
      <c r="PDW179" s="173"/>
      <c r="PDX179" s="173"/>
      <c r="PDY179" s="173"/>
      <c r="PDZ179" s="173"/>
      <c r="PEA179" s="173"/>
      <c r="PEB179" s="173"/>
      <c r="PEC179" s="173"/>
      <c r="PED179" s="173"/>
      <c r="PEE179" s="173"/>
      <c r="PEF179" s="173"/>
      <c r="PEG179" s="173"/>
      <c r="PEH179" s="173"/>
      <c r="PEI179" s="173"/>
      <c r="PEJ179" s="173"/>
      <c r="PEK179" s="173"/>
      <c r="PEL179" s="173"/>
      <c r="PEM179" s="173"/>
      <c r="PEN179" s="173"/>
      <c r="PEO179" s="173"/>
      <c r="PEP179" s="173"/>
      <c r="PEQ179" s="173"/>
      <c r="PER179" s="173"/>
      <c r="PES179" s="173"/>
      <c r="PET179" s="173"/>
      <c r="PEU179" s="173"/>
      <c r="PEV179" s="173"/>
      <c r="PEW179" s="173"/>
      <c r="PEX179" s="173"/>
      <c r="PEY179" s="173"/>
      <c r="PEZ179" s="173"/>
      <c r="PFA179" s="173"/>
      <c r="PFB179" s="173"/>
      <c r="PFC179" s="173"/>
      <c r="PFD179" s="173"/>
      <c r="PFE179" s="173"/>
      <c r="PFF179" s="173"/>
      <c r="PFG179" s="173"/>
      <c r="PFH179" s="173"/>
      <c r="PFI179" s="173"/>
      <c r="PFJ179" s="173"/>
      <c r="PFK179" s="173"/>
      <c r="PFL179" s="173"/>
      <c r="PFM179" s="173"/>
      <c r="PFN179" s="173"/>
      <c r="PFO179" s="173"/>
      <c r="PFP179" s="173"/>
      <c r="PFQ179" s="173"/>
      <c r="PFR179" s="173"/>
      <c r="PFS179" s="173"/>
      <c r="PFT179" s="173"/>
      <c r="PFU179" s="173"/>
      <c r="PFV179" s="173"/>
      <c r="PFW179" s="173"/>
      <c r="PFX179" s="173"/>
      <c r="PFY179" s="173"/>
      <c r="PFZ179" s="173"/>
      <c r="PGA179" s="173"/>
      <c r="PGB179" s="173"/>
      <c r="PGC179" s="173"/>
      <c r="PGD179" s="173"/>
      <c r="PGE179" s="173"/>
      <c r="PGF179" s="173"/>
      <c r="PGG179" s="173"/>
      <c r="PGH179" s="173"/>
      <c r="PGI179" s="173"/>
      <c r="PGJ179" s="173"/>
      <c r="PGK179" s="173"/>
      <c r="PGL179" s="173"/>
      <c r="PGM179" s="173"/>
      <c r="PGN179" s="173"/>
      <c r="PGO179" s="173"/>
      <c r="PGP179" s="173"/>
      <c r="PGQ179" s="173"/>
      <c r="PGR179" s="173"/>
      <c r="PGS179" s="173"/>
      <c r="PGT179" s="173"/>
      <c r="PGU179" s="173"/>
      <c r="PGV179" s="173"/>
      <c r="PGW179" s="173"/>
      <c r="PGX179" s="173"/>
      <c r="PGY179" s="173"/>
      <c r="PGZ179" s="173"/>
      <c r="PHA179" s="173"/>
      <c r="PHB179" s="173"/>
      <c r="PHC179" s="173"/>
      <c r="PHD179" s="173"/>
      <c r="PHE179" s="173"/>
      <c r="PHF179" s="173"/>
      <c r="PHG179" s="173"/>
      <c r="PHH179" s="173"/>
      <c r="PHI179" s="173"/>
      <c r="PHJ179" s="173"/>
      <c r="PHK179" s="173"/>
      <c r="PHL179" s="173"/>
      <c r="PHM179" s="173"/>
      <c r="PHN179" s="173"/>
      <c r="PHO179" s="173"/>
      <c r="PHP179" s="173"/>
      <c r="PHQ179" s="173"/>
      <c r="PHR179" s="173"/>
      <c r="PHS179" s="173"/>
      <c r="PHT179" s="173"/>
      <c r="PHU179" s="173"/>
      <c r="PHV179" s="173"/>
      <c r="PHW179" s="173"/>
      <c r="PHX179" s="173"/>
      <c r="PHY179" s="173"/>
      <c r="PHZ179" s="173"/>
      <c r="PIA179" s="173"/>
      <c r="PIB179" s="173"/>
      <c r="PIC179" s="173"/>
      <c r="PID179" s="173"/>
      <c r="PIE179" s="173"/>
      <c r="PIF179" s="173"/>
      <c r="PIG179" s="173"/>
      <c r="PIH179" s="173"/>
      <c r="PII179" s="173"/>
      <c r="PIJ179" s="173"/>
      <c r="PIK179" s="173"/>
      <c r="PIL179" s="173"/>
      <c r="PIM179" s="173"/>
      <c r="PIN179" s="173"/>
      <c r="PIO179" s="173"/>
      <c r="PIP179" s="173"/>
      <c r="PIQ179" s="173"/>
      <c r="PIR179" s="173"/>
      <c r="PIS179" s="173"/>
      <c r="PIT179" s="173"/>
      <c r="PIU179" s="173"/>
      <c r="PIV179" s="173"/>
      <c r="PIW179" s="173"/>
      <c r="PIX179" s="173"/>
      <c r="PIY179" s="173"/>
      <c r="PIZ179" s="173"/>
      <c r="PJA179" s="173"/>
      <c r="PJB179" s="173"/>
      <c r="PJC179" s="173"/>
      <c r="PJD179" s="173"/>
      <c r="PJE179" s="173"/>
      <c r="PJF179" s="173"/>
      <c r="PJG179" s="173"/>
      <c r="PJH179" s="173"/>
      <c r="PJI179" s="173"/>
      <c r="PJJ179" s="173"/>
      <c r="PJK179" s="173"/>
      <c r="PJL179" s="173"/>
      <c r="PJM179" s="173"/>
      <c r="PJN179" s="173"/>
      <c r="PJO179" s="173"/>
      <c r="PJP179" s="173"/>
      <c r="PJQ179" s="173"/>
      <c r="PJR179" s="173"/>
      <c r="PJS179" s="173"/>
      <c r="PJT179" s="173"/>
      <c r="PJU179" s="173"/>
      <c r="PJV179" s="173"/>
      <c r="PJW179" s="173"/>
      <c r="PJX179" s="173"/>
      <c r="PJY179" s="173"/>
      <c r="PJZ179" s="173"/>
      <c r="PKA179" s="173"/>
      <c r="PKB179" s="173"/>
      <c r="PKC179" s="173"/>
      <c r="PKD179" s="173"/>
      <c r="PKE179" s="173"/>
      <c r="PKF179" s="173"/>
      <c r="PKG179" s="173"/>
      <c r="PKH179" s="173"/>
      <c r="PKI179" s="173"/>
      <c r="PKJ179" s="173"/>
      <c r="PKK179" s="173"/>
      <c r="PKL179" s="173"/>
      <c r="PKM179" s="173"/>
      <c r="PKN179" s="173"/>
      <c r="PKO179" s="173"/>
      <c r="PKP179" s="173"/>
      <c r="PKQ179" s="173"/>
      <c r="PKR179" s="173"/>
      <c r="PKS179" s="173"/>
      <c r="PKT179" s="173"/>
      <c r="PKU179" s="173"/>
      <c r="PKV179" s="173"/>
      <c r="PKW179" s="173"/>
      <c r="PKX179" s="173"/>
      <c r="PKY179" s="173"/>
      <c r="PKZ179" s="173"/>
      <c r="PLA179" s="173"/>
      <c r="PLB179" s="173"/>
      <c r="PLC179" s="173"/>
      <c r="PLD179" s="173"/>
      <c r="PLE179" s="173"/>
      <c r="PLF179" s="173"/>
      <c r="PLG179" s="173"/>
      <c r="PLH179" s="173"/>
      <c r="PLI179" s="173"/>
      <c r="PLJ179" s="173"/>
      <c r="PLK179" s="173"/>
      <c r="PLL179" s="173"/>
      <c r="PLM179" s="173"/>
      <c r="PLN179" s="173"/>
      <c r="PLO179" s="173"/>
      <c r="PLP179" s="173"/>
      <c r="PLQ179" s="173"/>
      <c r="PLR179" s="173"/>
      <c r="PLS179" s="173"/>
      <c r="PLT179" s="173"/>
      <c r="PLU179" s="173"/>
      <c r="PLV179" s="173"/>
      <c r="PLW179" s="173"/>
      <c r="PLX179" s="173"/>
      <c r="PLY179" s="173"/>
      <c r="PLZ179" s="173"/>
      <c r="PMA179" s="173"/>
      <c r="PMB179" s="173"/>
      <c r="PMC179" s="173"/>
      <c r="PMD179" s="173"/>
      <c r="PME179" s="173"/>
      <c r="PMF179" s="173"/>
      <c r="PMG179" s="173"/>
      <c r="PMH179" s="173"/>
      <c r="PMI179" s="173"/>
      <c r="PMJ179" s="173"/>
      <c r="PMK179" s="173"/>
      <c r="PML179" s="173"/>
      <c r="PMM179" s="173"/>
      <c r="PMN179" s="173"/>
      <c r="PMO179" s="173"/>
      <c r="PMP179" s="173"/>
      <c r="PMQ179" s="173"/>
      <c r="PMR179" s="173"/>
      <c r="PMS179" s="173"/>
      <c r="PMT179" s="173"/>
      <c r="PMU179" s="173"/>
      <c r="PMV179" s="173"/>
      <c r="PMW179" s="173"/>
      <c r="PMX179" s="173"/>
      <c r="PMY179" s="173"/>
      <c r="PMZ179" s="173"/>
      <c r="PNA179" s="173"/>
      <c r="PNB179" s="173"/>
      <c r="PNC179" s="173"/>
      <c r="PND179" s="173"/>
      <c r="PNE179" s="173"/>
      <c r="PNF179" s="173"/>
      <c r="PNG179" s="173"/>
      <c r="PNH179" s="173"/>
      <c r="PNI179" s="173"/>
      <c r="PNJ179" s="173"/>
      <c r="PNK179" s="173"/>
      <c r="PNL179" s="173"/>
      <c r="PNM179" s="173"/>
      <c r="PNN179" s="173"/>
      <c r="PNO179" s="173"/>
      <c r="PNP179" s="173"/>
      <c r="PNQ179" s="173"/>
      <c r="PNR179" s="173"/>
      <c r="PNS179" s="173"/>
      <c r="PNT179" s="173"/>
      <c r="PNU179" s="173"/>
      <c r="PNV179" s="173"/>
      <c r="PNW179" s="173"/>
      <c r="PNX179" s="173"/>
      <c r="PNY179" s="173"/>
      <c r="PNZ179" s="173"/>
      <c r="POA179" s="173"/>
      <c r="POB179" s="173"/>
      <c r="POC179" s="173"/>
      <c r="POD179" s="173"/>
      <c r="POE179" s="173"/>
      <c r="POF179" s="173"/>
      <c r="POG179" s="173"/>
      <c r="POH179" s="173"/>
      <c r="POI179" s="173"/>
      <c r="POJ179" s="173"/>
      <c r="POK179" s="173"/>
      <c r="POL179" s="173"/>
      <c r="POM179" s="173"/>
      <c r="PON179" s="173"/>
      <c r="POO179" s="173"/>
      <c r="POP179" s="173"/>
      <c r="POQ179" s="173"/>
      <c r="POR179" s="173"/>
      <c r="POS179" s="173"/>
      <c r="POT179" s="173"/>
      <c r="POU179" s="173"/>
      <c r="POV179" s="173"/>
      <c r="POW179" s="173"/>
      <c r="POX179" s="173"/>
      <c r="POY179" s="173"/>
      <c r="POZ179" s="173"/>
      <c r="PPA179" s="173"/>
      <c r="PPB179" s="173"/>
      <c r="PPC179" s="173"/>
      <c r="PPD179" s="173"/>
      <c r="PPE179" s="173"/>
      <c r="PPF179" s="173"/>
      <c r="PPG179" s="173"/>
      <c r="PPH179" s="173"/>
      <c r="PPI179" s="173"/>
      <c r="PPJ179" s="173"/>
      <c r="PPK179" s="173"/>
      <c r="PPL179" s="173"/>
      <c r="PPM179" s="173"/>
      <c r="PPN179" s="173"/>
      <c r="PPO179" s="173"/>
      <c r="PPP179" s="173"/>
      <c r="PPQ179" s="173"/>
      <c r="PPR179" s="173"/>
      <c r="PPS179" s="173"/>
      <c r="PPT179" s="173"/>
      <c r="PPU179" s="173"/>
      <c r="PPV179" s="173"/>
      <c r="PPW179" s="173"/>
      <c r="PPX179" s="173"/>
      <c r="PPY179" s="173"/>
      <c r="PPZ179" s="173"/>
      <c r="PQA179" s="173"/>
      <c r="PQB179" s="173"/>
      <c r="PQC179" s="173"/>
      <c r="PQD179" s="173"/>
      <c r="PQE179" s="173"/>
      <c r="PQF179" s="173"/>
      <c r="PQG179" s="173"/>
      <c r="PQH179" s="173"/>
      <c r="PQI179" s="173"/>
      <c r="PQJ179" s="173"/>
      <c r="PQK179" s="173"/>
      <c r="PQL179" s="173"/>
      <c r="PQM179" s="173"/>
      <c r="PQN179" s="173"/>
      <c r="PQO179" s="173"/>
      <c r="PQP179" s="173"/>
      <c r="PQQ179" s="173"/>
      <c r="PQR179" s="173"/>
      <c r="PQS179" s="173"/>
      <c r="PQT179" s="173"/>
      <c r="PQU179" s="173"/>
      <c r="PQV179" s="173"/>
      <c r="PQW179" s="173"/>
      <c r="PQX179" s="173"/>
      <c r="PQY179" s="173"/>
      <c r="PQZ179" s="173"/>
      <c r="PRA179" s="173"/>
      <c r="PRB179" s="173"/>
      <c r="PRC179" s="173"/>
      <c r="PRD179" s="173"/>
      <c r="PRE179" s="173"/>
      <c r="PRF179" s="173"/>
      <c r="PRG179" s="173"/>
      <c r="PRH179" s="173"/>
      <c r="PRI179" s="173"/>
      <c r="PRJ179" s="173"/>
      <c r="PRK179" s="173"/>
      <c r="PRL179" s="173"/>
      <c r="PRM179" s="173"/>
      <c r="PRN179" s="173"/>
      <c r="PRO179" s="173"/>
      <c r="PRP179" s="173"/>
      <c r="PRQ179" s="173"/>
      <c r="PRR179" s="173"/>
      <c r="PRS179" s="173"/>
      <c r="PRT179" s="173"/>
      <c r="PRU179" s="173"/>
      <c r="PRV179" s="173"/>
      <c r="PRW179" s="173"/>
      <c r="PRX179" s="173"/>
      <c r="PRY179" s="173"/>
      <c r="PRZ179" s="173"/>
      <c r="PSA179" s="173"/>
      <c r="PSB179" s="173"/>
      <c r="PSC179" s="173"/>
      <c r="PSD179" s="173"/>
      <c r="PSE179" s="173"/>
      <c r="PSF179" s="173"/>
      <c r="PSG179" s="173"/>
      <c r="PSH179" s="173"/>
      <c r="PSI179" s="173"/>
      <c r="PSJ179" s="173"/>
      <c r="PSK179" s="173"/>
      <c r="PSL179" s="173"/>
      <c r="PSM179" s="173"/>
      <c r="PSN179" s="173"/>
      <c r="PSO179" s="173"/>
      <c r="PSP179" s="173"/>
      <c r="PSQ179" s="173"/>
      <c r="PSR179" s="173"/>
      <c r="PSS179" s="173"/>
      <c r="PST179" s="173"/>
      <c r="PSU179" s="173"/>
      <c r="PSV179" s="173"/>
      <c r="PSW179" s="173"/>
      <c r="PSX179" s="173"/>
      <c r="PSY179" s="173"/>
      <c r="PSZ179" s="173"/>
      <c r="PTA179" s="173"/>
      <c r="PTB179" s="173"/>
      <c r="PTC179" s="173"/>
      <c r="PTD179" s="173"/>
      <c r="PTE179" s="173"/>
      <c r="PTF179" s="173"/>
      <c r="PTG179" s="173"/>
      <c r="PTH179" s="173"/>
      <c r="PTI179" s="173"/>
      <c r="PTJ179" s="173"/>
      <c r="PTK179" s="173"/>
      <c r="PTL179" s="173"/>
      <c r="PTM179" s="173"/>
      <c r="PTN179" s="173"/>
      <c r="PTO179" s="173"/>
      <c r="PTP179" s="173"/>
      <c r="PTQ179" s="173"/>
      <c r="PTR179" s="173"/>
      <c r="PTS179" s="173"/>
      <c r="PTT179" s="173"/>
      <c r="PTU179" s="173"/>
      <c r="PTV179" s="173"/>
      <c r="PTW179" s="173"/>
      <c r="PTX179" s="173"/>
      <c r="PTY179" s="173"/>
      <c r="PTZ179" s="173"/>
      <c r="PUA179" s="173"/>
      <c r="PUB179" s="173"/>
      <c r="PUC179" s="173"/>
      <c r="PUD179" s="173"/>
      <c r="PUE179" s="173"/>
      <c r="PUF179" s="173"/>
      <c r="PUG179" s="173"/>
      <c r="PUH179" s="173"/>
      <c r="PUI179" s="173"/>
      <c r="PUJ179" s="173"/>
      <c r="PUK179" s="173"/>
      <c r="PUL179" s="173"/>
      <c r="PUM179" s="173"/>
      <c r="PUN179" s="173"/>
      <c r="PUO179" s="173"/>
      <c r="PUP179" s="173"/>
      <c r="PUQ179" s="173"/>
      <c r="PUR179" s="173"/>
      <c r="PUS179" s="173"/>
      <c r="PUT179" s="173"/>
      <c r="PUU179" s="173"/>
      <c r="PUV179" s="173"/>
      <c r="PUW179" s="173"/>
      <c r="PUX179" s="173"/>
      <c r="PUY179" s="173"/>
      <c r="PUZ179" s="173"/>
      <c r="PVA179" s="173"/>
      <c r="PVB179" s="173"/>
      <c r="PVC179" s="173"/>
      <c r="PVD179" s="173"/>
      <c r="PVE179" s="173"/>
      <c r="PVF179" s="173"/>
      <c r="PVG179" s="173"/>
      <c r="PVH179" s="173"/>
      <c r="PVI179" s="173"/>
      <c r="PVJ179" s="173"/>
      <c r="PVK179" s="173"/>
      <c r="PVL179" s="173"/>
      <c r="PVM179" s="173"/>
      <c r="PVN179" s="173"/>
      <c r="PVO179" s="173"/>
      <c r="PVP179" s="173"/>
      <c r="PVQ179" s="173"/>
      <c r="PVR179" s="173"/>
      <c r="PVS179" s="173"/>
      <c r="PVT179" s="173"/>
      <c r="PVU179" s="173"/>
      <c r="PVV179" s="173"/>
      <c r="PVW179" s="173"/>
      <c r="PVX179" s="173"/>
      <c r="PVY179" s="173"/>
      <c r="PVZ179" s="173"/>
      <c r="PWA179" s="173"/>
      <c r="PWB179" s="173"/>
      <c r="PWC179" s="173"/>
      <c r="PWD179" s="173"/>
      <c r="PWE179" s="173"/>
      <c r="PWF179" s="173"/>
      <c r="PWG179" s="173"/>
      <c r="PWH179" s="173"/>
      <c r="PWI179" s="173"/>
      <c r="PWJ179" s="173"/>
      <c r="PWK179" s="173"/>
      <c r="PWL179" s="173"/>
      <c r="PWM179" s="173"/>
      <c r="PWN179" s="173"/>
      <c r="PWO179" s="173"/>
      <c r="PWP179" s="173"/>
      <c r="PWQ179" s="173"/>
      <c r="PWR179" s="173"/>
      <c r="PWS179" s="173"/>
      <c r="PWT179" s="173"/>
      <c r="PWU179" s="173"/>
      <c r="PWV179" s="173"/>
      <c r="PWW179" s="173"/>
      <c r="PWX179" s="173"/>
      <c r="PWY179" s="173"/>
      <c r="PWZ179" s="173"/>
      <c r="PXA179" s="173"/>
      <c r="PXB179" s="173"/>
      <c r="PXC179" s="173"/>
      <c r="PXD179" s="173"/>
      <c r="PXE179" s="173"/>
      <c r="PXF179" s="173"/>
      <c r="PXG179" s="173"/>
      <c r="PXH179" s="173"/>
      <c r="PXI179" s="173"/>
      <c r="PXJ179" s="173"/>
      <c r="PXK179" s="173"/>
      <c r="PXL179" s="173"/>
      <c r="PXM179" s="173"/>
      <c r="PXN179" s="173"/>
      <c r="PXO179" s="173"/>
      <c r="PXP179" s="173"/>
      <c r="PXQ179" s="173"/>
      <c r="PXR179" s="173"/>
      <c r="PXS179" s="173"/>
      <c r="PXT179" s="173"/>
      <c r="PXU179" s="173"/>
      <c r="PXV179" s="173"/>
      <c r="PXW179" s="173"/>
      <c r="PXX179" s="173"/>
      <c r="PXY179" s="173"/>
      <c r="PXZ179" s="173"/>
      <c r="PYA179" s="173"/>
      <c r="PYB179" s="173"/>
      <c r="PYC179" s="173"/>
      <c r="PYD179" s="173"/>
      <c r="PYE179" s="173"/>
      <c r="PYF179" s="173"/>
      <c r="PYG179" s="173"/>
      <c r="PYH179" s="173"/>
      <c r="PYI179" s="173"/>
      <c r="PYJ179" s="173"/>
      <c r="PYK179" s="173"/>
      <c r="PYL179" s="173"/>
      <c r="PYM179" s="173"/>
      <c r="PYN179" s="173"/>
      <c r="PYO179" s="173"/>
      <c r="PYP179" s="173"/>
      <c r="PYQ179" s="173"/>
      <c r="PYR179" s="173"/>
      <c r="PYS179" s="173"/>
      <c r="PYT179" s="173"/>
      <c r="PYU179" s="173"/>
      <c r="PYV179" s="173"/>
      <c r="PYW179" s="173"/>
      <c r="PYX179" s="173"/>
      <c r="PYY179" s="173"/>
      <c r="PYZ179" s="173"/>
      <c r="PZA179" s="173"/>
      <c r="PZB179" s="173"/>
      <c r="PZC179" s="173"/>
      <c r="PZD179" s="173"/>
      <c r="PZE179" s="173"/>
      <c r="PZF179" s="173"/>
      <c r="PZG179" s="173"/>
      <c r="PZH179" s="173"/>
      <c r="PZI179" s="173"/>
      <c r="PZJ179" s="173"/>
      <c r="PZK179" s="173"/>
      <c r="PZL179" s="173"/>
      <c r="PZM179" s="173"/>
      <c r="PZN179" s="173"/>
      <c r="PZO179" s="173"/>
      <c r="PZP179" s="173"/>
      <c r="PZQ179" s="173"/>
      <c r="PZR179" s="173"/>
      <c r="PZS179" s="173"/>
      <c r="PZT179" s="173"/>
      <c r="PZU179" s="173"/>
      <c r="PZV179" s="173"/>
      <c r="PZW179" s="173"/>
      <c r="PZX179" s="173"/>
      <c r="PZY179" s="173"/>
      <c r="PZZ179" s="173"/>
      <c r="QAA179" s="173"/>
      <c r="QAB179" s="173"/>
      <c r="QAC179" s="173"/>
      <c r="QAD179" s="173"/>
      <c r="QAE179" s="173"/>
      <c r="QAF179" s="173"/>
      <c r="QAG179" s="173"/>
      <c r="QAH179" s="173"/>
      <c r="QAI179" s="173"/>
      <c r="QAJ179" s="173"/>
      <c r="QAK179" s="173"/>
      <c r="QAL179" s="173"/>
      <c r="QAM179" s="173"/>
      <c r="QAN179" s="173"/>
      <c r="QAO179" s="173"/>
      <c r="QAP179" s="173"/>
      <c r="QAQ179" s="173"/>
      <c r="QAR179" s="173"/>
      <c r="QAS179" s="173"/>
      <c r="QAT179" s="173"/>
      <c r="QAU179" s="173"/>
      <c r="QAV179" s="173"/>
      <c r="QAW179" s="173"/>
      <c r="QAX179" s="173"/>
      <c r="QAY179" s="173"/>
      <c r="QAZ179" s="173"/>
      <c r="QBA179" s="173"/>
      <c r="QBB179" s="173"/>
      <c r="QBC179" s="173"/>
      <c r="QBD179" s="173"/>
      <c r="QBE179" s="173"/>
      <c r="QBF179" s="173"/>
      <c r="QBG179" s="173"/>
      <c r="QBH179" s="173"/>
      <c r="QBI179" s="173"/>
      <c r="QBJ179" s="173"/>
      <c r="QBK179" s="173"/>
      <c r="QBL179" s="173"/>
      <c r="QBM179" s="173"/>
      <c r="QBN179" s="173"/>
      <c r="QBO179" s="173"/>
      <c r="QBP179" s="173"/>
      <c r="QBQ179" s="173"/>
      <c r="QBR179" s="173"/>
      <c r="QBS179" s="173"/>
      <c r="QBT179" s="173"/>
      <c r="QBU179" s="173"/>
      <c r="QBV179" s="173"/>
      <c r="QBW179" s="173"/>
      <c r="QBX179" s="173"/>
      <c r="QBY179" s="173"/>
      <c r="QBZ179" s="173"/>
      <c r="QCA179" s="173"/>
      <c r="QCB179" s="173"/>
      <c r="QCC179" s="173"/>
      <c r="QCD179" s="173"/>
      <c r="QCE179" s="173"/>
      <c r="QCF179" s="173"/>
      <c r="QCG179" s="173"/>
      <c r="QCH179" s="173"/>
      <c r="QCI179" s="173"/>
      <c r="QCJ179" s="173"/>
      <c r="QCK179" s="173"/>
      <c r="QCL179" s="173"/>
      <c r="QCM179" s="173"/>
      <c r="QCN179" s="173"/>
      <c r="QCO179" s="173"/>
      <c r="QCP179" s="173"/>
      <c r="QCQ179" s="173"/>
      <c r="QCR179" s="173"/>
      <c r="QCS179" s="173"/>
      <c r="QCT179" s="173"/>
      <c r="QCU179" s="173"/>
      <c r="QCV179" s="173"/>
      <c r="QCW179" s="173"/>
      <c r="QCX179" s="173"/>
      <c r="QCY179" s="173"/>
      <c r="QCZ179" s="173"/>
      <c r="QDA179" s="173"/>
      <c r="QDB179" s="173"/>
      <c r="QDC179" s="173"/>
      <c r="QDD179" s="173"/>
      <c r="QDE179" s="173"/>
      <c r="QDF179" s="173"/>
      <c r="QDG179" s="173"/>
      <c r="QDH179" s="173"/>
      <c r="QDI179" s="173"/>
      <c r="QDJ179" s="173"/>
      <c r="QDK179" s="173"/>
      <c r="QDL179" s="173"/>
      <c r="QDM179" s="173"/>
      <c r="QDN179" s="173"/>
      <c r="QDO179" s="173"/>
      <c r="QDP179" s="173"/>
      <c r="QDQ179" s="173"/>
      <c r="QDR179" s="173"/>
      <c r="QDS179" s="173"/>
      <c r="QDT179" s="173"/>
      <c r="QDU179" s="173"/>
      <c r="QDV179" s="173"/>
      <c r="QDW179" s="173"/>
      <c r="QDX179" s="173"/>
      <c r="QDY179" s="173"/>
      <c r="QDZ179" s="173"/>
      <c r="QEA179" s="173"/>
      <c r="QEB179" s="173"/>
      <c r="QEC179" s="173"/>
      <c r="QED179" s="173"/>
      <c r="QEE179" s="173"/>
      <c r="QEF179" s="173"/>
      <c r="QEG179" s="173"/>
      <c r="QEH179" s="173"/>
      <c r="QEI179" s="173"/>
      <c r="QEJ179" s="173"/>
      <c r="QEK179" s="173"/>
      <c r="QEL179" s="173"/>
      <c r="QEM179" s="173"/>
      <c r="QEN179" s="173"/>
      <c r="QEO179" s="173"/>
      <c r="QEP179" s="173"/>
      <c r="QEQ179" s="173"/>
      <c r="QER179" s="173"/>
      <c r="QES179" s="173"/>
      <c r="QET179" s="173"/>
      <c r="QEU179" s="173"/>
      <c r="QEV179" s="173"/>
      <c r="QEW179" s="173"/>
      <c r="QEX179" s="173"/>
      <c r="QEY179" s="173"/>
      <c r="QEZ179" s="173"/>
      <c r="QFA179" s="173"/>
      <c r="QFB179" s="173"/>
      <c r="QFC179" s="173"/>
      <c r="QFD179" s="173"/>
      <c r="QFE179" s="173"/>
      <c r="QFF179" s="173"/>
      <c r="QFG179" s="173"/>
      <c r="QFH179" s="173"/>
      <c r="QFI179" s="173"/>
      <c r="QFJ179" s="173"/>
      <c r="QFK179" s="173"/>
      <c r="QFL179" s="173"/>
      <c r="QFM179" s="173"/>
      <c r="QFN179" s="173"/>
      <c r="QFO179" s="173"/>
      <c r="QFP179" s="173"/>
      <c r="QFQ179" s="173"/>
      <c r="QFR179" s="173"/>
      <c r="QFS179" s="173"/>
      <c r="QFT179" s="173"/>
      <c r="QFU179" s="173"/>
      <c r="QFV179" s="173"/>
      <c r="QFW179" s="173"/>
      <c r="QFX179" s="173"/>
      <c r="QFY179" s="173"/>
      <c r="QFZ179" s="173"/>
      <c r="QGA179" s="173"/>
      <c r="QGB179" s="173"/>
      <c r="QGC179" s="173"/>
      <c r="QGD179" s="173"/>
      <c r="QGE179" s="173"/>
      <c r="QGF179" s="173"/>
      <c r="QGG179" s="173"/>
      <c r="QGH179" s="173"/>
      <c r="QGI179" s="173"/>
      <c r="QGJ179" s="173"/>
      <c r="QGK179" s="173"/>
      <c r="QGL179" s="173"/>
      <c r="QGM179" s="173"/>
      <c r="QGN179" s="173"/>
      <c r="QGO179" s="173"/>
      <c r="QGP179" s="173"/>
      <c r="QGQ179" s="173"/>
      <c r="QGR179" s="173"/>
      <c r="QGS179" s="173"/>
      <c r="QGT179" s="173"/>
      <c r="QGU179" s="173"/>
      <c r="QGV179" s="173"/>
      <c r="QGW179" s="173"/>
      <c r="QGX179" s="173"/>
      <c r="QGY179" s="173"/>
      <c r="QGZ179" s="173"/>
      <c r="QHA179" s="173"/>
      <c r="QHB179" s="173"/>
      <c r="QHC179" s="173"/>
      <c r="QHD179" s="173"/>
      <c r="QHE179" s="173"/>
      <c r="QHF179" s="173"/>
      <c r="QHG179" s="173"/>
      <c r="QHH179" s="173"/>
      <c r="QHI179" s="173"/>
      <c r="QHJ179" s="173"/>
      <c r="QHK179" s="173"/>
      <c r="QHL179" s="173"/>
      <c r="QHM179" s="173"/>
      <c r="QHN179" s="173"/>
      <c r="QHO179" s="173"/>
      <c r="QHP179" s="173"/>
      <c r="QHQ179" s="173"/>
      <c r="QHR179" s="173"/>
      <c r="QHS179" s="173"/>
      <c r="QHT179" s="173"/>
      <c r="QHU179" s="173"/>
      <c r="QHV179" s="173"/>
      <c r="QHW179" s="173"/>
      <c r="QHX179" s="173"/>
      <c r="QHY179" s="173"/>
      <c r="QHZ179" s="173"/>
      <c r="QIA179" s="173"/>
      <c r="QIB179" s="173"/>
      <c r="QIC179" s="173"/>
      <c r="QID179" s="173"/>
      <c r="QIE179" s="173"/>
      <c r="QIF179" s="173"/>
      <c r="QIG179" s="173"/>
      <c r="QIH179" s="173"/>
      <c r="QII179" s="173"/>
      <c r="QIJ179" s="173"/>
      <c r="QIK179" s="173"/>
      <c r="QIL179" s="173"/>
      <c r="QIM179" s="173"/>
      <c r="QIN179" s="173"/>
      <c r="QIO179" s="173"/>
      <c r="QIP179" s="173"/>
      <c r="QIQ179" s="173"/>
      <c r="QIR179" s="173"/>
      <c r="QIS179" s="173"/>
      <c r="QIT179" s="173"/>
      <c r="QIU179" s="173"/>
      <c r="QIV179" s="173"/>
      <c r="QIW179" s="173"/>
      <c r="QIX179" s="173"/>
      <c r="QIY179" s="173"/>
      <c r="QIZ179" s="173"/>
      <c r="QJA179" s="173"/>
      <c r="QJB179" s="173"/>
      <c r="QJC179" s="173"/>
      <c r="QJD179" s="173"/>
      <c r="QJE179" s="173"/>
      <c r="QJF179" s="173"/>
      <c r="QJG179" s="173"/>
      <c r="QJH179" s="173"/>
      <c r="QJI179" s="173"/>
      <c r="QJJ179" s="173"/>
      <c r="QJK179" s="173"/>
      <c r="QJL179" s="173"/>
      <c r="QJM179" s="173"/>
      <c r="QJN179" s="173"/>
      <c r="QJO179" s="173"/>
      <c r="QJP179" s="173"/>
      <c r="QJQ179" s="173"/>
      <c r="QJR179" s="173"/>
      <c r="QJS179" s="173"/>
      <c r="QJT179" s="173"/>
      <c r="QJU179" s="173"/>
      <c r="QJV179" s="173"/>
      <c r="QJW179" s="173"/>
      <c r="QJX179" s="173"/>
      <c r="QJY179" s="173"/>
      <c r="QJZ179" s="173"/>
      <c r="QKA179" s="173"/>
      <c r="QKB179" s="173"/>
      <c r="QKC179" s="173"/>
      <c r="QKD179" s="173"/>
      <c r="QKE179" s="173"/>
      <c r="QKF179" s="173"/>
      <c r="QKG179" s="173"/>
      <c r="QKH179" s="173"/>
      <c r="QKI179" s="173"/>
      <c r="QKJ179" s="173"/>
      <c r="QKK179" s="173"/>
      <c r="QKL179" s="173"/>
      <c r="QKM179" s="173"/>
      <c r="QKN179" s="173"/>
      <c r="QKO179" s="173"/>
      <c r="QKP179" s="173"/>
      <c r="QKQ179" s="173"/>
      <c r="QKR179" s="173"/>
      <c r="QKS179" s="173"/>
      <c r="QKT179" s="173"/>
      <c r="QKU179" s="173"/>
      <c r="QKV179" s="173"/>
      <c r="QKW179" s="173"/>
      <c r="QKX179" s="173"/>
      <c r="QKY179" s="173"/>
      <c r="QKZ179" s="173"/>
      <c r="QLA179" s="173"/>
      <c r="QLB179" s="173"/>
      <c r="QLC179" s="173"/>
      <c r="QLD179" s="173"/>
      <c r="QLE179" s="173"/>
      <c r="QLF179" s="173"/>
      <c r="QLG179" s="173"/>
      <c r="QLH179" s="173"/>
      <c r="QLI179" s="173"/>
      <c r="QLJ179" s="173"/>
      <c r="QLK179" s="173"/>
      <c r="QLL179" s="173"/>
      <c r="QLM179" s="173"/>
      <c r="QLN179" s="173"/>
      <c r="QLO179" s="173"/>
      <c r="QLP179" s="173"/>
      <c r="QLQ179" s="173"/>
      <c r="QLR179" s="173"/>
      <c r="QLS179" s="173"/>
      <c r="QLT179" s="173"/>
      <c r="QLU179" s="173"/>
      <c r="QLV179" s="173"/>
      <c r="QLW179" s="173"/>
      <c r="QLX179" s="173"/>
      <c r="QLY179" s="173"/>
      <c r="QLZ179" s="173"/>
      <c r="QMA179" s="173"/>
      <c r="QMB179" s="173"/>
      <c r="QMC179" s="173"/>
      <c r="QMD179" s="173"/>
      <c r="QME179" s="173"/>
      <c r="QMF179" s="173"/>
      <c r="QMG179" s="173"/>
      <c r="QMH179" s="173"/>
      <c r="QMI179" s="173"/>
      <c r="QMJ179" s="173"/>
      <c r="QMK179" s="173"/>
      <c r="QML179" s="173"/>
      <c r="QMM179" s="173"/>
      <c r="QMN179" s="173"/>
      <c r="QMO179" s="173"/>
      <c r="QMP179" s="173"/>
      <c r="QMQ179" s="173"/>
      <c r="QMR179" s="173"/>
      <c r="QMS179" s="173"/>
      <c r="QMT179" s="173"/>
      <c r="QMU179" s="173"/>
      <c r="QMV179" s="173"/>
      <c r="QMW179" s="173"/>
      <c r="QMX179" s="173"/>
      <c r="QMY179" s="173"/>
      <c r="QMZ179" s="173"/>
      <c r="QNA179" s="173"/>
      <c r="QNB179" s="173"/>
      <c r="QNC179" s="173"/>
      <c r="QND179" s="173"/>
      <c r="QNE179" s="173"/>
      <c r="QNF179" s="173"/>
      <c r="QNG179" s="173"/>
      <c r="QNH179" s="173"/>
      <c r="QNI179" s="173"/>
      <c r="QNJ179" s="173"/>
      <c r="QNK179" s="173"/>
      <c r="QNL179" s="173"/>
      <c r="QNM179" s="173"/>
      <c r="QNN179" s="173"/>
      <c r="QNO179" s="173"/>
      <c r="QNP179" s="173"/>
      <c r="QNQ179" s="173"/>
      <c r="QNR179" s="173"/>
      <c r="QNS179" s="173"/>
      <c r="QNT179" s="173"/>
      <c r="QNU179" s="173"/>
      <c r="QNV179" s="173"/>
      <c r="QNW179" s="173"/>
      <c r="QNX179" s="173"/>
      <c r="QNY179" s="173"/>
      <c r="QNZ179" s="173"/>
      <c r="QOA179" s="173"/>
      <c r="QOB179" s="173"/>
      <c r="QOC179" s="173"/>
      <c r="QOD179" s="173"/>
      <c r="QOE179" s="173"/>
      <c r="QOF179" s="173"/>
      <c r="QOG179" s="173"/>
      <c r="QOH179" s="173"/>
      <c r="QOI179" s="173"/>
      <c r="QOJ179" s="173"/>
      <c r="QOK179" s="173"/>
      <c r="QOL179" s="173"/>
      <c r="QOM179" s="173"/>
      <c r="QON179" s="173"/>
      <c r="QOO179" s="173"/>
      <c r="QOP179" s="173"/>
      <c r="QOQ179" s="173"/>
      <c r="QOR179" s="173"/>
      <c r="QOS179" s="173"/>
      <c r="QOT179" s="173"/>
      <c r="QOU179" s="173"/>
      <c r="QOV179" s="173"/>
      <c r="QOW179" s="173"/>
      <c r="QOX179" s="173"/>
      <c r="QOY179" s="173"/>
      <c r="QOZ179" s="173"/>
      <c r="QPA179" s="173"/>
      <c r="QPB179" s="173"/>
      <c r="QPC179" s="173"/>
      <c r="QPD179" s="173"/>
      <c r="QPE179" s="173"/>
      <c r="QPF179" s="173"/>
      <c r="QPG179" s="173"/>
      <c r="QPH179" s="173"/>
      <c r="QPI179" s="173"/>
      <c r="QPJ179" s="173"/>
      <c r="QPK179" s="173"/>
      <c r="QPL179" s="173"/>
      <c r="QPM179" s="173"/>
      <c r="QPN179" s="173"/>
      <c r="QPO179" s="173"/>
      <c r="QPP179" s="173"/>
      <c r="QPQ179" s="173"/>
      <c r="QPR179" s="173"/>
      <c r="QPS179" s="173"/>
      <c r="QPT179" s="173"/>
      <c r="QPU179" s="173"/>
      <c r="QPV179" s="173"/>
      <c r="QPW179" s="173"/>
      <c r="QPX179" s="173"/>
      <c r="QPY179" s="173"/>
      <c r="QPZ179" s="173"/>
      <c r="QQA179" s="173"/>
      <c r="QQB179" s="173"/>
      <c r="QQC179" s="173"/>
      <c r="QQD179" s="173"/>
      <c r="QQE179" s="173"/>
      <c r="QQF179" s="173"/>
      <c r="QQG179" s="173"/>
      <c r="QQH179" s="173"/>
      <c r="QQI179" s="173"/>
      <c r="QQJ179" s="173"/>
      <c r="QQK179" s="173"/>
      <c r="QQL179" s="173"/>
      <c r="QQM179" s="173"/>
      <c r="QQN179" s="173"/>
      <c r="QQO179" s="173"/>
      <c r="QQP179" s="173"/>
      <c r="QQQ179" s="173"/>
      <c r="QQR179" s="173"/>
      <c r="QQS179" s="173"/>
      <c r="QQT179" s="173"/>
      <c r="QQU179" s="173"/>
      <c r="QQV179" s="173"/>
      <c r="QQW179" s="173"/>
      <c r="QQX179" s="173"/>
      <c r="QQY179" s="173"/>
      <c r="QQZ179" s="173"/>
      <c r="QRA179" s="173"/>
      <c r="QRB179" s="173"/>
      <c r="QRC179" s="173"/>
      <c r="QRD179" s="173"/>
      <c r="QRE179" s="173"/>
      <c r="QRF179" s="173"/>
      <c r="QRG179" s="173"/>
      <c r="QRH179" s="173"/>
      <c r="QRI179" s="173"/>
      <c r="QRJ179" s="173"/>
      <c r="QRK179" s="173"/>
      <c r="QRL179" s="173"/>
      <c r="QRM179" s="173"/>
      <c r="QRN179" s="173"/>
      <c r="QRO179" s="173"/>
      <c r="QRP179" s="173"/>
      <c r="QRQ179" s="173"/>
      <c r="QRR179" s="173"/>
      <c r="QRS179" s="173"/>
      <c r="QRT179" s="173"/>
      <c r="QRU179" s="173"/>
      <c r="QRV179" s="173"/>
      <c r="QRW179" s="173"/>
      <c r="QRX179" s="173"/>
      <c r="QRY179" s="173"/>
      <c r="QRZ179" s="173"/>
      <c r="QSA179" s="173"/>
      <c r="QSB179" s="173"/>
      <c r="QSC179" s="173"/>
      <c r="QSD179" s="173"/>
      <c r="QSE179" s="173"/>
      <c r="QSF179" s="173"/>
      <c r="QSG179" s="173"/>
      <c r="QSH179" s="173"/>
      <c r="QSI179" s="173"/>
      <c r="QSJ179" s="173"/>
      <c r="QSK179" s="173"/>
      <c r="QSL179" s="173"/>
      <c r="QSM179" s="173"/>
      <c r="QSN179" s="173"/>
      <c r="QSO179" s="173"/>
      <c r="QSP179" s="173"/>
      <c r="QSQ179" s="173"/>
      <c r="QSR179" s="173"/>
      <c r="QSS179" s="173"/>
      <c r="QST179" s="173"/>
      <c r="QSU179" s="173"/>
      <c r="QSV179" s="173"/>
      <c r="QSW179" s="173"/>
      <c r="QSX179" s="173"/>
      <c r="QSY179" s="173"/>
      <c r="QSZ179" s="173"/>
      <c r="QTA179" s="173"/>
      <c r="QTB179" s="173"/>
      <c r="QTC179" s="173"/>
      <c r="QTD179" s="173"/>
      <c r="QTE179" s="173"/>
      <c r="QTF179" s="173"/>
      <c r="QTG179" s="173"/>
      <c r="QTH179" s="173"/>
      <c r="QTI179" s="173"/>
      <c r="QTJ179" s="173"/>
      <c r="QTK179" s="173"/>
      <c r="QTL179" s="173"/>
      <c r="QTM179" s="173"/>
      <c r="QTN179" s="173"/>
      <c r="QTO179" s="173"/>
      <c r="QTP179" s="173"/>
      <c r="QTQ179" s="173"/>
      <c r="QTR179" s="173"/>
      <c r="QTS179" s="173"/>
      <c r="QTT179" s="173"/>
      <c r="QTU179" s="173"/>
      <c r="QTV179" s="173"/>
      <c r="QTW179" s="173"/>
      <c r="QTX179" s="173"/>
      <c r="QTY179" s="173"/>
      <c r="QTZ179" s="173"/>
      <c r="QUA179" s="173"/>
      <c r="QUB179" s="173"/>
      <c r="QUC179" s="173"/>
      <c r="QUD179" s="173"/>
      <c r="QUE179" s="173"/>
      <c r="QUF179" s="173"/>
      <c r="QUG179" s="173"/>
      <c r="QUH179" s="173"/>
      <c r="QUI179" s="173"/>
      <c r="QUJ179" s="173"/>
      <c r="QUK179" s="173"/>
      <c r="QUL179" s="173"/>
      <c r="QUM179" s="173"/>
      <c r="QUN179" s="173"/>
      <c r="QUO179" s="173"/>
      <c r="QUP179" s="173"/>
      <c r="QUQ179" s="173"/>
      <c r="QUR179" s="173"/>
      <c r="QUS179" s="173"/>
      <c r="QUT179" s="173"/>
      <c r="QUU179" s="173"/>
      <c r="QUV179" s="173"/>
      <c r="QUW179" s="173"/>
      <c r="QUX179" s="173"/>
      <c r="QUY179" s="173"/>
      <c r="QUZ179" s="173"/>
      <c r="QVA179" s="173"/>
      <c r="QVB179" s="173"/>
      <c r="QVC179" s="173"/>
      <c r="QVD179" s="173"/>
      <c r="QVE179" s="173"/>
      <c r="QVF179" s="173"/>
      <c r="QVG179" s="173"/>
      <c r="QVH179" s="173"/>
      <c r="QVI179" s="173"/>
      <c r="QVJ179" s="173"/>
      <c r="QVK179" s="173"/>
      <c r="QVL179" s="173"/>
      <c r="QVM179" s="173"/>
      <c r="QVN179" s="173"/>
      <c r="QVO179" s="173"/>
      <c r="QVP179" s="173"/>
      <c r="QVQ179" s="173"/>
      <c r="QVR179" s="173"/>
      <c r="QVS179" s="173"/>
      <c r="QVT179" s="173"/>
      <c r="QVU179" s="173"/>
      <c r="QVV179" s="173"/>
      <c r="QVW179" s="173"/>
      <c r="QVX179" s="173"/>
      <c r="QVY179" s="173"/>
      <c r="QVZ179" s="173"/>
      <c r="QWA179" s="173"/>
      <c r="QWB179" s="173"/>
      <c r="QWC179" s="173"/>
      <c r="QWD179" s="173"/>
      <c r="QWE179" s="173"/>
      <c r="QWF179" s="173"/>
      <c r="QWG179" s="173"/>
      <c r="QWH179" s="173"/>
      <c r="QWI179" s="173"/>
      <c r="QWJ179" s="173"/>
      <c r="QWK179" s="173"/>
      <c r="QWL179" s="173"/>
      <c r="QWM179" s="173"/>
      <c r="QWN179" s="173"/>
      <c r="QWO179" s="173"/>
      <c r="QWP179" s="173"/>
      <c r="QWQ179" s="173"/>
      <c r="QWR179" s="173"/>
      <c r="QWS179" s="173"/>
      <c r="QWT179" s="173"/>
      <c r="QWU179" s="173"/>
      <c r="QWV179" s="173"/>
      <c r="QWW179" s="173"/>
      <c r="QWX179" s="173"/>
      <c r="QWY179" s="173"/>
      <c r="QWZ179" s="173"/>
      <c r="QXA179" s="173"/>
      <c r="QXB179" s="173"/>
      <c r="QXC179" s="173"/>
      <c r="QXD179" s="173"/>
      <c r="QXE179" s="173"/>
      <c r="QXF179" s="173"/>
      <c r="QXG179" s="173"/>
      <c r="QXH179" s="173"/>
      <c r="QXI179" s="173"/>
      <c r="QXJ179" s="173"/>
      <c r="QXK179" s="173"/>
      <c r="QXL179" s="173"/>
      <c r="QXM179" s="173"/>
      <c r="QXN179" s="173"/>
      <c r="QXO179" s="173"/>
      <c r="QXP179" s="173"/>
      <c r="QXQ179" s="173"/>
      <c r="QXR179" s="173"/>
      <c r="QXS179" s="173"/>
      <c r="QXT179" s="173"/>
      <c r="QXU179" s="173"/>
      <c r="QXV179" s="173"/>
      <c r="QXW179" s="173"/>
      <c r="QXX179" s="173"/>
      <c r="QXY179" s="173"/>
      <c r="QXZ179" s="173"/>
      <c r="QYA179" s="173"/>
      <c r="QYB179" s="173"/>
      <c r="QYC179" s="173"/>
      <c r="QYD179" s="173"/>
      <c r="QYE179" s="173"/>
      <c r="QYF179" s="173"/>
      <c r="QYG179" s="173"/>
      <c r="QYH179" s="173"/>
      <c r="QYI179" s="173"/>
      <c r="QYJ179" s="173"/>
      <c r="QYK179" s="173"/>
      <c r="QYL179" s="173"/>
      <c r="QYM179" s="173"/>
      <c r="QYN179" s="173"/>
      <c r="QYO179" s="173"/>
      <c r="QYP179" s="173"/>
      <c r="QYQ179" s="173"/>
      <c r="QYR179" s="173"/>
      <c r="QYS179" s="173"/>
      <c r="QYT179" s="173"/>
      <c r="QYU179" s="173"/>
      <c r="QYV179" s="173"/>
      <c r="QYW179" s="173"/>
      <c r="QYX179" s="173"/>
      <c r="QYY179" s="173"/>
      <c r="QYZ179" s="173"/>
      <c r="QZA179" s="173"/>
      <c r="QZB179" s="173"/>
      <c r="QZC179" s="173"/>
      <c r="QZD179" s="173"/>
      <c r="QZE179" s="173"/>
      <c r="QZF179" s="173"/>
      <c r="QZG179" s="173"/>
      <c r="QZH179" s="173"/>
      <c r="QZI179" s="173"/>
      <c r="QZJ179" s="173"/>
      <c r="QZK179" s="173"/>
      <c r="QZL179" s="173"/>
      <c r="QZM179" s="173"/>
      <c r="QZN179" s="173"/>
      <c r="QZO179" s="173"/>
      <c r="QZP179" s="173"/>
      <c r="QZQ179" s="173"/>
      <c r="QZR179" s="173"/>
      <c r="QZS179" s="173"/>
      <c r="QZT179" s="173"/>
      <c r="QZU179" s="173"/>
      <c r="QZV179" s="173"/>
      <c r="QZW179" s="173"/>
      <c r="QZX179" s="173"/>
      <c r="QZY179" s="173"/>
      <c r="QZZ179" s="173"/>
      <c r="RAA179" s="173"/>
      <c r="RAB179" s="173"/>
      <c r="RAC179" s="173"/>
      <c r="RAD179" s="173"/>
      <c r="RAE179" s="173"/>
      <c r="RAF179" s="173"/>
      <c r="RAG179" s="173"/>
      <c r="RAH179" s="173"/>
      <c r="RAI179" s="173"/>
      <c r="RAJ179" s="173"/>
      <c r="RAK179" s="173"/>
      <c r="RAL179" s="173"/>
      <c r="RAM179" s="173"/>
      <c r="RAN179" s="173"/>
      <c r="RAO179" s="173"/>
      <c r="RAP179" s="173"/>
      <c r="RAQ179" s="173"/>
      <c r="RAR179" s="173"/>
      <c r="RAS179" s="173"/>
      <c r="RAT179" s="173"/>
      <c r="RAU179" s="173"/>
      <c r="RAV179" s="173"/>
      <c r="RAW179" s="173"/>
      <c r="RAX179" s="173"/>
      <c r="RAY179" s="173"/>
      <c r="RAZ179" s="173"/>
      <c r="RBA179" s="173"/>
      <c r="RBB179" s="173"/>
      <c r="RBC179" s="173"/>
      <c r="RBD179" s="173"/>
      <c r="RBE179" s="173"/>
      <c r="RBF179" s="173"/>
      <c r="RBG179" s="173"/>
      <c r="RBH179" s="173"/>
      <c r="RBI179" s="173"/>
      <c r="RBJ179" s="173"/>
      <c r="RBK179" s="173"/>
      <c r="RBL179" s="173"/>
      <c r="RBM179" s="173"/>
      <c r="RBN179" s="173"/>
      <c r="RBO179" s="173"/>
      <c r="RBP179" s="173"/>
      <c r="RBQ179" s="173"/>
      <c r="RBR179" s="173"/>
      <c r="RBS179" s="173"/>
      <c r="RBT179" s="173"/>
      <c r="RBU179" s="173"/>
      <c r="RBV179" s="173"/>
      <c r="RBW179" s="173"/>
      <c r="RBX179" s="173"/>
      <c r="RBY179" s="173"/>
      <c r="RBZ179" s="173"/>
      <c r="RCA179" s="173"/>
      <c r="RCB179" s="173"/>
      <c r="RCC179" s="173"/>
      <c r="RCD179" s="173"/>
      <c r="RCE179" s="173"/>
      <c r="RCF179" s="173"/>
      <c r="RCG179" s="173"/>
      <c r="RCH179" s="173"/>
      <c r="RCI179" s="173"/>
      <c r="RCJ179" s="173"/>
      <c r="RCK179" s="173"/>
      <c r="RCL179" s="173"/>
      <c r="RCM179" s="173"/>
      <c r="RCN179" s="173"/>
      <c r="RCO179" s="173"/>
      <c r="RCP179" s="173"/>
      <c r="RCQ179" s="173"/>
      <c r="RCR179" s="173"/>
      <c r="RCS179" s="173"/>
      <c r="RCT179" s="173"/>
      <c r="RCU179" s="173"/>
      <c r="RCV179" s="173"/>
      <c r="RCW179" s="173"/>
      <c r="RCX179" s="173"/>
      <c r="RCY179" s="173"/>
      <c r="RCZ179" s="173"/>
      <c r="RDA179" s="173"/>
      <c r="RDB179" s="173"/>
      <c r="RDC179" s="173"/>
      <c r="RDD179" s="173"/>
      <c r="RDE179" s="173"/>
      <c r="RDF179" s="173"/>
      <c r="RDG179" s="173"/>
      <c r="RDH179" s="173"/>
      <c r="RDI179" s="173"/>
      <c r="RDJ179" s="173"/>
      <c r="RDK179" s="173"/>
      <c r="RDL179" s="173"/>
      <c r="RDM179" s="173"/>
      <c r="RDN179" s="173"/>
      <c r="RDO179" s="173"/>
      <c r="RDP179" s="173"/>
      <c r="RDQ179" s="173"/>
      <c r="RDR179" s="173"/>
      <c r="RDS179" s="173"/>
      <c r="RDT179" s="173"/>
      <c r="RDU179" s="173"/>
      <c r="RDV179" s="173"/>
      <c r="RDW179" s="173"/>
      <c r="RDX179" s="173"/>
      <c r="RDY179" s="173"/>
      <c r="RDZ179" s="173"/>
      <c r="REA179" s="173"/>
      <c r="REB179" s="173"/>
      <c r="REC179" s="173"/>
      <c r="RED179" s="173"/>
      <c r="REE179" s="173"/>
      <c r="REF179" s="173"/>
      <c r="REG179" s="173"/>
      <c r="REH179" s="173"/>
      <c r="REI179" s="173"/>
      <c r="REJ179" s="173"/>
      <c r="REK179" s="173"/>
      <c r="REL179" s="173"/>
      <c r="REM179" s="173"/>
      <c r="REN179" s="173"/>
      <c r="REO179" s="173"/>
      <c r="REP179" s="173"/>
      <c r="REQ179" s="173"/>
      <c r="RER179" s="173"/>
      <c r="RES179" s="173"/>
      <c r="RET179" s="173"/>
      <c r="REU179" s="173"/>
      <c r="REV179" s="173"/>
      <c r="REW179" s="173"/>
      <c r="REX179" s="173"/>
      <c r="REY179" s="173"/>
      <c r="REZ179" s="173"/>
      <c r="RFA179" s="173"/>
      <c r="RFB179" s="173"/>
      <c r="RFC179" s="173"/>
      <c r="RFD179" s="173"/>
      <c r="RFE179" s="173"/>
      <c r="RFF179" s="173"/>
      <c r="RFG179" s="173"/>
      <c r="RFH179" s="173"/>
      <c r="RFI179" s="173"/>
      <c r="RFJ179" s="173"/>
      <c r="RFK179" s="173"/>
      <c r="RFL179" s="173"/>
      <c r="RFM179" s="173"/>
      <c r="RFN179" s="173"/>
      <c r="RFO179" s="173"/>
      <c r="RFP179" s="173"/>
      <c r="RFQ179" s="173"/>
      <c r="RFR179" s="173"/>
      <c r="RFS179" s="173"/>
      <c r="RFT179" s="173"/>
      <c r="RFU179" s="173"/>
      <c r="RFV179" s="173"/>
      <c r="RFW179" s="173"/>
      <c r="RFX179" s="173"/>
      <c r="RFY179" s="173"/>
      <c r="RFZ179" s="173"/>
      <c r="RGA179" s="173"/>
      <c r="RGB179" s="173"/>
      <c r="RGC179" s="173"/>
      <c r="RGD179" s="173"/>
      <c r="RGE179" s="173"/>
      <c r="RGF179" s="173"/>
      <c r="RGG179" s="173"/>
      <c r="RGH179" s="173"/>
      <c r="RGI179" s="173"/>
      <c r="RGJ179" s="173"/>
      <c r="RGK179" s="173"/>
      <c r="RGL179" s="173"/>
      <c r="RGM179" s="173"/>
      <c r="RGN179" s="173"/>
      <c r="RGO179" s="173"/>
      <c r="RGP179" s="173"/>
      <c r="RGQ179" s="173"/>
      <c r="RGR179" s="173"/>
      <c r="RGS179" s="173"/>
      <c r="RGT179" s="173"/>
      <c r="RGU179" s="173"/>
      <c r="RGV179" s="173"/>
      <c r="RGW179" s="173"/>
      <c r="RGX179" s="173"/>
      <c r="RGY179" s="173"/>
      <c r="RGZ179" s="173"/>
      <c r="RHA179" s="173"/>
      <c r="RHB179" s="173"/>
      <c r="RHC179" s="173"/>
      <c r="RHD179" s="173"/>
      <c r="RHE179" s="173"/>
      <c r="RHF179" s="173"/>
      <c r="RHG179" s="173"/>
      <c r="RHH179" s="173"/>
      <c r="RHI179" s="173"/>
      <c r="RHJ179" s="173"/>
      <c r="RHK179" s="173"/>
      <c r="RHL179" s="173"/>
      <c r="RHM179" s="173"/>
      <c r="RHN179" s="173"/>
      <c r="RHO179" s="173"/>
      <c r="RHP179" s="173"/>
      <c r="RHQ179" s="173"/>
      <c r="RHR179" s="173"/>
      <c r="RHS179" s="173"/>
      <c r="RHT179" s="173"/>
      <c r="RHU179" s="173"/>
      <c r="RHV179" s="173"/>
      <c r="RHW179" s="173"/>
      <c r="RHX179" s="173"/>
      <c r="RHY179" s="173"/>
      <c r="RHZ179" s="173"/>
      <c r="RIA179" s="173"/>
      <c r="RIB179" s="173"/>
      <c r="RIC179" s="173"/>
      <c r="RID179" s="173"/>
      <c r="RIE179" s="173"/>
      <c r="RIF179" s="173"/>
      <c r="RIG179" s="173"/>
      <c r="RIH179" s="173"/>
      <c r="RII179" s="173"/>
      <c r="RIJ179" s="173"/>
      <c r="RIK179" s="173"/>
      <c r="RIL179" s="173"/>
      <c r="RIM179" s="173"/>
      <c r="RIN179" s="173"/>
      <c r="RIO179" s="173"/>
      <c r="RIP179" s="173"/>
      <c r="RIQ179" s="173"/>
      <c r="RIR179" s="173"/>
      <c r="RIS179" s="173"/>
      <c r="RIT179" s="173"/>
      <c r="RIU179" s="173"/>
      <c r="RIV179" s="173"/>
      <c r="RIW179" s="173"/>
      <c r="RIX179" s="173"/>
      <c r="RIY179" s="173"/>
      <c r="RIZ179" s="173"/>
      <c r="RJA179" s="173"/>
      <c r="RJB179" s="173"/>
      <c r="RJC179" s="173"/>
      <c r="RJD179" s="173"/>
      <c r="RJE179" s="173"/>
      <c r="RJF179" s="173"/>
      <c r="RJG179" s="173"/>
      <c r="RJH179" s="173"/>
      <c r="RJI179" s="173"/>
      <c r="RJJ179" s="173"/>
      <c r="RJK179" s="173"/>
      <c r="RJL179" s="173"/>
      <c r="RJM179" s="173"/>
      <c r="RJN179" s="173"/>
      <c r="RJO179" s="173"/>
      <c r="RJP179" s="173"/>
      <c r="RJQ179" s="173"/>
      <c r="RJR179" s="173"/>
      <c r="RJS179" s="173"/>
      <c r="RJT179" s="173"/>
      <c r="RJU179" s="173"/>
      <c r="RJV179" s="173"/>
      <c r="RJW179" s="173"/>
      <c r="RJX179" s="173"/>
      <c r="RJY179" s="173"/>
      <c r="RJZ179" s="173"/>
      <c r="RKA179" s="173"/>
      <c r="RKB179" s="173"/>
      <c r="RKC179" s="173"/>
      <c r="RKD179" s="173"/>
      <c r="RKE179" s="173"/>
      <c r="RKF179" s="173"/>
      <c r="RKG179" s="173"/>
      <c r="RKH179" s="173"/>
      <c r="RKI179" s="173"/>
      <c r="RKJ179" s="173"/>
      <c r="RKK179" s="173"/>
      <c r="RKL179" s="173"/>
      <c r="RKM179" s="173"/>
      <c r="RKN179" s="173"/>
      <c r="RKO179" s="173"/>
      <c r="RKP179" s="173"/>
      <c r="RKQ179" s="173"/>
      <c r="RKR179" s="173"/>
      <c r="RKS179" s="173"/>
      <c r="RKT179" s="173"/>
      <c r="RKU179" s="173"/>
      <c r="RKV179" s="173"/>
      <c r="RKW179" s="173"/>
      <c r="RKX179" s="173"/>
      <c r="RKY179" s="173"/>
      <c r="RKZ179" s="173"/>
      <c r="RLA179" s="173"/>
      <c r="RLB179" s="173"/>
      <c r="RLC179" s="173"/>
      <c r="RLD179" s="173"/>
      <c r="RLE179" s="173"/>
      <c r="RLF179" s="173"/>
      <c r="RLG179" s="173"/>
      <c r="RLH179" s="173"/>
      <c r="RLI179" s="173"/>
      <c r="RLJ179" s="173"/>
      <c r="RLK179" s="173"/>
      <c r="RLL179" s="173"/>
      <c r="RLM179" s="173"/>
      <c r="RLN179" s="173"/>
      <c r="RLO179" s="173"/>
      <c r="RLP179" s="173"/>
      <c r="RLQ179" s="173"/>
      <c r="RLR179" s="173"/>
      <c r="RLS179" s="173"/>
      <c r="RLT179" s="173"/>
      <c r="RLU179" s="173"/>
      <c r="RLV179" s="173"/>
      <c r="RLW179" s="173"/>
      <c r="RLX179" s="173"/>
      <c r="RLY179" s="173"/>
      <c r="RLZ179" s="173"/>
      <c r="RMA179" s="173"/>
      <c r="RMB179" s="173"/>
      <c r="RMC179" s="173"/>
      <c r="RMD179" s="173"/>
      <c r="RME179" s="173"/>
      <c r="RMF179" s="173"/>
      <c r="RMG179" s="173"/>
      <c r="RMH179" s="173"/>
      <c r="RMI179" s="173"/>
      <c r="RMJ179" s="173"/>
      <c r="RMK179" s="173"/>
      <c r="RML179" s="173"/>
      <c r="RMM179" s="173"/>
      <c r="RMN179" s="173"/>
      <c r="RMO179" s="173"/>
      <c r="RMP179" s="173"/>
      <c r="RMQ179" s="173"/>
      <c r="RMR179" s="173"/>
      <c r="RMS179" s="173"/>
      <c r="RMT179" s="173"/>
      <c r="RMU179" s="173"/>
      <c r="RMV179" s="173"/>
      <c r="RMW179" s="173"/>
      <c r="RMX179" s="173"/>
      <c r="RMY179" s="173"/>
      <c r="RMZ179" s="173"/>
      <c r="RNA179" s="173"/>
      <c r="RNB179" s="173"/>
      <c r="RNC179" s="173"/>
      <c r="RND179" s="173"/>
      <c r="RNE179" s="173"/>
      <c r="RNF179" s="173"/>
      <c r="RNG179" s="173"/>
      <c r="RNH179" s="173"/>
      <c r="RNI179" s="173"/>
      <c r="RNJ179" s="173"/>
      <c r="RNK179" s="173"/>
      <c r="RNL179" s="173"/>
      <c r="RNM179" s="173"/>
      <c r="RNN179" s="173"/>
      <c r="RNO179" s="173"/>
      <c r="RNP179" s="173"/>
      <c r="RNQ179" s="173"/>
      <c r="RNR179" s="173"/>
      <c r="RNS179" s="173"/>
      <c r="RNT179" s="173"/>
      <c r="RNU179" s="173"/>
      <c r="RNV179" s="173"/>
      <c r="RNW179" s="173"/>
      <c r="RNX179" s="173"/>
      <c r="RNY179" s="173"/>
      <c r="RNZ179" s="173"/>
      <c r="ROA179" s="173"/>
      <c r="ROB179" s="173"/>
      <c r="ROC179" s="173"/>
      <c r="ROD179" s="173"/>
      <c r="ROE179" s="173"/>
      <c r="ROF179" s="173"/>
      <c r="ROG179" s="173"/>
      <c r="ROH179" s="173"/>
      <c r="ROI179" s="173"/>
      <c r="ROJ179" s="173"/>
      <c r="ROK179" s="173"/>
      <c r="ROL179" s="173"/>
      <c r="ROM179" s="173"/>
      <c r="RON179" s="173"/>
      <c r="ROO179" s="173"/>
      <c r="ROP179" s="173"/>
      <c r="ROQ179" s="173"/>
      <c r="ROR179" s="173"/>
      <c r="ROS179" s="173"/>
      <c r="ROT179" s="173"/>
      <c r="ROU179" s="173"/>
      <c r="ROV179" s="173"/>
      <c r="ROW179" s="173"/>
      <c r="ROX179" s="173"/>
      <c r="ROY179" s="173"/>
      <c r="ROZ179" s="173"/>
      <c r="RPA179" s="173"/>
      <c r="RPB179" s="173"/>
      <c r="RPC179" s="173"/>
      <c r="RPD179" s="173"/>
      <c r="RPE179" s="173"/>
      <c r="RPF179" s="173"/>
      <c r="RPG179" s="173"/>
      <c r="RPH179" s="173"/>
      <c r="RPI179" s="173"/>
      <c r="RPJ179" s="173"/>
      <c r="RPK179" s="173"/>
      <c r="RPL179" s="173"/>
      <c r="RPM179" s="173"/>
      <c r="RPN179" s="173"/>
      <c r="RPO179" s="173"/>
      <c r="RPP179" s="173"/>
      <c r="RPQ179" s="173"/>
      <c r="RPR179" s="173"/>
      <c r="RPS179" s="173"/>
      <c r="RPT179" s="173"/>
      <c r="RPU179" s="173"/>
      <c r="RPV179" s="173"/>
      <c r="RPW179" s="173"/>
      <c r="RPX179" s="173"/>
      <c r="RPY179" s="173"/>
      <c r="RPZ179" s="173"/>
      <c r="RQA179" s="173"/>
      <c r="RQB179" s="173"/>
      <c r="RQC179" s="173"/>
      <c r="RQD179" s="173"/>
      <c r="RQE179" s="173"/>
      <c r="RQF179" s="173"/>
      <c r="RQG179" s="173"/>
      <c r="RQH179" s="173"/>
      <c r="RQI179" s="173"/>
      <c r="RQJ179" s="173"/>
      <c r="RQK179" s="173"/>
      <c r="RQL179" s="173"/>
      <c r="RQM179" s="173"/>
      <c r="RQN179" s="173"/>
      <c r="RQO179" s="173"/>
      <c r="RQP179" s="173"/>
      <c r="RQQ179" s="173"/>
      <c r="RQR179" s="173"/>
      <c r="RQS179" s="173"/>
      <c r="RQT179" s="173"/>
      <c r="RQU179" s="173"/>
      <c r="RQV179" s="173"/>
      <c r="RQW179" s="173"/>
      <c r="RQX179" s="173"/>
      <c r="RQY179" s="173"/>
      <c r="RQZ179" s="173"/>
      <c r="RRA179" s="173"/>
      <c r="RRB179" s="173"/>
      <c r="RRC179" s="173"/>
      <c r="RRD179" s="173"/>
      <c r="RRE179" s="173"/>
      <c r="RRF179" s="173"/>
      <c r="RRG179" s="173"/>
      <c r="RRH179" s="173"/>
      <c r="RRI179" s="173"/>
      <c r="RRJ179" s="173"/>
      <c r="RRK179" s="173"/>
      <c r="RRL179" s="173"/>
      <c r="RRM179" s="173"/>
      <c r="RRN179" s="173"/>
      <c r="RRO179" s="173"/>
      <c r="RRP179" s="173"/>
      <c r="RRQ179" s="173"/>
      <c r="RRR179" s="173"/>
      <c r="RRS179" s="173"/>
      <c r="RRT179" s="173"/>
      <c r="RRU179" s="173"/>
      <c r="RRV179" s="173"/>
      <c r="RRW179" s="173"/>
      <c r="RRX179" s="173"/>
      <c r="RRY179" s="173"/>
      <c r="RRZ179" s="173"/>
      <c r="RSA179" s="173"/>
      <c r="RSB179" s="173"/>
      <c r="RSC179" s="173"/>
      <c r="RSD179" s="173"/>
      <c r="RSE179" s="173"/>
      <c r="RSF179" s="173"/>
      <c r="RSG179" s="173"/>
      <c r="RSH179" s="173"/>
      <c r="RSI179" s="173"/>
      <c r="RSJ179" s="173"/>
      <c r="RSK179" s="173"/>
      <c r="RSL179" s="173"/>
      <c r="RSM179" s="173"/>
      <c r="RSN179" s="173"/>
      <c r="RSO179" s="173"/>
      <c r="RSP179" s="173"/>
      <c r="RSQ179" s="173"/>
      <c r="RSR179" s="173"/>
      <c r="RSS179" s="173"/>
      <c r="RST179" s="173"/>
      <c r="RSU179" s="173"/>
      <c r="RSV179" s="173"/>
      <c r="RSW179" s="173"/>
      <c r="RSX179" s="173"/>
      <c r="RSY179" s="173"/>
      <c r="RSZ179" s="173"/>
      <c r="RTA179" s="173"/>
      <c r="RTB179" s="173"/>
      <c r="RTC179" s="173"/>
      <c r="RTD179" s="173"/>
      <c r="RTE179" s="173"/>
      <c r="RTF179" s="173"/>
      <c r="RTG179" s="173"/>
      <c r="RTH179" s="173"/>
      <c r="RTI179" s="173"/>
      <c r="RTJ179" s="173"/>
      <c r="RTK179" s="173"/>
      <c r="RTL179" s="173"/>
      <c r="RTM179" s="173"/>
      <c r="RTN179" s="173"/>
      <c r="RTO179" s="173"/>
      <c r="RTP179" s="173"/>
      <c r="RTQ179" s="173"/>
      <c r="RTR179" s="173"/>
      <c r="RTS179" s="173"/>
      <c r="RTT179" s="173"/>
      <c r="RTU179" s="173"/>
      <c r="RTV179" s="173"/>
      <c r="RTW179" s="173"/>
      <c r="RTX179" s="173"/>
      <c r="RTY179" s="173"/>
      <c r="RTZ179" s="173"/>
      <c r="RUA179" s="173"/>
      <c r="RUB179" s="173"/>
      <c r="RUC179" s="173"/>
      <c r="RUD179" s="173"/>
      <c r="RUE179" s="173"/>
      <c r="RUF179" s="173"/>
      <c r="RUG179" s="173"/>
      <c r="RUH179" s="173"/>
      <c r="RUI179" s="173"/>
      <c r="RUJ179" s="173"/>
      <c r="RUK179" s="173"/>
      <c r="RUL179" s="173"/>
      <c r="RUM179" s="173"/>
      <c r="RUN179" s="173"/>
      <c r="RUO179" s="173"/>
      <c r="RUP179" s="173"/>
      <c r="RUQ179" s="173"/>
      <c r="RUR179" s="173"/>
      <c r="RUS179" s="173"/>
      <c r="RUT179" s="173"/>
      <c r="RUU179" s="173"/>
      <c r="RUV179" s="173"/>
      <c r="RUW179" s="173"/>
      <c r="RUX179" s="173"/>
      <c r="RUY179" s="173"/>
      <c r="RUZ179" s="173"/>
      <c r="RVA179" s="173"/>
      <c r="RVB179" s="173"/>
      <c r="RVC179" s="173"/>
      <c r="RVD179" s="173"/>
      <c r="RVE179" s="173"/>
      <c r="RVF179" s="173"/>
      <c r="RVG179" s="173"/>
      <c r="RVH179" s="173"/>
      <c r="RVI179" s="173"/>
      <c r="RVJ179" s="173"/>
      <c r="RVK179" s="173"/>
      <c r="RVL179" s="173"/>
      <c r="RVM179" s="173"/>
      <c r="RVN179" s="173"/>
      <c r="RVO179" s="173"/>
      <c r="RVP179" s="173"/>
      <c r="RVQ179" s="173"/>
      <c r="RVR179" s="173"/>
      <c r="RVS179" s="173"/>
      <c r="RVT179" s="173"/>
      <c r="RVU179" s="173"/>
      <c r="RVV179" s="173"/>
      <c r="RVW179" s="173"/>
      <c r="RVX179" s="173"/>
      <c r="RVY179" s="173"/>
      <c r="RVZ179" s="173"/>
      <c r="RWA179" s="173"/>
      <c r="RWB179" s="173"/>
      <c r="RWC179" s="173"/>
      <c r="RWD179" s="173"/>
      <c r="RWE179" s="173"/>
      <c r="RWF179" s="173"/>
      <c r="RWG179" s="173"/>
      <c r="RWH179" s="173"/>
      <c r="RWI179" s="173"/>
      <c r="RWJ179" s="173"/>
      <c r="RWK179" s="173"/>
      <c r="RWL179" s="173"/>
      <c r="RWM179" s="173"/>
      <c r="RWN179" s="173"/>
      <c r="RWO179" s="173"/>
      <c r="RWP179" s="173"/>
      <c r="RWQ179" s="173"/>
      <c r="RWR179" s="173"/>
      <c r="RWS179" s="173"/>
      <c r="RWT179" s="173"/>
      <c r="RWU179" s="173"/>
      <c r="RWV179" s="173"/>
      <c r="RWW179" s="173"/>
      <c r="RWX179" s="173"/>
      <c r="RWY179" s="173"/>
      <c r="RWZ179" s="173"/>
      <c r="RXA179" s="173"/>
      <c r="RXB179" s="173"/>
      <c r="RXC179" s="173"/>
      <c r="RXD179" s="173"/>
      <c r="RXE179" s="173"/>
      <c r="RXF179" s="173"/>
      <c r="RXG179" s="173"/>
      <c r="RXH179" s="173"/>
      <c r="RXI179" s="173"/>
      <c r="RXJ179" s="173"/>
      <c r="RXK179" s="173"/>
      <c r="RXL179" s="173"/>
      <c r="RXM179" s="173"/>
      <c r="RXN179" s="173"/>
      <c r="RXO179" s="173"/>
      <c r="RXP179" s="173"/>
      <c r="RXQ179" s="173"/>
      <c r="RXR179" s="173"/>
      <c r="RXS179" s="173"/>
      <c r="RXT179" s="173"/>
      <c r="RXU179" s="173"/>
      <c r="RXV179" s="173"/>
      <c r="RXW179" s="173"/>
      <c r="RXX179" s="173"/>
      <c r="RXY179" s="173"/>
      <c r="RXZ179" s="173"/>
      <c r="RYA179" s="173"/>
      <c r="RYB179" s="173"/>
      <c r="RYC179" s="173"/>
      <c r="RYD179" s="173"/>
      <c r="RYE179" s="173"/>
      <c r="RYF179" s="173"/>
      <c r="RYG179" s="173"/>
      <c r="RYH179" s="173"/>
      <c r="RYI179" s="173"/>
      <c r="RYJ179" s="173"/>
      <c r="RYK179" s="173"/>
      <c r="RYL179" s="173"/>
      <c r="RYM179" s="173"/>
      <c r="RYN179" s="173"/>
      <c r="RYO179" s="173"/>
      <c r="RYP179" s="173"/>
      <c r="RYQ179" s="173"/>
      <c r="RYR179" s="173"/>
      <c r="RYS179" s="173"/>
      <c r="RYT179" s="173"/>
      <c r="RYU179" s="173"/>
      <c r="RYV179" s="173"/>
      <c r="RYW179" s="173"/>
      <c r="RYX179" s="173"/>
      <c r="RYY179" s="173"/>
      <c r="RYZ179" s="173"/>
      <c r="RZA179" s="173"/>
      <c r="RZB179" s="173"/>
      <c r="RZC179" s="173"/>
      <c r="RZD179" s="173"/>
      <c r="RZE179" s="173"/>
      <c r="RZF179" s="173"/>
      <c r="RZG179" s="173"/>
      <c r="RZH179" s="173"/>
      <c r="RZI179" s="173"/>
      <c r="RZJ179" s="173"/>
      <c r="RZK179" s="173"/>
      <c r="RZL179" s="173"/>
      <c r="RZM179" s="173"/>
      <c r="RZN179" s="173"/>
      <c r="RZO179" s="173"/>
      <c r="RZP179" s="173"/>
      <c r="RZQ179" s="173"/>
      <c r="RZR179" s="173"/>
      <c r="RZS179" s="173"/>
      <c r="RZT179" s="173"/>
      <c r="RZU179" s="173"/>
      <c r="RZV179" s="173"/>
      <c r="RZW179" s="173"/>
      <c r="RZX179" s="173"/>
      <c r="RZY179" s="173"/>
      <c r="RZZ179" s="173"/>
      <c r="SAA179" s="173"/>
      <c r="SAB179" s="173"/>
      <c r="SAC179" s="173"/>
      <c r="SAD179" s="173"/>
      <c r="SAE179" s="173"/>
      <c r="SAF179" s="173"/>
      <c r="SAG179" s="173"/>
      <c r="SAH179" s="173"/>
      <c r="SAI179" s="173"/>
      <c r="SAJ179" s="173"/>
      <c r="SAK179" s="173"/>
      <c r="SAL179" s="173"/>
      <c r="SAM179" s="173"/>
      <c r="SAN179" s="173"/>
      <c r="SAO179" s="173"/>
      <c r="SAP179" s="173"/>
      <c r="SAQ179" s="173"/>
      <c r="SAR179" s="173"/>
      <c r="SAS179" s="173"/>
      <c r="SAT179" s="173"/>
      <c r="SAU179" s="173"/>
      <c r="SAV179" s="173"/>
      <c r="SAW179" s="173"/>
      <c r="SAX179" s="173"/>
      <c r="SAY179" s="173"/>
      <c r="SAZ179" s="173"/>
      <c r="SBA179" s="173"/>
      <c r="SBB179" s="173"/>
      <c r="SBC179" s="173"/>
      <c r="SBD179" s="173"/>
      <c r="SBE179" s="173"/>
      <c r="SBF179" s="173"/>
      <c r="SBG179" s="173"/>
      <c r="SBH179" s="173"/>
      <c r="SBI179" s="173"/>
      <c r="SBJ179" s="173"/>
      <c r="SBK179" s="173"/>
      <c r="SBL179" s="173"/>
      <c r="SBM179" s="173"/>
      <c r="SBN179" s="173"/>
      <c r="SBO179" s="173"/>
      <c r="SBP179" s="173"/>
      <c r="SBQ179" s="173"/>
      <c r="SBR179" s="173"/>
      <c r="SBS179" s="173"/>
      <c r="SBT179" s="173"/>
      <c r="SBU179" s="173"/>
      <c r="SBV179" s="173"/>
      <c r="SBW179" s="173"/>
      <c r="SBX179" s="173"/>
      <c r="SBY179" s="173"/>
      <c r="SBZ179" s="173"/>
      <c r="SCA179" s="173"/>
      <c r="SCB179" s="173"/>
      <c r="SCC179" s="173"/>
      <c r="SCD179" s="173"/>
      <c r="SCE179" s="173"/>
      <c r="SCF179" s="173"/>
      <c r="SCG179" s="173"/>
      <c r="SCH179" s="173"/>
      <c r="SCI179" s="173"/>
      <c r="SCJ179" s="173"/>
      <c r="SCK179" s="173"/>
      <c r="SCL179" s="173"/>
      <c r="SCM179" s="173"/>
      <c r="SCN179" s="173"/>
      <c r="SCO179" s="173"/>
      <c r="SCP179" s="173"/>
      <c r="SCQ179" s="173"/>
      <c r="SCR179" s="173"/>
      <c r="SCS179" s="173"/>
      <c r="SCT179" s="173"/>
      <c r="SCU179" s="173"/>
      <c r="SCV179" s="173"/>
      <c r="SCW179" s="173"/>
      <c r="SCX179" s="173"/>
      <c r="SCY179" s="173"/>
      <c r="SCZ179" s="173"/>
      <c r="SDA179" s="173"/>
      <c r="SDB179" s="173"/>
      <c r="SDC179" s="173"/>
      <c r="SDD179" s="173"/>
      <c r="SDE179" s="173"/>
      <c r="SDF179" s="173"/>
      <c r="SDG179" s="173"/>
      <c r="SDH179" s="173"/>
      <c r="SDI179" s="173"/>
      <c r="SDJ179" s="173"/>
      <c r="SDK179" s="173"/>
      <c r="SDL179" s="173"/>
      <c r="SDM179" s="173"/>
      <c r="SDN179" s="173"/>
      <c r="SDO179" s="173"/>
      <c r="SDP179" s="173"/>
      <c r="SDQ179" s="173"/>
      <c r="SDR179" s="173"/>
      <c r="SDS179" s="173"/>
      <c r="SDT179" s="173"/>
      <c r="SDU179" s="173"/>
      <c r="SDV179" s="173"/>
      <c r="SDW179" s="173"/>
      <c r="SDX179" s="173"/>
      <c r="SDY179" s="173"/>
      <c r="SDZ179" s="173"/>
      <c r="SEA179" s="173"/>
      <c r="SEB179" s="173"/>
      <c r="SEC179" s="173"/>
      <c r="SED179" s="173"/>
      <c r="SEE179" s="173"/>
      <c r="SEF179" s="173"/>
      <c r="SEG179" s="173"/>
      <c r="SEH179" s="173"/>
      <c r="SEI179" s="173"/>
      <c r="SEJ179" s="173"/>
      <c r="SEK179" s="173"/>
      <c r="SEL179" s="173"/>
      <c r="SEM179" s="173"/>
      <c r="SEN179" s="173"/>
      <c r="SEO179" s="173"/>
      <c r="SEP179" s="173"/>
      <c r="SEQ179" s="173"/>
      <c r="SER179" s="173"/>
      <c r="SES179" s="173"/>
      <c r="SET179" s="173"/>
      <c r="SEU179" s="173"/>
      <c r="SEV179" s="173"/>
      <c r="SEW179" s="173"/>
      <c r="SEX179" s="173"/>
      <c r="SEY179" s="173"/>
      <c r="SEZ179" s="173"/>
      <c r="SFA179" s="173"/>
      <c r="SFB179" s="173"/>
      <c r="SFC179" s="173"/>
      <c r="SFD179" s="173"/>
      <c r="SFE179" s="173"/>
      <c r="SFF179" s="173"/>
      <c r="SFG179" s="173"/>
      <c r="SFH179" s="173"/>
      <c r="SFI179" s="173"/>
      <c r="SFJ179" s="173"/>
      <c r="SFK179" s="173"/>
      <c r="SFL179" s="173"/>
      <c r="SFM179" s="173"/>
      <c r="SFN179" s="173"/>
      <c r="SFO179" s="173"/>
      <c r="SFP179" s="173"/>
      <c r="SFQ179" s="173"/>
      <c r="SFR179" s="173"/>
      <c r="SFS179" s="173"/>
      <c r="SFT179" s="173"/>
      <c r="SFU179" s="173"/>
      <c r="SFV179" s="173"/>
      <c r="SFW179" s="173"/>
      <c r="SFX179" s="173"/>
      <c r="SFY179" s="173"/>
      <c r="SFZ179" s="173"/>
      <c r="SGA179" s="173"/>
      <c r="SGB179" s="173"/>
      <c r="SGC179" s="173"/>
      <c r="SGD179" s="173"/>
      <c r="SGE179" s="173"/>
      <c r="SGF179" s="173"/>
      <c r="SGG179" s="173"/>
      <c r="SGH179" s="173"/>
      <c r="SGI179" s="173"/>
      <c r="SGJ179" s="173"/>
      <c r="SGK179" s="173"/>
      <c r="SGL179" s="173"/>
      <c r="SGM179" s="173"/>
      <c r="SGN179" s="173"/>
      <c r="SGO179" s="173"/>
      <c r="SGP179" s="173"/>
      <c r="SGQ179" s="173"/>
      <c r="SGR179" s="173"/>
      <c r="SGS179" s="173"/>
      <c r="SGT179" s="173"/>
      <c r="SGU179" s="173"/>
      <c r="SGV179" s="173"/>
      <c r="SGW179" s="173"/>
      <c r="SGX179" s="173"/>
      <c r="SGY179" s="173"/>
      <c r="SGZ179" s="173"/>
      <c r="SHA179" s="173"/>
      <c r="SHB179" s="173"/>
      <c r="SHC179" s="173"/>
      <c r="SHD179" s="173"/>
      <c r="SHE179" s="173"/>
      <c r="SHF179" s="173"/>
      <c r="SHG179" s="173"/>
      <c r="SHH179" s="173"/>
      <c r="SHI179" s="173"/>
      <c r="SHJ179" s="173"/>
      <c r="SHK179" s="173"/>
      <c r="SHL179" s="173"/>
      <c r="SHM179" s="173"/>
      <c r="SHN179" s="173"/>
      <c r="SHO179" s="173"/>
      <c r="SHP179" s="173"/>
      <c r="SHQ179" s="173"/>
      <c r="SHR179" s="173"/>
      <c r="SHS179" s="173"/>
      <c r="SHT179" s="173"/>
      <c r="SHU179" s="173"/>
      <c r="SHV179" s="173"/>
      <c r="SHW179" s="173"/>
      <c r="SHX179" s="173"/>
      <c r="SHY179" s="173"/>
      <c r="SHZ179" s="173"/>
      <c r="SIA179" s="173"/>
      <c r="SIB179" s="173"/>
      <c r="SIC179" s="173"/>
      <c r="SID179" s="173"/>
      <c r="SIE179" s="173"/>
      <c r="SIF179" s="173"/>
      <c r="SIG179" s="173"/>
      <c r="SIH179" s="173"/>
      <c r="SII179" s="173"/>
      <c r="SIJ179" s="173"/>
      <c r="SIK179" s="173"/>
      <c r="SIL179" s="173"/>
      <c r="SIM179" s="173"/>
      <c r="SIN179" s="173"/>
      <c r="SIO179" s="173"/>
      <c r="SIP179" s="173"/>
      <c r="SIQ179" s="173"/>
      <c r="SIR179" s="173"/>
      <c r="SIS179" s="173"/>
      <c r="SIT179" s="173"/>
      <c r="SIU179" s="173"/>
      <c r="SIV179" s="173"/>
      <c r="SIW179" s="173"/>
      <c r="SIX179" s="173"/>
      <c r="SIY179" s="173"/>
      <c r="SIZ179" s="173"/>
      <c r="SJA179" s="173"/>
      <c r="SJB179" s="173"/>
      <c r="SJC179" s="173"/>
      <c r="SJD179" s="173"/>
      <c r="SJE179" s="173"/>
      <c r="SJF179" s="173"/>
      <c r="SJG179" s="173"/>
      <c r="SJH179" s="173"/>
      <c r="SJI179" s="173"/>
      <c r="SJJ179" s="173"/>
      <c r="SJK179" s="173"/>
      <c r="SJL179" s="173"/>
      <c r="SJM179" s="173"/>
      <c r="SJN179" s="173"/>
      <c r="SJO179" s="173"/>
      <c r="SJP179" s="173"/>
      <c r="SJQ179" s="173"/>
      <c r="SJR179" s="173"/>
      <c r="SJS179" s="173"/>
      <c r="SJT179" s="173"/>
      <c r="SJU179" s="173"/>
      <c r="SJV179" s="173"/>
      <c r="SJW179" s="173"/>
      <c r="SJX179" s="173"/>
      <c r="SJY179" s="173"/>
      <c r="SJZ179" s="173"/>
      <c r="SKA179" s="173"/>
      <c r="SKB179" s="173"/>
      <c r="SKC179" s="173"/>
      <c r="SKD179" s="173"/>
      <c r="SKE179" s="173"/>
      <c r="SKF179" s="173"/>
      <c r="SKG179" s="173"/>
      <c r="SKH179" s="173"/>
      <c r="SKI179" s="173"/>
      <c r="SKJ179" s="173"/>
      <c r="SKK179" s="173"/>
      <c r="SKL179" s="173"/>
      <c r="SKM179" s="173"/>
      <c r="SKN179" s="173"/>
      <c r="SKO179" s="173"/>
      <c r="SKP179" s="173"/>
      <c r="SKQ179" s="173"/>
      <c r="SKR179" s="173"/>
      <c r="SKS179" s="173"/>
      <c r="SKT179" s="173"/>
      <c r="SKU179" s="173"/>
      <c r="SKV179" s="173"/>
      <c r="SKW179" s="173"/>
      <c r="SKX179" s="173"/>
      <c r="SKY179" s="173"/>
      <c r="SKZ179" s="173"/>
      <c r="SLA179" s="173"/>
      <c r="SLB179" s="173"/>
      <c r="SLC179" s="173"/>
      <c r="SLD179" s="173"/>
      <c r="SLE179" s="173"/>
      <c r="SLF179" s="173"/>
      <c r="SLG179" s="173"/>
      <c r="SLH179" s="173"/>
      <c r="SLI179" s="173"/>
      <c r="SLJ179" s="173"/>
      <c r="SLK179" s="173"/>
      <c r="SLL179" s="173"/>
      <c r="SLM179" s="173"/>
      <c r="SLN179" s="173"/>
      <c r="SLO179" s="173"/>
      <c r="SLP179" s="173"/>
      <c r="SLQ179" s="173"/>
      <c r="SLR179" s="173"/>
      <c r="SLS179" s="173"/>
      <c r="SLT179" s="173"/>
      <c r="SLU179" s="173"/>
      <c r="SLV179" s="173"/>
      <c r="SLW179" s="173"/>
      <c r="SLX179" s="173"/>
      <c r="SLY179" s="173"/>
      <c r="SLZ179" s="173"/>
      <c r="SMA179" s="173"/>
      <c r="SMB179" s="173"/>
      <c r="SMC179" s="173"/>
      <c r="SMD179" s="173"/>
      <c r="SME179" s="173"/>
      <c r="SMF179" s="173"/>
      <c r="SMG179" s="173"/>
      <c r="SMH179" s="173"/>
      <c r="SMI179" s="173"/>
      <c r="SMJ179" s="173"/>
      <c r="SMK179" s="173"/>
      <c r="SML179" s="173"/>
      <c r="SMM179" s="173"/>
      <c r="SMN179" s="173"/>
      <c r="SMO179" s="173"/>
      <c r="SMP179" s="173"/>
      <c r="SMQ179" s="173"/>
      <c r="SMR179" s="173"/>
      <c r="SMS179" s="173"/>
      <c r="SMT179" s="173"/>
      <c r="SMU179" s="173"/>
      <c r="SMV179" s="173"/>
      <c r="SMW179" s="173"/>
      <c r="SMX179" s="173"/>
      <c r="SMY179" s="173"/>
      <c r="SMZ179" s="173"/>
      <c r="SNA179" s="173"/>
      <c r="SNB179" s="173"/>
      <c r="SNC179" s="173"/>
      <c r="SND179" s="173"/>
      <c r="SNE179" s="173"/>
      <c r="SNF179" s="173"/>
      <c r="SNG179" s="173"/>
      <c r="SNH179" s="173"/>
      <c r="SNI179" s="173"/>
      <c r="SNJ179" s="173"/>
      <c r="SNK179" s="173"/>
      <c r="SNL179" s="173"/>
      <c r="SNM179" s="173"/>
      <c r="SNN179" s="173"/>
      <c r="SNO179" s="173"/>
      <c r="SNP179" s="173"/>
      <c r="SNQ179" s="173"/>
      <c r="SNR179" s="173"/>
      <c r="SNS179" s="173"/>
      <c r="SNT179" s="173"/>
      <c r="SNU179" s="173"/>
      <c r="SNV179" s="173"/>
      <c r="SNW179" s="173"/>
      <c r="SNX179" s="173"/>
      <c r="SNY179" s="173"/>
      <c r="SNZ179" s="173"/>
      <c r="SOA179" s="173"/>
      <c r="SOB179" s="173"/>
      <c r="SOC179" s="173"/>
      <c r="SOD179" s="173"/>
      <c r="SOE179" s="173"/>
      <c r="SOF179" s="173"/>
      <c r="SOG179" s="173"/>
      <c r="SOH179" s="173"/>
      <c r="SOI179" s="173"/>
      <c r="SOJ179" s="173"/>
      <c r="SOK179" s="173"/>
      <c r="SOL179" s="173"/>
      <c r="SOM179" s="173"/>
      <c r="SON179" s="173"/>
      <c r="SOO179" s="173"/>
      <c r="SOP179" s="173"/>
      <c r="SOQ179" s="173"/>
      <c r="SOR179" s="173"/>
      <c r="SOS179" s="173"/>
      <c r="SOT179" s="173"/>
      <c r="SOU179" s="173"/>
      <c r="SOV179" s="173"/>
      <c r="SOW179" s="173"/>
      <c r="SOX179" s="173"/>
      <c r="SOY179" s="173"/>
      <c r="SOZ179" s="173"/>
      <c r="SPA179" s="173"/>
      <c r="SPB179" s="173"/>
      <c r="SPC179" s="173"/>
      <c r="SPD179" s="173"/>
      <c r="SPE179" s="173"/>
      <c r="SPF179" s="173"/>
      <c r="SPG179" s="173"/>
      <c r="SPH179" s="173"/>
      <c r="SPI179" s="173"/>
      <c r="SPJ179" s="173"/>
      <c r="SPK179" s="173"/>
      <c r="SPL179" s="173"/>
      <c r="SPM179" s="173"/>
      <c r="SPN179" s="173"/>
      <c r="SPO179" s="173"/>
      <c r="SPP179" s="173"/>
      <c r="SPQ179" s="173"/>
      <c r="SPR179" s="173"/>
      <c r="SPS179" s="173"/>
      <c r="SPT179" s="173"/>
      <c r="SPU179" s="173"/>
      <c r="SPV179" s="173"/>
      <c r="SPW179" s="173"/>
      <c r="SPX179" s="173"/>
      <c r="SPY179" s="173"/>
      <c r="SPZ179" s="173"/>
      <c r="SQA179" s="173"/>
      <c r="SQB179" s="173"/>
      <c r="SQC179" s="173"/>
      <c r="SQD179" s="173"/>
      <c r="SQE179" s="173"/>
      <c r="SQF179" s="173"/>
      <c r="SQG179" s="173"/>
      <c r="SQH179" s="173"/>
      <c r="SQI179" s="173"/>
      <c r="SQJ179" s="173"/>
      <c r="SQK179" s="173"/>
      <c r="SQL179" s="173"/>
      <c r="SQM179" s="173"/>
      <c r="SQN179" s="173"/>
      <c r="SQO179" s="173"/>
      <c r="SQP179" s="173"/>
      <c r="SQQ179" s="173"/>
      <c r="SQR179" s="173"/>
      <c r="SQS179" s="173"/>
      <c r="SQT179" s="173"/>
      <c r="SQU179" s="173"/>
      <c r="SQV179" s="173"/>
      <c r="SQW179" s="173"/>
      <c r="SQX179" s="173"/>
      <c r="SQY179" s="173"/>
      <c r="SQZ179" s="173"/>
      <c r="SRA179" s="173"/>
      <c r="SRB179" s="173"/>
      <c r="SRC179" s="173"/>
      <c r="SRD179" s="173"/>
      <c r="SRE179" s="173"/>
      <c r="SRF179" s="173"/>
      <c r="SRG179" s="173"/>
      <c r="SRH179" s="173"/>
      <c r="SRI179" s="173"/>
      <c r="SRJ179" s="173"/>
      <c r="SRK179" s="173"/>
      <c r="SRL179" s="173"/>
      <c r="SRM179" s="173"/>
      <c r="SRN179" s="173"/>
      <c r="SRO179" s="173"/>
      <c r="SRP179" s="173"/>
      <c r="SRQ179" s="173"/>
      <c r="SRR179" s="173"/>
      <c r="SRS179" s="173"/>
      <c r="SRT179" s="173"/>
      <c r="SRU179" s="173"/>
      <c r="SRV179" s="173"/>
      <c r="SRW179" s="173"/>
      <c r="SRX179" s="173"/>
      <c r="SRY179" s="173"/>
      <c r="SRZ179" s="173"/>
      <c r="SSA179" s="173"/>
      <c r="SSB179" s="173"/>
      <c r="SSC179" s="173"/>
      <c r="SSD179" s="173"/>
      <c r="SSE179" s="173"/>
      <c r="SSF179" s="173"/>
      <c r="SSG179" s="173"/>
      <c r="SSH179" s="173"/>
      <c r="SSI179" s="173"/>
      <c r="SSJ179" s="173"/>
      <c r="SSK179" s="173"/>
      <c r="SSL179" s="173"/>
      <c r="SSM179" s="173"/>
      <c r="SSN179" s="173"/>
      <c r="SSO179" s="173"/>
      <c r="SSP179" s="173"/>
      <c r="SSQ179" s="173"/>
      <c r="SSR179" s="173"/>
      <c r="SSS179" s="173"/>
      <c r="SST179" s="173"/>
      <c r="SSU179" s="173"/>
      <c r="SSV179" s="173"/>
      <c r="SSW179" s="173"/>
      <c r="SSX179" s="173"/>
      <c r="SSY179" s="173"/>
      <c r="SSZ179" s="173"/>
      <c r="STA179" s="173"/>
      <c r="STB179" s="173"/>
      <c r="STC179" s="173"/>
      <c r="STD179" s="173"/>
      <c r="STE179" s="173"/>
      <c r="STF179" s="173"/>
      <c r="STG179" s="173"/>
      <c r="STH179" s="173"/>
      <c r="STI179" s="173"/>
      <c r="STJ179" s="173"/>
      <c r="STK179" s="173"/>
      <c r="STL179" s="173"/>
      <c r="STM179" s="173"/>
      <c r="STN179" s="173"/>
      <c r="STO179" s="173"/>
      <c r="STP179" s="173"/>
      <c r="STQ179" s="173"/>
      <c r="STR179" s="173"/>
      <c r="STS179" s="173"/>
      <c r="STT179" s="173"/>
      <c r="STU179" s="173"/>
      <c r="STV179" s="173"/>
      <c r="STW179" s="173"/>
      <c r="STX179" s="173"/>
      <c r="STY179" s="173"/>
      <c r="STZ179" s="173"/>
      <c r="SUA179" s="173"/>
      <c r="SUB179" s="173"/>
      <c r="SUC179" s="173"/>
      <c r="SUD179" s="173"/>
      <c r="SUE179" s="173"/>
      <c r="SUF179" s="173"/>
      <c r="SUG179" s="173"/>
      <c r="SUH179" s="173"/>
      <c r="SUI179" s="173"/>
      <c r="SUJ179" s="173"/>
      <c r="SUK179" s="173"/>
      <c r="SUL179" s="173"/>
      <c r="SUM179" s="173"/>
      <c r="SUN179" s="173"/>
      <c r="SUO179" s="173"/>
      <c r="SUP179" s="173"/>
      <c r="SUQ179" s="173"/>
      <c r="SUR179" s="173"/>
      <c r="SUS179" s="173"/>
      <c r="SUT179" s="173"/>
      <c r="SUU179" s="173"/>
      <c r="SUV179" s="173"/>
      <c r="SUW179" s="173"/>
      <c r="SUX179" s="173"/>
      <c r="SUY179" s="173"/>
      <c r="SUZ179" s="173"/>
      <c r="SVA179" s="173"/>
      <c r="SVB179" s="173"/>
      <c r="SVC179" s="173"/>
      <c r="SVD179" s="173"/>
      <c r="SVE179" s="173"/>
      <c r="SVF179" s="173"/>
      <c r="SVG179" s="173"/>
      <c r="SVH179" s="173"/>
      <c r="SVI179" s="173"/>
      <c r="SVJ179" s="173"/>
      <c r="SVK179" s="173"/>
      <c r="SVL179" s="173"/>
      <c r="SVM179" s="173"/>
      <c r="SVN179" s="173"/>
      <c r="SVO179" s="173"/>
      <c r="SVP179" s="173"/>
      <c r="SVQ179" s="173"/>
      <c r="SVR179" s="173"/>
      <c r="SVS179" s="173"/>
      <c r="SVT179" s="173"/>
      <c r="SVU179" s="173"/>
      <c r="SVV179" s="173"/>
      <c r="SVW179" s="173"/>
      <c r="SVX179" s="173"/>
      <c r="SVY179" s="173"/>
      <c r="SVZ179" s="173"/>
      <c r="SWA179" s="173"/>
      <c r="SWB179" s="173"/>
      <c r="SWC179" s="173"/>
      <c r="SWD179" s="173"/>
      <c r="SWE179" s="173"/>
      <c r="SWF179" s="173"/>
      <c r="SWG179" s="173"/>
      <c r="SWH179" s="173"/>
      <c r="SWI179" s="173"/>
      <c r="SWJ179" s="173"/>
      <c r="SWK179" s="173"/>
      <c r="SWL179" s="173"/>
      <c r="SWM179" s="173"/>
      <c r="SWN179" s="173"/>
      <c r="SWO179" s="173"/>
      <c r="SWP179" s="173"/>
      <c r="SWQ179" s="173"/>
      <c r="SWR179" s="173"/>
      <c r="SWS179" s="173"/>
      <c r="SWT179" s="173"/>
      <c r="SWU179" s="173"/>
      <c r="SWV179" s="173"/>
      <c r="SWW179" s="173"/>
      <c r="SWX179" s="173"/>
      <c r="SWY179" s="173"/>
      <c r="SWZ179" s="173"/>
      <c r="SXA179" s="173"/>
      <c r="SXB179" s="173"/>
      <c r="SXC179" s="173"/>
      <c r="SXD179" s="173"/>
      <c r="SXE179" s="173"/>
      <c r="SXF179" s="173"/>
      <c r="SXG179" s="173"/>
      <c r="SXH179" s="173"/>
      <c r="SXI179" s="173"/>
      <c r="SXJ179" s="173"/>
      <c r="SXK179" s="173"/>
      <c r="SXL179" s="173"/>
      <c r="SXM179" s="173"/>
      <c r="SXN179" s="173"/>
      <c r="SXO179" s="173"/>
      <c r="SXP179" s="173"/>
      <c r="SXQ179" s="173"/>
      <c r="SXR179" s="173"/>
      <c r="SXS179" s="173"/>
      <c r="SXT179" s="173"/>
      <c r="SXU179" s="173"/>
      <c r="SXV179" s="173"/>
      <c r="SXW179" s="173"/>
      <c r="SXX179" s="173"/>
      <c r="SXY179" s="173"/>
      <c r="SXZ179" s="173"/>
      <c r="SYA179" s="173"/>
      <c r="SYB179" s="173"/>
      <c r="SYC179" s="173"/>
      <c r="SYD179" s="173"/>
      <c r="SYE179" s="173"/>
      <c r="SYF179" s="173"/>
      <c r="SYG179" s="173"/>
      <c r="SYH179" s="173"/>
      <c r="SYI179" s="173"/>
      <c r="SYJ179" s="173"/>
      <c r="SYK179" s="173"/>
      <c r="SYL179" s="173"/>
      <c r="SYM179" s="173"/>
      <c r="SYN179" s="173"/>
      <c r="SYO179" s="173"/>
      <c r="SYP179" s="173"/>
      <c r="SYQ179" s="173"/>
      <c r="SYR179" s="173"/>
      <c r="SYS179" s="173"/>
      <c r="SYT179" s="173"/>
      <c r="SYU179" s="173"/>
      <c r="SYV179" s="173"/>
      <c r="SYW179" s="173"/>
      <c r="SYX179" s="173"/>
      <c r="SYY179" s="173"/>
      <c r="SYZ179" s="173"/>
      <c r="SZA179" s="173"/>
      <c r="SZB179" s="173"/>
      <c r="SZC179" s="173"/>
      <c r="SZD179" s="173"/>
      <c r="SZE179" s="173"/>
      <c r="SZF179" s="173"/>
      <c r="SZG179" s="173"/>
      <c r="SZH179" s="173"/>
      <c r="SZI179" s="173"/>
      <c r="SZJ179" s="173"/>
      <c r="SZK179" s="173"/>
      <c r="SZL179" s="173"/>
      <c r="SZM179" s="173"/>
      <c r="SZN179" s="173"/>
      <c r="SZO179" s="173"/>
      <c r="SZP179" s="173"/>
      <c r="SZQ179" s="173"/>
      <c r="SZR179" s="173"/>
      <c r="SZS179" s="173"/>
      <c r="SZT179" s="173"/>
      <c r="SZU179" s="173"/>
      <c r="SZV179" s="173"/>
      <c r="SZW179" s="173"/>
      <c r="SZX179" s="173"/>
      <c r="SZY179" s="173"/>
      <c r="SZZ179" s="173"/>
      <c r="TAA179" s="173"/>
      <c r="TAB179" s="173"/>
      <c r="TAC179" s="173"/>
      <c r="TAD179" s="173"/>
      <c r="TAE179" s="173"/>
      <c r="TAF179" s="173"/>
      <c r="TAG179" s="173"/>
      <c r="TAH179" s="173"/>
      <c r="TAI179" s="173"/>
      <c r="TAJ179" s="173"/>
      <c r="TAK179" s="173"/>
      <c r="TAL179" s="173"/>
      <c r="TAM179" s="173"/>
      <c r="TAN179" s="173"/>
      <c r="TAO179" s="173"/>
      <c r="TAP179" s="173"/>
      <c r="TAQ179" s="173"/>
      <c r="TAR179" s="173"/>
      <c r="TAS179" s="173"/>
      <c r="TAT179" s="173"/>
      <c r="TAU179" s="173"/>
      <c r="TAV179" s="173"/>
      <c r="TAW179" s="173"/>
      <c r="TAX179" s="173"/>
      <c r="TAY179" s="173"/>
      <c r="TAZ179" s="173"/>
      <c r="TBA179" s="173"/>
      <c r="TBB179" s="173"/>
      <c r="TBC179" s="173"/>
      <c r="TBD179" s="173"/>
      <c r="TBE179" s="173"/>
      <c r="TBF179" s="173"/>
      <c r="TBG179" s="173"/>
      <c r="TBH179" s="173"/>
      <c r="TBI179" s="173"/>
      <c r="TBJ179" s="173"/>
      <c r="TBK179" s="173"/>
      <c r="TBL179" s="173"/>
      <c r="TBM179" s="173"/>
      <c r="TBN179" s="173"/>
      <c r="TBO179" s="173"/>
      <c r="TBP179" s="173"/>
      <c r="TBQ179" s="173"/>
      <c r="TBR179" s="173"/>
      <c r="TBS179" s="173"/>
      <c r="TBT179" s="173"/>
      <c r="TBU179" s="173"/>
      <c r="TBV179" s="173"/>
      <c r="TBW179" s="173"/>
      <c r="TBX179" s="173"/>
      <c r="TBY179" s="173"/>
      <c r="TBZ179" s="173"/>
      <c r="TCA179" s="173"/>
      <c r="TCB179" s="173"/>
      <c r="TCC179" s="173"/>
      <c r="TCD179" s="173"/>
      <c r="TCE179" s="173"/>
      <c r="TCF179" s="173"/>
      <c r="TCG179" s="173"/>
      <c r="TCH179" s="173"/>
      <c r="TCI179" s="173"/>
      <c r="TCJ179" s="173"/>
      <c r="TCK179" s="173"/>
      <c r="TCL179" s="173"/>
      <c r="TCM179" s="173"/>
      <c r="TCN179" s="173"/>
      <c r="TCO179" s="173"/>
      <c r="TCP179" s="173"/>
      <c r="TCQ179" s="173"/>
      <c r="TCR179" s="173"/>
      <c r="TCS179" s="173"/>
      <c r="TCT179" s="173"/>
      <c r="TCU179" s="173"/>
      <c r="TCV179" s="173"/>
      <c r="TCW179" s="173"/>
      <c r="TCX179" s="173"/>
      <c r="TCY179" s="173"/>
      <c r="TCZ179" s="173"/>
      <c r="TDA179" s="173"/>
      <c r="TDB179" s="173"/>
      <c r="TDC179" s="173"/>
      <c r="TDD179" s="173"/>
      <c r="TDE179" s="173"/>
      <c r="TDF179" s="173"/>
      <c r="TDG179" s="173"/>
      <c r="TDH179" s="173"/>
      <c r="TDI179" s="173"/>
      <c r="TDJ179" s="173"/>
      <c r="TDK179" s="173"/>
      <c r="TDL179" s="173"/>
      <c r="TDM179" s="173"/>
      <c r="TDN179" s="173"/>
      <c r="TDO179" s="173"/>
      <c r="TDP179" s="173"/>
      <c r="TDQ179" s="173"/>
      <c r="TDR179" s="173"/>
      <c r="TDS179" s="173"/>
      <c r="TDT179" s="173"/>
      <c r="TDU179" s="173"/>
      <c r="TDV179" s="173"/>
      <c r="TDW179" s="173"/>
      <c r="TDX179" s="173"/>
      <c r="TDY179" s="173"/>
      <c r="TDZ179" s="173"/>
      <c r="TEA179" s="173"/>
      <c r="TEB179" s="173"/>
      <c r="TEC179" s="173"/>
      <c r="TED179" s="173"/>
      <c r="TEE179" s="173"/>
      <c r="TEF179" s="173"/>
      <c r="TEG179" s="173"/>
      <c r="TEH179" s="173"/>
      <c r="TEI179" s="173"/>
      <c r="TEJ179" s="173"/>
      <c r="TEK179" s="173"/>
      <c r="TEL179" s="173"/>
      <c r="TEM179" s="173"/>
      <c r="TEN179" s="173"/>
      <c r="TEO179" s="173"/>
      <c r="TEP179" s="173"/>
      <c r="TEQ179" s="173"/>
      <c r="TER179" s="173"/>
      <c r="TES179" s="173"/>
      <c r="TET179" s="173"/>
      <c r="TEU179" s="173"/>
      <c r="TEV179" s="173"/>
      <c r="TEW179" s="173"/>
      <c r="TEX179" s="173"/>
      <c r="TEY179" s="173"/>
      <c r="TEZ179" s="173"/>
      <c r="TFA179" s="173"/>
      <c r="TFB179" s="173"/>
      <c r="TFC179" s="173"/>
      <c r="TFD179" s="173"/>
      <c r="TFE179" s="173"/>
      <c r="TFF179" s="173"/>
      <c r="TFG179" s="173"/>
      <c r="TFH179" s="173"/>
      <c r="TFI179" s="173"/>
      <c r="TFJ179" s="173"/>
      <c r="TFK179" s="173"/>
      <c r="TFL179" s="173"/>
      <c r="TFM179" s="173"/>
      <c r="TFN179" s="173"/>
      <c r="TFO179" s="173"/>
      <c r="TFP179" s="173"/>
      <c r="TFQ179" s="173"/>
      <c r="TFR179" s="173"/>
      <c r="TFS179" s="173"/>
      <c r="TFT179" s="173"/>
      <c r="TFU179" s="173"/>
      <c r="TFV179" s="173"/>
      <c r="TFW179" s="173"/>
      <c r="TFX179" s="173"/>
      <c r="TFY179" s="173"/>
      <c r="TFZ179" s="173"/>
      <c r="TGA179" s="173"/>
      <c r="TGB179" s="173"/>
      <c r="TGC179" s="173"/>
      <c r="TGD179" s="173"/>
      <c r="TGE179" s="173"/>
      <c r="TGF179" s="173"/>
      <c r="TGG179" s="173"/>
      <c r="TGH179" s="173"/>
      <c r="TGI179" s="173"/>
      <c r="TGJ179" s="173"/>
      <c r="TGK179" s="173"/>
      <c r="TGL179" s="173"/>
      <c r="TGM179" s="173"/>
      <c r="TGN179" s="173"/>
      <c r="TGO179" s="173"/>
      <c r="TGP179" s="173"/>
      <c r="TGQ179" s="173"/>
      <c r="TGR179" s="173"/>
      <c r="TGS179" s="173"/>
      <c r="TGT179" s="173"/>
      <c r="TGU179" s="173"/>
      <c r="TGV179" s="173"/>
      <c r="TGW179" s="173"/>
      <c r="TGX179" s="173"/>
      <c r="TGY179" s="173"/>
      <c r="TGZ179" s="173"/>
      <c r="THA179" s="173"/>
      <c r="THB179" s="173"/>
      <c r="THC179" s="173"/>
      <c r="THD179" s="173"/>
      <c r="THE179" s="173"/>
      <c r="THF179" s="173"/>
      <c r="THG179" s="173"/>
      <c r="THH179" s="173"/>
      <c r="THI179" s="173"/>
      <c r="THJ179" s="173"/>
      <c r="THK179" s="173"/>
      <c r="THL179" s="173"/>
      <c r="THM179" s="173"/>
      <c r="THN179" s="173"/>
      <c r="THO179" s="173"/>
      <c r="THP179" s="173"/>
      <c r="THQ179" s="173"/>
      <c r="THR179" s="173"/>
      <c r="THS179" s="173"/>
      <c r="THT179" s="173"/>
      <c r="THU179" s="173"/>
      <c r="THV179" s="173"/>
      <c r="THW179" s="173"/>
      <c r="THX179" s="173"/>
      <c r="THY179" s="173"/>
      <c r="THZ179" s="173"/>
      <c r="TIA179" s="173"/>
      <c r="TIB179" s="173"/>
      <c r="TIC179" s="173"/>
      <c r="TID179" s="173"/>
      <c r="TIE179" s="173"/>
      <c r="TIF179" s="173"/>
      <c r="TIG179" s="173"/>
      <c r="TIH179" s="173"/>
      <c r="TII179" s="173"/>
      <c r="TIJ179" s="173"/>
      <c r="TIK179" s="173"/>
      <c r="TIL179" s="173"/>
      <c r="TIM179" s="173"/>
      <c r="TIN179" s="173"/>
      <c r="TIO179" s="173"/>
      <c r="TIP179" s="173"/>
      <c r="TIQ179" s="173"/>
      <c r="TIR179" s="173"/>
      <c r="TIS179" s="173"/>
      <c r="TIT179" s="173"/>
      <c r="TIU179" s="173"/>
      <c r="TIV179" s="173"/>
      <c r="TIW179" s="173"/>
      <c r="TIX179" s="173"/>
      <c r="TIY179" s="173"/>
      <c r="TIZ179" s="173"/>
      <c r="TJA179" s="173"/>
      <c r="TJB179" s="173"/>
      <c r="TJC179" s="173"/>
      <c r="TJD179" s="173"/>
      <c r="TJE179" s="173"/>
      <c r="TJF179" s="173"/>
      <c r="TJG179" s="173"/>
      <c r="TJH179" s="173"/>
      <c r="TJI179" s="173"/>
      <c r="TJJ179" s="173"/>
      <c r="TJK179" s="173"/>
      <c r="TJL179" s="173"/>
      <c r="TJM179" s="173"/>
      <c r="TJN179" s="173"/>
      <c r="TJO179" s="173"/>
      <c r="TJP179" s="173"/>
      <c r="TJQ179" s="173"/>
      <c r="TJR179" s="173"/>
      <c r="TJS179" s="173"/>
      <c r="TJT179" s="173"/>
      <c r="TJU179" s="173"/>
      <c r="TJV179" s="173"/>
      <c r="TJW179" s="173"/>
      <c r="TJX179" s="173"/>
      <c r="TJY179" s="173"/>
      <c r="TJZ179" s="173"/>
      <c r="TKA179" s="173"/>
      <c r="TKB179" s="173"/>
      <c r="TKC179" s="173"/>
      <c r="TKD179" s="173"/>
      <c r="TKE179" s="173"/>
      <c r="TKF179" s="173"/>
      <c r="TKG179" s="173"/>
      <c r="TKH179" s="173"/>
      <c r="TKI179" s="173"/>
      <c r="TKJ179" s="173"/>
      <c r="TKK179" s="173"/>
      <c r="TKL179" s="173"/>
      <c r="TKM179" s="173"/>
      <c r="TKN179" s="173"/>
      <c r="TKO179" s="173"/>
      <c r="TKP179" s="173"/>
      <c r="TKQ179" s="173"/>
      <c r="TKR179" s="173"/>
      <c r="TKS179" s="173"/>
      <c r="TKT179" s="173"/>
      <c r="TKU179" s="173"/>
      <c r="TKV179" s="173"/>
      <c r="TKW179" s="173"/>
      <c r="TKX179" s="173"/>
      <c r="TKY179" s="173"/>
      <c r="TKZ179" s="173"/>
      <c r="TLA179" s="173"/>
      <c r="TLB179" s="173"/>
      <c r="TLC179" s="173"/>
      <c r="TLD179" s="173"/>
      <c r="TLE179" s="173"/>
      <c r="TLF179" s="173"/>
      <c r="TLG179" s="173"/>
      <c r="TLH179" s="173"/>
      <c r="TLI179" s="173"/>
      <c r="TLJ179" s="173"/>
      <c r="TLK179" s="173"/>
      <c r="TLL179" s="173"/>
      <c r="TLM179" s="173"/>
      <c r="TLN179" s="173"/>
      <c r="TLO179" s="173"/>
      <c r="TLP179" s="173"/>
      <c r="TLQ179" s="173"/>
      <c r="TLR179" s="173"/>
      <c r="TLS179" s="173"/>
      <c r="TLT179" s="173"/>
      <c r="TLU179" s="173"/>
      <c r="TLV179" s="173"/>
      <c r="TLW179" s="173"/>
      <c r="TLX179" s="173"/>
      <c r="TLY179" s="173"/>
      <c r="TLZ179" s="173"/>
      <c r="TMA179" s="173"/>
      <c r="TMB179" s="173"/>
      <c r="TMC179" s="173"/>
      <c r="TMD179" s="173"/>
      <c r="TME179" s="173"/>
      <c r="TMF179" s="173"/>
      <c r="TMG179" s="173"/>
      <c r="TMH179" s="173"/>
      <c r="TMI179" s="173"/>
      <c r="TMJ179" s="173"/>
      <c r="TMK179" s="173"/>
      <c r="TML179" s="173"/>
      <c r="TMM179" s="173"/>
      <c r="TMN179" s="173"/>
      <c r="TMO179" s="173"/>
      <c r="TMP179" s="173"/>
      <c r="TMQ179" s="173"/>
      <c r="TMR179" s="173"/>
      <c r="TMS179" s="173"/>
      <c r="TMT179" s="173"/>
      <c r="TMU179" s="173"/>
      <c r="TMV179" s="173"/>
      <c r="TMW179" s="173"/>
      <c r="TMX179" s="173"/>
      <c r="TMY179" s="173"/>
      <c r="TMZ179" s="173"/>
      <c r="TNA179" s="173"/>
      <c r="TNB179" s="173"/>
      <c r="TNC179" s="173"/>
      <c r="TND179" s="173"/>
      <c r="TNE179" s="173"/>
      <c r="TNF179" s="173"/>
      <c r="TNG179" s="173"/>
      <c r="TNH179" s="173"/>
      <c r="TNI179" s="173"/>
      <c r="TNJ179" s="173"/>
      <c r="TNK179" s="173"/>
      <c r="TNL179" s="173"/>
      <c r="TNM179" s="173"/>
      <c r="TNN179" s="173"/>
      <c r="TNO179" s="173"/>
      <c r="TNP179" s="173"/>
      <c r="TNQ179" s="173"/>
      <c r="TNR179" s="173"/>
      <c r="TNS179" s="173"/>
      <c r="TNT179" s="173"/>
      <c r="TNU179" s="173"/>
      <c r="TNV179" s="173"/>
      <c r="TNW179" s="173"/>
      <c r="TNX179" s="173"/>
      <c r="TNY179" s="173"/>
      <c r="TNZ179" s="173"/>
      <c r="TOA179" s="173"/>
      <c r="TOB179" s="173"/>
      <c r="TOC179" s="173"/>
      <c r="TOD179" s="173"/>
      <c r="TOE179" s="173"/>
      <c r="TOF179" s="173"/>
      <c r="TOG179" s="173"/>
      <c r="TOH179" s="173"/>
      <c r="TOI179" s="173"/>
      <c r="TOJ179" s="173"/>
      <c r="TOK179" s="173"/>
      <c r="TOL179" s="173"/>
      <c r="TOM179" s="173"/>
      <c r="TON179" s="173"/>
      <c r="TOO179" s="173"/>
      <c r="TOP179" s="173"/>
      <c r="TOQ179" s="173"/>
      <c r="TOR179" s="173"/>
      <c r="TOS179" s="173"/>
      <c r="TOT179" s="173"/>
      <c r="TOU179" s="173"/>
      <c r="TOV179" s="173"/>
      <c r="TOW179" s="173"/>
      <c r="TOX179" s="173"/>
      <c r="TOY179" s="173"/>
      <c r="TOZ179" s="173"/>
      <c r="TPA179" s="173"/>
      <c r="TPB179" s="173"/>
      <c r="TPC179" s="173"/>
      <c r="TPD179" s="173"/>
      <c r="TPE179" s="173"/>
      <c r="TPF179" s="173"/>
      <c r="TPG179" s="173"/>
      <c r="TPH179" s="173"/>
      <c r="TPI179" s="173"/>
      <c r="TPJ179" s="173"/>
      <c r="TPK179" s="173"/>
      <c r="TPL179" s="173"/>
      <c r="TPM179" s="173"/>
      <c r="TPN179" s="173"/>
      <c r="TPO179" s="173"/>
      <c r="TPP179" s="173"/>
      <c r="TPQ179" s="173"/>
      <c r="TPR179" s="173"/>
      <c r="TPS179" s="173"/>
      <c r="TPT179" s="173"/>
      <c r="TPU179" s="173"/>
      <c r="TPV179" s="173"/>
      <c r="TPW179" s="173"/>
      <c r="TPX179" s="173"/>
      <c r="TPY179" s="173"/>
      <c r="TPZ179" s="173"/>
      <c r="TQA179" s="173"/>
      <c r="TQB179" s="173"/>
      <c r="TQC179" s="173"/>
      <c r="TQD179" s="173"/>
      <c r="TQE179" s="173"/>
      <c r="TQF179" s="173"/>
      <c r="TQG179" s="173"/>
      <c r="TQH179" s="173"/>
      <c r="TQI179" s="173"/>
      <c r="TQJ179" s="173"/>
      <c r="TQK179" s="173"/>
      <c r="TQL179" s="173"/>
      <c r="TQM179" s="173"/>
      <c r="TQN179" s="173"/>
      <c r="TQO179" s="173"/>
      <c r="TQP179" s="173"/>
      <c r="TQQ179" s="173"/>
      <c r="TQR179" s="173"/>
      <c r="TQS179" s="173"/>
      <c r="TQT179" s="173"/>
      <c r="TQU179" s="173"/>
      <c r="TQV179" s="173"/>
      <c r="TQW179" s="173"/>
      <c r="TQX179" s="173"/>
      <c r="TQY179" s="173"/>
      <c r="TQZ179" s="173"/>
      <c r="TRA179" s="173"/>
      <c r="TRB179" s="173"/>
      <c r="TRC179" s="173"/>
      <c r="TRD179" s="173"/>
      <c r="TRE179" s="173"/>
      <c r="TRF179" s="173"/>
      <c r="TRG179" s="173"/>
      <c r="TRH179" s="173"/>
      <c r="TRI179" s="173"/>
      <c r="TRJ179" s="173"/>
      <c r="TRK179" s="173"/>
      <c r="TRL179" s="173"/>
      <c r="TRM179" s="173"/>
      <c r="TRN179" s="173"/>
      <c r="TRO179" s="173"/>
      <c r="TRP179" s="173"/>
      <c r="TRQ179" s="173"/>
      <c r="TRR179" s="173"/>
      <c r="TRS179" s="173"/>
      <c r="TRT179" s="173"/>
      <c r="TRU179" s="173"/>
      <c r="TRV179" s="173"/>
      <c r="TRW179" s="173"/>
      <c r="TRX179" s="173"/>
      <c r="TRY179" s="173"/>
      <c r="TRZ179" s="173"/>
      <c r="TSA179" s="173"/>
      <c r="TSB179" s="173"/>
      <c r="TSC179" s="173"/>
      <c r="TSD179" s="173"/>
      <c r="TSE179" s="173"/>
      <c r="TSF179" s="173"/>
      <c r="TSG179" s="173"/>
      <c r="TSH179" s="173"/>
      <c r="TSI179" s="173"/>
      <c r="TSJ179" s="173"/>
      <c r="TSK179" s="173"/>
      <c r="TSL179" s="173"/>
      <c r="TSM179" s="173"/>
      <c r="TSN179" s="173"/>
      <c r="TSO179" s="173"/>
      <c r="TSP179" s="173"/>
      <c r="TSQ179" s="173"/>
      <c r="TSR179" s="173"/>
      <c r="TSS179" s="173"/>
      <c r="TST179" s="173"/>
      <c r="TSU179" s="173"/>
      <c r="TSV179" s="173"/>
      <c r="TSW179" s="173"/>
      <c r="TSX179" s="173"/>
      <c r="TSY179" s="173"/>
      <c r="TSZ179" s="173"/>
      <c r="TTA179" s="173"/>
      <c r="TTB179" s="173"/>
      <c r="TTC179" s="173"/>
      <c r="TTD179" s="173"/>
      <c r="TTE179" s="173"/>
      <c r="TTF179" s="173"/>
      <c r="TTG179" s="173"/>
      <c r="TTH179" s="173"/>
      <c r="TTI179" s="173"/>
      <c r="TTJ179" s="173"/>
      <c r="TTK179" s="173"/>
      <c r="TTL179" s="173"/>
      <c r="TTM179" s="173"/>
      <c r="TTN179" s="173"/>
      <c r="TTO179" s="173"/>
      <c r="TTP179" s="173"/>
      <c r="TTQ179" s="173"/>
      <c r="TTR179" s="173"/>
      <c r="TTS179" s="173"/>
      <c r="TTT179" s="173"/>
      <c r="TTU179" s="173"/>
      <c r="TTV179" s="173"/>
      <c r="TTW179" s="173"/>
      <c r="TTX179" s="173"/>
      <c r="TTY179" s="173"/>
      <c r="TTZ179" s="173"/>
      <c r="TUA179" s="173"/>
      <c r="TUB179" s="173"/>
      <c r="TUC179" s="173"/>
      <c r="TUD179" s="173"/>
      <c r="TUE179" s="173"/>
      <c r="TUF179" s="173"/>
      <c r="TUG179" s="173"/>
      <c r="TUH179" s="173"/>
      <c r="TUI179" s="173"/>
      <c r="TUJ179" s="173"/>
      <c r="TUK179" s="173"/>
      <c r="TUL179" s="173"/>
      <c r="TUM179" s="173"/>
      <c r="TUN179" s="173"/>
      <c r="TUO179" s="173"/>
      <c r="TUP179" s="173"/>
      <c r="TUQ179" s="173"/>
      <c r="TUR179" s="173"/>
      <c r="TUS179" s="173"/>
      <c r="TUT179" s="173"/>
      <c r="TUU179" s="173"/>
      <c r="TUV179" s="173"/>
      <c r="TUW179" s="173"/>
      <c r="TUX179" s="173"/>
      <c r="TUY179" s="173"/>
      <c r="TUZ179" s="173"/>
      <c r="TVA179" s="173"/>
      <c r="TVB179" s="173"/>
      <c r="TVC179" s="173"/>
      <c r="TVD179" s="173"/>
      <c r="TVE179" s="173"/>
      <c r="TVF179" s="173"/>
      <c r="TVG179" s="173"/>
      <c r="TVH179" s="173"/>
      <c r="TVI179" s="173"/>
      <c r="TVJ179" s="173"/>
      <c r="TVK179" s="173"/>
      <c r="TVL179" s="173"/>
      <c r="TVM179" s="173"/>
      <c r="TVN179" s="173"/>
      <c r="TVO179" s="173"/>
      <c r="TVP179" s="173"/>
      <c r="TVQ179" s="173"/>
      <c r="TVR179" s="173"/>
      <c r="TVS179" s="173"/>
      <c r="TVT179" s="173"/>
      <c r="TVU179" s="173"/>
      <c r="TVV179" s="173"/>
      <c r="TVW179" s="173"/>
      <c r="TVX179" s="173"/>
      <c r="TVY179" s="173"/>
      <c r="TVZ179" s="173"/>
      <c r="TWA179" s="173"/>
      <c r="TWB179" s="173"/>
      <c r="TWC179" s="173"/>
      <c r="TWD179" s="173"/>
      <c r="TWE179" s="173"/>
      <c r="TWF179" s="173"/>
      <c r="TWG179" s="173"/>
      <c r="TWH179" s="173"/>
      <c r="TWI179" s="173"/>
      <c r="TWJ179" s="173"/>
      <c r="TWK179" s="173"/>
      <c r="TWL179" s="173"/>
      <c r="TWM179" s="173"/>
      <c r="TWN179" s="173"/>
      <c r="TWO179" s="173"/>
      <c r="TWP179" s="173"/>
      <c r="TWQ179" s="173"/>
      <c r="TWR179" s="173"/>
      <c r="TWS179" s="173"/>
      <c r="TWT179" s="173"/>
      <c r="TWU179" s="173"/>
      <c r="TWV179" s="173"/>
      <c r="TWW179" s="173"/>
      <c r="TWX179" s="173"/>
      <c r="TWY179" s="173"/>
      <c r="TWZ179" s="173"/>
      <c r="TXA179" s="173"/>
      <c r="TXB179" s="173"/>
      <c r="TXC179" s="173"/>
      <c r="TXD179" s="173"/>
      <c r="TXE179" s="173"/>
      <c r="TXF179" s="173"/>
      <c r="TXG179" s="173"/>
      <c r="TXH179" s="173"/>
      <c r="TXI179" s="173"/>
      <c r="TXJ179" s="173"/>
      <c r="TXK179" s="173"/>
      <c r="TXL179" s="173"/>
      <c r="TXM179" s="173"/>
      <c r="TXN179" s="173"/>
      <c r="TXO179" s="173"/>
      <c r="TXP179" s="173"/>
      <c r="TXQ179" s="173"/>
      <c r="TXR179" s="173"/>
      <c r="TXS179" s="173"/>
      <c r="TXT179" s="173"/>
      <c r="TXU179" s="173"/>
      <c r="TXV179" s="173"/>
      <c r="TXW179" s="173"/>
      <c r="TXX179" s="173"/>
      <c r="TXY179" s="173"/>
      <c r="TXZ179" s="173"/>
      <c r="TYA179" s="173"/>
      <c r="TYB179" s="173"/>
      <c r="TYC179" s="173"/>
      <c r="TYD179" s="173"/>
      <c r="TYE179" s="173"/>
      <c r="TYF179" s="173"/>
      <c r="TYG179" s="173"/>
      <c r="TYH179" s="173"/>
      <c r="TYI179" s="173"/>
      <c r="TYJ179" s="173"/>
      <c r="TYK179" s="173"/>
      <c r="TYL179" s="173"/>
      <c r="TYM179" s="173"/>
      <c r="TYN179" s="173"/>
      <c r="TYO179" s="173"/>
      <c r="TYP179" s="173"/>
      <c r="TYQ179" s="173"/>
      <c r="TYR179" s="173"/>
      <c r="TYS179" s="173"/>
      <c r="TYT179" s="173"/>
      <c r="TYU179" s="173"/>
      <c r="TYV179" s="173"/>
      <c r="TYW179" s="173"/>
      <c r="TYX179" s="173"/>
      <c r="TYY179" s="173"/>
      <c r="TYZ179" s="173"/>
      <c r="TZA179" s="173"/>
      <c r="TZB179" s="173"/>
      <c r="TZC179" s="173"/>
      <c r="TZD179" s="173"/>
      <c r="TZE179" s="173"/>
      <c r="TZF179" s="173"/>
      <c r="TZG179" s="173"/>
      <c r="TZH179" s="173"/>
      <c r="TZI179" s="173"/>
      <c r="TZJ179" s="173"/>
      <c r="TZK179" s="173"/>
      <c r="TZL179" s="173"/>
      <c r="TZM179" s="173"/>
      <c r="TZN179" s="173"/>
      <c r="TZO179" s="173"/>
      <c r="TZP179" s="173"/>
      <c r="TZQ179" s="173"/>
      <c r="TZR179" s="173"/>
      <c r="TZS179" s="173"/>
      <c r="TZT179" s="173"/>
      <c r="TZU179" s="173"/>
      <c r="TZV179" s="173"/>
      <c r="TZW179" s="173"/>
      <c r="TZX179" s="173"/>
      <c r="TZY179" s="173"/>
      <c r="TZZ179" s="173"/>
      <c r="UAA179" s="173"/>
      <c r="UAB179" s="173"/>
      <c r="UAC179" s="173"/>
      <c r="UAD179" s="173"/>
      <c r="UAE179" s="173"/>
      <c r="UAF179" s="173"/>
      <c r="UAG179" s="173"/>
      <c r="UAH179" s="173"/>
      <c r="UAI179" s="173"/>
      <c r="UAJ179" s="173"/>
      <c r="UAK179" s="173"/>
      <c r="UAL179" s="173"/>
      <c r="UAM179" s="173"/>
      <c r="UAN179" s="173"/>
      <c r="UAO179" s="173"/>
      <c r="UAP179" s="173"/>
      <c r="UAQ179" s="173"/>
      <c r="UAR179" s="173"/>
      <c r="UAS179" s="173"/>
      <c r="UAT179" s="173"/>
      <c r="UAU179" s="173"/>
      <c r="UAV179" s="173"/>
      <c r="UAW179" s="173"/>
      <c r="UAX179" s="173"/>
      <c r="UAY179" s="173"/>
      <c r="UAZ179" s="173"/>
      <c r="UBA179" s="173"/>
      <c r="UBB179" s="173"/>
      <c r="UBC179" s="173"/>
      <c r="UBD179" s="173"/>
      <c r="UBE179" s="173"/>
      <c r="UBF179" s="173"/>
      <c r="UBG179" s="173"/>
      <c r="UBH179" s="173"/>
      <c r="UBI179" s="173"/>
      <c r="UBJ179" s="173"/>
      <c r="UBK179" s="173"/>
      <c r="UBL179" s="173"/>
      <c r="UBM179" s="173"/>
      <c r="UBN179" s="173"/>
      <c r="UBO179" s="173"/>
      <c r="UBP179" s="173"/>
      <c r="UBQ179" s="173"/>
      <c r="UBR179" s="173"/>
      <c r="UBS179" s="173"/>
      <c r="UBT179" s="173"/>
      <c r="UBU179" s="173"/>
      <c r="UBV179" s="173"/>
      <c r="UBW179" s="173"/>
      <c r="UBX179" s="173"/>
      <c r="UBY179" s="173"/>
      <c r="UBZ179" s="173"/>
      <c r="UCA179" s="173"/>
      <c r="UCB179" s="173"/>
      <c r="UCC179" s="173"/>
      <c r="UCD179" s="173"/>
      <c r="UCE179" s="173"/>
      <c r="UCF179" s="173"/>
      <c r="UCG179" s="173"/>
      <c r="UCH179" s="173"/>
      <c r="UCI179" s="173"/>
      <c r="UCJ179" s="173"/>
      <c r="UCK179" s="173"/>
      <c r="UCL179" s="173"/>
      <c r="UCM179" s="173"/>
      <c r="UCN179" s="173"/>
      <c r="UCO179" s="173"/>
      <c r="UCP179" s="173"/>
      <c r="UCQ179" s="173"/>
      <c r="UCR179" s="173"/>
      <c r="UCS179" s="173"/>
      <c r="UCT179" s="173"/>
      <c r="UCU179" s="173"/>
      <c r="UCV179" s="173"/>
      <c r="UCW179" s="173"/>
      <c r="UCX179" s="173"/>
      <c r="UCY179" s="173"/>
      <c r="UCZ179" s="173"/>
      <c r="UDA179" s="173"/>
      <c r="UDB179" s="173"/>
      <c r="UDC179" s="173"/>
      <c r="UDD179" s="173"/>
      <c r="UDE179" s="173"/>
      <c r="UDF179" s="173"/>
      <c r="UDG179" s="173"/>
      <c r="UDH179" s="173"/>
      <c r="UDI179" s="173"/>
      <c r="UDJ179" s="173"/>
      <c r="UDK179" s="173"/>
      <c r="UDL179" s="173"/>
      <c r="UDM179" s="173"/>
      <c r="UDN179" s="173"/>
      <c r="UDO179" s="173"/>
      <c r="UDP179" s="173"/>
      <c r="UDQ179" s="173"/>
      <c r="UDR179" s="173"/>
      <c r="UDS179" s="173"/>
      <c r="UDT179" s="173"/>
      <c r="UDU179" s="173"/>
      <c r="UDV179" s="173"/>
      <c r="UDW179" s="173"/>
      <c r="UDX179" s="173"/>
      <c r="UDY179" s="173"/>
      <c r="UDZ179" s="173"/>
      <c r="UEA179" s="173"/>
      <c r="UEB179" s="173"/>
      <c r="UEC179" s="173"/>
      <c r="UED179" s="173"/>
      <c r="UEE179" s="173"/>
      <c r="UEF179" s="173"/>
      <c r="UEG179" s="173"/>
      <c r="UEH179" s="173"/>
      <c r="UEI179" s="173"/>
      <c r="UEJ179" s="173"/>
      <c r="UEK179" s="173"/>
      <c r="UEL179" s="173"/>
      <c r="UEM179" s="173"/>
      <c r="UEN179" s="173"/>
      <c r="UEO179" s="173"/>
      <c r="UEP179" s="173"/>
      <c r="UEQ179" s="173"/>
      <c r="UER179" s="173"/>
      <c r="UES179" s="173"/>
      <c r="UET179" s="173"/>
      <c r="UEU179" s="173"/>
      <c r="UEV179" s="173"/>
      <c r="UEW179" s="173"/>
      <c r="UEX179" s="173"/>
      <c r="UEY179" s="173"/>
      <c r="UEZ179" s="173"/>
      <c r="UFA179" s="173"/>
      <c r="UFB179" s="173"/>
      <c r="UFC179" s="173"/>
      <c r="UFD179" s="173"/>
      <c r="UFE179" s="173"/>
      <c r="UFF179" s="173"/>
      <c r="UFG179" s="173"/>
      <c r="UFH179" s="173"/>
      <c r="UFI179" s="173"/>
      <c r="UFJ179" s="173"/>
      <c r="UFK179" s="173"/>
      <c r="UFL179" s="173"/>
      <c r="UFM179" s="173"/>
      <c r="UFN179" s="173"/>
      <c r="UFO179" s="173"/>
      <c r="UFP179" s="173"/>
      <c r="UFQ179" s="173"/>
      <c r="UFR179" s="173"/>
      <c r="UFS179" s="173"/>
      <c r="UFT179" s="173"/>
      <c r="UFU179" s="173"/>
      <c r="UFV179" s="173"/>
      <c r="UFW179" s="173"/>
      <c r="UFX179" s="173"/>
      <c r="UFY179" s="173"/>
      <c r="UFZ179" s="173"/>
      <c r="UGA179" s="173"/>
      <c r="UGB179" s="173"/>
      <c r="UGC179" s="173"/>
      <c r="UGD179" s="173"/>
      <c r="UGE179" s="173"/>
      <c r="UGF179" s="173"/>
      <c r="UGG179" s="173"/>
      <c r="UGH179" s="173"/>
      <c r="UGI179" s="173"/>
      <c r="UGJ179" s="173"/>
      <c r="UGK179" s="173"/>
      <c r="UGL179" s="173"/>
      <c r="UGM179" s="173"/>
      <c r="UGN179" s="173"/>
      <c r="UGO179" s="173"/>
      <c r="UGP179" s="173"/>
      <c r="UGQ179" s="173"/>
      <c r="UGR179" s="173"/>
      <c r="UGS179" s="173"/>
      <c r="UGT179" s="173"/>
      <c r="UGU179" s="173"/>
      <c r="UGV179" s="173"/>
      <c r="UGW179" s="173"/>
      <c r="UGX179" s="173"/>
      <c r="UGY179" s="173"/>
      <c r="UGZ179" s="173"/>
      <c r="UHA179" s="173"/>
      <c r="UHB179" s="173"/>
      <c r="UHC179" s="173"/>
      <c r="UHD179" s="173"/>
      <c r="UHE179" s="173"/>
      <c r="UHF179" s="173"/>
      <c r="UHG179" s="173"/>
      <c r="UHH179" s="173"/>
      <c r="UHI179" s="173"/>
      <c r="UHJ179" s="173"/>
      <c r="UHK179" s="173"/>
      <c r="UHL179" s="173"/>
      <c r="UHM179" s="173"/>
      <c r="UHN179" s="173"/>
      <c r="UHO179" s="173"/>
      <c r="UHP179" s="173"/>
      <c r="UHQ179" s="173"/>
      <c r="UHR179" s="173"/>
      <c r="UHS179" s="173"/>
      <c r="UHT179" s="173"/>
      <c r="UHU179" s="173"/>
      <c r="UHV179" s="173"/>
      <c r="UHW179" s="173"/>
      <c r="UHX179" s="173"/>
      <c r="UHY179" s="173"/>
      <c r="UHZ179" s="173"/>
      <c r="UIA179" s="173"/>
      <c r="UIB179" s="173"/>
      <c r="UIC179" s="173"/>
      <c r="UID179" s="173"/>
      <c r="UIE179" s="173"/>
      <c r="UIF179" s="173"/>
      <c r="UIG179" s="173"/>
      <c r="UIH179" s="173"/>
      <c r="UII179" s="173"/>
      <c r="UIJ179" s="173"/>
      <c r="UIK179" s="173"/>
      <c r="UIL179" s="173"/>
      <c r="UIM179" s="173"/>
      <c r="UIN179" s="173"/>
      <c r="UIO179" s="173"/>
      <c r="UIP179" s="173"/>
      <c r="UIQ179" s="173"/>
      <c r="UIR179" s="173"/>
      <c r="UIS179" s="173"/>
      <c r="UIT179" s="173"/>
      <c r="UIU179" s="173"/>
      <c r="UIV179" s="173"/>
      <c r="UIW179" s="173"/>
      <c r="UIX179" s="173"/>
      <c r="UIY179" s="173"/>
      <c r="UIZ179" s="173"/>
      <c r="UJA179" s="173"/>
      <c r="UJB179" s="173"/>
      <c r="UJC179" s="173"/>
      <c r="UJD179" s="173"/>
      <c r="UJE179" s="173"/>
      <c r="UJF179" s="173"/>
      <c r="UJG179" s="173"/>
      <c r="UJH179" s="173"/>
      <c r="UJI179" s="173"/>
      <c r="UJJ179" s="173"/>
      <c r="UJK179" s="173"/>
      <c r="UJL179" s="173"/>
      <c r="UJM179" s="173"/>
      <c r="UJN179" s="173"/>
      <c r="UJO179" s="173"/>
      <c r="UJP179" s="173"/>
      <c r="UJQ179" s="173"/>
      <c r="UJR179" s="173"/>
      <c r="UJS179" s="173"/>
      <c r="UJT179" s="173"/>
      <c r="UJU179" s="173"/>
      <c r="UJV179" s="173"/>
      <c r="UJW179" s="173"/>
      <c r="UJX179" s="173"/>
      <c r="UJY179" s="173"/>
      <c r="UJZ179" s="173"/>
      <c r="UKA179" s="173"/>
      <c r="UKB179" s="173"/>
      <c r="UKC179" s="173"/>
      <c r="UKD179" s="173"/>
      <c r="UKE179" s="173"/>
      <c r="UKF179" s="173"/>
      <c r="UKG179" s="173"/>
      <c r="UKH179" s="173"/>
      <c r="UKI179" s="173"/>
      <c r="UKJ179" s="173"/>
      <c r="UKK179" s="173"/>
      <c r="UKL179" s="173"/>
      <c r="UKM179" s="173"/>
      <c r="UKN179" s="173"/>
      <c r="UKO179" s="173"/>
      <c r="UKP179" s="173"/>
      <c r="UKQ179" s="173"/>
      <c r="UKR179" s="173"/>
      <c r="UKS179" s="173"/>
      <c r="UKT179" s="173"/>
      <c r="UKU179" s="173"/>
      <c r="UKV179" s="173"/>
      <c r="UKW179" s="173"/>
      <c r="UKX179" s="173"/>
      <c r="UKY179" s="173"/>
      <c r="UKZ179" s="173"/>
      <c r="ULA179" s="173"/>
      <c r="ULB179" s="173"/>
      <c r="ULC179" s="173"/>
      <c r="ULD179" s="173"/>
      <c r="ULE179" s="173"/>
      <c r="ULF179" s="173"/>
      <c r="ULG179" s="173"/>
      <c r="ULH179" s="173"/>
      <c r="ULI179" s="173"/>
      <c r="ULJ179" s="173"/>
      <c r="ULK179" s="173"/>
      <c r="ULL179" s="173"/>
      <c r="ULM179" s="173"/>
      <c r="ULN179" s="173"/>
      <c r="ULO179" s="173"/>
      <c r="ULP179" s="173"/>
      <c r="ULQ179" s="173"/>
      <c r="ULR179" s="173"/>
      <c r="ULS179" s="173"/>
      <c r="ULT179" s="173"/>
      <c r="ULU179" s="173"/>
      <c r="ULV179" s="173"/>
      <c r="ULW179" s="173"/>
      <c r="ULX179" s="173"/>
      <c r="ULY179" s="173"/>
      <c r="ULZ179" s="173"/>
      <c r="UMA179" s="173"/>
      <c r="UMB179" s="173"/>
      <c r="UMC179" s="173"/>
      <c r="UMD179" s="173"/>
      <c r="UME179" s="173"/>
      <c r="UMF179" s="173"/>
      <c r="UMG179" s="173"/>
      <c r="UMH179" s="173"/>
      <c r="UMI179" s="173"/>
      <c r="UMJ179" s="173"/>
      <c r="UMK179" s="173"/>
      <c r="UML179" s="173"/>
      <c r="UMM179" s="173"/>
      <c r="UMN179" s="173"/>
      <c r="UMO179" s="173"/>
      <c r="UMP179" s="173"/>
      <c r="UMQ179" s="173"/>
      <c r="UMR179" s="173"/>
      <c r="UMS179" s="173"/>
      <c r="UMT179" s="173"/>
      <c r="UMU179" s="173"/>
      <c r="UMV179" s="173"/>
      <c r="UMW179" s="173"/>
      <c r="UMX179" s="173"/>
      <c r="UMY179" s="173"/>
      <c r="UMZ179" s="173"/>
      <c r="UNA179" s="173"/>
      <c r="UNB179" s="173"/>
      <c r="UNC179" s="173"/>
      <c r="UND179" s="173"/>
      <c r="UNE179" s="173"/>
      <c r="UNF179" s="173"/>
      <c r="UNG179" s="173"/>
      <c r="UNH179" s="173"/>
      <c r="UNI179" s="173"/>
      <c r="UNJ179" s="173"/>
      <c r="UNK179" s="173"/>
      <c r="UNL179" s="173"/>
      <c r="UNM179" s="173"/>
      <c r="UNN179" s="173"/>
      <c r="UNO179" s="173"/>
      <c r="UNP179" s="173"/>
      <c r="UNQ179" s="173"/>
      <c r="UNR179" s="173"/>
      <c r="UNS179" s="173"/>
      <c r="UNT179" s="173"/>
      <c r="UNU179" s="173"/>
      <c r="UNV179" s="173"/>
      <c r="UNW179" s="173"/>
      <c r="UNX179" s="173"/>
      <c r="UNY179" s="173"/>
      <c r="UNZ179" s="173"/>
      <c r="UOA179" s="173"/>
      <c r="UOB179" s="173"/>
      <c r="UOC179" s="173"/>
      <c r="UOD179" s="173"/>
      <c r="UOE179" s="173"/>
      <c r="UOF179" s="173"/>
      <c r="UOG179" s="173"/>
      <c r="UOH179" s="173"/>
      <c r="UOI179" s="173"/>
      <c r="UOJ179" s="173"/>
      <c r="UOK179" s="173"/>
      <c r="UOL179" s="173"/>
      <c r="UOM179" s="173"/>
      <c r="UON179" s="173"/>
      <c r="UOO179" s="173"/>
      <c r="UOP179" s="173"/>
      <c r="UOQ179" s="173"/>
      <c r="UOR179" s="173"/>
      <c r="UOS179" s="173"/>
      <c r="UOT179" s="173"/>
      <c r="UOU179" s="173"/>
      <c r="UOV179" s="173"/>
      <c r="UOW179" s="173"/>
      <c r="UOX179" s="173"/>
      <c r="UOY179" s="173"/>
      <c r="UOZ179" s="173"/>
      <c r="UPA179" s="173"/>
      <c r="UPB179" s="173"/>
      <c r="UPC179" s="173"/>
      <c r="UPD179" s="173"/>
      <c r="UPE179" s="173"/>
      <c r="UPF179" s="173"/>
      <c r="UPG179" s="173"/>
      <c r="UPH179" s="173"/>
      <c r="UPI179" s="173"/>
      <c r="UPJ179" s="173"/>
      <c r="UPK179" s="173"/>
      <c r="UPL179" s="173"/>
      <c r="UPM179" s="173"/>
      <c r="UPN179" s="173"/>
      <c r="UPO179" s="173"/>
      <c r="UPP179" s="173"/>
      <c r="UPQ179" s="173"/>
      <c r="UPR179" s="173"/>
      <c r="UPS179" s="173"/>
      <c r="UPT179" s="173"/>
      <c r="UPU179" s="173"/>
      <c r="UPV179" s="173"/>
      <c r="UPW179" s="173"/>
      <c r="UPX179" s="173"/>
      <c r="UPY179" s="173"/>
      <c r="UPZ179" s="173"/>
      <c r="UQA179" s="173"/>
      <c r="UQB179" s="173"/>
      <c r="UQC179" s="173"/>
      <c r="UQD179" s="173"/>
      <c r="UQE179" s="173"/>
      <c r="UQF179" s="173"/>
      <c r="UQG179" s="173"/>
      <c r="UQH179" s="173"/>
      <c r="UQI179" s="173"/>
      <c r="UQJ179" s="173"/>
      <c r="UQK179" s="173"/>
      <c r="UQL179" s="173"/>
      <c r="UQM179" s="173"/>
      <c r="UQN179" s="173"/>
      <c r="UQO179" s="173"/>
      <c r="UQP179" s="173"/>
      <c r="UQQ179" s="173"/>
      <c r="UQR179" s="173"/>
      <c r="UQS179" s="173"/>
      <c r="UQT179" s="173"/>
      <c r="UQU179" s="173"/>
      <c r="UQV179" s="173"/>
      <c r="UQW179" s="173"/>
      <c r="UQX179" s="173"/>
      <c r="UQY179" s="173"/>
      <c r="UQZ179" s="173"/>
      <c r="URA179" s="173"/>
      <c r="URB179" s="173"/>
      <c r="URC179" s="173"/>
      <c r="URD179" s="173"/>
      <c r="URE179" s="173"/>
      <c r="URF179" s="173"/>
      <c r="URG179" s="173"/>
      <c r="URH179" s="173"/>
      <c r="URI179" s="173"/>
      <c r="URJ179" s="173"/>
      <c r="URK179" s="173"/>
      <c r="URL179" s="173"/>
      <c r="URM179" s="173"/>
      <c r="URN179" s="173"/>
      <c r="URO179" s="173"/>
      <c r="URP179" s="173"/>
      <c r="URQ179" s="173"/>
      <c r="URR179" s="173"/>
      <c r="URS179" s="173"/>
      <c r="URT179" s="173"/>
      <c r="URU179" s="173"/>
      <c r="URV179" s="173"/>
      <c r="URW179" s="173"/>
      <c r="URX179" s="173"/>
      <c r="URY179" s="173"/>
      <c r="URZ179" s="173"/>
      <c r="USA179" s="173"/>
      <c r="USB179" s="173"/>
      <c r="USC179" s="173"/>
      <c r="USD179" s="173"/>
      <c r="USE179" s="173"/>
      <c r="USF179" s="173"/>
      <c r="USG179" s="173"/>
      <c r="USH179" s="173"/>
      <c r="USI179" s="173"/>
      <c r="USJ179" s="173"/>
      <c r="USK179" s="173"/>
      <c r="USL179" s="173"/>
      <c r="USM179" s="173"/>
      <c r="USN179" s="173"/>
      <c r="USO179" s="173"/>
      <c r="USP179" s="173"/>
      <c r="USQ179" s="173"/>
      <c r="USR179" s="173"/>
      <c r="USS179" s="173"/>
      <c r="UST179" s="173"/>
      <c r="USU179" s="173"/>
      <c r="USV179" s="173"/>
      <c r="USW179" s="173"/>
      <c r="USX179" s="173"/>
      <c r="USY179" s="173"/>
      <c r="USZ179" s="173"/>
      <c r="UTA179" s="173"/>
      <c r="UTB179" s="173"/>
      <c r="UTC179" s="173"/>
      <c r="UTD179" s="173"/>
      <c r="UTE179" s="173"/>
      <c r="UTF179" s="173"/>
      <c r="UTG179" s="173"/>
      <c r="UTH179" s="173"/>
      <c r="UTI179" s="173"/>
      <c r="UTJ179" s="173"/>
      <c r="UTK179" s="173"/>
      <c r="UTL179" s="173"/>
      <c r="UTM179" s="173"/>
      <c r="UTN179" s="173"/>
      <c r="UTO179" s="173"/>
      <c r="UTP179" s="173"/>
      <c r="UTQ179" s="173"/>
      <c r="UTR179" s="173"/>
      <c r="UTS179" s="173"/>
      <c r="UTT179" s="173"/>
      <c r="UTU179" s="173"/>
      <c r="UTV179" s="173"/>
      <c r="UTW179" s="173"/>
      <c r="UTX179" s="173"/>
      <c r="UTY179" s="173"/>
      <c r="UTZ179" s="173"/>
      <c r="UUA179" s="173"/>
      <c r="UUB179" s="173"/>
      <c r="UUC179" s="173"/>
      <c r="UUD179" s="173"/>
      <c r="UUE179" s="173"/>
      <c r="UUF179" s="173"/>
      <c r="UUG179" s="173"/>
      <c r="UUH179" s="173"/>
      <c r="UUI179" s="173"/>
      <c r="UUJ179" s="173"/>
      <c r="UUK179" s="173"/>
      <c r="UUL179" s="173"/>
      <c r="UUM179" s="173"/>
      <c r="UUN179" s="173"/>
      <c r="UUO179" s="173"/>
      <c r="UUP179" s="173"/>
      <c r="UUQ179" s="173"/>
      <c r="UUR179" s="173"/>
      <c r="UUS179" s="173"/>
      <c r="UUT179" s="173"/>
      <c r="UUU179" s="173"/>
      <c r="UUV179" s="173"/>
      <c r="UUW179" s="173"/>
      <c r="UUX179" s="173"/>
      <c r="UUY179" s="173"/>
      <c r="UUZ179" s="173"/>
      <c r="UVA179" s="173"/>
      <c r="UVB179" s="173"/>
      <c r="UVC179" s="173"/>
      <c r="UVD179" s="173"/>
      <c r="UVE179" s="173"/>
      <c r="UVF179" s="173"/>
      <c r="UVG179" s="173"/>
      <c r="UVH179" s="173"/>
      <c r="UVI179" s="173"/>
      <c r="UVJ179" s="173"/>
      <c r="UVK179" s="173"/>
      <c r="UVL179" s="173"/>
      <c r="UVM179" s="173"/>
      <c r="UVN179" s="173"/>
      <c r="UVO179" s="173"/>
      <c r="UVP179" s="173"/>
      <c r="UVQ179" s="173"/>
      <c r="UVR179" s="173"/>
      <c r="UVS179" s="173"/>
      <c r="UVT179" s="173"/>
      <c r="UVU179" s="173"/>
      <c r="UVV179" s="173"/>
      <c r="UVW179" s="173"/>
      <c r="UVX179" s="173"/>
      <c r="UVY179" s="173"/>
      <c r="UVZ179" s="173"/>
      <c r="UWA179" s="173"/>
      <c r="UWB179" s="173"/>
      <c r="UWC179" s="173"/>
      <c r="UWD179" s="173"/>
      <c r="UWE179" s="173"/>
      <c r="UWF179" s="173"/>
      <c r="UWG179" s="173"/>
      <c r="UWH179" s="173"/>
      <c r="UWI179" s="173"/>
      <c r="UWJ179" s="173"/>
      <c r="UWK179" s="173"/>
      <c r="UWL179" s="173"/>
      <c r="UWM179" s="173"/>
      <c r="UWN179" s="173"/>
      <c r="UWO179" s="173"/>
      <c r="UWP179" s="173"/>
      <c r="UWQ179" s="173"/>
      <c r="UWR179" s="173"/>
      <c r="UWS179" s="173"/>
      <c r="UWT179" s="173"/>
      <c r="UWU179" s="173"/>
      <c r="UWV179" s="173"/>
      <c r="UWW179" s="173"/>
      <c r="UWX179" s="173"/>
      <c r="UWY179" s="173"/>
      <c r="UWZ179" s="173"/>
      <c r="UXA179" s="173"/>
      <c r="UXB179" s="173"/>
      <c r="UXC179" s="173"/>
      <c r="UXD179" s="173"/>
      <c r="UXE179" s="173"/>
      <c r="UXF179" s="173"/>
      <c r="UXG179" s="173"/>
      <c r="UXH179" s="173"/>
      <c r="UXI179" s="173"/>
      <c r="UXJ179" s="173"/>
      <c r="UXK179" s="173"/>
      <c r="UXL179" s="173"/>
      <c r="UXM179" s="173"/>
      <c r="UXN179" s="173"/>
      <c r="UXO179" s="173"/>
      <c r="UXP179" s="173"/>
      <c r="UXQ179" s="173"/>
      <c r="UXR179" s="173"/>
      <c r="UXS179" s="173"/>
      <c r="UXT179" s="173"/>
      <c r="UXU179" s="173"/>
      <c r="UXV179" s="173"/>
      <c r="UXW179" s="173"/>
      <c r="UXX179" s="173"/>
      <c r="UXY179" s="173"/>
      <c r="UXZ179" s="173"/>
      <c r="UYA179" s="173"/>
      <c r="UYB179" s="173"/>
      <c r="UYC179" s="173"/>
      <c r="UYD179" s="173"/>
      <c r="UYE179" s="173"/>
      <c r="UYF179" s="173"/>
      <c r="UYG179" s="173"/>
      <c r="UYH179" s="173"/>
      <c r="UYI179" s="173"/>
      <c r="UYJ179" s="173"/>
      <c r="UYK179" s="173"/>
      <c r="UYL179" s="173"/>
      <c r="UYM179" s="173"/>
      <c r="UYN179" s="173"/>
      <c r="UYO179" s="173"/>
      <c r="UYP179" s="173"/>
      <c r="UYQ179" s="173"/>
      <c r="UYR179" s="173"/>
      <c r="UYS179" s="173"/>
      <c r="UYT179" s="173"/>
      <c r="UYU179" s="173"/>
      <c r="UYV179" s="173"/>
      <c r="UYW179" s="173"/>
      <c r="UYX179" s="173"/>
      <c r="UYY179" s="173"/>
      <c r="UYZ179" s="173"/>
      <c r="UZA179" s="173"/>
      <c r="UZB179" s="173"/>
      <c r="UZC179" s="173"/>
      <c r="UZD179" s="173"/>
      <c r="UZE179" s="173"/>
      <c r="UZF179" s="173"/>
      <c r="UZG179" s="173"/>
      <c r="UZH179" s="173"/>
      <c r="UZI179" s="173"/>
      <c r="UZJ179" s="173"/>
      <c r="UZK179" s="173"/>
      <c r="UZL179" s="173"/>
      <c r="UZM179" s="173"/>
      <c r="UZN179" s="173"/>
      <c r="UZO179" s="173"/>
      <c r="UZP179" s="173"/>
      <c r="UZQ179" s="173"/>
      <c r="UZR179" s="173"/>
      <c r="UZS179" s="173"/>
      <c r="UZT179" s="173"/>
      <c r="UZU179" s="173"/>
      <c r="UZV179" s="173"/>
      <c r="UZW179" s="173"/>
      <c r="UZX179" s="173"/>
      <c r="UZY179" s="173"/>
      <c r="UZZ179" s="173"/>
      <c r="VAA179" s="173"/>
      <c r="VAB179" s="173"/>
      <c r="VAC179" s="173"/>
      <c r="VAD179" s="173"/>
      <c r="VAE179" s="173"/>
      <c r="VAF179" s="173"/>
      <c r="VAG179" s="173"/>
      <c r="VAH179" s="173"/>
      <c r="VAI179" s="173"/>
      <c r="VAJ179" s="173"/>
      <c r="VAK179" s="173"/>
      <c r="VAL179" s="173"/>
      <c r="VAM179" s="173"/>
      <c r="VAN179" s="173"/>
      <c r="VAO179" s="173"/>
      <c r="VAP179" s="173"/>
      <c r="VAQ179" s="173"/>
      <c r="VAR179" s="173"/>
      <c r="VAS179" s="173"/>
      <c r="VAT179" s="173"/>
      <c r="VAU179" s="173"/>
      <c r="VAV179" s="173"/>
      <c r="VAW179" s="173"/>
      <c r="VAX179" s="173"/>
      <c r="VAY179" s="173"/>
      <c r="VAZ179" s="173"/>
      <c r="VBA179" s="173"/>
      <c r="VBB179" s="173"/>
      <c r="VBC179" s="173"/>
      <c r="VBD179" s="173"/>
      <c r="VBE179" s="173"/>
      <c r="VBF179" s="173"/>
      <c r="VBG179" s="173"/>
      <c r="VBH179" s="173"/>
      <c r="VBI179" s="173"/>
      <c r="VBJ179" s="173"/>
      <c r="VBK179" s="173"/>
      <c r="VBL179" s="173"/>
      <c r="VBM179" s="173"/>
      <c r="VBN179" s="173"/>
      <c r="VBO179" s="173"/>
      <c r="VBP179" s="173"/>
      <c r="VBQ179" s="173"/>
      <c r="VBR179" s="173"/>
      <c r="VBS179" s="173"/>
      <c r="VBT179" s="173"/>
      <c r="VBU179" s="173"/>
      <c r="VBV179" s="173"/>
      <c r="VBW179" s="173"/>
      <c r="VBX179" s="173"/>
      <c r="VBY179" s="173"/>
      <c r="VBZ179" s="173"/>
      <c r="VCA179" s="173"/>
      <c r="VCB179" s="173"/>
      <c r="VCC179" s="173"/>
      <c r="VCD179" s="173"/>
      <c r="VCE179" s="173"/>
      <c r="VCF179" s="173"/>
      <c r="VCG179" s="173"/>
      <c r="VCH179" s="173"/>
      <c r="VCI179" s="173"/>
      <c r="VCJ179" s="173"/>
      <c r="VCK179" s="173"/>
      <c r="VCL179" s="173"/>
      <c r="VCM179" s="173"/>
      <c r="VCN179" s="173"/>
      <c r="VCO179" s="173"/>
      <c r="VCP179" s="173"/>
      <c r="VCQ179" s="173"/>
      <c r="VCR179" s="173"/>
      <c r="VCS179" s="173"/>
      <c r="VCT179" s="173"/>
      <c r="VCU179" s="173"/>
      <c r="VCV179" s="173"/>
      <c r="VCW179" s="173"/>
      <c r="VCX179" s="173"/>
      <c r="VCY179" s="173"/>
      <c r="VCZ179" s="173"/>
      <c r="VDA179" s="173"/>
      <c r="VDB179" s="173"/>
      <c r="VDC179" s="173"/>
      <c r="VDD179" s="173"/>
      <c r="VDE179" s="173"/>
      <c r="VDF179" s="173"/>
      <c r="VDG179" s="173"/>
      <c r="VDH179" s="173"/>
      <c r="VDI179" s="173"/>
      <c r="VDJ179" s="173"/>
      <c r="VDK179" s="173"/>
      <c r="VDL179" s="173"/>
      <c r="VDM179" s="173"/>
      <c r="VDN179" s="173"/>
      <c r="VDO179" s="173"/>
      <c r="VDP179" s="173"/>
      <c r="VDQ179" s="173"/>
      <c r="VDR179" s="173"/>
      <c r="VDS179" s="173"/>
      <c r="VDT179" s="173"/>
      <c r="VDU179" s="173"/>
      <c r="VDV179" s="173"/>
      <c r="VDW179" s="173"/>
      <c r="VDX179" s="173"/>
      <c r="VDY179" s="173"/>
      <c r="VDZ179" s="173"/>
      <c r="VEA179" s="173"/>
      <c r="VEB179" s="173"/>
      <c r="VEC179" s="173"/>
      <c r="VED179" s="173"/>
      <c r="VEE179" s="173"/>
      <c r="VEF179" s="173"/>
      <c r="VEG179" s="173"/>
      <c r="VEH179" s="173"/>
      <c r="VEI179" s="173"/>
      <c r="VEJ179" s="173"/>
      <c r="VEK179" s="173"/>
      <c r="VEL179" s="173"/>
      <c r="VEM179" s="173"/>
      <c r="VEN179" s="173"/>
      <c r="VEO179" s="173"/>
      <c r="VEP179" s="173"/>
      <c r="VEQ179" s="173"/>
      <c r="VER179" s="173"/>
      <c r="VES179" s="173"/>
      <c r="VET179" s="173"/>
      <c r="VEU179" s="173"/>
      <c r="VEV179" s="173"/>
      <c r="VEW179" s="173"/>
      <c r="VEX179" s="173"/>
      <c r="VEY179" s="173"/>
      <c r="VEZ179" s="173"/>
      <c r="VFA179" s="173"/>
      <c r="VFB179" s="173"/>
      <c r="VFC179" s="173"/>
      <c r="VFD179" s="173"/>
      <c r="VFE179" s="173"/>
      <c r="VFF179" s="173"/>
      <c r="VFG179" s="173"/>
      <c r="VFH179" s="173"/>
      <c r="VFI179" s="173"/>
      <c r="VFJ179" s="173"/>
      <c r="VFK179" s="173"/>
      <c r="VFL179" s="173"/>
      <c r="VFM179" s="173"/>
      <c r="VFN179" s="173"/>
      <c r="VFO179" s="173"/>
      <c r="VFP179" s="173"/>
      <c r="VFQ179" s="173"/>
      <c r="VFR179" s="173"/>
      <c r="VFS179" s="173"/>
      <c r="VFT179" s="173"/>
      <c r="VFU179" s="173"/>
      <c r="VFV179" s="173"/>
      <c r="VFW179" s="173"/>
      <c r="VFX179" s="173"/>
      <c r="VFY179" s="173"/>
      <c r="VFZ179" s="173"/>
      <c r="VGA179" s="173"/>
      <c r="VGB179" s="173"/>
      <c r="VGC179" s="173"/>
      <c r="VGD179" s="173"/>
      <c r="VGE179" s="173"/>
      <c r="VGF179" s="173"/>
      <c r="VGG179" s="173"/>
      <c r="VGH179" s="173"/>
      <c r="VGI179" s="173"/>
      <c r="VGJ179" s="173"/>
      <c r="VGK179" s="173"/>
      <c r="VGL179" s="173"/>
      <c r="VGM179" s="173"/>
      <c r="VGN179" s="173"/>
      <c r="VGO179" s="173"/>
      <c r="VGP179" s="173"/>
      <c r="VGQ179" s="173"/>
      <c r="VGR179" s="173"/>
      <c r="VGS179" s="173"/>
      <c r="VGT179" s="173"/>
      <c r="VGU179" s="173"/>
      <c r="VGV179" s="173"/>
      <c r="VGW179" s="173"/>
      <c r="VGX179" s="173"/>
      <c r="VGY179" s="173"/>
      <c r="VGZ179" s="173"/>
      <c r="VHA179" s="173"/>
      <c r="VHB179" s="173"/>
      <c r="VHC179" s="173"/>
      <c r="VHD179" s="173"/>
      <c r="VHE179" s="173"/>
      <c r="VHF179" s="173"/>
      <c r="VHG179" s="173"/>
      <c r="VHH179" s="173"/>
      <c r="VHI179" s="173"/>
      <c r="VHJ179" s="173"/>
      <c r="VHK179" s="173"/>
      <c r="VHL179" s="173"/>
      <c r="VHM179" s="173"/>
      <c r="VHN179" s="173"/>
      <c r="VHO179" s="173"/>
      <c r="VHP179" s="173"/>
      <c r="VHQ179" s="173"/>
      <c r="VHR179" s="173"/>
      <c r="VHS179" s="173"/>
      <c r="VHT179" s="173"/>
      <c r="VHU179" s="173"/>
      <c r="VHV179" s="173"/>
      <c r="VHW179" s="173"/>
      <c r="VHX179" s="173"/>
      <c r="VHY179" s="173"/>
      <c r="VHZ179" s="173"/>
      <c r="VIA179" s="173"/>
      <c r="VIB179" s="173"/>
      <c r="VIC179" s="173"/>
      <c r="VID179" s="173"/>
      <c r="VIE179" s="173"/>
      <c r="VIF179" s="173"/>
      <c r="VIG179" s="173"/>
      <c r="VIH179" s="173"/>
      <c r="VII179" s="173"/>
      <c r="VIJ179" s="173"/>
      <c r="VIK179" s="173"/>
      <c r="VIL179" s="173"/>
      <c r="VIM179" s="173"/>
      <c r="VIN179" s="173"/>
      <c r="VIO179" s="173"/>
      <c r="VIP179" s="173"/>
      <c r="VIQ179" s="173"/>
      <c r="VIR179" s="173"/>
      <c r="VIS179" s="173"/>
      <c r="VIT179" s="173"/>
      <c r="VIU179" s="173"/>
      <c r="VIV179" s="173"/>
      <c r="VIW179" s="173"/>
      <c r="VIX179" s="173"/>
      <c r="VIY179" s="173"/>
      <c r="VIZ179" s="173"/>
      <c r="VJA179" s="173"/>
      <c r="VJB179" s="173"/>
      <c r="VJC179" s="173"/>
      <c r="VJD179" s="173"/>
      <c r="VJE179" s="173"/>
      <c r="VJF179" s="173"/>
      <c r="VJG179" s="173"/>
      <c r="VJH179" s="173"/>
      <c r="VJI179" s="173"/>
      <c r="VJJ179" s="173"/>
      <c r="VJK179" s="173"/>
      <c r="VJL179" s="173"/>
      <c r="VJM179" s="173"/>
      <c r="VJN179" s="173"/>
      <c r="VJO179" s="173"/>
      <c r="VJP179" s="173"/>
      <c r="VJQ179" s="173"/>
      <c r="VJR179" s="173"/>
      <c r="VJS179" s="173"/>
      <c r="VJT179" s="173"/>
      <c r="VJU179" s="173"/>
      <c r="VJV179" s="173"/>
      <c r="VJW179" s="173"/>
      <c r="VJX179" s="173"/>
      <c r="VJY179" s="173"/>
      <c r="VJZ179" s="173"/>
      <c r="VKA179" s="173"/>
      <c r="VKB179" s="173"/>
      <c r="VKC179" s="173"/>
      <c r="VKD179" s="173"/>
      <c r="VKE179" s="173"/>
      <c r="VKF179" s="173"/>
      <c r="VKG179" s="173"/>
      <c r="VKH179" s="173"/>
      <c r="VKI179" s="173"/>
      <c r="VKJ179" s="173"/>
      <c r="VKK179" s="173"/>
      <c r="VKL179" s="173"/>
      <c r="VKM179" s="173"/>
      <c r="VKN179" s="173"/>
      <c r="VKO179" s="173"/>
      <c r="VKP179" s="173"/>
      <c r="VKQ179" s="173"/>
      <c r="VKR179" s="173"/>
      <c r="VKS179" s="173"/>
      <c r="VKT179" s="173"/>
      <c r="VKU179" s="173"/>
      <c r="VKV179" s="173"/>
      <c r="VKW179" s="173"/>
      <c r="VKX179" s="173"/>
      <c r="VKY179" s="173"/>
      <c r="VKZ179" s="173"/>
      <c r="VLA179" s="173"/>
      <c r="VLB179" s="173"/>
      <c r="VLC179" s="173"/>
      <c r="VLD179" s="173"/>
      <c r="VLE179" s="173"/>
      <c r="VLF179" s="173"/>
      <c r="VLG179" s="173"/>
      <c r="VLH179" s="173"/>
      <c r="VLI179" s="173"/>
      <c r="VLJ179" s="173"/>
      <c r="VLK179" s="173"/>
      <c r="VLL179" s="173"/>
      <c r="VLM179" s="173"/>
      <c r="VLN179" s="173"/>
      <c r="VLO179" s="173"/>
      <c r="VLP179" s="173"/>
      <c r="VLQ179" s="173"/>
      <c r="VLR179" s="173"/>
      <c r="VLS179" s="173"/>
      <c r="VLT179" s="173"/>
      <c r="VLU179" s="173"/>
      <c r="VLV179" s="173"/>
      <c r="VLW179" s="173"/>
      <c r="VLX179" s="173"/>
      <c r="VLY179" s="173"/>
      <c r="VLZ179" s="173"/>
      <c r="VMA179" s="173"/>
      <c r="VMB179" s="173"/>
      <c r="VMC179" s="173"/>
      <c r="VMD179" s="173"/>
      <c r="VME179" s="173"/>
      <c r="VMF179" s="173"/>
      <c r="VMG179" s="173"/>
      <c r="VMH179" s="173"/>
      <c r="VMI179" s="173"/>
      <c r="VMJ179" s="173"/>
      <c r="VMK179" s="173"/>
      <c r="VML179" s="173"/>
      <c r="VMM179" s="173"/>
      <c r="VMN179" s="173"/>
      <c r="VMO179" s="173"/>
      <c r="VMP179" s="173"/>
      <c r="VMQ179" s="173"/>
      <c r="VMR179" s="173"/>
      <c r="VMS179" s="173"/>
      <c r="VMT179" s="173"/>
      <c r="VMU179" s="173"/>
      <c r="VMV179" s="173"/>
      <c r="VMW179" s="173"/>
      <c r="VMX179" s="173"/>
      <c r="VMY179" s="173"/>
      <c r="VMZ179" s="173"/>
      <c r="VNA179" s="173"/>
      <c r="VNB179" s="173"/>
      <c r="VNC179" s="173"/>
      <c r="VND179" s="173"/>
      <c r="VNE179" s="173"/>
      <c r="VNF179" s="173"/>
      <c r="VNG179" s="173"/>
      <c r="VNH179" s="173"/>
      <c r="VNI179" s="173"/>
      <c r="VNJ179" s="173"/>
      <c r="VNK179" s="173"/>
      <c r="VNL179" s="173"/>
      <c r="VNM179" s="173"/>
      <c r="VNN179" s="173"/>
      <c r="VNO179" s="173"/>
      <c r="VNP179" s="173"/>
      <c r="VNQ179" s="173"/>
      <c r="VNR179" s="173"/>
      <c r="VNS179" s="173"/>
      <c r="VNT179" s="173"/>
      <c r="VNU179" s="173"/>
      <c r="VNV179" s="173"/>
      <c r="VNW179" s="173"/>
      <c r="VNX179" s="173"/>
      <c r="VNY179" s="173"/>
      <c r="VNZ179" s="173"/>
      <c r="VOA179" s="173"/>
      <c r="VOB179" s="173"/>
      <c r="VOC179" s="173"/>
      <c r="VOD179" s="173"/>
      <c r="VOE179" s="173"/>
      <c r="VOF179" s="173"/>
      <c r="VOG179" s="173"/>
      <c r="VOH179" s="173"/>
      <c r="VOI179" s="173"/>
      <c r="VOJ179" s="173"/>
      <c r="VOK179" s="173"/>
      <c r="VOL179" s="173"/>
      <c r="VOM179" s="173"/>
      <c r="VON179" s="173"/>
      <c r="VOO179" s="173"/>
      <c r="VOP179" s="173"/>
      <c r="VOQ179" s="173"/>
      <c r="VOR179" s="173"/>
      <c r="VOS179" s="173"/>
      <c r="VOT179" s="173"/>
      <c r="VOU179" s="173"/>
      <c r="VOV179" s="173"/>
      <c r="VOW179" s="173"/>
      <c r="VOX179" s="173"/>
      <c r="VOY179" s="173"/>
      <c r="VOZ179" s="173"/>
      <c r="VPA179" s="173"/>
      <c r="VPB179" s="173"/>
      <c r="VPC179" s="173"/>
      <c r="VPD179" s="173"/>
      <c r="VPE179" s="173"/>
      <c r="VPF179" s="173"/>
      <c r="VPG179" s="173"/>
      <c r="VPH179" s="173"/>
      <c r="VPI179" s="173"/>
      <c r="VPJ179" s="173"/>
      <c r="VPK179" s="173"/>
      <c r="VPL179" s="173"/>
      <c r="VPM179" s="173"/>
      <c r="VPN179" s="173"/>
      <c r="VPO179" s="173"/>
      <c r="VPP179" s="173"/>
      <c r="VPQ179" s="173"/>
      <c r="VPR179" s="173"/>
      <c r="VPS179" s="173"/>
      <c r="VPT179" s="173"/>
      <c r="VPU179" s="173"/>
      <c r="VPV179" s="173"/>
      <c r="VPW179" s="173"/>
      <c r="VPX179" s="173"/>
      <c r="VPY179" s="173"/>
      <c r="VPZ179" s="173"/>
      <c r="VQA179" s="173"/>
      <c r="VQB179" s="173"/>
      <c r="VQC179" s="173"/>
      <c r="VQD179" s="173"/>
      <c r="VQE179" s="173"/>
      <c r="VQF179" s="173"/>
      <c r="VQG179" s="173"/>
      <c r="VQH179" s="173"/>
      <c r="VQI179" s="173"/>
      <c r="VQJ179" s="173"/>
      <c r="VQK179" s="173"/>
      <c r="VQL179" s="173"/>
      <c r="VQM179" s="173"/>
      <c r="VQN179" s="173"/>
      <c r="VQO179" s="173"/>
      <c r="VQP179" s="173"/>
      <c r="VQQ179" s="173"/>
      <c r="VQR179" s="173"/>
      <c r="VQS179" s="173"/>
      <c r="VQT179" s="173"/>
      <c r="VQU179" s="173"/>
      <c r="VQV179" s="173"/>
      <c r="VQW179" s="173"/>
      <c r="VQX179" s="173"/>
      <c r="VQY179" s="173"/>
      <c r="VQZ179" s="173"/>
      <c r="VRA179" s="173"/>
      <c r="VRB179" s="173"/>
      <c r="VRC179" s="173"/>
      <c r="VRD179" s="173"/>
      <c r="VRE179" s="173"/>
      <c r="VRF179" s="173"/>
      <c r="VRG179" s="173"/>
      <c r="VRH179" s="173"/>
      <c r="VRI179" s="173"/>
      <c r="VRJ179" s="173"/>
      <c r="VRK179" s="173"/>
      <c r="VRL179" s="173"/>
      <c r="VRM179" s="173"/>
      <c r="VRN179" s="173"/>
      <c r="VRO179" s="173"/>
      <c r="VRP179" s="173"/>
      <c r="VRQ179" s="173"/>
      <c r="VRR179" s="173"/>
      <c r="VRS179" s="173"/>
      <c r="VRT179" s="173"/>
      <c r="VRU179" s="173"/>
      <c r="VRV179" s="173"/>
      <c r="VRW179" s="173"/>
      <c r="VRX179" s="173"/>
      <c r="VRY179" s="173"/>
      <c r="VRZ179" s="173"/>
      <c r="VSA179" s="173"/>
      <c r="VSB179" s="173"/>
      <c r="VSC179" s="173"/>
      <c r="VSD179" s="173"/>
      <c r="VSE179" s="173"/>
      <c r="VSF179" s="173"/>
      <c r="VSG179" s="173"/>
      <c r="VSH179" s="173"/>
      <c r="VSI179" s="173"/>
      <c r="VSJ179" s="173"/>
      <c r="VSK179" s="173"/>
      <c r="VSL179" s="173"/>
      <c r="VSM179" s="173"/>
      <c r="VSN179" s="173"/>
      <c r="VSO179" s="173"/>
      <c r="VSP179" s="173"/>
      <c r="VSQ179" s="173"/>
      <c r="VSR179" s="173"/>
      <c r="VSS179" s="173"/>
      <c r="VST179" s="173"/>
      <c r="VSU179" s="173"/>
      <c r="VSV179" s="173"/>
      <c r="VSW179" s="173"/>
      <c r="VSX179" s="173"/>
      <c r="VSY179" s="173"/>
      <c r="VSZ179" s="173"/>
      <c r="VTA179" s="173"/>
      <c r="VTB179" s="173"/>
      <c r="VTC179" s="173"/>
      <c r="VTD179" s="173"/>
      <c r="VTE179" s="173"/>
      <c r="VTF179" s="173"/>
      <c r="VTG179" s="173"/>
      <c r="VTH179" s="173"/>
      <c r="VTI179" s="173"/>
      <c r="VTJ179" s="173"/>
      <c r="VTK179" s="173"/>
      <c r="VTL179" s="173"/>
      <c r="VTM179" s="173"/>
      <c r="VTN179" s="173"/>
      <c r="VTO179" s="173"/>
      <c r="VTP179" s="173"/>
      <c r="VTQ179" s="173"/>
      <c r="VTR179" s="173"/>
      <c r="VTS179" s="173"/>
      <c r="VTT179" s="173"/>
      <c r="VTU179" s="173"/>
      <c r="VTV179" s="173"/>
      <c r="VTW179" s="173"/>
      <c r="VTX179" s="173"/>
      <c r="VTY179" s="173"/>
      <c r="VTZ179" s="173"/>
      <c r="VUA179" s="173"/>
      <c r="VUB179" s="173"/>
      <c r="VUC179" s="173"/>
      <c r="VUD179" s="173"/>
      <c r="VUE179" s="173"/>
      <c r="VUF179" s="173"/>
      <c r="VUG179" s="173"/>
      <c r="VUH179" s="173"/>
      <c r="VUI179" s="173"/>
      <c r="VUJ179" s="173"/>
      <c r="VUK179" s="173"/>
      <c r="VUL179" s="173"/>
      <c r="VUM179" s="173"/>
      <c r="VUN179" s="173"/>
      <c r="VUO179" s="173"/>
      <c r="VUP179" s="173"/>
      <c r="VUQ179" s="173"/>
      <c r="VUR179" s="173"/>
      <c r="VUS179" s="173"/>
      <c r="VUT179" s="173"/>
      <c r="VUU179" s="173"/>
      <c r="VUV179" s="173"/>
      <c r="VUW179" s="173"/>
      <c r="VUX179" s="173"/>
      <c r="VUY179" s="173"/>
      <c r="VUZ179" s="173"/>
      <c r="VVA179" s="173"/>
      <c r="VVB179" s="173"/>
      <c r="VVC179" s="173"/>
      <c r="VVD179" s="173"/>
      <c r="VVE179" s="173"/>
      <c r="VVF179" s="173"/>
      <c r="VVG179" s="173"/>
      <c r="VVH179" s="173"/>
      <c r="VVI179" s="173"/>
      <c r="VVJ179" s="173"/>
      <c r="VVK179" s="173"/>
      <c r="VVL179" s="173"/>
      <c r="VVM179" s="173"/>
      <c r="VVN179" s="173"/>
      <c r="VVO179" s="173"/>
      <c r="VVP179" s="173"/>
      <c r="VVQ179" s="173"/>
      <c r="VVR179" s="173"/>
      <c r="VVS179" s="173"/>
      <c r="VVT179" s="173"/>
      <c r="VVU179" s="173"/>
      <c r="VVV179" s="173"/>
      <c r="VVW179" s="173"/>
      <c r="VVX179" s="173"/>
      <c r="VVY179" s="173"/>
      <c r="VVZ179" s="173"/>
      <c r="VWA179" s="173"/>
      <c r="VWB179" s="173"/>
      <c r="VWC179" s="173"/>
      <c r="VWD179" s="173"/>
      <c r="VWE179" s="173"/>
      <c r="VWF179" s="173"/>
      <c r="VWG179" s="173"/>
      <c r="VWH179" s="173"/>
      <c r="VWI179" s="173"/>
      <c r="VWJ179" s="173"/>
      <c r="VWK179" s="173"/>
      <c r="VWL179" s="173"/>
      <c r="VWM179" s="173"/>
      <c r="VWN179" s="173"/>
      <c r="VWO179" s="173"/>
      <c r="VWP179" s="173"/>
      <c r="VWQ179" s="173"/>
      <c r="VWR179" s="173"/>
      <c r="VWS179" s="173"/>
      <c r="VWT179" s="173"/>
      <c r="VWU179" s="173"/>
      <c r="VWV179" s="173"/>
      <c r="VWW179" s="173"/>
      <c r="VWX179" s="173"/>
      <c r="VWY179" s="173"/>
      <c r="VWZ179" s="173"/>
      <c r="VXA179" s="173"/>
      <c r="VXB179" s="173"/>
      <c r="VXC179" s="173"/>
      <c r="VXD179" s="173"/>
      <c r="VXE179" s="173"/>
      <c r="VXF179" s="173"/>
      <c r="VXG179" s="173"/>
      <c r="VXH179" s="173"/>
      <c r="VXI179" s="173"/>
      <c r="VXJ179" s="173"/>
      <c r="VXK179" s="173"/>
      <c r="VXL179" s="173"/>
      <c r="VXM179" s="173"/>
      <c r="VXN179" s="173"/>
      <c r="VXO179" s="173"/>
      <c r="VXP179" s="173"/>
      <c r="VXQ179" s="173"/>
      <c r="VXR179" s="173"/>
      <c r="VXS179" s="173"/>
      <c r="VXT179" s="173"/>
      <c r="VXU179" s="173"/>
      <c r="VXV179" s="173"/>
      <c r="VXW179" s="173"/>
      <c r="VXX179" s="173"/>
      <c r="VXY179" s="173"/>
      <c r="VXZ179" s="173"/>
      <c r="VYA179" s="173"/>
      <c r="VYB179" s="173"/>
      <c r="VYC179" s="173"/>
      <c r="VYD179" s="173"/>
      <c r="VYE179" s="173"/>
      <c r="VYF179" s="173"/>
      <c r="VYG179" s="173"/>
      <c r="VYH179" s="173"/>
      <c r="VYI179" s="173"/>
      <c r="VYJ179" s="173"/>
      <c r="VYK179" s="173"/>
      <c r="VYL179" s="173"/>
      <c r="VYM179" s="173"/>
      <c r="VYN179" s="173"/>
      <c r="VYO179" s="173"/>
      <c r="VYP179" s="173"/>
      <c r="VYQ179" s="173"/>
      <c r="VYR179" s="173"/>
      <c r="VYS179" s="173"/>
      <c r="VYT179" s="173"/>
      <c r="VYU179" s="173"/>
      <c r="VYV179" s="173"/>
      <c r="VYW179" s="173"/>
      <c r="VYX179" s="173"/>
      <c r="VYY179" s="173"/>
      <c r="VYZ179" s="173"/>
      <c r="VZA179" s="173"/>
      <c r="VZB179" s="173"/>
      <c r="VZC179" s="173"/>
      <c r="VZD179" s="173"/>
      <c r="VZE179" s="173"/>
      <c r="VZF179" s="173"/>
      <c r="VZG179" s="173"/>
      <c r="VZH179" s="173"/>
      <c r="VZI179" s="173"/>
      <c r="VZJ179" s="173"/>
      <c r="VZK179" s="173"/>
      <c r="VZL179" s="173"/>
      <c r="VZM179" s="173"/>
      <c r="VZN179" s="173"/>
      <c r="VZO179" s="173"/>
      <c r="VZP179" s="173"/>
      <c r="VZQ179" s="173"/>
      <c r="VZR179" s="173"/>
      <c r="VZS179" s="173"/>
      <c r="VZT179" s="173"/>
      <c r="VZU179" s="173"/>
      <c r="VZV179" s="173"/>
      <c r="VZW179" s="173"/>
      <c r="VZX179" s="173"/>
      <c r="VZY179" s="173"/>
      <c r="VZZ179" s="173"/>
      <c r="WAA179" s="173"/>
      <c r="WAB179" s="173"/>
      <c r="WAC179" s="173"/>
      <c r="WAD179" s="173"/>
      <c r="WAE179" s="173"/>
      <c r="WAF179" s="173"/>
      <c r="WAG179" s="173"/>
      <c r="WAH179" s="173"/>
      <c r="WAI179" s="173"/>
      <c r="WAJ179" s="173"/>
      <c r="WAK179" s="173"/>
      <c r="WAL179" s="173"/>
      <c r="WAM179" s="173"/>
      <c r="WAN179" s="173"/>
      <c r="WAO179" s="173"/>
      <c r="WAP179" s="173"/>
      <c r="WAQ179" s="173"/>
      <c r="WAR179" s="173"/>
      <c r="WAS179" s="173"/>
      <c r="WAT179" s="173"/>
      <c r="WAU179" s="173"/>
      <c r="WAV179" s="173"/>
      <c r="WAW179" s="173"/>
      <c r="WAX179" s="173"/>
      <c r="WAY179" s="173"/>
      <c r="WAZ179" s="173"/>
      <c r="WBA179" s="173"/>
      <c r="WBB179" s="173"/>
      <c r="WBC179" s="173"/>
      <c r="WBD179" s="173"/>
      <c r="WBE179" s="173"/>
      <c r="WBF179" s="173"/>
      <c r="WBG179" s="173"/>
      <c r="WBH179" s="173"/>
      <c r="WBI179" s="173"/>
      <c r="WBJ179" s="173"/>
      <c r="WBK179" s="173"/>
      <c r="WBL179" s="173"/>
      <c r="WBM179" s="173"/>
      <c r="WBN179" s="173"/>
      <c r="WBO179" s="173"/>
      <c r="WBP179" s="173"/>
      <c r="WBQ179" s="173"/>
      <c r="WBR179" s="173"/>
      <c r="WBS179" s="173"/>
      <c r="WBT179" s="173"/>
      <c r="WBU179" s="173"/>
      <c r="WBV179" s="173"/>
      <c r="WBW179" s="173"/>
      <c r="WBX179" s="173"/>
      <c r="WBY179" s="173"/>
      <c r="WBZ179" s="173"/>
      <c r="WCA179" s="173"/>
      <c r="WCB179" s="173"/>
      <c r="WCC179" s="173"/>
      <c r="WCD179" s="173"/>
      <c r="WCE179" s="173"/>
      <c r="WCF179" s="173"/>
      <c r="WCG179" s="173"/>
      <c r="WCH179" s="173"/>
      <c r="WCI179" s="173"/>
      <c r="WCJ179" s="173"/>
      <c r="WCK179" s="173"/>
      <c r="WCL179" s="173"/>
      <c r="WCM179" s="173"/>
      <c r="WCN179" s="173"/>
      <c r="WCO179" s="173"/>
      <c r="WCP179" s="173"/>
      <c r="WCQ179" s="173"/>
      <c r="WCR179" s="173"/>
      <c r="WCS179" s="173"/>
      <c r="WCT179" s="173"/>
      <c r="WCU179" s="173"/>
      <c r="WCV179" s="173"/>
      <c r="WCW179" s="173"/>
      <c r="WCX179" s="173"/>
      <c r="WCY179" s="173"/>
      <c r="WCZ179" s="173"/>
      <c r="WDA179" s="173"/>
      <c r="WDB179" s="173"/>
      <c r="WDC179" s="173"/>
      <c r="WDD179" s="173"/>
      <c r="WDE179" s="173"/>
      <c r="WDF179" s="173"/>
      <c r="WDG179" s="173"/>
      <c r="WDH179" s="173"/>
      <c r="WDI179" s="173"/>
      <c r="WDJ179" s="173"/>
      <c r="WDK179" s="173"/>
      <c r="WDL179" s="173"/>
      <c r="WDM179" s="173"/>
      <c r="WDN179" s="173"/>
      <c r="WDO179" s="173"/>
      <c r="WDP179" s="173"/>
      <c r="WDQ179" s="173"/>
      <c r="WDR179" s="173"/>
      <c r="WDS179" s="173"/>
      <c r="WDT179" s="173"/>
      <c r="WDU179" s="173"/>
      <c r="WDV179" s="173"/>
      <c r="WDW179" s="173"/>
      <c r="WDX179" s="173"/>
      <c r="WDY179" s="173"/>
      <c r="WDZ179" s="173"/>
      <c r="WEA179" s="173"/>
      <c r="WEB179" s="173"/>
      <c r="WEC179" s="173"/>
      <c r="WED179" s="173"/>
      <c r="WEE179" s="173"/>
      <c r="WEF179" s="173"/>
      <c r="WEG179" s="173"/>
      <c r="WEH179" s="173"/>
      <c r="WEI179" s="173"/>
      <c r="WEJ179" s="173"/>
      <c r="WEK179" s="173"/>
      <c r="WEL179" s="173"/>
      <c r="WEM179" s="173"/>
      <c r="WEN179" s="173"/>
      <c r="WEO179" s="173"/>
      <c r="WEP179" s="173"/>
      <c r="WEQ179" s="173"/>
      <c r="WER179" s="173"/>
      <c r="WES179" s="173"/>
      <c r="WET179" s="173"/>
      <c r="WEU179" s="173"/>
      <c r="WEV179" s="173"/>
      <c r="WEW179" s="173"/>
      <c r="WEX179" s="173"/>
      <c r="WEY179" s="173"/>
      <c r="WEZ179" s="173"/>
      <c r="WFA179" s="173"/>
      <c r="WFB179" s="173"/>
      <c r="WFC179" s="173"/>
      <c r="WFD179" s="173"/>
      <c r="WFE179" s="173"/>
      <c r="WFF179" s="173"/>
      <c r="WFG179" s="173"/>
      <c r="WFH179" s="173"/>
      <c r="WFI179" s="173"/>
      <c r="WFJ179" s="173"/>
      <c r="WFK179" s="173"/>
      <c r="WFL179" s="173"/>
      <c r="WFM179" s="173"/>
      <c r="WFN179" s="173"/>
      <c r="WFO179" s="173"/>
      <c r="WFP179" s="173"/>
      <c r="WFQ179" s="173"/>
      <c r="WFR179" s="173"/>
      <c r="WFS179" s="173"/>
      <c r="WFT179" s="173"/>
      <c r="WFU179" s="173"/>
      <c r="WFV179" s="173"/>
      <c r="WFW179" s="173"/>
      <c r="WFX179" s="173"/>
      <c r="WFY179" s="173"/>
      <c r="WFZ179" s="173"/>
      <c r="WGA179" s="173"/>
      <c r="WGB179" s="173"/>
      <c r="WGC179" s="173"/>
      <c r="WGD179" s="173"/>
      <c r="WGE179" s="173"/>
      <c r="WGF179" s="173"/>
      <c r="WGG179" s="173"/>
      <c r="WGH179" s="173"/>
      <c r="WGI179" s="173"/>
      <c r="WGJ179" s="173"/>
      <c r="WGK179" s="173"/>
      <c r="WGL179" s="173"/>
      <c r="WGM179" s="173"/>
      <c r="WGN179" s="173"/>
      <c r="WGO179" s="173"/>
      <c r="WGP179" s="173"/>
      <c r="WGQ179" s="173"/>
      <c r="WGR179" s="173"/>
      <c r="WGS179" s="173"/>
      <c r="WGT179" s="173"/>
      <c r="WGU179" s="173"/>
      <c r="WGV179" s="173"/>
      <c r="WGW179" s="173"/>
      <c r="WGX179" s="173"/>
      <c r="WGY179" s="173"/>
      <c r="WGZ179" s="173"/>
      <c r="WHA179" s="173"/>
      <c r="WHB179" s="173"/>
      <c r="WHC179" s="173"/>
      <c r="WHD179" s="173"/>
      <c r="WHE179" s="173"/>
      <c r="WHF179" s="173"/>
      <c r="WHG179" s="173"/>
      <c r="WHH179" s="173"/>
      <c r="WHI179" s="173"/>
      <c r="WHJ179" s="173"/>
      <c r="WHK179" s="173"/>
      <c r="WHL179" s="173"/>
      <c r="WHM179" s="173"/>
      <c r="WHN179" s="173"/>
      <c r="WHO179" s="173"/>
      <c r="WHP179" s="173"/>
      <c r="WHQ179" s="173"/>
      <c r="WHR179" s="173"/>
      <c r="WHS179" s="173"/>
      <c r="WHT179" s="173"/>
      <c r="WHU179" s="173"/>
      <c r="WHV179" s="173"/>
      <c r="WHW179" s="173"/>
      <c r="WHX179" s="173"/>
      <c r="WHY179" s="173"/>
      <c r="WHZ179" s="173"/>
      <c r="WIA179" s="173"/>
      <c r="WIB179" s="173"/>
      <c r="WIC179" s="173"/>
      <c r="WID179" s="173"/>
      <c r="WIE179" s="173"/>
      <c r="WIF179" s="173"/>
      <c r="WIG179" s="173"/>
      <c r="WIH179" s="173"/>
      <c r="WII179" s="173"/>
      <c r="WIJ179" s="173"/>
      <c r="WIK179" s="173"/>
      <c r="WIL179" s="173"/>
      <c r="WIM179" s="173"/>
      <c r="WIN179" s="173"/>
      <c r="WIO179" s="173"/>
      <c r="WIP179" s="173"/>
      <c r="WIQ179" s="173"/>
      <c r="WIR179" s="173"/>
      <c r="WIS179" s="173"/>
      <c r="WIT179" s="173"/>
      <c r="WIU179" s="173"/>
      <c r="WIV179" s="173"/>
      <c r="WIW179" s="173"/>
      <c r="WIX179" s="173"/>
      <c r="WIY179" s="173"/>
      <c r="WIZ179" s="173"/>
      <c r="WJA179" s="173"/>
      <c r="WJB179" s="173"/>
      <c r="WJC179" s="173"/>
      <c r="WJD179" s="173"/>
      <c r="WJE179" s="173"/>
      <c r="WJF179" s="173"/>
      <c r="WJG179" s="173"/>
      <c r="WJH179" s="173"/>
      <c r="WJI179" s="173"/>
      <c r="WJJ179" s="173"/>
      <c r="WJK179" s="173"/>
      <c r="WJL179" s="173"/>
      <c r="WJM179" s="173"/>
      <c r="WJN179" s="173"/>
      <c r="WJO179" s="173"/>
      <c r="WJP179" s="173"/>
      <c r="WJQ179" s="173"/>
      <c r="WJR179" s="173"/>
      <c r="WJS179" s="173"/>
      <c r="WJT179" s="173"/>
      <c r="WJU179" s="173"/>
      <c r="WJV179" s="173"/>
      <c r="WJW179" s="173"/>
      <c r="WJX179" s="173"/>
      <c r="WJY179" s="173"/>
      <c r="WJZ179" s="173"/>
      <c r="WKA179" s="173"/>
      <c r="WKB179" s="173"/>
      <c r="WKC179" s="173"/>
      <c r="WKD179" s="173"/>
      <c r="WKE179" s="173"/>
      <c r="WKF179" s="173"/>
      <c r="WKG179" s="173"/>
      <c r="WKH179" s="173"/>
      <c r="WKI179" s="173"/>
      <c r="WKJ179" s="173"/>
      <c r="WKK179" s="173"/>
      <c r="WKL179" s="173"/>
      <c r="WKM179" s="173"/>
      <c r="WKN179" s="173"/>
      <c r="WKO179" s="173"/>
      <c r="WKP179" s="173"/>
      <c r="WKQ179" s="173"/>
      <c r="WKR179" s="173"/>
      <c r="WKS179" s="173"/>
      <c r="WKT179" s="173"/>
      <c r="WKU179" s="173"/>
      <c r="WKV179" s="173"/>
      <c r="WKW179" s="173"/>
      <c r="WKX179" s="173"/>
      <c r="WKY179" s="173"/>
      <c r="WKZ179" s="173"/>
      <c r="WLA179" s="173"/>
      <c r="WLB179" s="173"/>
      <c r="WLC179" s="173"/>
      <c r="WLD179" s="173"/>
      <c r="WLE179" s="173"/>
      <c r="WLF179" s="173"/>
      <c r="WLG179" s="173"/>
      <c r="WLH179" s="173"/>
      <c r="WLI179" s="173"/>
      <c r="WLJ179" s="173"/>
      <c r="WLK179" s="173"/>
      <c r="WLL179" s="173"/>
      <c r="WLM179" s="173"/>
      <c r="WLN179" s="173"/>
      <c r="WLO179" s="173"/>
      <c r="WLP179" s="173"/>
      <c r="WLQ179" s="173"/>
      <c r="WLR179" s="173"/>
      <c r="WLS179" s="173"/>
      <c r="WLT179" s="173"/>
      <c r="WLU179" s="173"/>
      <c r="WLV179" s="173"/>
      <c r="WLW179" s="173"/>
      <c r="WLX179" s="173"/>
      <c r="WLY179" s="173"/>
      <c r="WLZ179" s="173"/>
      <c r="WMA179" s="173"/>
      <c r="WMB179" s="173"/>
      <c r="WMC179" s="173"/>
      <c r="WMD179" s="173"/>
      <c r="WME179" s="173"/>
      <c r="WMF179" s="173"/>
      <c r="WMG179" s="173"/>
      <c r="WMH179" s="173"/>
      <c r="WMI179" s="173"/>
      <c r="WMJ179" s="173"/>
      <c r="WMK179" s="173"/>
      <c r="WML179" s="173"/>
      <c r="WMM179" s="173"/>
      <c r="WMN179" s="173"/>
      <c r="WMO179" s="173"/>
      <c r="WMP179" s="173"/>
      <c r="WMQ179" s="173"/>
      <c r="WMR179" s="173"/>
      <c r="WMS179" s="173"/>
      <c r="WMT179" s="173"/>
      <c r="WMU179" s="173"/>
      <c r="WMV179" s="173"/>
      <c r="WMW179" s="173"/>
      <c r="WMX179" s="173"/>
      <c r="WMY179" s="173"/>
      <c r="WMZ179" s="173"/>
      <c r="WNA179" s="173"/>
      <c r="WNB179" s="173"/>
      <c r="WNC179" s="173"/>
      <c r="WND179" s="173"/>
      <c r="WNE179" s="173"/>
      <c r="WNF179" s="173"/>
      <c r="WNG179" s="173"/>
      <c r="WNH179" s="173"/>
      <c r="WNI179" s="173"/>
      <c r="WNJ179" s="173"/>
      <c r="WNK179" s="173"/>
      <c r="WNL179" s="173"/>
      <c r="WNM179" s="173"/>
      <c r="WNN179" s="173"/>
      <c r="WNO179" s="173"/>
      <c r="WNP179" s="173"/>
      <c r="WNQ179" s="173"/>
      <c r="WNR179" s="173"/>
      <c r="WNS179" s="173"/>
      <c r="WNT179" s="173"/>
      <c r="WNU179" s="173"/>
      <c r="WNV179" s="173"/>
      <c r="WNW179" s="173"/>
      <c r="WNX179" s="173"/>
      <c r="WNY179" s="173"/>
      <c r="WNZ179" s="173"/>
      <c r="WOA179" s="173"/>
      <c r="WOB179" s="173"/>
      <c r="WOC179" s="173"/>
      <c r="WOD179" s="173"/>
      <c r="WOE179" s="173"/>
      <c r="WOF179" s="173"/>
      <c r="WOG179" s="173"/>
      <c r="WOH179" s="173"/>
      <c r="WOI179" s="173"/>
      <c r="WOJ179" s="173"/>
      <c r="WOK179" s="173"/>
      <c r="WOL179" s="173"/>
      <c r="WOM179" s="173"/>
      <c r="WON179" s="173"/>
      <c r="WOO179" s="173"/>
      <c r="WOP179" s="173"/>
      <c r="WOQ179" s="173"/>
      <c r="WOR179" s="173"/>
      <c r="WOS179" s="173"/>
      <c r="WOT179" s="173"/>
      <c r="WOU179" s="173"/>
      <c r="WOV179" s="173"/>
      <c r="WOW179" s="173"/>
      <c r="WOX179" s="173"/>
      <c r="WOY179" s="173"/>
      <c r="WOZ179" s="173"/>
      <c r="WPA179" s="173"/>
      <c r="WPB179" s="173"/>
      <c r="WPC179" s="173"/>
      <c r="WPD179" s="173"/>
      <c r="WPE179" s="173"/>
      <c r="WPF179" s="173"/>
      <c r="WPG179" s="173"/>
      <c r="WPH179" s="173"/>
      <c r="WPI179" s="173"/>
      <c r="WPJ179" s="173"/>
      <c r="WPK179" s="173"/>
      <c r="WPL179" s="173"/>
      <c r="WPM179" s="173"/>
      <c r="WPN179" s="173"/>
      <c r="WPO179" s="173"/>
      <c r="WPP179" s="173"/>
      <c r="WPQ179" s="173"/>
      <c r="WPR179" s="173"/>
      <c r="WPS179" s="173"/>
      <c r="WPT179" s="173"/>
      <c r="WPU179" s="173"/>
      <c r="WPV179" s="173"/>
      <c r="WPW179" s="173"/>
      <c r="WPX179" s="173"/>
      <c r="WPY179" s="173"/>
      <c r="WPZ179" s="173"/>
      <c r="WQA179" s="173"/>
      <c r="WQB179" s="173"/>
      <c r="WQC179" s="173"/>
      <c r="WQD179" s="173"/>
      <c r="WQE179" s="173"/>
      <c r="WQF179" s="173"/>
      <c r="WQG179" s="173"/>
      <c r="WQH179" s="173"/>
      <c r="WQI179" s="173"/>
      <c r="WQJ179" s="173"/>
      <c r="WQK179" s="173"/>
      <c r="WQL179" s="173"/>
      <c r="WQM179" s="173"/>
      <c r="WQN179" s="173"/>
      <c r="WQO179" s="173"/>
      <c r="WQP179" s="173"/>
      <c r="WQQ179" s="173"/>
      <c r="WQR179" s="173"/>
      <c r="WQS179" s="173"/>
      <c r="WQT179" s="173"/>
      <c r="WQU179" s="173"/>
      <c r="WQV179" s="173"/>
      <c r="WQW179" s="173"/>
      <c r="WQX179" s="173"/>
      <c r="WQY179" s="173"/>
      <c r="WQZ179" s="173"/>
      <c r="WRA179" s="173"/>
      <c r="WRB179" s="173"/>
      <c r="WRC179" s="173"/>
      <c r="WRD179" s="173"/>
      <c r="WRE179" s="173"/>
      <c r="WRF179" s="173"/>
      <c r="WRG179" s="173"/>
      <c r="WRH179" s="173"/>
      <c r="WRI179" s="173"/>
      <c r="WRJ179" s="173"/>
      <c r="WRK179" s="173"/>
      <c r="WRL179" s="173"/>
      <c r="WRM179" s="173"/>
      <c r="WRN179" s="173"/>
      <c r="WRO179" s="173"/>
      <c r="WRP179" s="173"/>
      <c r="WRQ179" s="173"/>
      <c r="WRR179" s="173"/>
      <c r="WRS179" s="173"/>
      <c r="WRT179" s="173"/>
      <c r="WRU179" s="173"/>
      <c r="WRV179" s="173"/>
      <c r="WRW179" s="173"/>
      <c r="WRX179" s="173"/>
      <c r="WRY179" s="173"/>
      <c r="WRZ179" s="173"/>
      <c r="WSA179" s="173"/>
      <c r="WSB179" s="173"/>
      <c r="WSC179" s="173"/>
      <c r="WSD179" s="173"/>
      <c r="WSE179" s="173"/>
      <c r="WSF179" s="173"/>
      <c r="WSG179" s="173"/>
      <c r="WSH179" s="173"/>
      <c r="WSI179" s="173"/>
      <c r="WSJ179" s="173"/>
      <c r="WSK179" s="173"/>
      <c r="WSL179" s="173"/>
      <c r="WSM179" s="173"/>
      <c r="WSN179" s="173"/>
      <c r="WSO179" s="173"/>
      <c r="WSP179" s="173"/>
      <c r="WSQ179" s="173"/>
      <c r="WSR179" s="173"/>
      <c r="WSS179" s="173"/>
      <c r="WST179" s="173"/>
      <c r="WSU179" s="173"/>
      <c r="WSV179" s="173"/>
      <c r="WSW179" s="173"/>
      <c r="WSX179" s="173"/>
      <c r="WSY179" s="173"/>
      <c r="WSZ179" s="173"/>
      <c r="WTA179" s="173"/>
      <c r="WTB179" s="173"/>
      <c r="WTC179" s="173"/>
      <c r="WTD179" s="173"/>
      <c r="WTE179" s="173"/>
      <c r="WTF179" s="173"/>
      <c r="WTG179" s="173"/>
      <c r="WTH179" s="173"/>
      <c r="WTI179" s="173"/>
      <c r="WTJ179" s="173"/>
      <c r="WTK179" s="173"/>
      <c r="WTL179" s="173"/>
      <c r="WTM179" s="173"/>
      <c r="WTN179" s="173"/>
      <c r="WTO179" s="173"/>
      <c r="WTP179" s="173"/>
      <c r="WTQ179" s="173"/>
      <c r="WTR179" s="173"/>
      <c r="WTS179" s="173"/>
      <c r="WTT179" s="173"/>
      <c r="WTU179" s="173"/>
      <c r="WTV179" s="173"/>
      <c r="WTW179" s="173"/>
      <c r="WTX179" s="173"/>
      <c r="WTY179" s="173"/>
      <c r="WTZ179" s="173"/>
      <c r="WUA179" s="173"/>
      <c r="WUB179" s="173"/>
      <c r="WUC179" s="173"/>
      <c r="WUD179" s="173"/>
      <c r="WUE179" s="173"/>
      <c r="WUF179" s="173"/>
      <c r="WUG179" s="173"/>
      <c r="WUH179" s="173"/>
      <c r="WUI179" s="173"/>
      <c r="WUJ179" s="173"/>
      <c r="WUK179" s="173"/>
      <c r="WUL179" s="173"/>
      <c r="WUM179" s="173"/>
      <c r="WUN179" s="173"/>
      <c r="WUO179" s="173"/>
      <c r="WUP179" s="173"/>
      <c r="WUQ179" s="173"/>
      <c r="WUR179" s="173"/>
      <c r="WUS179" s="173"/>
      <c r="WUT179" s="173"/>
      <c r="WUU179" s="173"/>
      <c r="WUV179" s="173"/>
      <c r="WUW179" s="173"/>
      <c r="WUX179" s="173"/>
      <c r="WUY179" s="173"/>
      <c r="WUZ179" s="173"/>
      <c r="WVA179" s="173"/>
      <c r="WVB179" s="173"/>
      <c r="WVC179" s="173"/>
      <c r="WVD179" s="173"/>
      <c r="WVE179" s="173"/>
      <c r="WVF179" s="173"/>
      <c r="WVG179" s="173"/>
      <c r="WVH179" s="173"/>
      <c r="WVI179" s="173"/>
      <c r="WVJ179" s="173"/>
      <c r="WVK179" s="173"/>
      <c r="WVL179" s="173"/>
      <c r="WVM179" s="173"/>
      <c r="WVN179" s="173"/>
      <c r="WVO179" s="173"/>
      <c r="WVP179" s="173"/>
      <c r="WVQ179" s="173"/>
      <c r="WVR179" s="173"/>
      <c r="WVS179" s="173"/>
      <c r="WVT179" s="173"/>
      <c r="WVU179" s="173"/>
      <c r="WVV179" s="173"/>
      <c r="WVW179" s="173"/>
      <c r="WVX179" s="173"/>
      <c r="WVY179" s="173"/>
      <c r="WVZ179" s="173"/>
      <c r="WWA179" s="173"/>
      <c r="WWB179" s="173"/>
      <c r="WWC179" s="173"/>
      <c r="WWD179" s="173"/>
      <c r="WWE179" s="173"/>
      <c r="WWF179" s="173"/>
      <c r="WWG179" s="173"/>
      <c r="WWH179" s="173"/>
      <c r="WWI179" s="173"/>
      <c r="WWJ179" s="173"/>
      <c r="WWK179" s="173"/>
      <c r="WWL179" s="173"/>
      <c r="WWM179" s="173"/>
      <c r="WWN179" s="173"/>
      <c r="WWO179" s="173"/>
      <c r="WWP179" s="173"/>
      <c r="WWQ179" s="173"/>
      <c r="WWR179" s="173"/>
      <c r="WWS179" s="173"/>
      <c r="WWT179" s="173"/>
      <c r="WWU179" s="173"/>
      <c r="WWV179" s="173"/>
      <c r="WWW179" s="173"/>
      <c r="WWX179" s="173"/>
      <c r="WWY179" s="173"/>
      <c r="WWZ179" s="173"/>
      <c r="WXA179" s="173"/>
      <c r="WXB179" s="173"/>
      <c r="WXC179" s="173"/>
      <c r="WXD179" s="173"/>
      <c r="WXE179" s="173"/>
      <c r="WXF179" s="173"/>
      <c r="WXG179" s="173"/>
      <c r="WXH179" s="173"/>
      <c r="WXI179" s="173"/>
      <c r="WXJ179" s="173"/>
      <c r="WXK179" s="173"/>
      <c r="WXL179" s="173"/>
      <c r="WXM179" s="173"/>
      <c r="WXN179" s="173"/>
      <c r="WXO179" s="173"/>
      <c r="WXP179" s="173"/>
      <c r="WXQ179" s="173"/>
      <c r="WXR179" s="173"/>
      <c r="WXS179" s="173"/>
      <c r="WXT179" s="173"/>
      <c r="WXU179" s="173"/>
      <c r="WXV179" s="173"/>
      <c r="WXW179" s="173"/>
      <c r="WXX179" s="173"/>
      <c r="WXY179" s="173"/>
      <c r="WXZ179" s="173"/>
      <c r="WYA179" s="173"/>
      <c r="WYB179" s="173"/>
      <c r="WYC179" s="173"/>
      <c r="WYD179" s="173"/>
      <c r="WYE179" s="173"/>
      <c r="WYF179" s="173"/>
      <c r="WYG179" s="173"/>
      <c r="WYH179" s="173"/>
      <c r="WYI179" s="173"/>
      <c r="WYJ179" s="173"/>
      <c r="WYK179" s="173"/>
      <c r="WYL179" s="173"/>
      <c r="WYM179" s="173"/>
      <c r="WYN179" s="173"/>
      <c r="WYO179" s="173"/>
      <c r="WYP179" s="173"/>
      <c r="WYQ179" s="173"/>
      <c r="WYR179" s="173"/>
      <c r="WYS179" s="173"/>
      <c r="WYT179" s="173"/>
      <c r="WYU179" s="173"/>
      <c r="WYV179" s="173"/>
      <c r="WYW179" s="173"/>
      <c r="WYX179" s="173"/>
      <c r="WYY179" s="173"/>
      <c r="WYZ179" s="173"/>
      <c r="WZA179" s="173"/>
      <c r="WZB179" s="173"/>
      <c r="WZC179" s="173"/>
      <c r="WZD179" s="173"/>
      <c r="WZE179" s="173"/>
      <c r="WZF179" s="173"/>
      <c r="WZG179" s="173"/>
      <c r="WZH179" s="173"/>
      <c r="WZI179" s="173"/>
      <c r="WZJ179" s="173"/>
      <c r="WZK179" s="173"/>
      <c r="WZL179" s="173"/>
      <c r="WZM179" s="173"/>
      <c r="WZN179" s="173"/>
      <c r="WZO179" s="173"/>
      <c r="WZP179" s="173"/>
      <c r="WZQ179" s="173"/>
      <c r="WZR179" s="173"/>
      <c r="WZS179" s="173"/>
      <c r="WZT179" s="173"/>
      <c r="WZU179" s="173"/>
      <c r="WZV179" s="173"/>
      <c r="WZW179" s="173"/>
      <c r="WZX179" s="173"/>
      <c r="WZY179" s="173"/>
      <c r="WZZ179" s="173"/>
      <c r="XAA179" s="173"/>
      <c r="XAB179" s="173"/>
      <c r="XAC179" s="173"/>
      <c r="XAD179" s="173"/>
      <c r="XAE179" s="173"/>
      <c r="XAF179" s="173"/>
      <c r="XAG179" s="173"/>
      <c r="XAH179" s="173"/>
      <c r="XAI179" s="173"/>
      <c r="XAJ179" s="173"/>
      <c r="XAK179" s="173"/>
      <c r="XAL179" s="173"/>
      <c r="XAM179" s="173"/>
      <c r="XAN179" s="173"/>
      <c r="XAO179" s="173"/>
      <c r="XAP179" s="173"/>
      <c r="XAQ179" s="173"/>
      <c r="XAR179" s="173"/>
      <c r="XAS179" s="173"/>
      <c r="XAT179" s="173"/>
      <c r="XAU179" s="173"/>
      <c r="XAV179" s="173"/>
      <c r="XAW179" s="173"/>
      <c r="XAX179" s="173"/>
      <c r="XAY179" s="173"/>
      <c r="XAZ179" s="173"/>
      <c r="XBA179" s="173"/>
      <c r="XBB179" s="173"/>
      <c r="XBC179" s="173"/>
      <c r="XBD179" s="173"/>
      <c r="XBE179" s="173"/>
      <c r="XBF179" s="173"/>
      <c r="XBG179" s="173"/>
      <c r="XBH179" s="173"/>
      <c r="XBI179" s="173"/>
      <c r="XBJ179" s="173"/>
      <c r="XBK179" s="173"/>
      <c r="XBL179" s="173"/>
      <c r="XBM179" s="173"/>
      <c r="XBN179" s="173"/>
      <c r="XBO179" s="173"/>
      <c r="XBP179" s="173"/>
      <c r="XBQ179" s="173"/>
      <c r="XBR179" s="173"/>
      <c r="XBS179" s="173"/>
      <c r="XBT179" s="173"/>
      <c r="XBU179" s="173"/>
      <c r="XBV179" s="173"/>
      <c r="XBW179" s="173"/>
      <c r="XBX179" s="173"/>
      <c r="XBY179" s="173"/>
      <c r="XBZ179" s="173"/>
      <c r="XCA179" s="173"/>
      <c r="XCB179" s="173"/>
      <c r="XCC179" s="173"/>
      <c r="XCD179" s="173"/>
      <c r="XCE179" s="173"/>
      <c r="XCF179" s="173"/>
      <c r="XCG179" s="173"/>
      <c r="XCH179" s="173"/>
      <c r="XCI179" s="173"/>
      <c r="XCJ179" s="173"/>
      <c r="XCK179" s="173"/>
      <c r="XCL179" s="173"/>
      <c r="XCM179" s="173"/>
      <c r="XCN179" s="173"/>
      <c r="XCO179" s="173"/>
      <c r="XCP179" s="173"/>
      <c r="XCQ179" s="173"/>
      <c r="XCR179" s="173"/>
      <c r="XCS179" s="173"/>
      <c r="XCT179" s="173"/>
      <c r="XCU179" s="173"/>
      <c r="XCV179" s="173"/>
      <c r="XCW179" s="173"/>
      <c r="XCX179" s="173"/>
      <c r="XCY179" s="173"/>
      <c r="XCZ179" s="173"/>
      <c r="XDA179" s="173"/>
      <c r="XDB179" s="173"/>
      <c r="XDC179" s="173"/>
      <c r="XDD179" s="173"/>
      <c r="XDE179" s="173"/>
      <c r="XDF179" s="173"/>
      <c r="XDG179" s="173"/>
      <c r="XDH179" s="173"/>
      <c r="XDI179" s="173"/>
      <c r="XDJ179" s="173"/>
      <c r="XDK179" s="173"/>
      <c r="XDL179" s="173"/>
      <c r="XDM179" s="173"/>
      <c r="XDN179" s="173"/>
      <c r="XDO179" s="173"/>
      <c r="XDP179" s="173"/>
      <c r="XDQ179" s="173"/>
      <c r="XDR179" s="173"/>
      <c r="XDS179" s="173"/>
      <c r="XDT179" s="173"/>
      <c r="XDU179" s="173"/>
      <c r="XDV179" s="173"/>
      <c r="XDW179" s="173"/>
      <c r="XDX179" s="173"/>
      <c r="XDY179" s="173"/>
      <c r="XDZ179" s="173"/>
      <c r="XEA179" s="173"/>
      <c r="XEB179" s="173"/>
      <c r="XEC179" s="173"/>
      <c r="XED179" s="173"/>
      <c r="XEE179" s="173"/>
      <c r="XEF179" s="173"/>
      <c r="XEG179" s="173"/>
      <c r="XEH179" s="173"/>
      <c r="XEI179" s="173"/>
      <c r="XEJ179" s="173"/>
      <c r="XEK179" s="173"/>
      <c r="XEL179" s="173"/>
      <c r="XEM179" s="173"/>
      <c r="XEN179" s="173"/>
      <c r="XEO179" s="173"/>
      <c r="XEP179" s="173"/>
      <c r="XEQ179" s="173"/>
      <c r="XER179" s="173"/>
      <c r="XES179" s="173"/>
      <c r="XET179" s="173"/>
      <c r="XEU179" s="173"/>
      <c r="XEV179" s="173"/>
    </row>
  </sheetData>
  <mergeCells count="9">
    <mergeCell ref="A164:C164"/>
    <mergeCell ref="A1:C1"/>
    <mergeCell ref="A2:C2"/>
    <mergeCell ref="A3:C3"/>
    <mergeCell ref="A4:C4"/>
    <mergeCell ref="A6:C6"/>
    <mergeCell ref="A8:A9"/>
    <mergeCell ref="B8:B9"/>
    <mergeCell ref="C8:C9"/>
  </mergeCells>
  <pageMargins left="0.95" right="0.19685039370078741" top="0.15748031496062992" bottom="0.15748031496062992" header="0.15748031496062992" footer="0.15748031496062992"/>
  <pageSetup paperSize="9" scale="75" orientation="portrait" r:id="rId1"/>
  <colBreaks count="3" manualBreakCount="3">
    <brk id="164" max="1048575" man="1"/>
    <brk id="169" max="1048575" man="1"/>
    <brk id="1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K1475"/>
  <sheetViews>
    <sheetView zoomScale="90" zoomScaleNormal="90" workbookViewId="0">
      <selection activeCell="H9" sqref="H9"/>
    </sheetView>
  </sheetViews>
  <sheetFormatPr defaultRowHeight="15.75" x14ac:dyDescent="0.25"/>
  <cols>
    <col min="1" max="1" width="70.5703125" style="16" customWidth="1"/>
    <col min="2" max="2" width="7.42578125" style="13" customWidth="1"/>
    <col min="3" max="3" width="7.28515625" style="20" customWidth="1"/>
    <col min="4" max="4" width="6.85546875" style="20" customWidth="1"/>
    <col min="5" max="5" width="15.5703125" style="20" customWidth="1"/>
    <col min="6" max="6" width="7.42578125" style="20" customWidth="1"/>
    <col min="7" max="7" width="15.7109375" style="17" customWidth="1"/>
    <col min="8" max="8" width="9.140625" style="8"/>
    <col min="9" max="9" width="16.28515625" style="8" customWidth="1"/>
    <col min="10" max="16384" width="9.140625" style="8"/>
  </cols>
  <sheetData>
    <row r="1" spans="1:7" x14ac:dyDescent="0.25">
      <c r="A1" s="12"/>
      <c r="F1" s="14" t="s">
        <v>889</v>
      </c>
      <c r="G1" s="14"/>
    </row>
    <row r="2" spans="1:7" x14ac:dyDescent="0.25">
      <c r="A2" s="15"/>
      <c r="F2" s="3" t="s">
        <v>0</v>
      </c>
      <c r="G2" s="3"/>
    </row>
    <row r="3" spans="1:7" x14ac:dyDescent="0.25">
      <c r="F3" s="3" t="s">
        <v>1</v>
      </c>
      <c r="G3" s="3"/>
    </row>
    <row r="4" spans="1:7" x14ac:dyDescent="0.25">
      <c r="F4" s="3" t="s">
        <v>2</v>
      </c>
      <c r="G4" s="3"/>
    </row>
    <row r="5" spans="1:7" x14ac:dyDescent="0.25">
      <c r="B5" s="17"/>
      <c r="C5" s="17"/>
      <c r="D5" s="17"/>
      <c r="E5" s="17"/>
      <c r="F5" s="1" t="s">
        <v>962</v>
      </c>
      <c r="G5" s="1"/>
    </row>
    <row r="6" spans="1:7" x14ac:dyDescent="0.25">
      <c r="B6" s="18" t="s">
        <v>966</v>
      </c>
      <c r="C6" s="17"/>
      <c r="D6" s="17"/>
      <c r="E6" s="17"/>
      <c r="F6" s="17"/>
    </row>
    <row r="7" spans="1:7" x14ac:dyDescent="0.25">
      <c r="B7" s="19"/>
      <c r="G7" s="17" t="s">
        <v>964</v>
      </c>
    </row>
    <row r="8" spans="1:7" x14ac:dyDescent="0.25">
      <c r="A8" s="244" t="s">
        <v>3</v>
      </c>
      <c r="B8" s="245" t="s">
        <v>4</v>
      </c>
      <c r="C8" s="245"/>
      <c r="D8" s="245"/>
      <c r="E8" s="245"/>
      <c r="F8" s="245"/>
      <c r="G8" s="242" t="s">
        <v>961</v>
      </c>
    </row>
    <row r="9" spans="1:7" ht="63" x14ac:dyDescent="0.25">
      <c r="A9" s="244"/>
      <c r="B9" s="4" t="s">
        <v>5</v>
      </c>
      <c r="C9" s="21" t="s">
        <v>6</v>
      </c>
      <c r="D9" s="21" t="s">
        <v>7</v>
      </c>
      <c r="E9" s="21" t="s">
        <v>8</v>
      </c>
      <c r="F9" s="21" t="s">
        <v>125</v>
      </c>
      <c r="G9" s="243"/>
    </row>
    <row r="10" spans="1:7" s="26" customFormat="1" x14ac:dyDescent="0.25">
      <c r="A10" s="22" t="s">
        <v>63</v>
      </c>
      <c r="B10" s="23" t="s">
        <v>64</v>
      </c>
      <c r="C10" s="24"/>
      <c r="D10" s="24"/>
      <c r="E10" s="24"/>
      <c r="F10" s="24"/>
      <c r="G10" s="25">
        <f t="shared" ref="G10" si="0">SUM(G11)+G32</f>
        <v>31660.399999999998</v>
      </c>
    </row>
    <row r="11" spans="1:7" x14ac:dyDescent="0.25">
      <c r="A11" s="81" t="s">
        <v>65</v>
      </c>
      <c r="B11" s="4"/>
      <c r="C11" s="4" t="s">
        <v>25</v>
      </c>
      <c r="D11" s="4"/>
      <c r="E11" s="4"/>
      <c r="F11" s="4"/>
      <c r="G11" s="7">
        <f>SUM(G12+G20)</f>
        <v>31660.399999999998</v>
      </c>
    </row>
    <row r="12" spans="1:7" ht="47.25" x14ac:dyDescent="0.25">
      <c r="A12" s="81" t="s">
        <v>66</v>
      </c>
      <c r="B12" s="4"/>
      <c r="C12" s="4" t="s">
        <v>25</v>
      </c>
      <c r="D12" s="4" t="s">
        <v>42</v>
      </c>
      <c r="E12" s="4"/>
      <c r="F12" s="4"/>
      <c r="G12" s="7">
        <f>SUM(G13)</f>
        <v>26275.1</v>
      </c>
    </row>
    <row r="13" spans="1:7" x14ac:dyDescent="0.25">
      <c r="A13" s="81" t="s">
        <v>153</v>
      </c>
      <c r="B13" s="4"/>
      <c r="C13" s="4" t="s">
        <v>25</v>
      </c>
      <c r="D13" s="4" t="s">
        <v>42</v>
      </c>
      <c r="E13" s="4" t="s">
        <v>154</v>
      </c>
      <c r="F13" s="4"/>
      <c r="G13" s="7">
        <f>SUM(G14)+G18</f>
        <v>26275.1</v>
      </c>
    </row>
    <row r="14" spans="1:7" x14ac:dyDescent="0.25">
      <c r="A14" s="81" t="s">
        <v>59</v>
      </c>
      <c r="B14" s="4"/>
      <c r="C14" s="4" t="s">
        <v>25</v>
      </c>
      <c r="D14" s="4" t="s">
        <v>42</v>
      </c>
      <c r="E14" s="4" t="s">
        <v>79</v>
      </c>
      <c r="F14" s="4"/>
      <c r="G14" s="7">
        <f>SUM(G15+G16)+G17</f>
        <v>22812.6</v>
      </c>
    </row>
    <row r="15" spans="1:7" ht="63" x14ac:dyDescent="0.25">
      <c r="A15" s="2" t="s">
        <v>39</v>
      </c>
      <c r="B15" s="4"/>
      <c r="C15" s="4" t="s">
        <v>25</v>
      </c>
      <c r="D15" s="4" t="s">
        <v>42</v>
      </c>
      <c r="E15" s="4" t="s">
        <v>79</v>
      </c>
      <c r="F15" s="4" t="s">
        <v>67</v>
      </c>
      <c r="G15" s="7">
        <v>22801.1</v>
      </c>
    </row>
    <row r="16" spans="1:7" ht="31.5" x14ac:dyDescent="0.25">
      <c r="A16" s="81" t="s">
        <v>40</v>
      </c>
      <c r="B16" s="4"/>
      <c r="C16" s="4" t="s">
        <v>25</v>
      </c>
      <c r="D16" s="4" t="s">
        <v>42</v>
      </c>
      <c r="E16" s="4" t="s">
        <v>79</v>
      </c>
      <c r="F16" s="4" t="s">
        <v>69</v>
      </c>
      <c r="G16" s="9">
        <v>9.1999999999999993</v>
      </c>
    </row>
    <row r="17" spans="1:7" x14ac:dyDescent="0.25">
      <c r="A17" s="81" t="s">
        <v>31</v>
      </c>
      <c r="B17" s="4"/>
      <c r="C17" s="4" t="s">
        <v>25</v>
      </c>
      <c r="D17" s="4" t="s">
        <v>42</v>
      </c>
      <c r="E17" s="4" t="s">
        <v>79</v>
      </c>
      <c r="F17" s="4" t="s">
        <v>77</v>
      </c>
      <c r="G17" s="9">
        <v>2.2999999999999998</v>
      </c>
    </row>
    <row r="18" spans="1:7" x14ac:dyDescent="0.25">
      <c r="A18" s="81" t="s">
        <v>70</v>
      </c>
      <c r="B18" s="4"/>
      <c r="C18" s="4" t="s">
        <v>25</v>
      </c>
      <c r="D18" s="4" t="s">
        <v>42</v>
      </c>
      <c r="E18" s="4" t="s">
        <v>80</v>
      </c>
      <c r="F18" s="4"/>
      <c r="G18" s="7">
        <f>SUM(G19)</f>
        <v>3462.5</v>
      </c>
    </row>
    <row r="19" spans="1:7" ht="63" x14ac:dyDescent="0.25">
      <c r="A19" s="2" t="s">
        <v>39</v>
      </c>
      <c r="B19" s="4"/>
      <c r="C19" s="4" t="s">
        <v>25</v>
      </c>
      <c r="D19" s="4" t="s">
        <v>42</v>
      </c>
      <c r="E19" s="4" t="s">
        <v>80</v>
      </c>
      <c r="F19" s="4" t="s">
        <v>67</v>
      </c>
      <c r="G19" s="7">
        <v>3462.5</v>
      </c>
    </row>
    <row r="20" spans="1:7" x14ac:dyDescent="0.25">
      <c r="A20" s="81" t="s">
        <v>71</v>
      </c>
      <c r="B20" s="4"/>
      <c r="C20" s="4" t="s">
        <v>25</v>
      </c>
      <c r="D20" s="4" t="s">
        <v>72</v>
      </c>
      <c r="E20" s="4"/>
      <c r="F20" s="4"/>
      <c r="G20" s="7">
        <f>SUM(G21)</f>
        <v>5385.3</v>
      </c>
    </row>
    <row r="21" spans="1:7" x14ac:dyDescent="0.25">
      <c r="A21" s="81" t="s">
        <v>153</v>
      </c>
      <c r="B21" s="4"/>
      <c r="C21" s="4" t="s">
        <v>25</v>
      </c>
      <c r="D21" s="4" t="s">
        <v>72</v>
      </c>
      <c r="E21" s="4" t="s">
        <v>154</v>
      </c>
      <c r="F21" s="4"/>
      <c r="G21" s="7">
        <f>SUM(G22+G25+G27)</f>
        <v>5385.3</v>
      </c>
    </row>
    <row r="22" spans="1:7" x14ac:dyDescent="0.25">
      <c r="A22" s="81" t="s">
        <v>73</v>
      </c>
      <c r="B22" s="4"/>
      <c r="C22" s="4" t="s">
        <v>25</v>
      </c>
      <c r="D22" s="4" t="s">
        <v>72</v>
      </c>
      <c r="E22" s="4" t="s">
        <v>81</v>
      </c>
      <c r="F22" s="4"/>
      <c r="G22" s="9">
        <f>SUM(G23:G24)</f>
        <v>411.9</v>
      </c>
    </row>
    <row r="23" spans="1:7" ht="31.5" x14ac:dyDescent="0.25">
      <c r="A23" s="81" t="s">
        <v>40</v>
      </c>
      <c r="B23" s="4"/>
      <c r="C23" s="4" t="s">
        <v>25</v>
      </c>
      <c r="D23" s="4" t="s">
        <v>72</v>
      </c>
      <c r="E23" s="4" t="s">
        <v>81</v>
      </c>
      <c r="F23" s="4" t="s">
        <v>69</v>
      </c>
      <c r="G23" s="9">
        <v>403</v>
      </c>
    </row>
    <row r="24" spans="1:7" x14ac:dyDescent="0.25">
      <c r="A24" s="81" t="s">
        <v>17</v>
      </c>
      <c r="B24" s="4"/>
      <c r="C24" s="4" t="s">
        <v>25</v>
      </c>
      <c r="D24" s="4" t="s">
        <v>72</v>
      </c>
      <c r="E24" s="4" t="s">
        <v>81</v>
      </c>
      <c r="F24" s="4" t="s">
        <v>74</v>
      </c>
      <c r="G24" s="9">
        <v>8.9</v>
      </c>
    </row>
    <row r="25" spans="1:7" ht="31.5" x14ac:dyDescent="0.25">
      <c r="A25" s="81" t="s">
        <v>75</v>
      </c>
      <c r="B25" s="4"/>
      <c r="C25" s="4" t="s">
        <v>25</v>
      </c>
      <c r="D25" s="4" t="s">
        <v>72</v>
      </c>
      <c r="E25" s="4" t="s">
        <v>82</v>
      </c>
      <c r="F25" s="4"/>
      <c r="G25" s="9">
        <f>SUM(G26)</f>
        <v>396.3</v>
      </c>
    </row>
    <row r="26" spans="1:7" ht="31.5" x14ac:dyDescent="0.25">
      <c r="A26" s="81" t="s">
        <v>40</v>
      </c>
      <c r="B26" s="4"/>
      <c r="C26" s="4" t="s">
        <v>25</v>
      </c>
      <c r="D26" s="4" t="s">
        <v>72</v>
      </c>
      <c r="E26" s="4" t="s">
        <v>82</v>
      </c>
      <c r="F26" s="4" t="s">
        <v>69</v>
      </c>
      <c r="G26" s="9">
        <v>396.3</v>
      </c>
    </row>
    <row r="27" spans="1:7" ht="31.5" x14ac:dyDescent="0.25">
      <c r="A27" s="81" t="s">
        <v>76</v>
      </c>
      <c r="B27" s="4"/>
      <c r="C27" s="4" t="s">
        <v>25</v>
      </c>
      <c r="D27" s="4" t="s">
        <v>72</v>
      </c>
      <c r="E27" s="4" t="s">
        <v>83</v>
      </c>
      <c r="F27" s="4"/>
      <c r="G27" s="7">
        <f>SUM(G28:G30)</f>
        <v>4577.1000000000004</v>
      </c>
    </row>
    <row r="28" spans="1:7" ht="31.5" x14ac:dyDescent="0.25">
      <c r="A28" s="81" t="s">
        <v>40</v>
      </c>
      <c r="B28" s="4"/>
      <c r="C28" s="4" t="s">
        <v>25</v>
      </c>
      <c r="D28" s="4" t="s">
        <v>72</v>
      </c>
      <c r="E28" s="4" t="s">
        <v>83</v>
      </c>
      <c r="F28" s="4" t="s">
        <v>69</v>
      </c>
      <c r="G28" s="7">
        <v>3144.4</v>
      </c>
    </row>
    <row r="29" spans="1:7" x14ac:dyDescent="0.25">
      <c r="A29" s="81" t="s">
        <v>31</v>
      </c>
      <c r="B29" s="4"/>
      <c r="C29" s="4" t="s">
        <v>25</v>
      </c>
      <c r="D29" s="4" t="s">
        <v>72</v>
      </c>
      <c r="E29" s="4" t="s">
        <v>83</v>
      </c>
      <c r="F29" s="4" t="s">
        <v>77</v>
      </c>
      <c r="G29" s="7">
        <v>1317.7</v>
      </c>
    </row>
    <row r="30" spans="1:7" x14ac:dyDescent="0.25">
      <c r="A30" s="81" t="s">
        <v>17</v>
      </c>
      <c r="B30" s="4"/>
      <c r="C30" s="4" t="s">
        <v>25</v>
      </c>
      <c r="D30" s="4" t="s">
        <v>72</v>
      </c>
      <c r="E30" s="4" t="s">
        <v>83</v>
      </c>
      <c r="F30" s="4" t="s">
        <v>74</v>
      </c>
      <c r="G30" s="7">
        <v>115</v>
      </c>
    </row>
    <row r="31" spans="1:7" x14ac:dyDescent="0.25">
      <c r="A31" s="81" t="s">
        <v>85</v>
      </c>
      <c r="B31" s="4"/>
      <c r="C31" s="4" t="s">
        <v>86</v>
      </c>
      <c r="D31" s="4"/>
      <c r="E31" s="4"/>
      <c r="F31" s="4"/>
      <c r="G31" s="7">
        <f t="shared" ref="G31:G34" si="1">SUM(G32)</f>
        <v>0</v>
      </c>
    </row>
    <row r="32" spans="1:7" ht="31.5" hidden="1" x14ac:dyDescent="0.25">
      <c r="A32" s="2" t="s">
        <v>513</v>
      </c>
      <c r="B32" s="21"/>
      <c r="C32" s="82" t="s">
        <v>86</v>
      </c>
      <c r="D32" s="82" t="s">
        <v>132</v>
      </c>
      <c r="E32" s="4"/>
      <c r="F32" s="4"/>
      <c r="G32" s="7">
        <f t="shared" si="1"/>
        <v>0</v>
      </c>
    </row>
    <row r="33" spans="1:7" hidden="1" x14ac:dyDescent="0.25">
      <c r="A33" s="81" t="s">
        <v>153</v>
      </c>
      <c r="B33" s="4"/>
      <c r="C33" s="82" t="s">
        <v>86</v>
      </c>
      <c r="D33" s="82" t="s">
        <v>132</v>
      </c>
      <c r="E33" s="4" t="s">
        <v>154</v>
      </c>
      <c r="F33" s="4"/>
      <c r="G33" s="7">
        <f t="shared" si="1"/>
        <v>0</v>
      </c>
    </row>
    <row r="34" spans="1:7" ht="31.5" hidden="1" x14ac:dyDescent="0.25">
      <c r="A34" s="81" t="s">
        <v>76</v>
      </c>
      <c r="B34" s="4"/>
      <c r="C34" s="82" t="s">
        <v>86</v>
      </c>
      <c r="D34" s="82" t="s">
        <v>132</v>
      </c>
      <c r="E34" s="4" t="s">
        <v>83</v>
      </c>
      <c r="F34" s="4"/>
      <c r="G34" s="7">
        <f t="shared" si="1"/>
        <v>0</v>
      </c>
    </row>
    <row r="35" spans="1:7" ht="31.5" hidden="1" x14ac:dyDescent="0.25">
      <c r="A35" s="81" t="s">
        <v>40</v>
      </c>
      <c r="B35" s="4"/>
      <c r="C35" s="82" t="s">
        <v>86</v>
      </c>
      <c r="D35" s="82" t="s">
        <v>132</v>
      </c>
      <c r="E35" s="4" t="s">
        <v>83</v>
      </c>
      <c r="F35" s="4" t="s">
        <v>69</v>
      </c>
      <c r="G35" s="7"/>
    </row>
    <row r="36" spans="1:7" s="26" customFormat="1" x14ac:dyDescent="0.25">
      <c r="A36" s="22" t="s">
        <v>164</v>
      </c>
      <c r="B36" s="24">
        <v>283</v>
      </c>
      <c r="C36" s="28"/>
      <c r="D36" s="28"/>
      <c r="E36" s="28"/>
      <c r="F36" s="28"/>
      <c r="G36" s="29">
        <f>SUM(G37+G121+G169+G420+G486)+G264+G507+G475+G444</f>
        <v>3295159.9</v>
      </c>
    </row>
    <row r="37" spans="1:7" x14ac:dyDescent="0.25">
      <c r="A37" s="81" t="s">
        <v>65</v>
      </c>
      <c r="B37" s="21"/>
      <c r="C37" s="82" t="s">
        <v>25</v>
      </c>
      <c r="D37" s="82"/>
      <c r="E37" s="82"/>
      <c r="F37" s="30"/>
      <c r="G37" s="9">
        <f t="shared" ref="G37" si="2">SUM(G38+G42)+G65+G69</f>
        <v>327765.8</v>
      </c>
    </row>
    <row r="38" spans="1:7" ht="31.5" x14ac:dyDescent="0.25">
      <c r="A38" s="81" t="s">
        <v>128</v>
      </c>
      <c r="B38" s="21"/>
      <c r="C38" s="82" t="s">
        <v>25</v>
      </c>
      <c r="D38" s="82" t="s">
        <v>32</v>
      </c>
      <c r="E38" s="82"/>
      <c r="F38" s="30"/>
      <c r="G38" s="9">
        <f t="shared" ref="G38:G40" si="3">SUM(G39)</f>
        <v>4777</v>
      </c>
    </row>
    <row r="39" spans="1:7" ht="31.5" x14ac:dyDescent="0.25">
      <c r="A39" s="81" t="s">
        <v>597</v>
      </c>
      <c r="B39" s="21"/>
      <c r="C39" s="82" t="s">
        <v>25</v>
      </c>
      <c r="D39" s="82" t="s">
        <v>32</v>
      </c>
      <c r="E39" s="30" t="s">
        <v>165</v>
      </c>
      <c r="F39" s="30"/>
      <c r="G39" s="9">
        <f t="shared" si="3"/>
        <v>4777</v>
      </c>
    </row>
    <row r="40" spans="1:7" x14ac:dyDescent="0.25">
      <c r="A40" s="81" t="s">
        <v>166</v>
      </c>
      <c r="B40" s="21"/>
      <c r="C40" s="82" t="s">
        <v>25</v>
      </c>
      <c r="D40" s="82" t="s">
        <v>32</v>
      </c>
      <c r="E40" s="82" t="s">
        <v>167</v>
      </c>
      <c r="F40" s="82"/>
      <c r="G40" s="9">
        <f t="shared" si="3"/>
        <v>4777</v>
      </c>
    </row>
    <row r="41" spans="1:7" ht="63" x14ac:dyDescent="0.25">
      <c r="A41" s="2" t="s">
        <v>39</v>
      </c>
      <c r="B41" s="21"/>
      <c r="C41" s="82" t="s">
        <v>25</v>
      </c>
      <c r="D41" s="82" t="s">
        <v>32</v>
      </c>
      <c r="E41" s="82" t="s">
        <v>167</v>
      </c>
      <c r="F41" s="82" t="s">
        <v>67</v>
      </c>
      <c r="G41" s="9">
        <v>4777</v>
      </c>
    </row>
    <row r="42" spans="1:7" ht="47.25" x14ac:dyDescent="0.25">
      <c r="A42" s="81" t="s">
        <v>204</v>
      </c>
      <c r="B42" s="21"/>
      <c r="C42" s="82" t="s">
        <v>25</v>
      </c>
      <c r="D42" s="82" t="s">
        <v>11</v>
      </c>
      <c r="E42" s="30"/>
      <c r="F42" s="30"/>
      <c r="G42" s="9">
        <f>SUM(G47)+G43+G59+G55</f>
        <v>236812.3</v>
      </c>
    </row>
    <row r="43" spans="1:7" ht="31.5" x14ac:dyDescent="0.25">
      <c r="A43" s="81" t="s">
        <v>385</v>
      </c>
      <c r="B43" s="30"/>
      <c r="C43" s="82" t="s">
        <v>25</v>
      </c>
      <c r="D43" s="82" t="s">
        <v>11</v>
      </c>
      <c r="E43" s="82" t="s">
        <v>171</v>
      </c>
      <c r="F43" s="30"/>
      <c r="G43" s="9">
        <f>SUM(G44)</f>
        <v>785.1</v>
      </c>
    </row>
    <row r="44" spans="1:7" ht="31.5" x14ac:dyDescent="0.25">
      <c r="A44" s="81" t="s">
        <v>951</v>
      </c>
      <c r="B44" s="30"/>
      <c r="C44" s="82" t="s">
        <v>25</v>
      </c>
      <c r="D44" s="82" t="s">
        <v>11</v>
      </c>
      <c r="E44" s="30" t="s">
        <v>732</v>
      </c>
      <c r="F44" s="30"/>
      <c r="G44" s="9">
        <f>SUM(G45:G46)</f>
        <v>785.1</v>
      </c>
    </row>
    <row r="45" spans="1:7" ht="63" x14ac:dyDescent="0.25">
      <c r="A45" s="2" t="s">
        <v>39</v>
      </c>
      <c r="B45" s="30"/>
      <c r="C45" s="82" t="s">
        <v>25</v>
      </c>
      <c r="D45" s="82" t="s">
        <v>11</v>
      </c>
      <c r="E45" s="30" t="s">
        <v>732</v>
      </c>
      <c r="F45" s="30">
        <v>100</v>
      </c>
      <c r="G45" s="9">
        <v>743.5</v>
      </c>
    </row>
    <row r="46" spans="1:7" ht="31.5" x14ac:dyDescent="0.25">
      <c r="A46" s="81" t="s">
        <v>40</v>
      </c>
      <c r="B46" s="30"/>
      <c r="C46" s="82" t="s">
        <v>25</v>
      </c>
      <c r="D46" s="82" t="s">
        <v>11</v>
      </c>
      <c r="E46" s="30" t="s">
        <v>732</v>
      </c>
      <c r="F46" s="82" t="s">
        <v>69</v>
      </c>
      <c r="G46" s="9">
        <v>41.6</v>
      </c>
    </row>
    <row r="47" spans="1:7" ht="31.5" x14ac:dyDescent="0.25">
      <c r="A47" s="81" t="s">
        <v>561</v>
      </c>
      <c r="B47" s="21"/>
      <c r="C47" s="82" t="s">
        <v>25</v>
      </c>
      <c r="D47" s="82" t="s">
        <v>11</v>
      </c>
      <c r="E47" s="30" t="s">
        <v>165</v>
      </c>
      <c r="F47" s="30"/>
      <c r="G47" s="9">
        <f t="shared" ref="G47" si="4">SUM(G48)+G52</f>
        <v>230657.09999999998</v>
      </c>
    </row>
    <row r="48" spans="1:7" x14ac:dyDescent="0.25">
      <c r="A48" s="81" t="s">
        <v>59</v>
      </c>
      <c r="B48" s="21"/>
      <c r="C48" s="82" t="s">
        <v>25</v>
      </c>
      <c r="D48" s="82" t="s">
        <v>11</v>
      </c>
      <c r="E48" s="82" t="s">
        <v>169</v>
      </c>
      <c r="F48" s="82"/>
      <c r="G48" s="9">
        <f>SUM(G49:G51)</f>
        <v>229214.69999999998</v>
      </c>
    </row>
    <row r="49" spans="1:7" ht="63" x14ac:dyDescent="0.25">
      <c r="A49" s="2" t="s">
        <v>39</v>
      </c>
      <c r="B49" s="21"/>
      <c r="C49" s="82" t="s">
        <v>25</v>
      </c>
      <c r="D49" s="82" t="s">
        <v>11</v>
      </c>
      <c r="E49" s="82" t="s">
        <v>169</v>
      </c>
      <c r="F49" s="82" t="s">
        <v>67</v>
      </c>
      <c r="G49" s="9">
        <v>229180.9</v>
      </c>
    </row>
    <row r="50" spans="1:7" ht="31.5" x14ac:dyDescent="0.25">
      <c r="A50" s="81" t="s">
        <v>40</v>
      </c>
      <c r="B50" s="21"/>
      <c r="C50" s="82" t="s">
        <v>25</v>
      </c>
      <c r="D50" s="82" t="s">
        <v>11</v>
      </c>
      <c r="E50" s="82" t="s">
        <v>169</v>
      </c>
      <c r="F50" s="82" t="s">
        <v>69</v>
      </c>
      <c r="G50" s="9">
        <v>33.799999999999997</v>
      </c>
    </row>
    <row r="51" spans="1:7" x14ac:dyDescent="0.25">
      <c r="A51" s="81" t="s">
        <v>31</v>
      </c>
      <c r="B51" s="21"/>
      <c r="C51" s="82" t="s">
        <v>25</v>
      </c>
      <c r="D51" s="82" t="s">
        <v>11</v>
      </c>
      <c r="E51" s="82" t="s">
        <v>169</v>
      </c>
      <c r="F51" s="82" t="s">
        <v>77</v>
      </c>
      <c r="G51" s="9"/>
    </row>
    <row r="52" spans="1:7" ht="31.5" x14ac:dyDescent="0.25">
      <c r="A52" s="2" t="s">
        <v>706</v>
      </c>
      <c r="B52" s="21"/>
      <c r="C52" s="82" t="s">
        <v>25</v>
      </c>
      <c r="D52" s="82" t="s">
        <v>11</v>
      </c>
      <c r="E52" s="136" t="s">
        <v>934</v>
      </c>
      <c r="F52" s="82"/>
      <c r="G52" s="9">
        <f>SUM(G53:G54)</f>
        <v>1442.4</v>
      </c>
    </row>
    <row r="53" spans="1:7" ht="63" x14ac:dyDescent="0.25">
      <c r="A53" s="2" t="s">
        <v>39</v>
      </c>
      <c r="B53" s="21"/>
      <c r="C53" s="82" t="s">
        <v>25</v>
      </c>
      <c r="D53" s="82" t="s">
        <v>11</v>
      </c>
      <c r="E53" s="82" t="s">
        <v>934</v>
      </c>
      <c r="F53" s="82" t="s">
        <v>67</v>
      </c>
      <c r="G53" s="9">
        <v>1113.5</v>
      </c>
    </row>
    <row r="54" spans="1:7" x14ac:dyDescent="0.25">
      <c r="A54" s="81" t="s">
        <v>31</v>
      </c>
      <c r="B54" s="21"/>
      <c r="C54" s="82" t="s">
        <v>25</v>
      </c>
      <c r="D54" s="82" t="s">
        <v>11</v>
      </c>
      <c r="E54" s="136" t="s">
        <v>934</v>
      </c>
      <c r="F54" s="82" t="s">
        <v>77</v>
      </c>
      <c r="G54" s="9">
        <v>328.9</v>
      </c>
    </row>
    <row r="55" spans="1:7" ht="47.25" x14ac:dyDescent="0.25">
      <c r="A55" s="81" t="s">
        <v>570</v>
      </c>
      <c r="B55" s="21"/>
      <c r="C55" s="82" t="s">
        <v>25</v>
      </c>
      <c r="D55" s="82" t="s">
        <v>11</v>
      </c>
      <c r="E55" s="82" t="s">
        <v>567</v>
      </c>
      <c r="F55" s="82"/>
      <c r="G55" s="9">
        <f>SUM(G56)</f>
        <v>5233</v>
      </c>
    </row>
    <row r="56" spans="1:7" ht="31.5" x14ac:dyDescent="0.25">
      <c r="A56" s="81" t="s">
        <v>365</v>
      </c>
      <c r="B56" s="21"/>
      <c r="C56" s="82" t="s">
        <v>25</v>
      </c>
      <c r="D56" s="82" t="s">
        <v>11</v>
      </c>
      <c r="E56" s="82" t="s">
        <v>727</v>
      </c>
      <c r="F56" s="82"/>
      <c r="G56" s="9">
        <f>SUM(G57:G58)</f>
        <v>5233</v>
      </c>
    </row>
    <row r="57" spans="1:7" ht="63" x14ac:dyDescent="0.25">
      <c r="A57" s="2" t="s">
        <v>39</v>
      </c>
      <c r="B57" s="21"/>
      <c r="C57" s="82" t="s">
        <v>25</v>
      </c>
      <c r="D57" s="82" t="s">
        <v>11</v>
      </c>
      <c r="E57" s="82" t="s">
        <v>727</v>
      </c>
      <c r="F57" s="30">
        <v>100</v>
      </c>
      <c r="G57" s="9">
        <v>4830.6000000000004</v>
      </c>
    </row>
    <row r="58" spans="1:7" ht="31.5" x14ac:dyDescent="0.25">
      <c r="A58" s="81" t="s">
        <v>40</v>
      </c>
      <c r="B58" s="21"/>
      <c r="C58" s="82" t="s">
        <v>25</v>
      </c>
      <c r="D58" s="82" t="s">
        <v>11</v>
      </c>
      <c r="E58" s="82" t="s">
        <v>727</v>
      </c>
      <c r="F58" s="82" t="s">
        <v>69</v>
      </c>
      <c r="G58" s="9">
        <v>402.4</v>
      </c>
    </row>
    <row r="59" spans="1:7" x14ac:dyDescent="0.25">
      <c r="A59" s="81" t="s">
        <v>153</v>
      </c>
      <c r="B59" s="21"/>
      <c r="C59" s="82" t="s">
        <v>25</v>
      </c>
      <c r="D59" s="82" t="s">
        <v>11</v>
      </c>
      <c r="E59" s="82" t="s">
        <v>154</v>
      </c>
      <c r="F59" s="82"/>
      <c r="G59" s="9">
        <f t="shared" ref="G59" si="5">SUM(G60)+G63</f>
        <v>137.1</v>
      </c>
    </row>
    <row r="60" spans="1:7" ht="236.25" x14ac:dyDescent="0.25">
      <c r="A60" s="81" t="s">
        <v>734</v>
      </c>
      <c r="B60" s="21"/>
      <c r="C60" s="82" t="s">
        <v>25</v>
      </c>
      <c r="D60" s="82" t="s">
        <v>11</v>
      </c>
      <c r="E60" s="82" t="s">
        <v>733</v>
      </c>
      <c r="F60" s="30"/>
      <c r="G60" s="9">
        <f>SUM(G61:G62)</f>
        <v>137.1</v>
      </c>
    </row>
    <row r="61" spans="1:7" ht="63" x14ac:dyDescent="0.25">
      <c r="A61" s="2" t="s">
        <v>39</v>
      </c>
      <c r="B61" s="21"/>
      <c r="C61" s="82" t="s">
        <v>25</v>
      </c>
      <c r="D61" s="82" t="s">
        <v>11</v>
      </c>
      <c r="E61" s="82" t="s">
        <v>733</v>
      </c>
      <c r="F61" s="82" t="s">
        <v>67</v>
      </c>
      <c r="G61" s="9">
        <v>137.1</v>
      </c>
    </row>
    <row r="62" spans="1:7" ht="31.5" hidden="1" x14ac:dyDescent="0.25">
      <c r="A62" s="81" t="s">
        <v>40</v>
      </c>
      <c r="B62" s="21"/>
      <c r="C62" s="82" t="s">
        <v>25</v>
      </c>
      <c r="D62" s="82" t="s">
        <v>11</v>
      </c>
      <c r="E62" s="82"/>
      <c r="F62" s="82" t="s">
        <v>69</v>
      </c>
      <c r="G62" s="9"/>
    </row>
    <row r="63" spans="1:7" hidden="1" x14ac:dyDescent="0.25">
      <c r="A63" s="81"/>
      <c r="B63" s="82"/>
      <c r="C63" s="82" t="s">
        <v>25</v>
      </c>
      <c r="D63" s="82" t="s">
        <v>11</v>
      </c>
      <c r="E63" s="82" t="s">
        <v>556</v>
      </c>
      <c r="F63" s="30"/>
      <c r="G63" s="9">
        <f>SUM(G64:G64)</f>
        <v>0</v>
      </c>
    </row>
    <row r="64" spans="1:7" ht="63" hidden="1" x14ac:dyDescent="0.25">
      <c r="A64" s="2" t="s">
        <v>39</v>
      </c>
      <c r="B64" s="82"/>
      <c r="C64" s="82" t="s">
        <v>25</v>
      </c>
      <c r="D64" s="82" t="s">
        <v>11</v>
      </c>
      <c r="E64" s="82" t="s">
        <v>556</v>
      </c>
      <c r="F64" s="82" t="s">
        <v>67</v>
      </c>
      <c r="G64" s="9"/>
    </row>
    <row r="65" spans="1:7" x14ac:dyDescent="0.25">
      <c r="A65" s="81" t="s">
        <v>131</v>
      </c>
      <c r="B65" s="21"/>
      <c r="C65" s="82" t="s">
        <v>25</v>
      </c>
      <c r="D65" s="82" t="s">
        <v>132</v>
      </c>
      <c r="E65" s="82"/>
      <c r="F65" s="82"/>
      <c r="G65" s="9">
        <f t="shared" ref="G65:G67" si="6">SUM(G66)</f>
        <v>12.1</v>
      </c>
    </row>
    <row r="66" spans="1:7" x14ac:dyDescent="0.25">
      <c r="A66" s="81" t="s">
        <v>362</v>
      </c>
      <c r="B66" s="21"/>
      <c r="C66" s="82" t="s">
        <v>25</v>
      </c>
      <c r="D66" s="82" t="s">
        <v>132</v>
      </c>
      <c r="E66" s="82" t="s">
        <v>154</v>
      </c>
      <c r="F66" s="82"/>
      <c r="G66" s="9">
        <f t="shared" si="6"/>
        <v>12.1</v>
      </c>
    </row>
    <row r="67" spans="1:7" ht="63" x14ac:dyDescent="0.25">
      <c r="A67" s="81" t="s">
        <v>170</v>
      </c>
      <c r="B67" s="21"/>
      <c r="C67" s="82" t="s">
        <v>25</v>
      </c>
      <c r="D67" s="82" t="s">
        <v>132</v>
      </c>
      <c r="E67" s="82" t="s">
        <v>364</v>
      </c>
      <c r="F67" s="82"/>
      <c r="G67" s="9">
        <f t="shared" si="6"/>
        <v>12.1</v>
      </c>
    </row>
    <row r="68" spans="1:7" ht="31.5" x14ac:dyDescent="0.25">
      <c r="A68" s="81" t="s">
        <v>40</v>
      </c>
      <c r="B68" s="21"/>
      <c r="C68" s="82" t="s">
        <v>25</v>
      </c>
      <c r="D68" s="82" t="s">
        <v>132</v>
      </c>
      <c r="E68" s="82" t="s">
        <v>364</v>
      </c>
      <c r="F68" s="82" t="s">
        <v>69</v>
      </c>
      <c r="G68" s="9">
        <v>12.1</v>
      </c>
    </row>
    <row r="69" spans="1:7" x14ac:dyDescent="0.25">
      <c r="A69" s="81" t="s">
        <v>71</v>
      </c>
      <c r="B69" s="21"/>
      <c r="C69" s="82" t="s">
        <v>25</v>
      </c>
      <c r="D69" s="82" t="s">
        <v>72</v>
      </c>
      <c r="E69" s="82"/>
      <c r="F69" s="30"/>
      <c r="G69" s="9">
        <f>SUM(G70+G73+G83+G96+G100+G103+G117)+G110+G113+G92</f>
        <v>86164.400000000009</v>
      </c>
    </row>
    <row r="70" spans="1:7" ht="31.5" x14ac:dyDescent="0.25">
      <c r="A70" s="81" t="s">
        <v>496</v>
      </c>
      <c r="B70" s="21"/>
      <c r="C70" s="82" t="s">
        <v>25</v>
      </c>
      <c r="D70" s="82" t="s">
        <v>72</v>
      </c>
      <c r="E70" s="82" t="s">
        <v>172</v>
      </c>
      <c r="F70" s="30"/>
      <c r="G70" s="9">
        <f t="shared" ref="G70:G71" si="7">SUM(G71)</f>
        <v>56.9</v>
      </c>
    </row>
    <row r="71" spans="1:7" ht="31.5" x14ac:dyDescent="0.25">
      <c r="A71" s="81" t="s">
        <v>76</v>
      </c>
      <c r="B71" s="21"/>
      <c r="C71" s="82" t="s">
        <v>25</v>
      </c>
      <c r="D71" s="82" t="s">
        <v>72</v>
      </c>
      <c r="E71" s="30" t="s">
        <v>420</v>
      </c>
      <c r="F71" s="30"/>
      <c r="G71" s="9">
        <f t="shared" si="7"/>
        <v>56.9</v>
      </c>
    </row>
    <row r="72" spans="1:7" ht="31.5" x14ac:dyDescent="0.25">
      <c r="A72" s="81" t="s">
        <v>40</v>
      </c>
      <c r="B72" s="21"/>
      <c r="C72" s="82" t="s">
        <v>25</v>
      </c>
      <c r="D72" s="82" t="s">
        <v>72</v>
      </c>
      <c r="E72" s="30" t="s">
        <v>420</v>
      </c>
      <c r="F72" s="30">
        <v>200</v>
      </c>
      <c r="G72" s="9">
        <v>56.9</v>
      </c>
    </row>
    <row r="73" spans="1:7" ht="31.5" x14ac:dyDescent="0.25">
      <c r="A73" s="81" t="s">
        <v>561</v>
      </c>
      <c r="B73" s="21"/>
      <c r="C73" s="82" t="s">
        <v>25</v>
      </c>
      <c r="D73" s="82" t="s">
        <v>72</v>
      </c>
      <c r="E73" s="30" t="s">
        <v>165</v>
      </c>
      <c r="F73" s="30"/>
      <c r="G73" s="9">
        <f>SUM(G74+G77+G79)</f>
        <v>42518</v>
      </c>
    </row>
    <row r="74" spans="1:7" x14ac:dyDescent="0.25">
      <c r="A74" s="81" t="s">
        <v>73</v>
      </c>
      <c r="B74" s="21"/>
      <c r="C74" s="82" t="s">
        <v>25</v>
      </c>
      <c r="D74" s="82" t="s">
        <v>72</v>
      </c>
      <c r="E74" s="30" t="s">
        <v>173</v>
      </c>
      <c r="F74" s="30"/>
      <c r="G74" s="9">
        <f>SUM(G75:G76)</f>
        <v>4729.3</v>
      </c>
    </row>
    <row r="75" spans="1:7" ht="31.5" x14ac:dyDescent="0.25">
      <c r="A75" s="81" t="s">
        <v>40</v>
      </c>
      <c r="B75" s="21"/>
      <c r="C75" s="82" t="s">
        <v>25</v>
      </c>
      <c r="D75" s="82" t="s">
        <v>72</v>
      </c>
      <c r="E75" s="30" t="s">
        <v>173</v>
      </c>
      <c r="F75" s="30">
        <v>200</v>
      </c>
      <c r="G75" s="9">
        <v>4627</v>
      </c>
    </row>
    <row r="76" spans="1:7" x14ac:dyDescent="0.25">
      <c r="A76" s="81" t="s">
        <v>17</v>
      </c>
      <c r="B76" s="21"/>
      <c r="C76" s="82" t="s">
        <v>25</v>
      </c>
      <c r="D76" s="82" t="s">
        <v>72</v>
      </c>
      <c r="E76" s="30" t="s">
        <v>173</v>
      </c>
      <c r="F76" s="30">
        <v>800</v>
      </c>
      <c r="G76" s="9">
        <v>102.3</v>
      </c>
    </row>
    <row r="77" spans="1:7" ht="31.5" x14ac:dyDescent="0.25">
      <c r="A77" s="81" t="s">
        <v>75</v>
      </c>
      <c r="B77" s="21"/>
      <c r="C77" s="82" t="s">
        <v>25</v>
      </c>
      <c r="D77" s="82" t="s">
        <v>72</v>
      </c>
      <c r="E77" s="30" t="s">
        <v>174</v>
      </c>
      <c r="F77" s="30"/>
      <c r="G77" s="9">
        <f>SUM(G78)</f>
        <v>23657.7</v>
      </c>
    </row>
    <row r="78" spans="1:7" ht="31.5" x14ac:dyDescent="0.25">
      <c r="A78" s="81" t="s">
        <v>40</v>
      </c>
      <c r="B78" s="21"/>
      <c r="C78" s="82" t="s">
        <v>25</v>
      </c>
      <c r="D78" s="82" t="s">
        <v>72</v>
      </c>
      <c r="E78" s="30" t="s">
        <v>174</v>
      </c>
      <c r="F78" s="30">
        <v>200</v>
      </c>
      <c r="G78" s="9">
        <v>23657.7</v>
      </c>
    </row>
    <row r="79" spans="1:7" ht="31.5" x14ac:dyDescent="0.25">
      <c r="A79" s="81" t="s">
        <v>76</v>
      </c>
      <c r="B79" s="21"/>
      <c r="C79" s="82" t="s">
        <v>25</v>
      </c>
      <c r="D79" s="82" t="s">
        <v>72</v>
      </c>
      <c r="E79" s="30" t="s">
        <v>175</v>
      </c>
      <c r="F79" s="30"/>
      <c r="G79" s="9">
        <f>SUM(G80:G82)</f>
        <v>14131</v>
      </c>
    </row>
    <row r="80" spans="1:7" ht="31.5" x14ac:dyDescent="0.25">
      <c r="A80" s="81" t="s">
        <v>40</v>
      </c>
      <c r="B80" s="21"/>
      <c r="C80" s="82" t="s">
        <v>25</v>
      </c>
      <c r="D80" s="82" t="s">
        <v>72</v>
      </c>
      <c r="E80" s="30" t="s">
        <v>175</v>
      </c>
      <c r="F80" s="30">
        <v>200</v>
      </c>
      <c r="G80" s="9">
        <v>11150.3</v>
      </c>
    </row>
    <row r="81" spans="1:7" x14ac:dyDescent="0.25">
      <c r="A81" s="81" t="s">
        <v>31</v>
      </c>
      <c r="B81" s="21"/>
      <c r="C81" s="82" t="s">
        <v>25</v>
      </c>
      <c r="D81" s="82" t="s">
        <v>72</v>
      </c>
      <c r="E81" s="30" t="s">
        <v>175</v>
      </c>
      <c r="F81" s="30">
        <v>300</v>
      </c>
      <c r="G81" s="9">
        <v>741.1</v>
      </c>
    </row>
    <row r="82" spans="1:7" x14ac:dyDescent="0.25">
      <c r="A82" s="81" t="s">
        <v>17</v>
      </c>
      <c r="B82" s="21"/>
      <c r="C82" s="82" t="s">
        <v>25</v>
      </c>
      <c r="D82" s="82" t="s">
        <v>72</v>
      </c>
      <c r="E82" s="30" t="s">
        <v>175</v>
      </c>
      <c r="F82" s="30">
        <v>800</v>
      </c>
      <c r="G82" s="9">
        <v>2239.6</v>
      </c>
    </row>
    <row r="83" spans="1:7" ht="47.25" x14ac:dyDescent="0.25">
      <c r="A83" s="81" t="s">
        <v>387</v>
      </c>
      <c r="B83" s="21"/>
      <c r="C83" s="82" t="s">
        <v>25</v>
      </c>
      <c r="D83" s="82" t="s">
        <v>72</v>
      </c>
      <c r="E83" s="30" t="s">
        <v>176</v>
      </c>
      <c r="F83" s="30"/>
      <c r="G83" s="9">
        <f>SUM(G84)+G88</f>
        <v>7517.3</v>
      </c>
    </row>
    <row r="84" spans="1:7" ht="47.25" x14ac:dyDescent="0.25">
      <c r="A84" s="81" t="s">
        <v>388</v>
      </c>
      <c r="B84" s="21"/>
      <c r="C84" s="82" t="s">
        <v>25</v>
      </c>
      <c r="D84" s="82" t="s">
        <v>72</v>
      </c>
      <c r="E84" s="30" t="s">
        <v>177</v>
      </c>
      <c r="F84" s="30"/>
      <c r="G84" s="9">
        <f>SUM(G85)</f>
        <v>7517.3</v>
      </c>
    </row>
    <row r="85" spans="1:7" ht="47.25" x14ac:dyDescent="0.25">
      <c r="A85" s="81" t="s">
        <v>337</v>
      </c>
      <c r="B85" s="21"/>
      <c r="C85" s="82" t="s">
        <v>25</v>
      </c>
      <c r="D85" s="82" t="s">
        <v>72</v>
      </c>
      <c r="E85" s="30" t="s">
        <v>178</v>
      </c>
      <c r="F85" s="30"/>
      <c r="G85" s="9">
        <f>SUM(G86:G87)</f>
        <v>7517.3</v>
      </c>
    </row>
    <row r="86" spans="1:7" ht="31.5" x14ac:dyDescent="0.25">
      <c r="A86" s="81" t="s">
        <v>40</v>
      </c>
      <c r="B86" s="21"/>
      <c r="C86" s="82" t="s">
        <v>25</v>
      </c>
      <c r="D86" s="82" t="s">
        <v>72</v>
      </c>
      <c r="E86" s="30" t="s">
        <v>178</v>
      </c>
      <c r="F86" s="30">
        <v>200</v>
      </c>
      <c r="G86" s="9">
        <v>7517.3</v>
      </c>
    </row>
    <row r="87" spans="1:7" hidden="1" x14ac:dyDescent="0.25">
      <c r="A87" s="81" t="s">
        <v>17</v>
      </c>
      <c r="B87" s="21"/>
      <c r="C87" s="82" t="s">
        <v>25</v>
      </c>
      <c r="D87" s="82" t="s">
        <v>72</v>
      </c>
      <c r="E87" s="30" t="s">
        <v>178</v>
      </c>
      <c r="F87" s="30">
        <v>800</v>
      </c>
      <c r="G87" s="9"/>
    </row>
    <row r="88" spans="1:7" ht="31.5" hidden="1" x14ac:dyDescent="0.25">
      <c r="A88" s="81" t="s">
        <v>389</v>
      </c>
      <c r="B88" s="21"/>
      <c r="C88" s="82" t="s">
        <v>25</v>
      </c>
      <c r="D88" s="82" t="s">
        <v>72</v>
      </c>
      <c r="E88" s="30" t="s">
        <v>190</v>
      </c>
      <c r="F88" s="30"/>
      <c r="G88" s="9">
        <f>SUM(G89)</f>
        <v>0</v>
      </c>
    </row>
    <row r="89" spans="1:7" ht="47.25" hidden="1" x14ac:dyDescent="0.25">
      <c r="A89" s="81" t="s">
        <v>337</v>
      </c>
      <c r="B89" s="21"/>
      <c r="C89" s="82" t="s">
        <v>25</v>
      </c>
      <c r="D89" s="82" t="s">
        <v>72</v>
      </c>
      <c r="E89" s="30" t="s">
        <v>406</v>
      </c>
      <c r="F89" s="30"/>
      <c r="G89" s="9">
        <f>SUM(G90:G91)</f>
        <v>0</v>
      </c>
    </row>
    <row r="90" spans="1:7" ht="31.5" hidden="1" x14ac:dyDescent="0.25">
      <c r="A90" s="81" t="s">
        <v>40</v>
      </c>
      <c r="B90" s="21"/>
      <c r="C90" s="82" t="s">
        <v>25</v>
      </c>
      <c r="D90" s="82" t="s">
        <v>72</v>
      </c>
      <c r="E90" s="30" t="s">
        <v>406</v>
      </c>
      <c r="F90" s="30">
        <v>200</v>
      </c>
      <c r="G90" s="9">
        <v>0</v>
      </c>
    </row>
    <row r="91" spans="1:7" hidden="1" x14ac:dyDescent="0.25">
      <c r="A91" s="81" t="s">
        <v>17</v>
      </c>
      <c r="B91" s="21"/>
      <c r="C91" s="82" t="s">
        <v>25</v>
      </c>
      <c r="D91" s="82" t="s">
        <v>72</v>
      </c>
      <c r="E91" s="30" t="s">
        <v>406</v>
      </c>
      <c r="F91" s="30">
        <v>800</v>
      </c>
      <c r="G91" s="9"/>
    </row>
    <row r="92" spans="1:7" ht="31.5" x14ac:dyDescent="0.25">
      <c r="A92" s="127" t="s">
        <v>410</v>
      </c>
      <c r="B92" s="128"/>
      <c r="C92" s="128" t="s">
        <v>25</v>
      </c>
      <c r="D92" s="128" t="s">
        <v>72</v>
      </c>
      <c r="E92" s="128" t="s">
        <v>179</v>
      </c>
      <c r="F92" s="128"/>
      <c r="G92" s="9">
        <f t="shared" ref="G92" si="8">G93</f>
        <v>67</v>
      </c>
    </row>
    <row r="93" spans="1:7" ht="31.5" x14ac:dyDescent="0.25">
      <c r="A93" s="127" t="s">
        <v>552</v>
      </c>
      <c r="B93" s="128"/>
      <c r="C93" s="128" t="s">
        <v>25</v>
      </c>
      <c r="D93" s="128" t="s">
        <v>72</v>
      </c>
      <c r="E93" s="128" t="s">
        <v>550</v>
      </c>
      <c r="F93" s="128"/>
      <c r="G93" s="9">
        <f t="shared" ref="G93:G94" si="9">SUM(G94)</f>
        <v>67</v>
      </c>
    </row>
    <row r="94" spans="1:7" x14ac:dyDescent="0.25">
      <c r="A94" s="127" t="s">
        <v>26</v>
      </c>
      <c r="B94" s="128"/>
      <c r="C94" s="128" t="s">
        <v>25</v>
      </c>
      <c r="D94" s="128" t="s">
        <v>72</v>
      </c>
      <c r="E94" s="128" t="s">
        <v>551</v>
      </c>
      <c r="F94" s="128"/>
      <c r="G94" s="9">
        <f t="shared" si="9"/>
        <v>67</v>
      </c>
    </row>
    <row r="95" spans="1:7" ht="31.5" x14ac:dyDescent="0.25">
      <c r="A95" s="127" t="s">
        <v>40</v>
      </c>
      <c r="B95" s="128"/>
      <c r="C95" s="128" t="s">
        <v>25</v>
      </c>
      <c r="D95" s="128" t="s">
        <v>72</v>
      </c>
      <c r="E95" s="128" t="s">
        <v>551</v>
      </c>
      <c r="F95" s="128" t="s">
        <v>69</v>
      </c>
      <c r="G95" s="9">
        <v>67</v>
      </c>
    </row>
    <row r="96" spans="1:7" ht="31.5" x14ac:dyDescent="0.25">
      <c r="A96" s="81" t="s">
        <v>562</v>
      </c>
      <c r="B96" s="21"/>
      <c r="C96" s="82" t="s">
        <v>25</v>
      </c>
      <c r="D96" s="82" t="s">
        <v>72</v>
      </c>
      <c r="E96" s="30" t="s">
        <v>180</v>
      </c>
      <c r="F96" s="30"/>
      <c r="G96" s="9">
        <f>SUM(G97)</f>
        <v>234.4</v>
      </c>
    </row>
    <row r="97" spans="1:7" ht="31.5" x14ac:dyDescent="0.25">
      <c r="A97" s="81" t="s">
        <v>76</v>
      </c>
      <c r="B97" s="21"/>
      <c r="C97" s="82" t="s">
        <v>25</v>
      </c>
      <c r="D97" s="82" t="s">
        <v>72</v>
      </c>
      <c r="E97" s="30" t="s">
        <v>369</v>
      </c>
      <c r="F97" s="30"/>
      <c r="G97" s="9">
        <f>SUM(G98:G99)</f>
        <v>234.4</v>
      </c>
    </row>
    <row r="98" spans="1:7" ht="31.5" x14ac:dyDescent="0.25">
      <c r="A98" s="81" t="s">
        <v>40</v>
      </c>
      <c r="B98" s="21"/>
      <c r="C98" s="82" t="s">
        <v>25</v>
      </c>
      <c r="D98" s="82" t="s">
        <v>72</v>
      </c>
      <c r="E98" s="30" t="s">
        <v>369</v>
      </c>
      <c r="F98" s="30">
        <v>200</v>
      </c>
      <c r="G98" s="9">
        <v>84.4</v>
      </c>
    </row>
    <row r="99" spans="1:7" x14ac:dyDescent="0.25">
      <c r="A99" s="81" t="s">
        <v>31</v>
      </c>
      <c r="B99" s="21"/>
      <c r="C99" s="82" t="s">
        <v>25</v>
      </c>
      <c r="D99" s="82" t="s">
        <v>72</v>
      </c>
      <c r="E99" s="30" t="s">
        <v>369</v>
      </c>
      <c r="F99" s="30">
        <v>300</v>
      </c>
      <c r="G99" s="9">
        <v>150</v>
      </c>
    </row>
    <row r="100" spans="1:7" ht="31.5" x14ac:dyDescent="0.25">
      <c r="A100" s="81" t="s">
        <v>563</v>
      </c>
      <c r="B100" s="21"/>
      <c r="C100" s="82" t="s">
        <v>25</v>
      </c>
      <c r="D100" s="82" t="s">
        <v>72</v>
      </c>
      <c r="E100" s="30" t="s">
        <v>181</v>
      </c>
      <c r="F100" s="30"/>
      <c r="G100" s="9">
        <f t="shared" ref="G100:G101" si="10">SUM(G101)</f>
        <v>290</v>
      </c>
    </row>
    <row r="101" spans="1:7" x14ac:dyDescent="0.25">
      <c r="A101" s="2" t="s">
        <v>26</v>
      </c>
      <c r="B101" s="21"/>
      <c r="C101" s="82" t="s">
        <v>25</v>
      </c>
      <c r="D101" s="82" t="s">
        <v>72</v>
      </c>
      <c r="E101" s="30" t="s">
        <v>421</v>
      </c>
      <c r="F101" s="30"/>
      <c r="G101" s="9">
        <f t="shared" si="10"/>
        <v>290</v>
      </c>
    </row>
    <row r="102" spans="1:7" ht="31.5" x14ac:dyDescent="0.25">
      <c r="A102" s="81" t="s">
        <v>40</v>
      </c>
      <c r="B102" s="21"/>
      <c r="C102" s="82" t="s">
        <v>25</v>
      </c>
      <c r="D102" s="82" t="s">
        <v>72</v>
      </c>
      <c r="E102" s="30" t="s">
        <v>421</v>
      </c>
      <c r="F102" s="30">
        <v>200</v>
      </c>
      <c r="G102" s="9">
        <v>290</v>
      </c>
    </row>
    <row r="103" spans="1:7" ht="47.25" x14ac:dyDescent="0.25">
      <c r="A103" s="81" t="s">
        <v>390</v>
      </c>
      <c r="B103" s="21"/>
      <c r="C103" s="82" t="s">
        <v>25</v>
      </c>
      <c r="D103" s="82" t="s">
        <v>72</v>
      </c>
      <c r="E103" s="30" t="s">
        <v>182</v>
      </c>
      <c r="F103" s="30"/>
      <c r="G103" s="9">
        <f t="shared" ref="G103" si="11">SUM(G104)+G106+G108</f>
        <v>8629.2999999999993</v>
      </c>
    </row>
    <row r="104" spans="1:7" ht="47.25" x14ac:dyDescent="0.25">
      <c r="A104" s="81" t="s">
        <v>285</v>
      </c>
      <c r="B104" s="21"/>
      <c r="C104" s="82" t="s">
        <v>25</v>
      </c>
      <c r="D104" s="82" t="s">
        <v>72</v>
      </c>
      <c r="E104" s="30" t="s">
        <v>366</v>
      </c>
      <c r="F104" s="30"/>
      <c r="G104" s="9">
        <f>SUM(G105)</f>
        <v>236.4</v>
      </c>
    </row>
    <row r="105" spans="1:7" ht="31.5" x14ac:dyDescent="0.25">
      <c r="A105" s="81" t="s">
        <v>184</v>
      </c>
      <c r="B105" s="21"/>
      <c r="C105" s="82" t="s">
        <v>25</v>
      </c>
      <c r="D105" s="82" t="s">
        <v>72</v>
      </c>
      <c r="E105" s="30" t="s">
        <v>366</v>
      </c>
      <c r="F105" s="30">
        <v>600</v>
      </c>
      <c r="G105" s="9">
        <v>236.4</v>
      </c>
    </row>
    <row r="106" spans="1:7" ht="47.25" x14ac:dyDescent="0.25">
      <c r="A106" s="81" t="s">
        <v>20</v>
      </c>
      <c r="B106" s="21"/>
      <c r="C106" s="82" t="s">
        <v>25</v>
      </c>
      <c r="D106" s="82" t="s">
        <v>72</v>
      </c>
      <c r="E106" s="30" t="s">
        <v>183</v>
      </c>
      <c r="F106" s="30"/>
      <c r="G106" s="9">
        <f>SUM(G107)</f>
        <v>7890.6</v>
      </c>
    </row>
    <row r="107" spans="1:7" ht="31.5" x14ac:dyDescent="0.25">
      <c r="A107" s="81" t="s">
        <v>184</v>
      </c>
      <c r="B107" s="21"/>
      <c r="C107" s="82" t="s">
        <v>25</v>
      </c>
      <c r="D107" s="82" t="s">
        <v>72</v>
      </c>
      <c r="E107" s="30" t="s">
        <v>183</v>
      </c>
      <c r="F107" s="30">
        <v>600</v>
      </c>
      <c r="G107" s="9">
        <v>7890.6</v>
      </c>
    </row>
    <row r="108" spans="1:7" ht="31.5" x14ac:dyDescent="0.25">
      <c r="A108" s="81" t="s">
        <v>310</v>
      </c>
      <c r="B108" s="21"/>
      <c r="C108" s="82" t="s">
        <v>25</v>
      </c>
      <c r="D108" s="82" t="s">
        <v>72</v>
      </c>
      <c r="E108" s="30" t="s">
        <v>324</v>
      </c>
      <c r="F108" s="30"/>
      <c r="G108" s="9">
        <f t="shared" ref="G108" si="12">SUM(G109)</f>
        <v>502.3</v>
      </c>
    </row>
    <row r="109" spans="1:7" ht="31.5" x14ac:dyDescent="0.25">
      <c r="A109" s="81" t="s">
        <v>184</v>
      </c>
      <c r="B109" s="21"/>
      <c r="C109" s="82" t="s">
        <v>25</v>
      </c>
      <c r="D109" s="82" t="s">
        <v>72</v>
      </c>
      <c r="E109" s="30" t="s">
        <v>324</v>
      </c>
      <c r="F109" s="30">
        <v>600</v>
      </c>
      <c r="G109" s="9">
        <v>502.3</v>
      </c>
    </row>
    <row r="110" spans="1:7" ht="31.5" x14ac:dyDescent="0.25">
      <c r="A110" s="2" t="s">
        <v>444</v>
      </c>
      <c r="B110" s="21"/>
      <c r="C110" s="82" t="s">
        <v>25</v>
      </c>
      <c r="D110" s="82" t="s">
        <v>72</v>
      </c>
      <c r="E110" s="30" t="s">
        <v>442</v>
      </c>
      <c r="F110" s="30"/>
      <c r="G110" s="9">
        <f t="shared" ref="G110:G111" si="13">SUM(G111)</f>
        <v>16026.6</v>
      </c>
    </row>
    <row r="111" spans="1:7" ht="31.5" x14ac:dyDescent="0.25">
      <c r="A111" s="81" t="s">
        <v>76</v>
      </c>
      <c r="B111" s="21"/>
      <c r="C111" s="82" t="s">
        <v>25</v>
      </c>
      <c r="D111" s="82" t="s">
        <v>72</v>
      </c>
      <c r="E111" s="30" t="s">
        <v>443</v>
      </c>
      <c r="F111" s="30"/>
      <c r="G111" s="9">
        <f t="shared" si="13"/>
        <v>16026.6</v>
      </c>
    </row>
    <row r="112" spans="1:7" ht="31.5" x14ac:dyDescent="0.25">
      <c r="A112" s="2" t="s">
        <v>40</v>
      </c>
      <c r="B112" s="21"/>
      <c r="C112" s="82" t="s">
        <v>25</v>
      </c>
      <c r="D112" s="82" t="s">
        <v>72</v>
      </c>
      <c r="E112" s="30" t="s">
        <v>443</v>
      </c>
      <c r="F112" s="30">
        <v>200</v>
      </c>
      <c r="G112" s="9">
        <v>16026.6</v>
      </c>
    </row>
    <row r="113" spans="1:7" ht="31.5" x14ac:dyDescent="0.25">
      <c r="A113" s="2" t="s">
        <v>566</v>
      </c>
      <c r="B113" s="21"/>
      <c r="C113" s="82" t="s">
        <v>25</v>
      </c>
      <c r="D113" s="82" t="s">
        <v>72</v>
      </c>
      <c r="E113" s="30" t="s">
        <v>567</v>
      </c>
      <c r="F113" s="30"/>
      <c r="G113" s="9">
        <f t="shared" ref="G113:G114" si="14">SUM(G114)</f>
        <v>180</v>
      </c>
    </row>
    <row r="114" spans="1:7" ht="31.5" x14ac:dyDescent="0.25">
      <c r="A114" s="2" t="s">
        <v>76</v>
      </c>
      <c r="B114" s="21"/>
      <c r="C114" s="82" t="s">
        <v>25</v>
      </c>
      <c r="D114" s="82" t="s">
        <v>72</v>
      </c>
      <c r="E114" s="30" t="s">
        <v>569</v>
      </c>
      <c r="F114" s="30"/>
      <c r="G114" s="9">
        <f t="shared" si="14"/>
        <v>180</v>
      </c>
    </row>
    <row r="115" spans="1:7" ht="31.5" x14ac:dyDescent="0.25">
      <c r="A115" s="2" t="s">
        <v>40</v>
      </c>
      <c r="B115" s="21"/>
      <c r="C115" s="82" t="s">
        <v>25</v>
      </c>
      <c r="D115" s="82" t="s">
        <v>72</v>
      </c>
      <c r="E115" s="30" t="s">
        <v>569</v>
      </c>
      <c r="F115" s="30">
        <v>200</v>
      </c>
      <c r="G115" s="9">
        <v>180</v>
      </c>
    </row>
    <row r="116" spans="1:7" hidden="1" x14ac:dyDescent="0.25">
      <c r="A116" s="2" t="s">
        <v>31</v>
      </c>
      <c r="B116" s="21"/>
      <c r="C116" s="82" t="s">
        <v>25</v>
      </c>
      <c r="D116" s="82" t="s">
        <v>72</v>
      </c>
      <c r="E116" s="30" t="s">
        <v>569</v>
      </c>
      <c r="F116" s="30">
        <v>300</v>
      </c>
      <c r="G116" s="9"/>
    </row>
    <row r="117" spans="1:7" x14ac:dyDescent="0.25">
      <c r="A117" s="81" t="s">
        <v>153</v>
      </c>
      <c r="B117" s="21"/>
      <c r="C117" s="82" t="s">
        <v>25</v>
      </c>
      <c r="D117" s="82" t="s">
        <v>72</v>
      </c>
      <c r="E117" s="30" t="s">
        <v>154</v>
      </c>
      <c r="F117" s="30"/>
      <c r="G117" s="9">
        <f t="shared" ref="G117" si="15">G118</f>
        <v>10644.9</v>
      </c>
    </row>
    <row r="118" spans="1:7" ht="31.5" x14ac:dyDescent="0.25">
      <c r="A118" s="81" t="s">
        <v>76</v>
      </c>
      <c r="B118" s="21"/>
      <c r="C118" s="82" t="s">
        <v>25</v>
      </c>
      <c r="D118" s="82" t="s">
        <v>72</v>
      </c>
      <c r="E118" s="30" t="s">
        <v>83</v>
      </c>
      <c r="F118" s="30"/>
      <c r="G118" s="9">
        <f t="shared" ref="G118" si="16">G120+G119</f>
        <v>10644.9</v>
      </c>
    </row>
    <row r="119" spans="1:7" ht="31.5" x14ac:dyDescent="0.25">
      <c r="A119" s="2" t="s">
        <v>220</v>
      </c>
      <c r="B119" s="21"/>
      <c r="C119" s="82" t="s">
        <v>25</v>
      </c>
      <c r="D119" s="82" t="s">
        <v>72</v>
      </c>
      <c r="E119" s="30" t="s">
        <v>83</v>
      </c>
      <c r="F119" s="30">
        <v>400</v>
      </c>
      <c r="G119" s="9">
        <v>4048</v>
      </c>
    </row>
    <row r="120" spans="1:7" x14ac:dyDescent="0.25">
      <c r="A120" s="81" t="s">
        <v>17</v>
      </c>
      <c r="B120" s="21"/>
      <c r="C120" s="82" t="s">
        <v>25</v>
      </c>
      <c r="D120" s="82" t="s">
        <v>72</v>
      </c>
      <c r="E120" s="30" t="s">
        <v>83</v>
      </c>
      <c r="F120" s="30">
        <v>800</v>
      </c>
      <c r="G120" s="9">
        <v>6596.9</v>
      </c>
    </row>
    <row r="121" spans="1:7" x14ac:dyDescent="0.25">
      <c r="A121" s="81" t="s">
        <v>185</v>
      </c>
      <c r="B121" s="21"/>
      <c r="C121" s="82" t="s">
        <v>42</v>
      </c>
      <c r="D121" s="82"/>
      <c r="E121" s="82"/>
      <c r="F121" s="82"/>
      <c r="G121" s="9">
        <f>SUM(G122)+G132+G145</f>
        <v>44103.4</v>
      </c>
    </row>
    <row r="122" spans="1:7" x14ac:dyDescent="0.25">
      <c r="A122" s="32" t="s">
        <v>134</v>
      </c>
      <c r="B122" s="30"/>
      <c r="C122" s="82" t="s">
        <v>42</v>
      </c>
      <c r="D122" s="82" t="s">
        <v>11</v>
      </c>
      <c r="E122" s="82"/>
      <c r="F122" s="82"/>
      <c r="G122" s="9">
        <f t="shared" ref="G122" si="17">SUM(G123)</f>
        <v>7085.5</v>
      </c>
    </row>
    <row r="123" spans="1:7" x14ac:dyDescent="0.25">
      <c r="A123" s="81" t="s">
        <v>153</v>
      </c>
      <c r="B123" s="21"/>
      <c r="C123" s="82" t="s">
        <v>42</v>
      </c>
      <c r="D123" s="82" t="s">
        <v>11</v>
      </c>
      <c r="E123" s="30" t="s">
        <v>154</v>
      </c>
      <c r="F123" s="82"/>
      <c r="G123" s="9">
        <f>SUM(G126)+G124+G131</f>
        <v>7085.5</v>
      </c>
    </row>
    <row r="124" spans="1:7" hidden="1" x14ac:dyDescent="0.25">
      <c r="A124" s="32" t="s">
        <v>59</v>
      </c>
      <c r="B124" s="30"/>
      <c r="C124" s="82" t="s">
        <v>42</v>
      </c>
      <c r="D124" s="82" t="s">
        <v>11</v>
      </c>
      <c r="E124" s="82" t="s">
        <v>79</v>
      </c>
      <c r="F124" s="82"/>
      <c r="G124" s="9"/>
    </row>
    <row r="125" spans="1:7" ht="63" hidden="1" x14ac:dyDescent="0.25">
      <c r="A125" s="2" t="s">
        <v>39</v>
      </c>
      <c r="B125" s="30"/>
      <c r="C125" s="82" t="s">
        <v>42</v>
      </c>
      <c r="D125" s="82" t="s">
        <v>11</v>
      </c>
      <c r="E125" s="82" t="s">
        <v>79</v>
      </c>
      <c r="F125" s="82" t="s">
        <v>67</v>
      </c>
      <c r="G125" s="9"/>
    </row>
    <row r="126" spans="1:7" ht="31.5" x14ac:dyDescent="0.25">
      <c r="A126" s="81" t="s">
        <v>186</v>
      </c>
      <c r="B126" s="21"/>
      <c r="C126" s="82" t="s">
        <v>42</v>
      </c>
      <c r="D126" s="82" t="s">
        <v>11</v>
      </c>
      <c r="E126" s="82" t="s">
        <v>448</v>
      </c>
      <c r="F126" s="82"/>
      <c r="G126" s="9">
        <f>SUM(G127:G129)</f>
        <v>5581.7</v>
      </c>
    </row>
    <row r="127" spans="1:7" ht="63" x14ac:dyDescent="0.25">
      <c r="A127" s="2" t="s">
        <v>39</v>
      </c>
      <c r="B127" s="21"/>
      <c r="C127" s="82" t="s">
        <v>42</v>
      </c>
      <c r="D127" s="82" t="s">
        <v>11</v>
      </c>
      <c r="E127" s="82" t="s">
        <v>448</v>
      </c>
      <c r="F127" s="82" t="s">
        <v>67</v>
      </c>
      <c r="G127" s="9">
        <v>4886.8</v>
      </c>
    </row>
    <row r="128" spans="1:7" ht="31.5" x14ac:dyDescent="0.25">
      <c r="A128" s="81" t="s">
        <v>40</v>
      </c>
      <c r="B128" s="21"/>
      <c r="C128" s="82" t="s">
        <v>42</v>
      </c>
      <c r="D128" s="82" t="s">
        <v>11</v>
      </c>
      <c r="E128" s="82" t="s">
        <v>448</v>
      </c>
      <c r="F128" s="82" t="s">
        <v>69</v>
      </c>
      <c r="G128" s="9">
        <v>694.9</v>
      </c>
    </row>
    <row r="129" spans="1:7" hidden="1" x14ac:dyDescent="0.25">
      <c r="A129" s="81" t="s">
        <v>17</v>
      </c>
      <c r="B129" s="21"/>
      <c r="C129" s="82" t="s">
        <v>42</v>
      </c>
      <c r="D129" s="82" t="s">
        <v>11</v>
      </c>
      <c r="E129" s="82" t="s">
        <v>448</v>
      </c>
      <c r="F129" s="82" t="s">
        <v>74</v>
      </c>
      <c r="G129" s="9"/>
    </row>
    <row r="130" spans="1:7" ht="47.25" x14ac:dyDescent="0.25">
      <c r="A130" s="135" t="s">
        <v>936</v>
      </c>
      <c r="B130" s="21"/>
      <c r="C130" s="136" t="s">
        <v>42</v>
      </c>
      <c r="D130" s="136" t="s">
        <v>11</v>
      </c>
      <c r="E130" s="136" t="s">
        <v>935</v>
      </c>
      <c r="F130" s="136"/>
      <c r="G130" s="9">
        <f t="shared" ref="G130" si="18">G131</f>
        <v>1503.8</v>
      </c>
    </row>
    <row r="131" spans="1:7" ht="63" x14ac:dyDescent="0.25">
      <c r="A131" s="2" t="s">
        <v>39</v>
      </c>
      <c r="B131" s="21"/>
      <c r="C131" s="136" t="s">
        <v>42</v>
      </c>
      <c r="D131" s="136" t="s">
        <v>11</v>
      </c>
      <c r="E131" s="136" t="s">
        <v>935</v>
      </c>
      <c r="F131" s="136" t="s">
        <v>67</v>
      </c>
      <c r="G131" s="9">
        <v>1503.8</v>
      </c>
    </row>
    <row r="132" spans="1:7" x14ac:dyDescent="0.25">
      <c r="A132" s="2" t="s">
        <v>530</v>
      </c>
      <c r="B132" s="4"/>
      <c r="C132" s="4" t="s">
        <v>42</v>
      </c>
      <c r="D132" s="4" t="s">
        <v>135</v>
      </c>
      <c r="E132" s="4"/>
      <c r="F132" s="4"/>
      <c r="G132" s="7">
        <f t="shared" ref="G132" si="19">SUM(G133)+G143</f>
        <v>29323.999999999996</v>
      </c>
    </row>
    <row r="133" spans="1:7" ht="31.5" x14ac:dyDescent="0.25">
      <c r="A133" s="2" t="s">
        <v>391</v>
      </c>
      <c r="B133" s="4"/>
      <c r="C133" s="4" t="s">
        <v>42</v>
      </c>
      <c r="D133" s="4" t="s">
        <v>135</v>
      </c>
      <c r="E133" s="4" t="s">
        <v>226</v>
      </c>
      <c r="F133" s="4"/>
      <c r="G133" s="7">
        <f t="shared" ref="G133" si="20">SUM(G134)</f>
        <v>29308.999999999996</v>
      </c>
    </row>
    <row r="134" spans="1:7" ht="47.25" x14ac:dyDescent="0.25">
      <c r="A134" s="2" t="s">
        <v>392</v>
      </c>
      <c r="B134" s="4"/>
      <c r="C134" s="4" t="s">
        <v>42</v>
      </c>
      <c r="D134" s="4" t="s">
        <v>135</v>
      </c>
      <c r="E134" s="4" t="s">
        <v>227</v>
      </c>
      <c r="F134" s="4"/>
      <c r="G134" s="7">
        <f>SUM(G135,G138)</f>
        <v>29308.999999999996</v>
      </c>
    </row>
    <row r="135" spans="1:7" x14ac:dyDescent="0.25">
      <c r="A135" s="2" t="s">
        <v>26</v>
      </c>
      <c r="B135" s="4"/>
      <c r="C135" s="4" t="s">
        <v>42</v>
      </c>
      <c r="D135" s="4" t="s">
        <v>135</v>
      </c>
      <c r="E135" s="4" t="s">
        <v>228</v>
      </c>
      <c r="F135" s="4"/>
      <c r="G135" s="7">
        <f t="shared" ref="G135" si="21">SUM(G136)</f>
        <v>50.6</v>
      </c>
    </row>
    <row r="136" spans="1:7" ht="31.5" x14ac:dyDescent="0.25">
      <c r="A136" s="2" t="s">
        <v>224</v>
      </c>
      <c r="B136" s="4"/>
      <c r="C136" s="4" t="s">
        <v>42</v>
      </c>
      <c r="D136" s="4" t="s">
        <v>135</v>
      </c>
      <c r="E136" s="4" t="s">
        <v>230</v>
      </c>
      <c r="F136" s="4"/>
      <c r="G136" s="7">
        <f>SUM(G137)</f>
        <v>50.6</v>
      </c>
    </row>
    <row r="137" spans="1:7" ht="31.5" x14ac:dyDescent="0.25">
      <c r="A137" s="2" t="s">
        <v>40</v>
      </c>
      <c r="B137" s="4"/>
      <c r="C137" s="4" t="s">
        <v>42</v>
      </c>
      <c r="D137" s="4" t="s">
        <v>135</v>
      </c>
      <c r="E137" s="4" t="s">
        <v>230</v>
      </c>
      <c r="F137" s="4" t="s">
        <v>69</v>
      </c>
      <c r="G137" s="7">
        <v>50.6</v>
      </c>
    </row>
    <row r="138" spans="1:7" ht="31.5" x14ac:dyDescent="0.25">
      <c r="A138" s="2" t="s">
        <v>33</v>
      </c>
      <c r="B138" s="4"/>
      <c r="C138" s="4" t="s">
        <v>42</v>
      </c>
      <c r="D138" s="4" t="s">
        <v>135</v>
      </c>
      <c r="E138" s="4" t="s">
        <v>231</v>
      </c>
      <c r="F138" s="4"/>
      <c r="G138" s="7">
        <f>SUM(G139:G141)</f>
        <v>29258.399999999998</v>
      </c>
    </row>
    <row r="139" spans="1:7" ht="63" x14ac:dyDescent="0.25">
      <c r="A139" s="2" t="s">
        <v>39</v>
      </c>
      <c r="B139" s="4"/>
      <c r="C139" s="4" t="s">
        <v>42</v>
      </c>
      <c r="D139" s="4" t="s">
        <v>135</v>
      </c>
      <c r="E139" s="4" t="s">
        <v>231</v>
      </c>
      <c r="F139" s="4" t="s">
        <v>67</v>
      </c>
      <c r="G139" s="7">
        <v>23670.5</v>
      </c>
    </row>
    <row r="140" spans="1:7" ht="31.5" x14ac:dyDescent="0.25">
      <c r="A140" s="2" t="s">
        <v>40</v>
      </c>
      <c r="B140" s="4"/>
      <c r="C140" s="4" t="s">
        <v>42</v>
      </c>
      <c r="D140" s="4" t="s">
        <v>135</v>
      </c>
      <c r="E140" s="4" t="s">
        <v>231</v>
      </c>
      <c r="F140" s="4" t="s">
        <v>69</v>
      </c>
      <c r="G140" s="7">
        <v>5428.3</v>
      </c>
    </row>
    <row r="141" spans="1:7" x14ac:dyDescent="0.25">
      <c r="A141" s="2" t="s">
        <v>17</v>
      </c>
      <c r="B141" s="4"/>
      <c r="C141" s="4" t="s">
        <v>42</v>
      </c>
      <c r="D141" s="4" t="s">
        <v>135</v>
      </c>
      <c r="E141" s="4" t="s">
        <v>231</v>
      </c>
      <c r="F141" s="4" t="s">
        <v>74</v>
      </c>
      <c r="G141" s="7">
        <v>159.6</v>
      </c>
    </row>
    <row r="142" spans="1:7" x14ac:dyDescent="0.25">
      <c r="A142" s="2" t="s">
        <v>153</v>
      </c>
      <c r="B142" s="4"/>
      <c r="C142" s="4" t="s">
        <v>42</v>
      </c>
      <c r="D142" s="4" t="s">
        <v>135</v>
      </c>
      <c r="E142" s="4" t="s">
        <v>154</v>
      </c>
      <c r="F142" s="4"/>
      <c r="G142" s="7">
        <f t="shared" ref="G142" si="22">G144</f>
        <v>15</v>
      </c>
    </row>
    <row r="143" spans="1:7" ht="31.5" x14ac:dyDescent="0.25">
      <c r="A143" s="2" t="s">
        <v>33</v>
      </c>
      <c r="B143" s="4"/>
      <c r="C143" s="4" t="s">
        <v>42</v>
      </c>
      <c r="D143" s="4" t="s">
        <v>135</v>
      </c>
      <c r="E143" s="4" t="s">
        <v>325</v>
      </c>
      <c r="F143" s="4"/>
      <c r="G143" s="7">
        <f t="shared" ref="G143" si="23">G144</f>
        <v>15</v>
      </c>
    </row>
    <row r="144" spans="1:7" x14ac:dyDescent="0.25">
      <c r="A144" s="2" t="s">
        <v>17</v>
      </c>
      <c r="B144" s="4"/>
      <c r="C144" s="4" t="s">
        <v>42</v>
      </c>
      <c r="D144" s="4" t="s">
        <v>135</v>
      </c>
      <c r="E144" s="4" t="s">
        <v>325</v>
      </c>
      <c r="F144" s="4" t="s">
        <v>74</v>
      </c>
      <c r="G144" s="7">
        <v>15</v>
      </c>
    </row>
    <row r="145" spans="1:7" ht="31.5" x14ac:dyDescent="0.25">
      <c r="A145" s="2" t="s">
        <v>531</v>
      </c>
      <c r="B145" s="4"/>
      <c r="C145" s="4" t="s">
        <v>42</v>
      </c>
      <c r="D145" s="4" t="s">
        <v>22</v>
      </c>
      <c r="E145" s="4"/>
      <c r="F145" s="4"/>
      <c r="G145" s="7">
        <f>SUM(G146)+G164+G160</f>
        <v>7693.9000000000005</v>
      </c>
    </row>
    <row r="146" spans="1:7" ht="31.5" x14ac:dyDescent="0.25">
      <c r="A146" s="2" t="s">
        <v>391</v>
      </c>
      <c r="B146" s="4"/>
      <c r="C146" s="4" t="s">
        <v>42</v>
      </c>
      <c r="D146" s="4" t="s">
        <v>22</v>
      </c>
      <c r="E146" s="4" t="s">
        <v>226</v>
      </c>
      <c r="F146" s="4"/>
      <c r="G146" s="7">
        <f>SUM(G147+G151)+G157</f>
        <v>7693.9000000000005</v>
      </c>
    </row>
    <row r="147" spans="1:7" ht="47.25" x14ac:dyDescent="0.25">
      <c r="A147" s="2" t="s">
        <v>392</v>
      </c>
      <c r="B147" s="4"/>
      <c r="C147" s="4" t="s">
        <v>42</v>
      </c>
      <c r="D147" s="4" t="s">
        <v>22</v>
      </c>
      <c r="E147" s="4" t="s">
        <v>227</v>
      </c>
      <c r="F147" s="4"/>
      <c r="G147" s="7">
        <f t="shared" ref="G147:G148" si="24">SUM(G148)</f>
        <v>829.3</v>
      </c>
    </row>
    <row r="148" spans="1:7" x14ac:dyDescent="0.25">
      <c r="A148" s="2" t="s">
        <v>26</v>
      </c>
      <c r="B148" s="4"/>
      <c r="C148" s="4" t="s">
        <v>42</v>
      </c>
      <c r="D148" s="4" t="s">
        <v>22</v>
      </c>
      <c r="E148" s="4" t="s">
        <v>228</v>
      </c>
      <c r="F148" s="4"/>
      <c r="G148" s="7">
        <f t="shared" si="24"/>
        <v>829.3</v>
      </c>
    </row>
    <row r="149" spans="1:7" ht="31.5" x14ac:dyDescent="0.25">
      <c r="A149" s="2" t="s">
        <v>223</v>
      </c>
      <c r="B149" s="4"/>
      <c r="C149" s="4" t="s">
        <v>42</v>
      </c>
      <c r="D149" s="4" t="s">
        <v>22</v>
      </c>
      <c r="E149" s="4" t="s">
        <v>229</v>
      </c>
      <c r="F149" s="4"/>
      <c r="G149" s="7">
        <f t="shared" ref="G149" si="25">SUM(G150)</f>
        <v>829.3</v>
      </c>
    </row>
    <row r="150" spans="1:7" ht="31.5" x14ac:dyDescent="0.25">
      <c r="A150" s="2" t="s">
        <v>40</v>
      </c>
      <c r="B150" s="4"/>
      <c r="C150" s="4" t="s">
        <v>42</v>
      </c>
      <c r="D150" s="4" t="s">
        <v>22</v>
      </c>
      <c r="E150" s="4" t="s">
        <v>229</v>
      </c>
      <c r="F150" s="4" t="s">
        <v>69</v>
      </c>
      <c r="G150" s="7">
        <v>829.3</v>
      </c>
    </row>
    <row r="151" spans="1:7" ht="47.25" x14ac:dyDescent="0.25">
      <c r="A151" s="2" t="s">
        <v>225</v>
      </c>
      <c r="B151" s="4"/>
      <c r="C151" s="4" t="s">
        <v>42</v>
      </c>
      <c r="D151" s="4" t="s">
        <v>22</v>
      </c>
      <c r="E151" s="4" t="s">
        <v>232</v>
      </c>
      <c r="F151" s="4"/>
      <c r="G151" s="7">
        <f t="shared" ref="G151:G153" si="26">SUM(G152)</f>
        <v>6683.8</v>
      </c>
    </row>
    <row r="152" spans="1:7" x14ac:dyDescent="0.25">
      <c r="A152" s="2" t="s">
        <v>26</v>
      </c>
      <c r="B152" s="4"/>
      <c r="C152" s="4" t="s">
        <v>42</v>
      </c>
      <c r="D152" s="4" t="s">
        <v>22</v>
      </c>
      <c r="E152" s="4" t="s">
        <v>233</v>
      </c>
      <c r="F152" s="4"/>
      <c r="G152" s="7">
        <f>SUM(G153)+G155</f>
        <v>6683.8</v>
      </c>
    </row>
    <row r="153" spans="1:7" ht="31.5" x14ac:dyDescent="0.25">
      <c r="A153" s="2" t="s">
        <v>223</v>
      </c>
      <c r="B153" s="4"/>
      <c r="C153" s="4" t="s">
        <v>42</v>
      </c>
      <c r="D153" s="4" t="s">
        <v>22</v>
      </c>
      <c r="E153" s="4" t="s">
        <v>846</v>
      </c>
      <c r="F153" s="4"/>
      <c r="G153" s="7">
        <f t="shared" si="26"/>
        <v>6683.8</v>
      </c>
    </row>
    <row r="154" spans="1:7" ht="31.5" x14ac:dyDescent="0.25">
      <c r="A154" s="2" t="s">
        <v>40</v>
      </c>
      <c r="B154" s="4"/>
      <c r="C154" s="4" t="s">
        <v>42</v>
      </c>
      <c r="D154" s="4" t="s">
        <v>22</v>
      </c>
      <c r="E154" s="4" t="s">
        <v>846</v>
      </c>
      <c r="F154" s="4" t="s">
        <v>69</v>
      </c>
      <c r="G154" s="7">
        <v>6683.8</v>
      </c>
    </row>
    <row r="155" spans="1:7" ht="31.5" x14ac:dyDescent="0.25">
      <c r="A155" s="2" t="s">
        <v>886</v>
      </c>
      <c r="B155" s="4"/>
      <c r="C155" s="4" t="s">
        <v>42</v>
      </c>
      <c r="D155" s="4" t="s">
        <v>22</v>
      </c>
      <c r="E155" s="4" t="s">
        <v>885</v>
      </c>
      <c r="F155" s="4"/>
      <c r="G155" s="7">
        <f t="shared" ref="G155" si="27">SUM(G156)</f>
        <v>0</v>
      </c>
    </row>
    <row r="156" spans="1:7" ht="31.5" x14ac:dyDescent="0.25">
      <c r="A156" s="2" t="s">
        <v>40</v>
      </c>
      <c r="B156" s="4"/>
      <c r="C156" s="4" t="s">
        <v>42</v>
      </c>
      <c r="D156" s="4" t="s">
        <v>22</v>
      </c>
      <c r="E156" s="4" t="s">
        <v>885</v>
      </c>
      <c r="F156" s="4" t="s">
        <v>69</v>
      </c>
      <c r="G156" s="7">
        <v>0</v>
      </c>
    </row>
    <row r="157" spans="1:7" ht="31.5" x14ac:dyDescent="0.25">
      <c r="A157" s="2" t="s">
        <v>393</v>
      </c>
      <c r="B157" s="4"/>
      <c r="C157" s="4" t="s">
        <v>42</v>
      </c>
      <c r="D157" s="4" t="s">
        <v>22</v>
      </c>
      <c r="E157" s="4" t="s">
        <v>234</v>
      </c>
      <c r="F157" s="4"/>
      <c r="G157" s="7">
        <f t="shared" ref="G157:G158" si="28">SUM(G158)</f>
        <v>180.8</v>
      </c>
    </row>
    <row r="158" spans="1:7" x14ac:dyDescent="0.25">
      <c r="A158" s="2" t="s">
        <v>26</v>
      </c>
      <c r="B158" s="4"/>
      <c r="C158" s="4" t="s">
        <v>42</v>
      </c>
      <c r="D158" s="4" t="s">
        <v>22</v>
      </c>
      <c r="E158" s="4" t="s">
        <v>235</v>
      </c>
      <c r="F158" s="4"/>
      <c r="G158" s="7">
        <f t="shared" si="28"/>
        <v>180.8</v>
      </c>
    </row>
    <row r="159" spans="1:7" ht="31.5" x14ac:dyDescent="0.25">
      <c r="A159" s="2" t="s">
        <v>40</v>
      </c>
      <c r="B159" s="4"/>
      <c r="C159" s="4" t="s">
        <v>42</v>
      </c>
      <c r="D159" s="4" t="s">
        <v>22</v>
      </c>
      <c r="E159" s="4" t="s">
        <v>235</v>
      </c>
      <c r="F159" s="4" t="s">
        <v>69</v>
      </c>
      <c r="G159" s="7">
        <v>180.8</v>
      </c>
    </row>
    <row r="160" spans="1:7" ht="31.5" hidden="1" x14ac:dyDescent="0.25">
      <c r="A160" s="81" t="s">
        <v>565</v>
      </c>
      <c r="B160" s="4"/>
      <c r="C160" s="4" t="s">
        <v>42</v>
      </c>
      <c r="D160" s="4" t="s">
        <v>22</v>
      </c>
      <c r="E160" s="4" t="s">
        <v>196</v>
      </c>
      <c r="F160" s="4"/>
      <c r="G160" s="7">
        <f t="shared" ref="G160" si="29">SUM(G162)</f>
        <v>0</v>
      </c>
    </row>
    <row r="161" spans="1:7" ht="31.5" hidden="1" x14ac:dyDescent="0.25">
      <c r="A161" s="81" t="s">
        <v>40</v>
      </c>
      <c r="B161" s="4"/>
      <c r="C161" s="4" t="s">
        <v>42</v>
      </c>
      <c r="D161" s="4" t="s">
        <v>22</v>
      </c>
      <c r="E161" s="4" t="s">
        <v>203</v>
      </c>
      <c r="F161" s="4"/>
      <c r="G161" s="7">
        <f t="shared" ref="G161:G162" si="30">SUM(G162)</f>
        <v>0</v>
      </c>
    </row>
    <row r="162" spans="1:7" ht="173.25" hidden="1" x14ac:dyDescent="0.25">
      <c r="A162" s="81" t="s">
        <v>870</v>
      </c>
      <c r="B162" s="4"/>
      <c r="C162" s="4" t="s">
        <v>42</v>
      </c>
      <c r="D162" s="4" t="s">
        <v>22</v>
      </c>
      <c r="E162" s="4" t="s">
        <v>730</v>
      </c>
      <c r="F162" s="4"/>
      <c r="G162" s="7">
        <f t="shared" si="30"/>
        <v>0</v>
      </c>
    </row>
    <row r="163" spans="1:7" ht="63" hidden="1" x14ac:dyDescent="0.25">
      <c r="A163" s="2" t="s">
        <v>39</v>
      </c>
      <c r="B163" s="4"/>
      <c r="C163" s="4" t="s">
        <v>42</v>
      </c>
      <c r="D163" s="4" t="s">
        <v>22</v>
      </c>
      <c r="E163" s="4" t="s">
        <v>730</v>
      </c>
      <c r="F163" s="4" t="s">
        <v>67</v>
      </c>
      <c r="G163" s="7">
        <v>0</v>
      </c>
    </row>
    <row r="164" spans="1:7" hidden="1" x14ac:dyDescent="0.25">
      <c r="A164" s="2" t="s">
        <v>153</v>
      </c>
      <c r="B164" s="4"/>
      <c r="C164" s="4" t="s">
        <v>42</v>
      </c>
      <c r="D164" s="4" t="s">
        <v>22</v>
      </c>
      <c r="E164" s="4" t="s">
        <v>154</v>
      </c>
      <c r="F164" s="4"/>
      <c r="G164" s="7">
        <f t="shared" ref="G164" si="31">SUM(G165)</f>
        <v>0</v>
      </c>
    </row>
    <row r="165" spans="1:7" ht="31.5" hidden="1" x14ac:dyDescent="0.25">
      <c r="A165" s="2" t="s">
        <v>254</v>
      </c>
      <c r="B165" s="4"/>
      <c r="C165" s="4" t="s">
        <v>42</v>
      </c>
      <c r="D165" s="4" t="s">
        <v>22</v>
      </c>
      <c r="E165" s="4" t="s">
        <v>255</v>
      </c>
      <c r="F165" s="4"/>
      <c r="G165" s="7">
        <f>SUM(G166)</f>
        <v>0</v>
      </c>
    </row>
    <row r="166" spans="1:7" ht="31.5" hidden="1" x14ac:dyDescent="0.25">
      <c r="A166" s="2" t="s">
        <v>40</v>
      </c>
      <c r="B166" s="4"/>
      <c r="C166" s="4" t="s">
        <v>42</v>
      </c>
      <c r="D166" s="4" t="s">
        <v>22</v>
      </c>
      <c r="E166" s="4" t="s">
        <v>255</v>
      </c>
      <c r="F166" s="4" t="s">
        <v>69</v>
      </c>
      <c r="G166" s="7">
        <v>0</v>
      </c>
    </row>
    <row r="167" spans="1:7" ht="31.5" hidden="1" x14ac:dyDescent="0.25">
      <c r="A167" s="81" t="s">
        <v>76</v>
      </c>
      <c r="B167" s="21"/>
      <c r="C167" s="4" t="s">
        <v>42</v>
      </c>
      <c r="D167" s="4" t="s">
        <v>135</v>
      </c>
      <c r="E167" s="30" t="s">
        <v>325</v>
      </c>
      <c r="F167" s="30"/>
      <c r="G167" s="9">
        <f>G168</f>
        <v>0</v>
      </c>
    </row>
    <row r="168" spans="1:7" hidden="1" x14ac:dyDescent="0.25">
      <c r="A168" s="81" t="s">
        <v>17</v>
      </c>
      <c r="B168" s="21"/>
      <c r="C168" s="4" t="s">
        <v>42</v>
      </c>
      <c r="D168" s="4" t="s">
        <v>135</v>
      </c>
      <c r="E168" s="30" t="s">
        <v>325</v>
      </c>
      <c r="F168" s="30">
        <v>800</v>
      </c>
      <c r="G168" s="9"/>
    </row>
    <row r="169" spans="1:7" x14ac:dyDescent="0.25">
      <c r="A169" s="81" t="s">
        <v>10</v>
      </c>
      <c r="B169" s="21"/>
      <c r="C169" s="82" t="s">
        <v>11</v>
      </c>
      <c r="D169" s="30"/>
      <c r="E169" s="30"/>
      <c r="F169" s="30"/>
      <c r="G169" s="9">
        <f>SUM(G232)+G170+G197</f>
        <v>1744396.4</v>
      </c>
    </row>
    <row r="170" spans="1:7" x14ac:dyDescent="0.25">
      <c r="A170" s="2" t="s">
        <v>12</v>
      </c>
      <c r="B170" s="4"/>
      <c r="C170" s="4" t="s">
        <v>11</v>
      </c>
      <c r="D170" s="4" t="s">
        <v>13</v>
      </c>
      <c r="E170" s="4"/>
      <c r="F170" s="4"/>
      <c r="G170" s="7">
        <f>SUM(G171)+G188+G194</f>
        <v>960878.99999999988</v>
      </c>
    </row>
    <row r="171" spans="1:7" ht="31.5" x14ac:dyDescent="0.25">
      <c r="A171" s="33" t="s">
        <v>422</v>
      </c>
      <c r="B171" s="4"/>
      <c r="C171" s="4" t="s">
        <v>11</v>
      </c>
      <c r="D171" s="4" t="s">
        <v>13</v>
      </c>
      <c r="E171" s="4" t="s">
        <v>236</v>
      </c>
      <c r="F171" s="4"/>
      <c r="G171" s="7">
        <f>SUM(G172)+G184</f>
        <v>478894.89999999997</v>
      </c>
    </row>
    <row r="172" spans="1:7" x14ac:dyDescent="0.25">
      <c r="A172" s="33" t="s">
        <v>26</v>
      </c>
      <c r="B172" s="4"/>
      <c r="C172" s="4" t="s">
        <v>11</v>
      </c>
      <c r="D172" s="4" t="s">
        <v>13</v>
      </c>
      <c r="E172" s="5" t="s">
        <v>440</v>
      </c>
      <c r="F172" s="4"/>
      <c r="G172" s="7">
        <f t="shared" ref="G172" si="32">SUM(G173+G174+G178+G180)+G182+G176</f>
        <v>473547.3</v>
      </c>
    </row>
    <row r="173" spans="1:7" ht="31.5" x14ac:dyDescent="0.25">
      <c r="A173" s="33" t="s">
        <v>40</v>
      </c>
      <c r="B173" s="4"/>
      <c r="C173" s="4" t="s">
        <v>11</v>
      </c>
      <c r="D173" s="4" t="s">
        <v>13</v>
      </c>
      <c r="E173" s="5" t="s">
        <v>440</v>
      </c>
      <c r="F173" s="4" t="s">
        <v>69</v>
      </c>
      <c r="G173" s="7">
        <v>3620.1</v>
      </c>
    </row>
    <row r="174" spans="1:7" x14ac:dyDescent="0.25">
      <c r="A174" s="2" t="s">
        <v>16</v>
      </c>
      <c r="B174" s="4"/>
      <c r="C174" s="4" t="s">
        <v>11</v>
      </c>
      <c r="D174" s="4" t="s">
        <v>13</v>
      </c>
      <c r="E174" s="4" t="s">
        <v>614</v>
      </c>
      <c r="F174" s="4"/>
      <c r="G174" s="7">
        <f>SUM(G175)</f>
        <v>181658.3</v>
      </c>
    </row>
    <row r="175" spans="1:7" ht="31.5" x14ac:dyDescent="0.25">
      <c r="A175" s="33" t="s">
        <v>40</v>
      </c>
      <c r="B175" s="4"/>
      <c r="C175" s="4" t="s">
        <v>11</v>
      </c>
      <c r="D175" s="4" t="s">
        <v>13</v>
      </c>
      <c r="E175" s="4" t="s">
        <v>614</v>
      </c>
      <c r="F175" s="4" t="s">
        <v>69</v>
      </c>
      <c r="G175" s="7">
        <v>181658.3</v>
      </c>
    </row>
    <row r="176" spans="1:7" x14ac:dyDescent="0.25">
      <c r="A176" s="33" t="s">
        <v>938</v>
      </c>
      <c r="B176" s="4"/>
      <c r="C176" s="4" t="s">
        <v>11</v>
      </c>
      <c r="D176" s="4" t="s">
        <v>13</v>
      </c>
      <c r="E176" s="4" t="s">
        <v>937</v>
      </c>
      <c r="F176" s="4"/>
      <c r="G176" s="7">
        <f t="shared" ref="G176" si="33">G177</f>
        <v>966.2</v>
      </c>
    </row>
    <row r="177" spans="1:7" ht="31.5" x14ac:dyDescent="0.25">
      <c r="A177" s="33" t="s">
        <v>40</v>
      </c>
      <c r="B177" s="4"/>
      <c r="C177" s="4" t="s">
        <v>11</v>
      </c>
      <c r="D177" s="4" t="s">
        <v>13</v>
      </c>
      <c r="E177" s="4" t="s">
        <v>937</v>
      </c>
      <c r="F177" s="4" t="s">
        <v>69</v>
      </c>
      <c r="G177" s="7">
        <v>966.2</v>
      </c>
    </row>
    <row r="178" spans="1:7" ht="47.25" x14ac:dyDescent="0.25">
      <c r="A178" s="2" t="s">
        <v>871</v>
      </c>
      <c r="B178" s="4"/>
      <c r="C178" s="4" t="s">
        <v>11</v>
      </c>
      <c r="D178" s="4" t="s">
        <v>13</v>
      </c>
      <c r="E178" s="4" t="s">
        <v>715</v>
      </c>
      <c r="F178" s="4"/>
      <c r="G178" s="7">
        <f>SUM(G179)</f>
        <v>53386.2</v>
      </c>
    </row>
    <row r="179" spans="1:7" ht="31.5" x14ac:dyDescent="0.25">
      <c r="A179" s="33" t="s">
        <v>40</v>
      </c>
      <c r="B179" s="4"/>
      <c r="C179" s="4" t="s">
        <v>11</v>
      </c>
      <c r="D179" s="4" t="s">
        <v>13</v>
      </c>
      <c r="E179" s="4" t="s">
        <v>715</v>
      </c>
      <c r="F179" s="4" t="s">
        <v>69</v>
      </c>
      <c r="G179" s="7">
        <v>53386.2</v>
      </c>
    </row>
    <row r="180" spans="1:7" ht="47.25" x14ac:dyDescent="0.25">
      <c r="A180" s="2" t="s">
        <v>580</v>
      </c>
      <c r="B180" s="4"/>
      <c r="C180" s="4" t="s">
        <v>11</v>
      </c>
      <c r="D180" s="4" t="s">
        <v>13</v>
      </c>
      <c r="E180" s="4" t="s">
        <v>713</v>
      </c>
      <c r="F180" s="4"/>
      <c r="G180" s="7">
        <f t="shared" ref="G180" si="34">SUM(G181)</f>
        <v>189678.4</v>
      </c>
    </row>
    <row r="181" spans="1:7" ht="31.5" x14ac:dyDescent="0.25">
      <c r="A181" s="33" t="s">
        <v>40</v>
      </c>
      <c r="B181" s="4"/>
      <c r="C181" s="4" t="s">
        <v>11</v>
      </c>
      <c r="D181" s="4" t="s">
        <v>13</v>
      </c>
      <c r="E181" s="4" t="s">
        <v>713</v>
      </c>
      <c r="F181" s="4" t="s">
        <v>69</v>
      </c>
      <c r="G181" s="7">
        <v>189678.4</v>
      </c>
    </row>
    <row r="182" spans="1:7" ht="63" x14ac:dyDescent="0.25">
      <c r="A182" s="2" t="s">
        <v>872</v>
      </c>
      <c r="B182" s="4"/>
      <c r="C182" s="4" t="s">
        <v>11</v>
      </c>
      <c r="D182" s="4" t="s">
        <v>13</v>
      </c>
      <c r="E182" s="4" t="s">
        <v>873</v>
      </c>
      <c r="F182" s="4"/>
      <c r="G182" s="7">
        <f t="shared" ref="G182" si="35">SUM(G183)</f>
        <v>44238.1</v>
      </c>
    </row>
    <row r="183" spans="1:7" ht="31.5" x14ac:dyDescent="0.25">
      <c r="A183" s="33" t="s">
        <v>40</v>
      </c>
      <c r="B183" s="4"/>
      <c r="C183" s="4" t="s">
        <v>11</v>
      </c>
      <c r="D183" s="4" t="s">
        <v>13</v>
      </c>
      <c r="E183" s="4" t="s">
        <v>873</v>
      </c>
      <c r="F183" s="4" t="s">
        <v>69</v>
      </c>
      <c r="G183" s="7">
        <v>44238.1</v>
      </c>
    </row>
    <row r="184" spans="1:7" ht="31.5" x14ac:dyDescent="0.25">
      <c r="A184" s="33" t="s">
        <v>291</v>
      </c>
      <c r="B184" s="4"/>
      <c r="C184" s="4" t="s">
        <v>11</v>
      </c>
      <c r="D184" s="4" t="s">
        <v>13</v>
      </c>
      <c r="E184" s="4" t="s">
        <v>939</v>
      </c>
      <c r="F184" s="4"/>
      <c r="G184" s="7">
        <f t="shared" ref="G184" si="36">G185+G186</f>
        <v>5347.6</v>
      </c>
    </row>
    <row r="185" spans="1:7" ht="31.5" hidden="1" x14ac:dyDescent="0.25">
      <c r="A185" s="2" t="s">
        <v>220</v>
      </c>
      <c r="B185" s="4"/>
      <c r="C185" s="4" t="s">
        <v>11</v>
      </c>
      <c r="D185" s="4" t="s">
        <v>13</v>
      </c>
      <c r="E185" s="4" t="s">
        <v>939</v>
      </c>
      <c r="F185" s="4" t="s">
        <v>201</v>
      </c>
      <c r="G185" s="7"/>
    </row>
    <row r="186" spans="1:7" ht="63" x14ac:dyDescent="0.25">
      <c r="A186" s="33" t="s">
        <v>872</v>
      </c>
      <c r="B186" s="4"/>
      <c r="C186" s="4" t="s">
        <v>11</v>
      </c>
      <c r="D186" s="4" t="s">
        <v>13</v>
      </c>
      <c r="E186" s="4" t="s">
        <v>940</v>
      </c>
      <c r="F186" s="4"/>
      <c r="G186" s="7">
        <f t="shared" ref="G186" si="37">G187</f>
        <v>5347.6</v>
      </c>
    </row>
    <row r="187" spans="1:7" ht="31.5" x14ac:dyDescent="0.25">
      <c r="A187" s="2" t="s">
        <v>220</v>
      </c>
      <c r="B187" s="4"/>
      <c r="C187" s="4" t="s">
        <v>11</v>
      </c>
      <c r="D187" s="4" t="s">
        <v>13</v>
      </c>
      <c r="E187" s="4" t="s">
        <v>940</v>
      </c>
      <c r="F187" s="4" t="s">
        <v>201</v>
      </c>
      <c r="G187" s="7">
        <v>5347.6</v>
      </c>
    </row>
    <row r="188" spans="1:7" ht="47.25" x14ac:dyDescent="0.25">
      <c r="A188" s="2" t="s">
        <v>387</v>
      </c>
      <c r="B188" s="4"/>
      <c r="C188" s="4" t="s">
        <v>11</v>
      </c>
      <c r="D188" s="4" t="s">
        <v>13</v>
      </c>
      <c r="E188" s="4" t="s">
        <v>176</v>
      </c>
      <c r="F188" s="4"/>
      <c r="G188" s="7">
        <f>SUM(G189)</f>
        <v>479436</v>
      </c>
    </row>
    <row r="189" spans="1:7" ht="47.25" x14ac:dyDescent="0.25">
      <c r="A189" s="2" t="s">
        <v>388</v>
      </c>
      <c r="B189" s="4"/>
      <c r="C189" s="4" t="s">
        <v>11</v>
      </c>
      <c r="D189" s="4" t="s">
        <v>13</v>
      </c>
      <c r="E189" s="4" t="s">
        <v>177</v>
      </c>
      <c r="F189" s="4"/>
      <c r="G189" s="7">
        <f>SUM(G190)+G192</f>
        <v>479436</v>
      </c>
    </row>
    <row r="190" spans="1:7" ht="47.25" x14ac:dyDescent="0.25">
      <c r="A190" s="2" t="s">
        <v>337</v>
      </c>
      <c r="B190" s="4"/>
      <c r="C190" s="4" t="s">
        <v>11</v>
      </c>
      <c r="D190" s="4" t="s">
        <v>13</v>
      </c>
      <c r="E190" s="4" t="s">
        <v>178</v>
      </c>
      <c r="F190" s="4"/>
      <c r="G190" s="7">
        <f t="shared" ref="G190" si="38">SUM(G191)</f>
        <v>419472</v>
      </c>
    </row>
    <row r="191" spans="1:7" ht="31.5" x14ac:dyDescent="0.25">
      <c r="A191" s="2" t="s">
        <v>40</v>
      </c>
      <c r="B191" s="4"/>
      <c r="C191" s="4" t="s">
        <v>11</v>
      </c>
      <c r="D191" s="4" t="s">
        <v>13</v>
      </c>
      <c r="E191" s="4" t="s">
        <v>178</v>
      </c>
      <c r="F191" s="4">
        <v>200</v>
      </c>
      <c r="G191" s="7">
        <v>419472</v>
      </c>
    </row>
    <row r="192" spans="1:7" ht="47.25" x14ac:dyDescent="0.25">
      <c r="A192" s="2" t="s">
        <v>914</v>
      </c>
      <c r="B192" s="4"/>
      <c r="C192" s="4" t="s">
        <v>11</v>
      </c>
      <c r="D192" s="4" t="s">
        <v>13</v>
      </c>
      <c r="E192" s="4" t="s">
        <v>915</v>
      </c>
      <c r="F192" s="4"/>
      <c r="G192" s="7">
        <f>SUM(G193)</f>
        <v>59964</v>
      </c>
    </row>
    <row r="193" spans="1:7" ht="31.5" x14ac:dyDescent="0.25">
      <c r="A193" s="2" t="s">
        <v>40</v>
      </c>
      <c r="B193" s="4"/>
      <c r="C193" s="4" t="s">
        <v>11</v>
      </c>
      <c r="D193" s="4" t="s">
        <v>13</v>
      </c>
      <c r="E193" s="4" t="s">
        <v>915</v>
      </c>
      <c r="F193" s="4" t="s">
        <v>69</v>
      </c>
      <c r="G193" s="7">
        <v>59964</v>
      </c>
    </row>
    <row r="194" spans="1:7" x14ac:dyDescent="0.25">
      <c r="A194" s="2" t="s">
        <v>153</v>
      </c>
      <c r="B194" s="4"/>
      <c r="C194" s="4" t="s">
        <v>11</v>
      </c>
      <c r="D194" s="4" t="s">
        <v>13</v>
      </c>
      <c r="E194" s="4" t="s">
        <v>154</v>
      </c>
      <c r="F194" s="4"/>
      <c r="G194" s="7">
        <f t="shared" ref="G194" si="39">SUM(G195)</f>
        <v>2548.1</v>
      </c>
    </row>
    <row r="195" spans="1:7" ht="31.5" x14ac:dyDescent="0.25">
      <c r="A195" s="129" t="s">
        <v>76</v>
      </c>
      <c r="B195" s="4"/>
      <c r="C195" s="4" t="s">
        <v>11</v>
      </c>
      <c r="D195" s="4" t="s">
        <v>13</v>
      </c>
      <c r="E195" s="30" t="s">
        <v>83</v>
      </c>
      <c r="F195" s="4"/>
      <c r="G195" s="7">
        <f>SUM(G196)</f>
        <v>2548.1</v>
      </c>
    </row>
    <row r="196" spans="1:7" x14ac:dyDescent="0.25">
      <c r="A196" s="129" t="s">
        <v>17</v>
      </c>
      <c r="B196" s="21"/>
      <c r="C196" s="4" t="s">
        <v>11</v>
      </c>
      <c r="D196" s="4" t="s">
        <v>13</v>
      </c>
      <c r="E196" s="30" t="s">
        <v>83</v>
      </c>
      <c r="F196" s="30">
        <v>800</v>
      </c>
      <c r="G196" s="7">
        <v>2548.1</v>
      </c>
    </row>
    <row r="197" spans="1:7" x14ac:dyDescent="0.25">
      <c r="A197" s="2" t="s">
        <v>217</v>
      </c>
      <c r="B197" s="4"/>
      <c r="C197" s="4" t="s">
        <v>11</v>
      </c>
      <c r="D197" s="4" t="s">
        <v>135</v>
      </c>
      <c r="E197" s="4"/>
      <c r="F197" s="4"/>
      <c r="G197" s="7">
        <f>SUM(G201+G223)+G198+G206</f>
        <v>746512.6</v>
      </c>
    </row>
    <row r="198" spans="1:7" ht="31.5" x14ac:dyDescent="0.25">
      <c r="A198" s="34" t="s">
        <v>409</v>
      </c>
      <c r="B198" s="4"/>
      <c r="C198" s="4" t="s">
        <v>11</v>
      </c>
      <c r="D198" s="4" t="s">
        <v>135</v>
      </c>
      <c r="E198" s="4" t="s">
        <v>250</v>
      </c>
      <c r="F198" s="4"/>
      <c r="G198" s="7">
        <f t="shared" ref="G198:G199" si="40">SUM(G199)</f>
        <v>27045.7</v>
      </c>
    </row>
    <row r="199" spans="1:7" x14ac:dyDescent="0.25">
      <c r="A199" s="2" t="s">
        <v>26</v>
      </c>
      <c r="B199" s="4"/>
      <c r="C199" s="4" t="s">
        <v>11</v>
      </c>
      <c r="D199" s="4" t="s">
        <v>135</v>
      </c>
      <c r="E199" s="4" t="s">
        <v>251</v>
      </c>
      <c r="F199" s="4"/>
      <c r="G199" s="7">
        <f t="shared" si="40"/>
        <v>27045.7</v>
      </c>
    </row>
    <row r="200" spans="1:7" ht="31.5" x14ac:dyDescent="0.25">
      <c r="A200" s="2" t="s">
        <v>40</v>
      </c>
      <c r="B200" s="4"/>
      <c r="C200" s="4" t="s">
        <v>11</v>
      </c>
      <c r="D200" s="4" t="s">
        <v>135</v>
      </c>
      <c r="E200" s="4" t="s">
        <v>251</v>
      </c>
      <c r="F200" s="4" t="s">
        <v>69</v>
      </c>
      <c r="G200" s="7">
        <v>27045.7</v>
      </c>
    </row>
    <row r="201" spans="1:7" ht="31.5" x14ac:dyDescent="0.25">
      <c r="A201" s="33" t="s">
        <v>394</v>
      </c>
      <c r="B201" s="4"/>
      <c r="C201" s="4" t="s">
        <v>11</v>
      </c>
      <c r="D201" s="4" t="s">
        <v>135</v>
      </c>
      <c r="E201" s="4" t="s">
        <v>237</v>
      </c>
      <c r="F201" s="4"/>
      <c r="G201" s="7">
        <f t="shared" ref="G201" si="41">SUM(G202)</f>
        <v>64682.9</v>
      </c>
    </row>
    <row r="202" spans="1:7" x14ac:dyDescent="0.25">
      <c r="A202" s="33" t="s">
        <v>26</v>
      </c>
      <c r="B202" s="4"/>
      <c r="C202" s="4" t="s">
        <v>11</v>
      </c>
      <c r="D202" s="4" t="s">
        <v>135</v>
      </c>
      <c r="E202" s="4" t="s">
        <v>238</v>
      </c>
      <c r="F202" s="4"/>
      <c r="G202" s="7">
        <f t="shared" ref="G202" si="42">SUM(G203)+G204</f>
        <v>64682.9</v>
      </c>
    </row>
    <row r="203" spans="1:7" ht="31.5" x14ac:dyDescent="0.25">
      <c r="A203" s="33" t="s">
        <v>40</v>
      </c>
      <c r="B203" s="4"/>
      <c r="C203" s="4" t="s">
        <v>11</v>
      </c>
      <c r="D203" s="4" t="s">
        <v>135</v>
      </c>
      <c r="E203" s="4" t="s">
        <v>238</v>
      </c>
      <c r="F203" s="4" t="s">
        <v>69</v>
      </c>
      <c r="G203" s="7">
        <v>57307.9</v>
      </c>
    </row>
    <row r="204" spans="1:7" ht="31.5" x14ac:dyDescent="0.25">
      <c r="A204" s="33" t="s">
        <v>589</v>
      </c>
      <c r="B204" s="4"/>
      <c r="C204" s="4" t="s">
        <v>11</v>
      </c>
      <c r="D204" s="4" t="s">
        <v>135</v>
      </c>
      <c r="E204" s="5" t="s">
        <v>716</v>
      </c>
      <c r="F204" s="4"/>
      <c r="G204" s="7">
        <f>SUM(G205)</f>
        <v>7375</v>
      </c>
    </row>
    <row r="205" spans="1:7" ht="31.5" x14ac:dyDescent="0.25">
      <c r="A205" s="33" t="s">
        <v>40</v>
      </c>
      <c r="B205" s="4"/>
      <c r="C205" s="4" t="s">
        <v>11</v>
      </c>
      <c r="D205" s="4" t="s">
        <v>135</v>
      </c>
      <c r="E205" s="5" t="s">
        <v>716</v>
      </c>
      <c r="F205" s="4" t="s">
        <v>69</v>
      </c>
      <c r="G205" s="7">
        <v>7375</v>
      </c>
    </row>
    <row r="206" spans="1:7" ht="47.25" x14ac:dyDescent="0.25">
      <c r="A206" s="33" t="s">
        <v>925</v>
      </c>
      <c r="B206" s="4"/>
      <c r="C206" s="4" t="s">
        <v>11</v>
      </c>
      <c r="D206" s="4" t="s">
        <v>135</v>
      </c>
      <c r="E206" s="5" t="s">
        <v>335</v>
      </c>
      <c r="F206" s="4"/>
      <c r="G206" s="7">
        <f>SUM(G207)+G220</f>
        <v>97391.5</v>
      </c>
    </row>
    <row r="207" spans="1:7" x14ac:dyDescent="0.25">
      <c r="A207" s="33" t="s">
        <v>26</v>
      </c>
      <c r="B207" s="4"/>
      <c r="C207" s="4" t="s">
        <v>11</v>
      </c>
      <c r="D207" s="4" t="s">
        <v>135</v>
      </c>
      <c r="E207" s="5" t="s">
        <v>457</v>
      </c>
      <c r="F207" s="4"/>
      <c r="G207" s="7">
        <f t="shared" ref="G207" si="43">SUM(G209)+G208</f>
        <v>93139.1</v>
      </c>
    </row>
    <row r="208" spans="1:7" ht="31.5" x14ac:dyDescent="0.25">
      <c r="A208" s="33" t="s">
        <v>40</v>
      </c>
      <c r="B208" s="4"/>
      <c r="C208" s="4" t="s">
        <v>11</v>
      </c>
      <c r="D208" s="4" t="s">
        <v>135</v>
      </c>
      <c r="E208" s="5" t="s">
        <v>457</v>
      </c>
      <c r="F208" s="4" t="s">
        <v>69</v>
      </c>
      <c r="G208" s="7">
        <v>77721.5</v>
      </c>
    </row>
    <row r="209" spans="1:7" x14ac:dyDescent="0.25">
      <c r="A209" s="2" t="s">
        <v>592</v>
      </c>
      <c r="B209" s="4"/>
      <c r="C209" s="4" t="s">
        <v>11</v>
      </c>
      <c r="D209" s="4" t="s">
        <v>135</v>
      </c>
      <c r="E209" s="4" t="s">
        <v>724</v>
      </c>
      <c r="F209" s="4"/>
      <c r="G209" s="7">
        <f t="shared" ref="G209" si="44">SUM(G210+G212+G214)+G216+G218</f>
        <v>15417.6</v>
      </c>
    </row>
    <row r="210" spans="1:7" ht="47.25" x14ac:dyDescent="0.25">
      <c r="A210" s="2" t="s">
        <v>896</v>
      </c>
      <c r="B210" s="4"/>
      <c r="C210" s="4" t="s">
        <v>11</v>
      </c>
      <c r="D210" s="4" t="s">
        <v>135</v>
      </c>
      <c r="E210" s="4" t="s">
        <v>898</v>
      </c>
      <c r="F210" s="4"/>
      <c r="G210" s="7">
        <f>SUM(G211)</f>
        <v>1636.6</v>
      </c>
    </row>
    <row r="211" spans="1:7" ht="31.5" x14ac:dyDescent="0.25">
      <c r="A211" s="2" t="s">
        <v>40</v>
      </c>
      <c r="B211" s="4"/>
      <c r="C211" s="4" t="s">
        <v>11</v>
      </c>
      <c r="D211" s="4" t="s">
        <v>135</v>
      </c>
      <c r="E211" s="4" t="s">
        <v>907</v>
      </c>
      <c r="F211" s="4" t="s">
        <v>69</v>
      </c>
      <c r="G211" s="7">
        <v>1636.6</v>
      </c>
    </row>
    <row r="212" spans="1:7" ht="47.25" x14ac:dyDescent="0.25">
      <c r="A212" s="2" t="s">
        <v>899</v>
      </c>
      <c r="B212" s="4"/>
      <c r="C212" s="4" t="s">
        <v>11</v>
      </c>
      <c r="D212" s="4" t="s">
        <v>135</v>
      </c>
      <c r="E212" s="4" t="s">
        <v>900</v>
      </c>
      <c r="F212" s="4"/>
      <c r="G212" s="7">
        <f>SUM(G213)</f>
        <v>985.3</v>
      </c>
    </row>
    <row r="213" spans="1:7" ht="31.5" x14ac:dyDescent="0.25">
      <c r="A213" s="2" t="s">
        <v>40</v>
      </c>
      <c r="B213" s="4"/>
      <c r="C213" s="4" t="s">
        <v>11</v>
      </c>
      <c r="D213" s="4" t="s">
        <v>135</v>
      </c>
      <c r="E213" s="4" t="s">
        <v>900</v>
      </c>
      <c r="F213" s="4" t="s">
        <v>69</v>
      </c>
      <c r="G213" s="7">
        <v>985.3</v>
      </c>
    </row>
    <row r="214" spans="1:7" ht="31.5" x14ac:dyDescent="0.25">
      <c r="A214" s="2" t="s">
        <v>910</v>
      </c>
      <c r="B214" s="4"/>
      <c r="C214" s="4" t="s">
        <v>11</v>
      </c>
      <c r="D214" s="4" t="s">
        <v>135</v>
      </c>
      <c r="E214" s="4" t="s">
        <v>916</v>
      </c>
      <c r="F214" s="4"/>
      <c r="G214" s="7">
        <f t="shared" ref="G214" si="45">SUM(G215)</f>
        <v>2993.7</v>
      </c>
    </row>
    <row r="215" spans="1:7" ht="31.5" x14ac:dyDescent="0.25">
      <c r="A215" s="2" t="s">
        <v>40</v>
      </c>
      <c r="B215" s="4"/>
      <c r="C215" s="4" t="s">
        <v>11</v>
      </c>
      <c r="D215" s="4" t="s">
        <v>135</v>
      </c>
      <c r="E215" s="4" t="s">
        <v>916</v>
      </c>
      <c r="F215" s="4" t="s">
        <v>69</v>
      </c>
      <c r="G215" s="7">
        <v>2993.7</v>
      </c>
    </row>
    <row r="216" spans="1:7" ht="47.25" x14ac:dyDescent="0.25">
      <c r="A216" s="2" t="s">
        <v>917</v>
      </c>
      <c r="B216" s="4"/>
      <c r="C216" s="4" t="s">
        <v>11</v>
      </c>
      <c r="D216" s="4" t="s">
        <v>135</v>
      </c>
      <c r="E216" s="4" t="s">
        <v>902</v>
      </c>
      <c r="F216" s="4"/>
      <c r="G216" s="7">
        <f>SUM(G217)</f>
        <v>4516.6000000000004</v>
      </c>
    </row>
    <row r="217" spans="1:7" ht="31.5" x14ac:dyDescent="0.25">
      <c r="A217" s="2" t="s">
        <v>40</v>
      </c>
      <c r="B217" s="4"/>
      <c r="C217" s="4" t="s">
        <v>11</v>
      </c>
      <c r="D217" s="4" t="s">
        <v>135</v>
      </c>
      <c r="E217" s="4" t="s">
        <v>902</v>
      </c>
      <c r="F217" s="4" t="s">
        <v>69</v>
      </c>
      <c r="G217" s="7">
        <v>4516.6000000000004</v>
      </c>
    </row>
    <row r="218" spans="1:7" ht="47.25" x14ac:dyDescent="0.25">
      <c r="A218" s="2" t="s">
        <v>918</v>
      </c>
      <c r="B218" s="4"/>
      <c r="C218" s="4" t="s">
        <v>11</v>
      </c>
      <c r="D218" s="4" t="s">
        <v>135</v>
      </c>
      <c r="E218" s="4" t="s">
        <v>904</v>
      </c>
      <c r="F218" s="4"/>
      <c r="G218" s="7">
        <f t="shared" ref="G218" si="46">SUM(G219)</f>
        <v>5285.4</v>
      </c>
    </row>
    <row r="219" spans="1:7" ht="31.5" x14ac:dyDescent="0.25">
      <c r="A219" s="2" t="s">
        <v>40</v>
      </c>
      <c r="B219" s="4"/>
      <c r="C219" s="4" t="s">
        <v>11</v>
      </c>
      <c r="D219" s="4" t="s">
        <v>135</v>
      </c>
      <c r="E219" s="4" t="s">
        <v>904</v>
      </c>
      <c r="F219" s="4" t="s">
        <v>69</v>
      </c>
      <c r="G219" s="7">
        <v>5285.4</v>
      </c>
    </row>
    <row r="220" spans="1:7" x14ac:dyDescent="0.25">
      <c r="A220" s="33" t="s">
        <v>548</v>
      </c>
      <c r="B220" s="4"/>
      <c r="C220" s="4" t="s">
        <v>11</v>
      </c>
      <c r="D220" s="4" t="s">
        <v>135</v>
      </c>
      <c r="E220" s="4" t="s">
        <v>449</v>
      </c>
      <c r="F220" s="4"/>
      <c r="G220" s="7">
        <f t="shared" ref="G220:G221" si="47">SUM(G221)</f>
        <v>4252.3999999999996</v>
      </c>
    </row>
    <row r="221" spans="1:7" x14ac:dyDescent="0.25">
      <c r="A221" s="2" t="s">
        <v>368</v>
      </c>
      <c r="B221" s="4"/>
      <c r="C221" s="4" t="s">
        <v>11</v>
      </c>
      <c r="D221" s="4" t="s">
        <v>135</v>
      </c>
      <c r="E221" s="4" t="s">
        <v>450</v>
      </c>
      <c r="F221" s="4"/>
      <c r="G221" s="7">
        <f t="shared" si="47"/>
        <v>4252.3999999999996</v>
      </c>
    </row>
    <row r="222" spans="1:7" ht="31.5" x14ac:dyDescent="0.25">
      <c r="A222" s="2" t="s">
        <v>40</v>
      </c>
      <c r="B222" s="4"/>
      <c r="C222" s="4" t="s">
        <v>11</v>
      </c>
      <c r="D222" s="4" t="s">
        <v>135</v>
      </c>
      <c r="E222" s="4" t="s">
        <v>450</v>
      </c>
      <c r="F222" s="4" t="s">
        <v>69</v>
      </c>
      <c r="G222" s="7">
        <v>4252.3999999999996</v>
      </c>
    </row>
    <row r="223" spans="1:7" ht="31.5" x14ac:dyDescent="0.25">
      <c r="A223" s="33" t="s">
        <v>501</v>
      </c>
      <c r="B223" s="4"/>
      <c r="C223" s="4" t="s">
        <v>11</v>
      </c>
      <c r="D223" s="4" t="s">
        <v>135</v>
      </c>
      <c r="E223" s="4" t="s">
        <v>423</v>
      </c>
      <c r="F223" s="4"/>
      <c r="G223" s="7">
        <f>SUM(G224)+G228</f>
        <v>557392.5</v>
      </c>
    </row>
    <row r="224" spans="1:7" x14ac:dyDescent="0.25">
      <c r="A224" s="33" t="s">
        <v>26</v>
      </c>
      <c r="B224" s="4"/>
      <c r="C224" s="4" t="s">
        <v>11</v>
      </c>
      <c r="D224" s="4" t="s">
        <v>135</v>
      </c>
      <c r="E224" s="4" t="s">
        <v>424</v>
      </c>
      <c r="F224" s="4"/>
      <c r="G224" s="7">
        <f t="shared" ref="G224" si="48">SUM(G225)+G226</f>
        <v>522324.6</v>
      </c>
    </row>
    <row r="225" spans="1:7" ht="31.5" x14ac:dyDescent="0.25">
      <c r="A225" s="33" t="s">
        <v>40</v>
      </c>
      <c r="B225" s="4"/>
      <c r="C225" s="4" t="s">
        <v>11</v>
      </c>
      <c r="D225" s="4" t="s">
        <v>135</v>
      </c>
      <c r="E225" s="4" t="s">
        <v>424</v>
      </c>
      <c r="F225" s="4" t="s">
        <v>69</v>
      </c>
      <c r="G225" s="7">
        <v>167070.5</v>
      </c>
    </row>
    <row r="226" spans="1:7" ht="31.5" x14ac:dyDescent="0.25">
      <c r="A226" s="33" t="s">
        <v>589</v>
      </c>
      <c r="B226" s="4"/>
      <c r="C226" s="4" t="s">
        <v>11</v>
      </c>
      <c r="D226" s="4" t="s">
        <v>135</v>
      </c>
      <c r="E226" s="5" t="s">
        <v>717</v>
      </c>
      <c r="F226" s="4"/>
      <c r="G226" s="7">
        <f>SUM(G227)</f>
        <v>355254.1</v>
      </c>
    </row>
    <row r="227" spans="1:7" ht="31.5" x14ac:dyDescent="0.25">
      <c r="A227" s="33" t="s">
        <v>40</v>
      </c>
      <c r="B227" s="4"/>
      <c r="C227" s="4" t="s">
        <v>11</v>
      </c>
      <c r="D227" s="4" t="s">
        <v>135</v>
      </c>
      <c r="E227" s="5" t="s">
        <v>717</v>
      </c>
      <c r="F227" s="4" t="s">
        <v>69</v>
      </c>
      <c r="G227" s="7">
        <v>355254.1</v>
      </c>
    </row>
    <row r="228" spans="1:7" ht="31.5" x14ac:dyDescent="0.25">
      <c r="A228" s="2" t="s">
        <v>219</v>
      </c>
      <c r="B228" s="4"/>
      <c r="C228" s="4" t="s">
        <v>11</v>
      </c>
      <c r="D228" s="4" t="s">
        <v>135</v>
      </c>
      <c r="E228" s="4" t="s">
        <v>441</v>
      </c>
      <c r="F228" s="4"/>
      <c r="G228" s="7">
        <f t="shared" ref="G228" si="49">SUM(G229)+G230</f>
        <v>35067.9</v>
      </c>
    </row>
    <row r="229" spans="1:7" ht="31.5" x14ac:dyDescent="0.25">
      <c r="A229" s="2" t="s">
        <v>220</v>
      </c>
      <c r="B229" s="4"/>
      <c r="C229" s="4" t="s">
        <v>11</v>
      </c>
      <c r="D229" s="4" t="s">
        <v>135</v>
      </c>
      <c r="E229" s="4" t="s">
        <v>441</v>
      </c>
      <c r="F229" s="4" t="s">
        <v>201</v>
      </c>
      <c r="G229" s="7">
        <v>3207.7</v>
      </c>
    </row>
    <row r="230" spans="1:7" ht="31.5" x14ac:dyDescent="0.25">
      <c r="A230" s="2" t="s">
        <v>590</v>
      </c>
      <c r="B230" s="4"/>
      <c r="C230" s="4" t="s">
        <v>11</v>
      </c>
      <c r="D230" s="4" t="s">
        <v>135</v>
      </c>
      <c r="E230" s="4" t="s">
        <v>714</v>
      </c>
      <c r="F230" s="4"/>
      <c r="G230" s="7">
        <f t="shared" ref="G230" si="50">SUM(G231)</f>
        <v>31860.2</v>
      </c>
    </row>
    <row r="231" spans="1:7" ht="31.5" x14ac:dyDescent="0.25">
      <c r="A231" s="2" t="s">
        <v>220</v>
      </c>
      <c r="B231" s="4"/>
      <c r="C231" s="4" t="s">
        <v>11</v>
      </c>
      <c r="D231" s="4" t="s">
        <v>135</v>
      </c>
      <c r="E231" s="4" t="s">
        <v>714</v>
      </c>
      <c r="F231" s="4" t="s">
        <v>201</v>
      </c>
      <c r="G231" s="7">
        <v>31860.2</v>
      </c>
    </row>
    <row r="232" spans="1:7" x14ac:dyDescent="0.25">
      <c r="A232" s="81" t="s">
        <v>18</v>
      </c>
      <c r="B232" s="21"/>
      <c r="C232" s="82" t="s">
        <v>11</v>
      </c>
      <c r="D232" s="82" t="s">
        <v>19</v>
      </c>
      <c r="E232" s="30"/>
      <c r="F232" s="30"/>
      <c r="G232" s="9">
        <f t="shared" ref="G232" si="51">SUM(G233+G237+G245+G251+G261+G258)</f>
        <v>37004.800000000003</v>
      </c>
    </row>
    <row r="233" spans="1:7" ht="47.25" hidden="1" x14ac:dyDescent="0.25">
      <c r="A233" s="81" t="s">
        <v>395</v>
      </c>
      <c r="B233" s="21"/>
      <c r="C233" s="82" t="s">
        <v>11</v>
      </c>
      <c r="D233" s="82" t="s">
        <v>19</v>
      </c>
      <c r="E233" s="30" t="s">
        <v>396</v>
      </c>
      <c r="F233" s="30"/>
      <c r="G233" s="9">
        <f t="shared" ref="G233" si="52">SUM(G234)</f>
        <v>0</v>
      </c>
    </row>
    <row r="234" spans="1:7" hidden="1" x14ac:dyDescent="0.25">
      <c r="A234" s="2" t="s">
        <v>26</v>
      </c>
      <c r="B234" s="21"/>
      <c r="C234" s="82" t="s">
        <v>11</v>
      </c>
      <c r="D234" s="82" t="s">
        <v>19</v>
      </c>
      <c r="E234" s="30" t="s">
        <v>503</v>
      </c>
      <c r="F234" s="30"/>
      <c r="G234" s="9">
        <f t="shared" ref="G234:G235" si="53">SUM(G235)</f>
        <v>0</v>
      </c>
    </row>
    <row r="235" spans="1:7" ht="31.5" hidden="1" x14ac:dyDescent="0.25">
      <c r="A235" s="81" t="s">
        <v>189</v>
      </c>
      <c r="B235" s="21"/>
      <c r="C235" s="82" t="s">
        <v>11</v>
      </c>
      <c r="D235" s="82" t="s">
        <v>19</v>
      </c>
      <c r="E235" s="30" t="s">
        <v>504</v>
      </c>
      <c r="F235" s="30"/>
      <c r="G235" s="9">
        <f t="shared" si="53"/>
        <v>0</v>
      </c>
    </row>
    <row r="236" spans="1:7" ht="31.5" hidden="1" x14ac:dyDescent="0.25">
      <c r="A236" s="33" t="s">
        <v>40</v>
      </c>
      <c r="B236" s="21"/>
      <c r="C236" s="82" t="s">
        <v>11</v>
      </c>
      <c r="D236" s="82" t="s">
        <v>19</v>
      </c>
      <c r="E236" s="30" t="s">
        <v>504</v>
      </c>
      <c r="F236" s="30">
        <v>200</v>
      </c>
      <c r="G236" s="9">
        <v>0</v>
      </c>
    </row>
    <row r="237" spans="1:7" ht="31.5" x14ac:dyDescent="0.25">
      <c r="A237" s="81" t="s">
        <v>399</v>
      </c>
      <c r="B237" s="21"/>
      <c r="C237" s="82" t="s">
        <v>11</v>
      </c>
      <c r="D237" s="82" t="s">
        <v>19</v>
      </c>
      <c r="E237" s="82" t="s">
        <v>187</v>
      </c>
      <c r="F237" s="30"/>
      <c r="G237" s="9">
        <f t="shared" ref="G237" si="54">SUM(G238+G241)</f>
        <v>13525</v>
      </c>
    </row>
    <row r="238" spans="1:7" ht="31.5" x14ac:dyDescent="0.25">
      <c r="A238" s="81" t="s">
        <v>50</v>
      </c>
      <c r="B238" s="21"/>
      <c r="C238" s="82" t="s">
        <v>11</v>
      </c>
      <c r="D238" s="82" t="s">
        <v>19</v>
      </c>
      <c r="E238" s="82" t="s">
        <v>397</v>
      </c>
      <c r="F238" s="30"/>
      <c r="G238" s="9">
        <f t="shared" ref="G238" si="55">SUM(G239)</f>
        <v>6300</v>
      </c>
    </row>
    <row r="239" spans="1:7" ht="47.25" x14ac:dyDescent="0.25">
      <c r="A239" s="81" t="s">
        <v>594</v>
      </c>
      <c r="B239" s="21"/>
      <c r="C239" s="82" t="s">
        <v>11</v>
      </c>
      <c r="D239" s="82" t="s">
        <v>19</v>
      </c>
      <c r="E239" s="82" t="s">
        <v>398</v>
      </c>
      <c r="F239" s="82"/>
      <c r="G239" s="9">
        <f>SUM(G240)</f>
        <v>6300</v>
      </c>
    </row>
    <row r="240" spans="1:7" ht="31.5" x14ac:dyDescent="0.25">
      <c r="A240" s="81" t="s">
        <v>184</v>
      </c>
      <c r="B240" s="21"/>
      <c r="C240" s="82" t="s">
        <v>11</v>
      </c>
      <c r="D240" s="82" t="s">
        <v>19</v>
      </c>
      <c r="E240" s="82" t="s">
        <v>398</v>
      </c>
      <c r="F240" s="82" t="s">
        <v>95</v>
      </c>
      <c r="G240" s="9">
        <v>6300</v>
      </c>
    </row>
    <row r="241" spans="1:7" x14ac:dyDescent="0.25">
      <c r="A241" s="81" t="s">
        <v>400</v>
      </c>
      <c r="B241" s="21"/>
      <c r="C241" s="82" t="s">
        <v>11</v>
      </c>
      <c r="D241" s="82" t="s">
        <v>19</v>
      </c>
      <c r="E241" s="82" t="s">
        <v>188</v>
      </c>
      <c r="F241" s="82"/>
      <c r="G241" s="9">
        <f>G244</f>
        <v>7225</v>
      </c>
    </row>
    <row r="242" spans="1:7" ht="31.5" x14ac:dyDescent="0.25">
      <c r="A242" s="103" t="s">
        <v>50</v>
      </c>
      <c r="B242" s="21"/>
      <c r="C242" s="82" t="s">
        <v>11</v>
      </c>
      <c r="D242" s="82" t="s">
        <v>19</v>
      </c>
      <c r="E242" s="82" t="s">
        <v>702</v>
      </c>
      <c r="F242" s="82"/>
      <c r="G242" s="9">
        <f>SUM(G244)</f>
        <v>7225</v>
      </c>
    </row>
    <row r="243" spans="1:7" ht="47.25" x14ac:dyDescent="0.25">
      <c r="A243" s="81" t="s">
        <v>594</v>
      </c>
      <c r="B243" s="21"/>
      <c r="C243" s="82" t="s">
        <v>11</v>
      </c>
      <c r="D243" s="82" t="s">
        <v>19</v>
      </c>
      <c r="E243" s="82" t="s">
        <v>707</v>
      </c>
      <c r="F243" s="82"/>
      <c r="G243" s="9">
        <f t="shared" ref="G243" si="56">SUM(G244)</f>
        <v>7225</v>
      </c>
    </row>
    <row r="244" spans="1:7" ht="31.5" x14ac:dyDescent="0.25">
      <c r="A244" s="81" t="s">
        <v>184</v>
      </c>
      <c r="B244" s="21"/>
      <c r="C244" s="82" t="s">
        <v>11</v>
      </c>
      <c r="D244" s="82" t="s">
        <v>19</v>
      </c>
      <c r="E244" s="82" t="s">
        <v>707</v>
      </c>
      <c r="F244" s="82" t="s">
        <v>95</v>
      </c>
      <c r="G244" s="9">
        <v>7225</v>
      </c>
    </row>
    <row r="245" spans="1:7" ht="31.5" x14ac:dyDescent="0.25">
      <c r="A245" s="2" t="s">
        <v>401</v>
      </c>
      <c r="B245" s="4"/>
      <c r="C245" s="4" t="s">
        <v>11</v>
      </c>
      <c r="D245" s="4" t="s">
        <v>19</v>
      </c>
      <c r="E245" s="4" t="s">
        <v>239</v>
      </c>
      <c r="F245" s="4"/>
      <c r="G245" s="7">
        <f t="shared" ref="G245:G246" si="57">SUM(G246)</f>
        <v>12794.3</v>
      </c>
    </row>
    <row r="246" spans="1:7" ht="31.5" x14ac:dyDescent="0.25">
      <c r="A246" s="2" t="s">
        <v>402</v>
      </c>
      <c r="B246" s="4"/>
      <c r="C246" s="4" t="s">
        <v>11</v>
      </c>
      <c r="D246" s="4" t="s">
        <v>19</v>
      </c>
      <c r="E246" s="4" t="s">
        <v>240</v>
      </c>
      <c r="F246" s="4"/>
      <c r="G246" s="7">
        <f t="shared" si="57"/>
        <v>12794.3</v>
      </c>
    </row>
    <row r="247" spans="1:7" ht="31.5" x14ac:dyDescent="0.25">
      <c r="A247" s="2" t="s">
        <v>33</v>
      </c>
      <c r="B247" s="4"/>
      <c r="C247" s="4" t="s">
        <v>11</v>
      </c>
      <c r="D247" s="4" t="s">
        <v>19</v>
      </c>
      <c r="E247" s="4" t="s">
        <v>241</v>
      </c>
      <c r="F247" s="4"/>
      <c r="G247" s="7">
        <f>SUM(G248:G250)</f>
        <v>12794.3</v>
      </c>
    </row>
    <row r="248" spans="1:7" ht="63" x14ac:dyDescent="0.25">
      <c r="A248" s="2" t="s">
        <v>39</v>
      </c>
      <c r="B248" s="4"/>
      <c r="C248" s="4" t="s">
        <v>11</v>
      </c>
      <c r="D248" s="4" t="s">
        <v>19</v>
      </c>
      <c r="E248" s="4" t="s">
        <v>241</v>
      </c>
      <c r="F248" s="4" t="s">
        <v>67</v>
      </c>
      <c r="G248" s="7">
        <v>12072.7</v>
      </c>
    </row>
    <row r="249" spans="1:7" ht="31.5" x14ac:dyDescent="0.25">
      <c r="A249" s="2" t="s">
        <v>40</v>
      </c>
      <c r="B249" s="4"/>
      <c r="C249" s="4" t="s">
        <v>11</v>
      </c>
      <c r="D249" s="4" t="s">
        <v>19</v>
      </c>
      <c r="E249" s="4" t="s">
        <v>241</v>
      </c>
      <c r="F249" s="4" t="s">
        <v>69</v>
      </c>
      <c r="G249" s="7">
        <v>706.3</v>
      </c>
    </row>
    <row r="250" spans="1:7" x14ac:dyDescent="0.25">
      <c r="A250" s="2" t="s">
        <v>17</v>
      </c>
      <c r="B250" s="4"/>
      <c r="C250" s="4" t="s">
        <v>11</v>
      </c>
      <c r="D250" s="4" t="s">
        <v>19</v>
      </c>
      <c r="E250" s="4" t="s">
        <v>241</v>
      </c>
      <c r="F250" s="4" t="s">
        <v>74</v>
      </c>
      <c r="G250" s="7">
        <v>15.3</v>
      </c>
    </row>
    <row r="251" spans="1:7" ht="47.25" x14ac:dyDescent="0.25">
      <c r="A251" s="35" t="s">
        <v>604</v>
      </c>
      <c r="B251" s="21"/>
      <c r="C251" s="82" t="s">
        <v>11</v>
      </c>
      <c r="D251" s="82" t="s">
        <v>19</v>
      </c>
      <c r="E251" s="30" t="s">
        <v>404</v>
      </c>
      <c r="F251" s="82"/>
      <c r="G251" s="9">
        <f t="shared" ref="G251" si="58">SUM(G252)</f>
        <v>9239.6</v>
      </c>
    </row>
    <row r="252" spans="1:7" x14ac:dyDescent="0.25">
      <c r="A252" s="2" t="s">
        <v>26</v>
      </c>
      <c r="B252" s="21"/>
      <c r="C252" s="82" t="s">
        <v>11</v>
      </c>
      <c r="D252" s="82" t="s">
        <v>19</v>
      </c>
      <c r="E252" s="30" t="s">
        <v>405</v>
      </c>
      <c r="F252" s="82"/>
      <c r="G252" s="9">
        <f t="shared" ref="G252" si="59">SUM(G253+G254)+G256</f>
        <v>9239.6</v>
      </c>
    </row>
    <row r="253" spans="1:7" ht="31.5" x14ac:dyDescent="0.25">
      <c r="A253" s="2" t="s">
        <v>40</v>
      </c>
      <c r="B253" s="21"/>
      <c r="C253" s="82" t="s">
        <v>11</v>
      </c>
      <c r="D253" s="82" t="s">
        <v>19</v>
      </c>
      <c r="E253" s="30" t="s">
        <v>405</v>
      </c>
      <c r="F253" s="82" t="s">
        <v>69</v>
      </c>
      <c r="G253" s="9">
        <v>7909.2</v>
      </c>
    </row>
    <row r="254" spans="1:7" ht="31.5" x14ac:dyDescent="0.25">
      <c r="A254" s="81" t="s">
        <v>558</v>
      </c>
      <c r="B254" s="21"/>
      <c r="C254" s="82" t="s">
        <v>11</v>
      </c>
      <c r="D254" s="82" t="s">
        <v>19</v>
      </c>
      <c r="E254" s="30" t="s">
        <v>879</v>
      </c>
      <c r="F254" s="30"/>
      <c r="G254" s="9">
        <f>SUM(G255)</f>
        <v>149.19999999999999</v>
      </c>
    </row>
    <row r="255" spans="1:7" ht="31.5" x14ac:dyDescent="0.25">
      <c r="A255" s="81" t="s">
        <v>40</v>
      </c>
      <c r="B255" s="21"/>
      <c r="C255" s="82" t="s">
        <v>11</v>
      </c>
      <c r="D255" s="82" t="s">
        <v>19</v>
      </c>
      <c r="E255" s="30" t="s">
        <v>879</v>
      </c>
      <c r="F255" s="30">
        <v>200</v>
      </c>
      <c r="G255" s="9">
        <v>149.19999999999999</v>
      </c>
    </row>
    <row r="256" spans="1:7" ht="31.5" x14ac:dyDescent="0.25">
      <c r="A256" s="123" t="s">
        <v>892</v>
      </c>
      <c r="B256" s="21"/>
      <c r="C256" s="124" t="s">
        <v>11</v>
      </c>
      <c r="D256" s="124" t="s">
        <v>19</v>
      </c>
      <c r="E256" s="30" t="s">
        <v>891</v>
      </c>
      <c r="F256" s="30"/>
      <c r="G256" s="9">
        <f>SUM(G257)</f>
        <v>1181.2</v>
      </c>
    </row>
    <row r="257" spans="1:7" ht="31.5" x14ac:dyDescent="0.25">
      <c r="A257" s="123" t="s">
        <v>40</v>
      </c>
      <c r="B257" s="21"/>
      <c r="C257" s="124" t="s">
        <v>11</v>
      </c>
      <c r="D257" s="124" t="s">
        <v>19</v>
      </c>
      <c r="E257" s="30" t="s">
        <v>891</v>
      </c>
      <c r="F257" s="30">
        <v>200</v>
      </c>
      <c r="G257" s="9">
        <v>1181.2</v>
      </c>
    </row>
    <row r="258" spans="1:7" ht="31.5" hidden="1" x14ac:dyDescent="0.25">
      <c r="A258" s="33" t="s">
        <v>712</v>
      </c>
      <c r="B258" s="21"/>
      <c r="C258" s="82" t="s">
        <v>11</v>
      </c>
      <c r="D258" s="82" t="s">
        <v>19</v>
      </c>
      <c r="E258" s="30" t="s">
        <v>571</v>
      </c>
      <c r="F258" s="82"/>
      <c r="G258" s="9">
        <f t="shared" ref="G258:G259" si="60">SUM(G259)</f>
        <v>0</v>
      </c>
    </row>
    <row r="259" spans="1:7" hidden="1" x14ac:dyDescent="0.25">
      <c r="A259" s="2" t="s">
        <v>26</v>
      </c>
      <c r="B259" s="21"/>
      <c r="C259" s="82" t="s">
        <v>11</v>
      </c>
      <c r="D259" s="82" t="s">
        <v>19</v>
      </c>
      <c r="E259" s="30" t="s">
        <v>572</v>
      </c>
      <c r="F259" s="82"/>
      <c r="G259" s="9">
        <f t="shared" si="60"/>
        <v>0</v>
      </c>
    </row>
    <row r="260" spans="1:7" ht="31.5" hidden="1" x14ac:dyDescent="0.25">
      <c r="A260" s="2" t="s">
        <v>40</v>
      </c>
      <c r="B260" s="21"/>
      <c r="C260" s="82" t="s">
        <v>11</v>
      </c>
      <c r="D260" s="82" t="s">
        <v>19</v>
      </c>
      <c r="E260" s="30" t="s">
        <v>572</v>
      </c>
      <c r="F260" s="82" t="s">
        <v>69</v>
      </c>
      <c r="G260" s="9">
        <v>0</v>
      </c>
    </row>
    <row r="261" spans="1:7" ht="47.25" x14ac:dyDescent="0.25">
      <c r="A261" s="81" t="s">
        <v>510</v>
      </c>
      <c r="B261" s="21"/>
      <c r="C261" s="82" t="s">
        <v>11</v>
      </c>
      <c r="D261" s="82" t="s">
        <v>19</v>
      </c>
      <c r="E261" s="30" t="s">
        <v>447</v>
      </c>
      <c r="F261" s="82"/>
      <c r="G261" s="9">
        <f t="shared" ref="G261" si="61">SUM(G262)</f>
        <v>1445.9</v>
      </c>
    </row>
    <row r="262" spans="1:7" ht="47.25" x14ac:dyDescent="0.25">
      <c r="A262" s="81" t="s">
        <v>511</v>
      </c>
      <c r="B262" s="21"/>
      <c r="C262" s="82" t="s">
        <v>11</v>
      </c>
      <c r="D262" s="82" t="s">
        <v>19</v>
      </c>
      <c r="E262" s="30" t="s">
        <v>736</v>
      </c>
      <c r="F262" s="82"/>
      <c r="G262" s="9">
        <f t="shared" ref="G262" si="62">SUM(G263)</f>
        <v>1445.9</v>
      </c>
    </row>
    <row r="263" spans="1:7" ht="31.5" x14ac:dyDescent="0.25">
      <c r="A263" s="33" t="s">
        <v>184</v>
      </c>
      <c r="B263" s="21"/>
      <c r="C263" s="82" t="s">
        <v>11</v>
      </c>
      <c r="D263" s="82" t="s">
        <v>19</v>
      </c>
      <c r="E263" s="30" t="s">
        <v>736</v>
      </c>
      <c r="F263" s="82" t="s">
        <v>95</v>
      </c>
      <c r="G263" s="9">
        <v>1445.9</v>
      </c>
    </row>
    <row r="264" spans="1:7" x14ac:dyDescent="0.25">
      <c r="A264" s="81" t="s">
        <v>191</v>
      </c>
      <c r="B264" s="21"/>
      <c r="C264" s="82" t="s">
        <v>132</v>
      </c>
      <c r="D264" s="82"/>
      <c r="E264" s="30"/>
      <c r="F264" s="82"/>
      <c r="G264" s="9">
        <f>SUM(G265+G280+G327+G396)</f>
        <v>861966</v>
      </c>
    </row>
    <row r="265" spans="1:7" x14ac:dyDescent="0.25">
      <c r="A265" s="81" t="s">
        <v>137</v>
      </c>
      <c r="B265" s="21"/>
      <c r="C265" s="82" t="s">
        <v>132</v>
      </c>
      <c r="D265" s="82" t="s">
        <v>25</v>
      </c>
      <c r="E265" s="30"/>
      <c r="F265" s="82"/>
      <c r="G265" s="9">
        <f>SUM(G266)</f>
        <v>1320.7</v>
      </c>
    </row>
    <row r="266" spans="1:7" ht="31.5" x14ac:dyDescent="0.25">
      <c r="A266" s="81" t="s">
        <v>564</v>
      </c>
      <c r="B266" s="21"/>
      <c r="C266" s="82" t="s">
        <v>132</v>
      </c>
      <c r="D266" s="82" t="s">
        <v>25</v>
      </c>
      <c r="E266" s="30" t="s">
        <v>192</v>
      </c>
      <c r="F266" s="82"/>
      <c r="G266" s="9">
        <f>SUM(G267)</f>
        <v>1320.7</v>
      </c>
    </row>
    <row r="267" spans="1:7" ht="31.5" x14ac:dyDescent="0.25">
      <c r="A267" s="81" t="s">
        <v>290</v>
      </c>
      <c r="B267" s="21"/>
      <c r="C267" s="82" t="s">
        <v>193</v>
      </c>
      <c r="D267" s="82" t="s">
        <v>25</v>
      </c>
      <c r="E267" s="30" t="s">
        <v>194</v>
      </c>
      <c r="F267" s="82"/>
      <c r="G267" s="9">
        <f>SUM(G270)+G268</f>
        <v>1320.7</v>
      </c>
    </row>
    <row r="268" spans="1:7" x14ac:dyDescent="0.25">
      <c r="A268" s="2" t="s">
        <v>26</v>
      </c>
      <c r="B268" s="21"/>
      <c r="C268" s="82" t="s">
        <v>193</v>
      </c>
      <c r="D268" s="82" t="s">
        <v>25</v>
      </c>
      <c r="E268" s="30" t="s">
        <v>446</v>
      </c>
      <c r="F268" s="82"/>
      <c r="G268" s="9">
        <f>SUM(G269)</f>
        <v>0</v>
      </c>
    </row>
    <row r="269" spans="1:7" hidden="1" x14ac:dyDescent="0.25">
      <c r="A269" s="2" t="s">
        <v>17</v>
      </c>
      <c r="B269" s="21"/>
      <c r="C269" s="82" t="s">
        <v>193</v>
      </c>
      <c r="D269" s="82" t="s">
        <v>25</v>
      </c>
      <c r="E269" s="30" t="s">
        <v>446</v>
      </c>
      <c r="F269" s="82" t="s">
        <v>74</v>
      </c>
      <c r="G269" s="9"/>
    </row>
    <row r="270" spans="1:7" ht="31.5" x14ac:dyDescent="0.25">
      <c r="A270" s="81" t="s">
        <v>605</v>
      </c>
      <c r="B270" s="21"/>
      <c r="C270" s="82" t="s">
        <v>193</v>
      </c>
      <c r="D270" s="82" t="s">
        <v>25</v>
      </c>
      <c r="E270" s="30" t="s">
        <v>499</v>
      </c>
      <c r="F270" s="82"/>
      <c r="G270" s="9">
        <f>SUM(G274)+G277+G271</f>
        <v>1320.7</v>
      </c>
    </row>
    <row r="271" spans="1:7" ht="47.25" x14ac:dyDescent="0.25">
      <c r="A271" s="138" t="s">
        <v>950</v>
      </c>
      <c r="B271" s="21"/>
      <c r="C271" s="82" t="s">
        <v>193</v>
      </c>
      <c r="D271" s="82" t="s">
        <v>25</v>
      </c>
      <c r="E271" s="30" t="s">
        <v>500</v>
      </c>
      <c r="F271" s="82"/>
      <c r="G271" s="9">
        <f>SUM(G272:G273)</f>
        <v>211.2</v>
      </c>
    </row>
    <row r="272" spans="1:7" ht="31.5" hidden="1" x14ac:dyDescent="0.25">
      <c r="A272" s="2" t="s">
        <v>220</v>
      </c>
      <c r="B272" s="21"/>
      <c r="C272" s="82" t="s">
        <v>193</v>
      </c>
      <c r="D272" s="82" t="s">
        <v>25</v>
      </c>
      <c r="E272" s="30" t="s">
        <v>500</v>
      </c>
      <c r="F272" s="82" t="s">
        <v>201</v>
      </c>
      <c r="G272" s="9"/>
    </row>
    <row r="273" spans="1:7" x14ac:dyDescent="0.25">
      <c r="A273" s="2" t="s">
        <v>17</v>
      </c>
      <c r="B273" s="21"/>
      <c r="C273" s="82" t="s">
        <v>193</v>
      </c>
      <c r="D273" s="82" t="s">
        <v>25</v>
      </c>
      <c r="E273" s="30" t="s">
        <v>500</v>
      </c>
      <c r="F273" s="82" t="s">
        <v>74</v>
      </c>
      <c r="G273" s="9">
        <v>211.2</v>
      </c>
    </row>
    <row r="274" spans="1:7" ht="31.5" x14ac:dyDescent="0.25">
      <c r="A274" s="81" t="s">
        <v>653</v>
      </c>
      <c r="B274" s="21"/>
      <c r="C274" s="82" t="s">
        <v>193</v>
      </c>
      <c r="D274" s="82" t="s">
        <v>25</v>
      </c>
      <c r="E274" s="30" t="s">
        <v>498</v>
      </c>
      <c r="F274" s="82"/>
      <c r="G274" s="9">
        <f t="shared" ref="G274" si="63">SUM(G275)</f>
        <v>0</v>
      </c>
    </row>
    <row r="275" spans="1:7" ht="31.5" hidden="1" x14ac:dyDescent="0.25">
      <c r="A275" s="2" t="s">
        <v>220</v>
      </c>
      <c r="B275" s="21"/>
      <c r="C275" s="82" t="s">
        <v>193</v>
      </c>
      <c r="D275" s="82" t="s">
        <v>25</v>
      </c>
      <c r="E275" s="30" t="s">
        <v>498</v>
      </c>
      <c r="F275" s="82" t="s">
        <v>201</v>
      </c>
      <c r="G275" s="9"/>
    </row>
    <row r="276" spans="1:7" hidden="1" x14ac:dyDescent="0.25">
      <c r="A276" s="2" t="s">
        <v>17</v>
      </c>
      <c r="B276" s="21"/>
      <c r="C276" s="82" t="s">
        <v>193</v>
      </c>
      <c r="D276" s="82" t="s">
        <v>25</v>
      </c>
      <c r="E276" s="30" t="s">
        <v>498</v>
      </c>
      <c r="F276" s="82" t="s">
        <v>74</v>
      </c>
      <c r="G276" s="9"/>
    </row>
    <row r="277" spans="1:7" ht="31.5" x14ac:dyDescent="0.25">
      <c r="A277" s="81" t="s">
        <v>656</v>
      </c>
      <c r="B277" s="21"/>
      <c r="C277" s="82" t="s">
        <v>193</v>
      </c>
      <c r="D277" s="82" t="s">
        <v>25</v>
      </c>
      <c r="E277" s="30" t="s">
        <v>512</v>
      </c>
      <c r="F277" s="82"/>
      <c r="G277" s="9">
        <f t="shared" ref="G277" si="64">SUM(G278:G279)</f>
        <v>1109.5</v>
      </c>
    </row>
    <row r="278" spans="1:7" ht="31.5" hidden="1" x14ac:dyDescent="0.25">
      <c r="A278" s="2" t="s">
        <v>220</v>
      </c>
      <c r="B278" s="21"/>
      <c r="C278" s="82" t="s">
        <v>193</v>
      </c>
      <c r="D278" s="82" t="s">
        <v>25</v>
      </c>
      <c r="E278" s="30" t="s">
        <v>512</v>
      </c>
      <c r="F278" s="82" t="s">
        <v>201</v>
      </c>
      <c r="G278" s="9"/>
    </row>
    <row r="279" spans="1:7" x14ac:dyDescent="0.25">
      <c r="A279" s="2" t="s">
        <v>17</v>
      </c>
      <c r="B279" s="21"/>
      <c r="C279" s="82" t="s">
        <v>193</v>
      </c>
      <c r="D279" s="82" t="s">
        <v>25</v>
      </c>
      <c r="E279" s="30" t="s">
        <v>512</v>
      </c>
      <c r="F279" s="82" t="s">
        <v>74</v>
      </c>
      <c r="G279" s="9">
        <v>1109.5</v>
      </c>
    </row>
    <row r="280" spans="1:7" x14ac:dyDescent="0.25">
      <c r="A280" s="2" t="s">
        <v>138</v>
      </c>
      <c r="B280" s="4"/>
      <c r="C280" s="4" t="s">
        <v>132</v>
      </c>
      <c r="D280" s="4" t="s">
        <v>32</v>
      </c>
      <c r="E280" s="4"/>
      <c r="F280" s="4"/>
      <c r="G280" s="7">
        <f>SUM(G281+G285+G288+G310+G319+G324)</f>
        <v>175069.3</v>
      </c>
    </row>
    <row r="281" spans="1:7" ht="47.25" x14ac:dyDescent="0.25">
      <c r="A281" s="2" t="s">
        <v>407</v>
      </c>
      <c r="B281" s="4"/>
      <c r="C281" s="4" t="s">
        <v>132</v>
      </c>
      <c r="D281" s="4" t="s">
        <v>32</v>
      </c>
      <c r="E281" s="4" t="s">
        <v>242</v>
      </c>
      <c r="F281" s="4"/>
      <c r="G281" s="7">
        <f t="shared" ref="G281" si="65">SUM(G282)</f>
        <v>32820</v>
      </c>
    </row>
    <row r="282" spans="1:7" x14ac:dyDescent="0.25">
      <c r="A282" s="2" t="s">
        <v>26</v>
      </c>
      <c r="B282" s="4"/>
      <c r="C282" s="4" t="s">
        <v>132</v>
      </c>
      <c r="D282" s="4" t="s">
        <v>32</v>
      </c>
      <c r="E282" s="4" t="s">
        <v>243</v>
      </c>
      <c r="F282" s="4"/>
      <c r="G282" s="7">
        <f>SUM(G283:G284)</f>
        <v>32820</v>
      </c>
    </row>
    <row r="283" spans="1:7" ht="31.5" x14ac:dyDescent="0.25">
      <c r="A283" s="2" t="s">
        <v>40</v>
      </c>
      <c r="B283" s="4"/>
      <c r="C283" s="4" t="s">
        <v>132</v>
      </c>
      <c r="D283" s="4" t="s">
        <v>32</v>
      </c>
      <c r="E283" s="4" t="s">
        <v>243</v>
      </c>
      <c r="F283" s="4" t="s">
        <v>69</v>
      </c>
      <c r="G283" s="7">
        <v>3339.2</v>
      </c>
    </row>
    <row r="284" spans="1:7" x14ac:dyDescent="0.25">
      <c r="A284" s="2" t="s">
        <v>17</v>
      </c>
      <c r="B284" s="4"/>
      <c r="C284" s="4" t="s">
        <v>132</v>
      </c>
      <c r="D284" s="4" t="s">
        <v>32</v>
      </c>
      <c r="E284" s="4" t="s">
        <v>243</v>
      </c>
      <c r="F284" s="4" t="s">
        <v>74</v>
      </c>
      <c r="G284" s="7">
        <v>29480.799999999999</v>
      </c>
    </row>
    <row r="285" spans="1:7" ht="47.25" x14ac:dyDescent="0.25">
      <c r="A285" s="2" t="s">
        <v>408</v>
      </c>
      <c r="B285" s="4"/>
      <c r="C285" s="4" t="s">
        <v>132</v>
      </c>
      <c r="D285" s="4" t="s">
        <v>32</v>
      </c>
      <c r="E285" s="4" t="s">
        <v>244</v>
      </c>
      <c r="F285" s="4"/>
      <c r="G285" s="7">
        <f t="shared" ref="G285:G286" si="66">SUM(G286)</f>
        <v>1718.5</v>
      </c>
    </row>
    <row r="286" spans="1:7" x14ac:dyDescent="0.25">
      <c r="A286" s="2" t="s">
        <v>26</v>
      </c>
      <c r="B286" s="4"/>
      <c r="C286" s="4" t="s">
        <v>132</v>
      </c>
      <c r="D286" s="4" t="s">
        <v>32</v>
      </c>
      <c r="E286" s="4" t="s">
        <v>245</v>
      </c>
      <c r="F286" s="4"/>
      <c r="G286" s="7">
        <f t="shared" si="66"/>
        <v>1718.5</v>
      </c>
    </row>
    <row r="287" spans="1:7" ht="31.5" x14ac:dyDescent="0.25">
      <c r="A287" s="2" t="s">
        <v>40</v>
      </c>
      <c r="B287" s="4"/>
      <c r="C287" s="4" t="s">
        <v>132</v>
      </c>
      <c r="D287" s="4" t="s">
        <v>32</v>
      </c>
      <c r="E287" s="4" t="s">
        <v>245</v>
      </c>
      <c r="F287" s="4" t="s">
        <v>69</v>
      </c>
      <c r="G287" s="7">
        <v>1718.5</v>
      </c>
    </row>
    <row r="288" spans="1:7" ht="47.25" x14ac:dyDescent="0.25">
      <c r="A288" s="2" t="s">
        <v>495</v>
      </c>
      <c r="B288" s="4"/>
      <c r="C288" s="4" t="s">
        <v>132</v>
      </c>
      <c r="D288" s="4" t="s">
        <v>32</v>
      </c>
      <c r="E288" s="4" t="s">
        <v>198</v>
      </c>
      <c r="F288" s="4"/>
      <c r="G288" s="7">
        <f>SUM(G289)</f>
        <v>88316</v>
      </c>
    </row>
    <row r="289" spans="1:7" ht="31.5" x14ac:dyDescent="0.25">
      <c r="A289" s="2" t="s">
        <v>221</v>
      </c>
      <c r="B289" s="4"/>
      <c r="C289" s="4" t="s">
        <v>132</v>
      </c>
      <c r="D289" s="4" t="s">
        <v>32</v>
      </c>
      <c r="E289" s="4" t="s">
        <v>248</v>
      </c>
      <c r="F289" s="4"/>
      <c r="G289" s="7">
        <f>SUM(G300)+G290</f>
        <v>88316</v>
      </c>
    </row>
    <row r="290" spans="1:7" x14ac:dyDescent="0.25">
      <c r="A290" s="2" t="s">
        <v>26</v>
      </c>
      <c r="B290" s="4"/>
      <c r="C290" s="4" t="s">
        <v>132</v>
      </c>
      <c r="D290" s="4" t="s">
        <v>32</v>
      </c>
      <c r="E290" s="4" t="s">
        <v>334</v>
      </c>
      <c r="F290" s="4"/>
      <c r="G290" s="7">
        <f t="shared" ref="G290" si="67">SUM(G298)+G291+G292+G294+G296</f>
        <v>55900.500000000007</v>
      </c>
    </row>
    <row r="291" spans="1:7" ht="31.5" x14ac:dyDescent="0.25">
      <c r="A291" s="2" t="s">
        <v>40</v>
      </c>
      <c r="B291" s="4"/>
      <c r="C291" s="4" t="s">
        <v>132</v>
      </c>
      <c r="D291" s="4" t="s">
        <v>32</v>
      </c>
      <c r="E291" s="4" t="s">
        <v>334</v>
      </c>
      <c r="F291" s="4" t="s">
        <v>69</v>
      </c>
      <c r="G291" s="7">
        <v>6589.3</v>
      </c>
    </row>
    <row r="292" spans="1:7" ht="31.5" x14ac:dyDescent="0.25">
      <c r="A292" s="2" t="s">
        <v>693</v>
      </c>
      <c r="B292" s="4"/>
      <c r="C292" s="4" t="s">
        <v>132</v>
      </c>
      <c r="D292" s="4" t="s">
        <v>32</v>
      </c>
      <c r="E292" s="4" t="s">
        <v>690</v>
      </c>
      <c r="F292" s="4"/>
      <c r="G292" s="7">
        <f t="shared" ref="G292" si="68">SUM(G293)</f>
        <v>32459</v>
      </c>
    </row>
    <row r="293" spans="1:7" ht="31.5" x14ac:dyDescent="0.25">
      <c r="A293" s="2" t="s">
        <v>40</v>
      </c>
      <c r="B293" s="4"/>
      <c r="C293" s="4" t="s">
        <v>132</v>
      </c>
      <c r="D293" s="4" t="s">
        <v>32</v>
      </c>
      <c r="E293" s="4" t="s">
        <v>690</v>
      </c>
      <c r="F293" s="4" t="s">
        <v>69</v>
      </c>
      <c r="G293" s="7">
        <v>32459</v>
      </c>
    </row>
    <row r="294" spans="1:7" ht="31.5" x14ac:dyDescent="0.25">
      <c r="A294" s="2" t="s">
        <v>694</v>
      </c>
      <c r="B294" s="4"/>
      <c r="C294" s="4" t="s">
        <v>132</v>
      </c>
      <c r="D294" s="4" t="s">
        <v>32</v>
      </c>
      <c r="E294" s="4" t="s">
        <v>691</v>
      </c>
      <c r="F294" s="4"/>
      <c r="G294" s="7">
        <f t="shared" ref="G294" si="69">SUM(G295)</f>
        <v>16802.900000000001</v>
      </c>
    </row>
    <row r="295" spans="1:7" ht="31.5" x14ac:dyDescent="0.25">
      <c r="A295" s="2" t="s">
        <v>40</v>
      </c>
      <c r="B295" s="4"/>
      <c r="C295" s="4" t="s">
        <v>132</v>
      </c>
      <c r="D295" s="4" t="s">
        <v>32</v>
      </c>
      <c r="E295" s="4" t="s">
        <v>691</v>
      </c>
      <c r="F295" s="4" t="s">
        <v>69</v>
      </c>
      <c r="G295" s="7">
        <v>16802.900000000001</v>
      </c>
    </row>
    <row r="296" spans="1:7" ht="47.25" x14ac:dyDescent="0.25">
      <c r="A296" s="2" t="s">
        <v>695</v>
      </c>
      <c r="B296" s="4"/>
      <c r="C296" s="4" t="s">
        <v>132</v>
      </c>
      <c r="D296" s="4" t="s">
        <v>32</v>
      </c>
      <c r="E296" s="4" t="s">
        <v>692</v>
      </c>
      <c r="F296" s="4"/>
      <c r="G296" s="7">
        <f t="shared" ref="G296" si="70">SUM(G297)</f>
        <v>49.3</v>
      </c>
    </row>
    <row r="297" spans="1:7" ht="31.5" x14ac:dyDescent="0.25">
      <c r="A297" s="2" t="s">
        <v>40</v>
      </c>
      <c r="B297" s="4"/>
      <c r="C297" s="4" t="s">
        <v>132</v>
      </c>
      <c r="D297" s="4" t="s">
        <v>32</v>
      </c>
      <c r="E297" s="4" t="s">
        <v>692</v>
      </c>
      <c r="F297" s="4" t="s">
        <v>69</v>
      </c>
      <c r="G297" s="7">
        <v>49.3</v>
      </c>
    </row>
    <row r="298" spans="1:7" ht="78.75" hidden="1" x14ac:dyDescent="0.25">
      <c r="A298" s="2" t="s">
        <v>591</v>
      </c>
      <c r="B298" s="4"/>
      <c r="C298" s="4" t="s">
        <v>132</v>
      </c>
      <c r="D298" s="4" t="s">
        <v>32</v>
      </c>
      <c r="E298" s="4" t="s">
        <v>718</v>
      </c>
      <c r="F298" s="4"/>
      <c r="G298" s="7">
        <f>SUM(G299)</f>
        <v>0</v>
      </c>
    </row>
    <row r="299" spans="1:7" ht="31.5" hidden="1" x14ac:dyDescent="0.25">
      <c r="A299" s="2" t="s">
        <v>40</v>
      </c>
      <c r="B299" s="4"/>
      <c r="C299" s="4" t="s">
        <v>132</v>
      </c>
      <c r="D299" s="4" t="s">
        <v>32</v>
      </c>
      <c r="E299" s="4" t="s">
        <v>718</v>
      </c>
      <c r="F299" s="4" t="s">
        <v>69</v>
      </c>
      <c r="G299" s="7"/>
    </row>
    <row r="300" spans="1:7" ht="31.5" x14ac:dyDescent="0.25">
      <c r="A300" s="2" t="s">
        <v>219</v>
      </c>
      <c r="B300" s="4"/>
      <c r="C300" s="4" t="s">
        <v>132</v>
      </c>
      <c r="D300" s="4" t="s">
        <v>32</v>
      </c>
      <c r="E300" s="4" t="s">
        <v>249</v>
      </c>
      <c r="F300" s="4"/>
      <c r="G300" s="7">
        <f t="shared" ref="G300" si="71">SUM(G301)+G308+G302+G304+G306</f>
        <v>32415.5</v>
      </c>
    </row>
    <row r="301" spans="1:7" ht="31.5" x14ac:dyDescent="0.25">
      <c r="A301" s="2" t="s">
        <v>220</v>
      </c>
      <c r="B301" s="4"/>
      <c r="C301" s="4" t="s">
        <v>132</v>
      </c>
      <c r="D301" s="4" t="s">
        <v>32</v>
      </c>
      <c r="E301" s="4" t="s">
        <v>249</v>
      </c>
      <c r="F301" s="4" t="s">
        <v>201</v>
      </c>
      <c r="G301" s="7">
        <v>32415.5</v>
      </c>
    </row>
    <row r="302" spans="1:7" ht="31.5" hidden="1" x14ac:dyDescent="0.25">
      <c r="A302" s="2" t="s">
        <v>693</v>
      </c>
      <c r="B302" s="4"/>
      <c r="C302" s="4" t="s">
        <v>132</v>
      </c>
      <c r="D302" s="4" t="s">
        <v>32</v>
      </c>
      <c r="E302" s="4" t="s">
        <v>696</v>
      </c>
      <c r="F302" s="4"/>
      <c r="G302" s="7">
        <f t="shared" ref="G302" si="72">SUM(G303)</f>
        <v>0</v>
      </c>
    </row>
    <row r="303" spans="1:7" ht="31.5" hidden="1" x14ac:dyDescent="0.25">
      <c r="A303" s="2" t="s">
        <v>220</v>
      </c>
      <c r="B303" s="4"/>
      <c r="C303" s="4" t="s">
        <v>132</v>
      </c>
      <c r="D303" s="4" t="s">
        <v>32</v>
      </c>
      <c r="E303" s="4" t="s">
        <v>696</v>
      </c>
      <c r="F303" s="4" t="s">
        <v>201</v>
      </c>
      <c r="G303" s="7"/>
    </row>
    <row r="304" spans="1:7" ht="31.5" hidden="1" x14ac:dyDescent="0.25">
      <c r="A304" s="2" t="s">
        <v>694</v>
      </c>
      <c r="B304" s="4"/>
      <c r="C304" s="4" t="s">
        <v>132</v>
      </c>
      <c r="D304" s="4" t="s">
        <v>32</v>
      </c>
      <c r="E304" s="4" t="s">
        <v>697</v>
      </c>
      <c r="F304" s="4"/>
      <c r="G304" s="7">
        <f t="shared" ref="G304" si="73">SUM(G305)</f>
        <v>0</v>
      </c>
    </row>
    <row r="305" spans="1:7" ht="31.5" hidden="1" x14ac:dyDescent="0.25">
      <c r="A305" s="2" t="s">
        <v>220</v>
      </c>
      <c r="B305" s="4"/>
      <c r="C305" s="4" t="s">
        <v>132</v>
      </c>
      <c r="D305" s="4" t="s">
        <v>32</v>
      </c>
      <c r="E305" s="4" t="s">
        <v>697</v>
      </c>
      <c r="F305" s="4" t="s">
        <v>201</v>
      </c>
      <c r="G305" s="7"/>
    </row>
    <row r="306" spans="1:7" ht="47.25" hidden="1" x14ac:dyDescent="0.25">
      <c r="A306" s="2" t="s">
        <v>695</v>
      </c>
      <c r="B306" s="4"/>
      <c r="C306" s="4" t="s">
        <v>132</v>
      </c>
      <c r="D306" s="4" t="s">
        <v>32</v>
      </c>
      <c r="E306" s="4" t="s">
        <v>698</v>
      </c>
      <c r="F306" s="4"/>
      <c r="G306" s="7">
        <f t="shared" ref="G306" si="74">SUM(G307)</f>
        <v>0</v>
      </c>
    </row>
    <row r="307" spans="1:7" ht="31.5" hidden="1" x14ac:dyDescent="0.25">
      <c r="A307" s="2" t="s">
        <v>220</v>
      </c>
      <c r="B307" s="4"/>
      <c r="C307" s="4" t="s">
        <v>132</v>
      </c>
      <c r="D307" s="4" t="s">
        <v>32</v>
      </c>
      <c r="E307" s="4" t="s">
        <v>698</v>
      </c>
      <c r="F307" s="4" t="s">
        <v>201</v>
      </c>
      <c r="G307" s="7"/>
    </row>
    <row r="308" spans="1:7" ht="78.75" hidden="1" x14ac:dyDescent="0.25">
      <c r="A308" s="2" t="s">
        <v>591</v>
      </c>
      <c r="B308" s="4"/>
      <c r="C308" s="4" t="s">
        <v>132</v>
      </c>
      <c r="D308" s="4" t="s">
        <v>32</v>
      </c>
      <c r="E308" s="4" t="s">
        <v>737</v>
      </c>
      <c r="F308" s="4"/>
      <c r="G308" s="7">
        <f t="shared" ref="G308" si="75">SUM(G309)</f>
        <v>0</v>
      </c>
    </row>
    <row r="309" spans="1:7" ht="31.5" hidden="1" x14ac:dyDescent="0.25">
      <c r="A309" s="2" t="s">
        <v>220</v>
      </c>
      <c r="B309" s="4"/>
      <c r="C309" s="4" t="s">
        <v>132</v>
      </c>
      <c r="D309" s="4" t="s">
        <v>32</v>
      </c>
      <c r="E309" s="4" t="s">
        <v>737</v>
      </c>
      <c r="F309" s="4" t="s">
        <v>201</v>
      </c>
      <c r="G309" s="7"/>
    </row>
    <row r="310" spans="1:7" ht="47.25" x14ac:dyDescent="0.25">
      <c r="A310" s="81" t="s">
        <v>387</v>
      </c>
      <c r="B310" s="4"/>
      <c r="C310" s="4" t="s">
        <v>132</v>
      </c>
      <c r="D310" s="4" t="s">
        <v>32</v>
      </c>
      <c r="E310" s="4" t="s">
        <v>176</v>
      </c>
      <c r="F310" s="4"/>
      <c r="G310" s="7">
        <f>SUM(G311)+G316</f>
        <v>42063.1</v>
      </c>
    </row>
    <row r="311" spans="1:7" ht="47.25" x14ac:dyDescent="0.25">
      <c r="A311" s="81" t="s">
        <v>388</v>
      </c>
      <c r="B311" s="4"/>
      <c r="C311" s="4" t="s">
        <v>132</v>
      </c>
      <c r="D311" s="4" t="s">
        <v>32</v>
      </c>
      <c r="E311" s="4" t="s">
        <v>177</v>
      </c>
      <c r="F311" s="4"/>
      <c r="G311" s="7">
        <f t="shared" ref="G311" si="76">SUM(G312)+G314</f>
        <v>6336.6</v>
      </c>
    </row>
    <row r="312" spans="1:7" ht="47.25" x14ac:dyDescent="0.25">
      <c r="A312" s="81" t="s">
        <v>337</v>
      </c>
      <c r="B312" s="4"/>
      <c r="C312" s="4" t="s">
        <v>132</v>
      </c>
      <c r="D312" s="4" t="s">
        <v>32</v>
      </c>
      <c r="E312" s="4" t="s">
        <v>178</v>
      </c>
      <c r="F312" s="4"/>
      <c r="G312" s="7">
        <f>SUM(G313:G313)</f>
        <v>6336.6</v>
      </c>
    </row>
    <row r="313" spans="1:7" ht="31.5" x14ac:dyDescent="0.25">
      <c r="A313" s="2" t="s">
        <v>40</v>
      </c>
      <c r="B313" s="4"/>
      <c r="C313" s="4" t="s">
        <v>132</v>
      </c>
      <c r="D313" s="4" t="s">
        <v>32</v>
      </c>
      <c r="E313" s="4" t="s">
        <v>178</v>
      </c>
      <c r="F313" s="4" t="s">
        <v>69</v>
      </c>
      <c r="G313" s="7">
        <v>6336.6</v>
      </c>
    </row>
    <row r="314" spans="1:7" ht="78.75" hidden="1" x14ac:dyDescent="0.25">
      <c r="A314" s="2" t="s">
        <v>591</v>
      </c>
      <c r="B314" s="4"/>
      <c r="C314" s="4" t="s">
        <v>132</v>
      </c>
      <c r="D314" s="4" t="s">
        <v>32</v>
      </c>
      <c r="E314" s="4" t="s">
        <v>581</v>
      </c>
      <c r="F314" s="4"/>
      <c r="G314" s="7">
        <f t="shared" ref="G314" si="77">SUM(G315)</f>
        <v>0</v>
      </c>
    </row>
    <row r="315" spans="1:7" ht="31.5" hidden="1" x14ac:dyDescent="0.25">
      <c r="A315" s="2" t="s">
        <v>40</v>
      </c>
      <c r="B315" s="4"/>
      <c r="C315" s="4" t="s">
        <v>132</v>
      </c>
      <c r="D315" s="4" t="s">
        <v>32</v>
      </c>
      <c r="E315" s="4" t="s">
        <v>581</v>
      </c>
      <c r="F315" s="4" t="s">
        <v>69</v>
      </c>
      <c r="G315" s="7">
        <v>0</v>
      </c>
    </row>
    <row r="316" spans="1:7" ht="31.5" x14ac:dyDescent="0.25">
      <c r="A316" s="2" t="s">
        <v>389</v>
      </c>
      <c r="B316" s="4"/>
      <c r="C316" s="4" t="s">
        <v>132</v>
      </c>
      <c r="D316" s="4" t="s">
        <v>32</v>
      </c>
      <c r="E316" s="4" t="s">
        <v>190</v>
      </c>
      <c r="F316" s="4"/>
      <c r="G316" s="7">
        <f t="shared" ref="G316" si="78">SUM(G317)</f>
        <v>35726.5</v>
      </c>
    </row>
    <row r="317" spans="1:7" ht="47.25" x14ac:dyDescent="0.25">
      <c r="A317" s="2" t="s">
        <v>337</v>
      </c>
      <c r="B317" s="4"/>
      <c r="C317" s="4" t="s">
        <v>132</v>
      </c>
      <c r="D317" s="4" t="s">
        <v>32</v>
      </c>
      <c r="E317" s="4" t="s">
        <v>406</v>
      </c>
      <c r="F317" s="4"/>
      <c r="G317" s="7">
        <f>SUM(G318)</f>
        <v>35726.5</v>
      </c>
    </row>
    <row r="318" spans="1:7" x14ac:dyDescent="0.25">
      <c r="A318" s="2" t="s">
        <v>17</v>
      </c>
      <c r="B318" s="4"/>
      <c r="C318" s="4" t="s">
        <v>132</v>
      </c>
      <c r="D318" s="4" t="s">
        <v>32</v>
      </c>
      <c r="E318" s="4" t="s">
        <v>406</v>
      </c>
      <c r="F318" s="4" t="s">
        <v>74</v>
      </c>
      <c r="G318" s="7">
        <v>35726.5</v>
      </c>
    </row>
    <row r="319" spans="1:7" ht="47.25" x14ac:dyDescent="0.25">
      <c r="A319" s="33" t="s">
        <v>429</v>
      </c>
      <c r="B319" s="4"/>
      <c r="C319" s="4" t="s">
        <v>132</v>
      </c>
      <c r="D319" s="4" t="s">
        <v>32</v>
      </c>
      <c r="E319" s="5" t="s">
        <v>425</v>
      </c>
      <c r="F319" s="5"/>
      <c r="G319" s="7">
        <f t="shared" ref="G319" si="79">SUM(G320)+G322</f>
        <v>7044.4</v>
      </c>
    </row>
    <row r="320" spans="1:7" x14ac:dyDescent="0.25">
      <c r="A320" s="33" t="s">
        <v>26</v>
      </c>
      <c r="B320" s="4"/>
      <c r="C320" s="4" t="s">
        <v>132</v>
      </c>
      <c r="D320" s="4" t="s">
        <v>32</v>
      </c>
      <c r="E320" s="5" t="s">
        <v>426</v>
      </c>
      <c r="F320" s="5"/>
      <c r="G320" s="7">
        <f t="shared" ref="G320" si="80">SUM(G321)</f>
        <v>7044.4</v>
      </c>
    </row>
    <row r="321" spans="1:7" ht="31.5" x14ac:dyDescent="0.25">
      <c r="A321" s="33" t="s">
        <v>40</v>
      </c>
      <c r="B321" s="4"/>
      <c r="C321" s="4" t="s">
        <v>132</v>
      </c>
      <c r="D321" s="4" t="s">
        <v>32</v>
      </c>
      <c r="E321" s="5" t="s">
        <v>426</v>
      </c>
      <c r="F321" s="5" t="s">
        <v>69</v>
      </c>
      <c r="G321" s="7">
        <v>7044.4</v>
      </c>
    </row>
    <row r="322" spans="1:7" ht="47.25" hidden="1" x14ac:dyDescent="0.25">
      <c r="A322" s="33" t="s">
        <v>528</v>
      </c>
      <c r="B322" s="4"/>
      <c r="C322" s="4" t="s">
        <v>132</v>
      </c>
      <c r="D322" s="4" t="s">
        <v>32</v>
      </c>
      <c r="E322" s="5" t="s">
        <v>529</v>
      </c>
      <c r="F322" s="5"/>
      <c r="G322" s="7">
        <f t="shared" ref="G322" si="81">SUM(G323)</f>
        <v>0</v>
      </c>
    </row>
    <row r="323" spans="1:7" ht="31.5" hidden="1" x14ac:dyDescent="0.25">
      <c r="A323" s="33" t="s">
        <v>40</v>
      </c>
      <c r="B323" s="4"/>
      <c r="C323" s="4" t="s">
        <v>132</v>
      </c>
      <c r="D323" s="4" t="s">
        <v>32</v>
      </c>
      <c r="E323" s="5" t="s">
        <v>529</v>
      </c>
      <c r="F323" s="5" t="s">
        <v>69</v>
      </c>
      <c r="G323" s="7"/>
    </row>
    <row r="324" spans="1:7" ht="31.5" x14ac:dyDescent="0.25">
      <c r="A324" s="33" t="s">
        <v>430</v>
      </c>
      <c r="B324" s="4"/>
      <c r="C324" s="4" t="s">
        <v>132</v>
      </c>
      <c r="D324" s="4" t="s">
        <v>32</v>
      </c>
      <c r="E324" s="5" t="s">
        <v>427</v>
      </c>
      <c r="F324" s="5"/>
      <c r="G324" s="7">
        <f t="shared" ref="G324:G325" si="82">SUM(G325)</f>
        <v>3107.3</v>
      </c>
    </row>
    <row r="325" spans="1:7" x14ac:dyDescent="0.25">
      <c r="A325" s="33" t="s">
        <v>26</v>
      </c>
      <c r="B325" s="4"/>
      <c r="C325" s="4" t="s">
        <v>132</v>
      </c>
      <c r="D325" s="4" t="s">
        <v>32</v>
      </c>
      <c r="E325" s="5" t="s">
        <v>428</v>
      </c>
      <c r="F325" s="5"/>
      <c r="G325" s="7">
        <f t="shared" si="82"/>
        <v>3107.3</v>
      </c>
    </row>
    <row r="326" spans="1:7" ht="31.5" x14ac:dyDescent="0.25">
      <c r="A326" s="33" t="s">
        <v>40</v>
      </c>
      <c r="B326" s="4"/>
      <c r="C326" s="4" t="s">
        <v>132</v>
      </c>
      <c r="D326" s="4" t="s">
        <v>32</v>
      </c>
      <c r="E326" s="5" t="s">
        <v>428</v>
      </c>
      <c r="F326" s="5" t="s">
        <v>69</v>
      </c>
      <c r="G326" s="7">
        <v>3107.3</v>
      </c>
    </row>
    <row r="327" spans="1:7" x14ac:dyDescent="0.25">
      <c r="A327" s="2" t="s">
        <v>139</v>
      </c>
      <c r="B327" s="4"/>
      <c r="C327" s="4" t="s">
        <v>132</v>
      </c>
      <c r="D327" s="4" t="s">
        <v>42</v>
      </c>
      <c r="E327" s="4"/>
      <c r="F327" s="4"/>
      <c r="G327" s="7">
        <f t="shared" ref="G327" si="83">G328+G336+G339+G364+G372+G378+G388+G393</f>
        <v>678504.7</v>
      </c>
    </row>
    <row r="328" spans="1:7" ht="31.5" x14ac:dyDescent="0.25">
      <c r="A328" s="34" t="s">
        <v>409</v>
      </c>
      <c r="B328" s="6"/>
      <c r="C328" s="4" t="s">
        <v>132</v>
      </c>
      <c r="D328" s="4" t="s">
        <v>42</v>
      </c>
      <c r="E328" s="4" t="s">
        <v>250</v>
      </c>
      <c r="F328" s="4"/>
      <c r="G328" s="7">
        <f t="shared" ref="G328" si="84">SUM(G329)+G333</f>
        <v>200227.3</v>
      </c>
    </row>
    <row r="329" spans="1:7" x14ac:dyDescent="0.25">
      <c r="A329" s="2" t="s">
        <v>26</v>
      </c>
      <c r="B329" s="4"/>
      <c r="C329" s="4" t="s">
        <v>132</v>
      </c>
      <c r="D329" s="4" t="s">
        <v>42</v>
      </c>
      <c r="E329" s="4" t="s">
        <v>251</v>
      </c>
      <c r="F329" s="4"/>
      <c r="G329" s="7">
        <f t="shared" ref="G329" si="85">SUM(G330)+G331</f>
        <v>197058</v>
      </c>
    </row>
    <row r="330" spans="1:7" ht="31.5" x14ac:dyDescent="0.25">
      <c r="A330" s="2" t="s">
        <v>40</v>
      </c>
      <c r="B330" s="4"/>
      <c r="C330" s="4" t="s">
        <v>132</v>
      </c>
      <c r="D330" s="4" t="s">
        <v>42</v>
      </c>
      <c r="E330" s="4" t="s">
        <v>251</v>
      </c>
      <c r="F330" s="4" t="s">
        <v>69</v>
      </c>
      <c r="G330" s="7">
        <v>196461.6</v>
      </c>
    </row>
    <row r="331" spans="1:7" ht="63" x14ac:dyDescent="0.25">
      <c r="A331" s="33" t="s">
        <v>527</v>
      </c>
      <c r="B331" s="4"/>
      <c r="C331" s="4" t="s">
        <v>132</v>
      </c>
      <c r="D331" s="4" t="s">
        <v>42</v>
      </c>
      <c r="E331" s="5" t="s">
        <v>731</v>
      </c>
      <c r="F331" s="4"/>
      <c r="G331" s="7">
        <f>SUM(G332)</f>
        <v>596.4</v>
      </c>
    </row>
    <row r="332" spans="1:7" ht="31.5" x14ac:dyDescent="0.25">
      <c r="A332" s="2" t="s">
        <v>40</v>
      </c>
      <c r="B332" s="4"/>
      <c r="C332" s="4" t="s">
        <v>132</v>
      </c>
      <c r="D332" s="4" t="s">
        <v>42</v>
      </c>
      <c r="E332" s="5" t="s">
        <v>731</v>
      </c>
      <c r="F332" s="4" t="s">
        <v>69</v>
      </c>
      <c r="G332" s="7">
        <v>596.4</v>
      </c>
    </row>
    <row r="333" spans="1:7" ht="31.5" x14ac:dyDescent="0.25">
      <c r="A333" s="33" t="s">
        <v>33</v>
      </c>
      <c r="B333" s="4"/>
      <c r="C333" s="4" t="s">
        <v>132</v>
      </c>
      <c r="D333" s="4" t="s">
        <v>42</v>
      </c>
      <c r="E333" s="5" t="s">
        <v>919</v>
      </c>
      <c r="F333" s="4"/>
      <c r="G333" s="7">
        <f t="shared" ref="G333" si="86">G334+G335</f>
        <v>3169.3</v>
      </c>
    </row>
    <row r="334" spans="1:7" ht="63" x14ac:dyDescent="0.25">
      <c r="A334" s="2" t="s">
        <v>39</v>
      </c>
      <c r="B334" s="4"/>
      <c r="C334" s="4" t="s">
        <v>132</v>
      </c>
      <c r="D334" s="4" t="s">
        <v>42</v>
      </c>
      <c r="E334" s="5" t="s">
        <v>919</v>
      </c>
      <c r="F334" s="4" t="s">
        <v>67</v>
      </c>
      <c r="G334" s="7">
        <v>1753.3</v>
      </c>
    </row>
    <row r="335" spans="1:7" ht="31.5" x14ac:dyDescent="0.25">
      <c r="A335" s="2" t="s">
        <v>40</v>
      </c>
      <c r="B335" s="4"/>
      <c r="C335" s="4" t="s">
        <v>132</v>
      </c>
      <c r="D335" s="4" t="s">
        <v>42</v>
      </c>
      <c r="E335" s="5" t="s">
        <v>919</v>
      </c>
      <c r="F335" s="4" t="s">
        <v>69</v>
      </c>
      <c r="G335" s="7">
        <v>1416</v>
      </c>
    </row>
    <row r="336" spans="1:7" ht="47.25" x14ac:dyDescent="0.25">
      <c r="A336" s="2" t="s">
        <v>408</v>
      </c>
      <c r="B336" s="4"/>
      <c r="C336" s="4" t="s">
        <v>132</v>
      </c>
      <c r="D336" s="4" t="s">
        <v>42</v>
      </c>
      <c r="E336" s="4" t="s">
        <v>244</v>
      </c>
      <c r="F336" s="4"/>
      <c r="G336" s="7">
        <f t="shared" ref="G336:G337" si="87">SUM(G337)</f>
        <v>17636.3</v>
      </c>
    </row>
    <row r="337" spans="1:7" x14ac:dyDescent="0.25">
      <c r="A337" s="2" t="s">
        <v>26</v>
      </c>
      <c r="B337" s="4"/>
      <c r="C337" s="4" t="s">
        <v>132</v>
      </c>
      <c r="D337" s="4" t="s">
        <v>42</v>
      </c>
      <c r="E337" s="4" t="s">
        <v>245</v>
      </c>
      <c r="F337" s="4"/>
      <c r="G337" s="7">
        <f t="shared" si="87"/>
        <v>17636.3</v>
      </c>
    </row>
    <row r="338" spans="1:7" ht="31.5" x14ac:dyDescent="0.25">
      <c r="A338" s="2" t="s">
        <v>40</v>
      </c>
      <c r="B338" s="4"/>
      <c r="C338" s="4" t="s">
        <v>132</v>
      </c>
      <c r="D338" s="4" t="s">
        <v>42</v>
      </c>
      <c r="E338" s="4" t="s">
        <v>245</v>
      </c>
      <c r="F338" s="4" t="s">
        <v>69</v>
      </c>
      <c r="G338" s="7">
        <v>17636.3</v>
      </c>
    </row>
    <row r="339" spans="1:7" ht="47.25" x14ac:dyDescent="0.25">
      <c r="A339" s="2" t="s">
        <v>925</v>
      </c>
      <c r="B339" s="4"/>
      <c r="C339" s="4" t="s">
        <v>132</v>
      </c>
      <c r="D339" s="4" t="s">
        <v>42</v>
      </c>
      <c r="E339" s="4" t="s">
        <v>335</v>
      </c>
      <c r="F339" s="4"/>
      <c r="G339" s="7">
        <f>SUM(G356)+G340</f>
        <v>270101.3</v>
      </c>
    </row>
    <row r="340" spans="1:7" x14ac:dyDescent="0.25">
      <c r="A340" s="2" t="s">
        <v>26</v>
      </c>
      <c r="B340" s="4"/>
      <c r="C340" s="4" t="s">
        <v>132</v>
      </c>
      <c r="D340" s="4" t="s">
        <v>42</v>
      </c>
      <c r="E340" s="4" t="s">
        <v>457</v>
      </c>
      <c r="F340" s="4"/>
      <c r="G340" s="7">
        <f>G341+G342</f>
        <v>218329.4</v>
      </c>
    </row>
    <row r="341" spans="1:7" ht="31.5" x14ac:dyDescent="0.25">
      <c r="A341" s="2" t="s">
        <v>40</v>
      </c>
      <c r="B341" s="4"/>
      <c r="C341" s="4" t="s">
        <v>132</v>
      </c>
      <c r="D341" s="4" t="s">
        <v>42</v>
      </c>
      <c r="E341" s="4" t="s">
        <v>457</v>
      </c>
      <c r="F341" s="4" t="s">
        <v>69</v>
      </c>
      <c r="G341" s="7">
        <v>108912.9</v>
      </c>
    </row>
    <row r="342" spans="1:7" x14ac:dyDescent="0.25">
      <c r="A342" s="2" t="s">
        <v>592</v>
      </c>
      <c r="B342" s="4"/>
      <c r="C342" s="4" t="s">
        <v>132</v>
      </c>
      <c r="D342" s="4" t="s">
        <v>42</v>
      </c>
      <c r="E342" s="4" t="s">
        <v>724</v>
      </c>
      <c r="F342" s="4"/>
      <c r="G342" s="7">
        <f t="shared" ref="G342" si="88">G343+G344+G346+G348+G350+G352+G354</f>
        <v>109416.5</v>
      </c>
    </row>
    <row r="343" spans="1:7" ht="31.5" hidden="1" x14ac:dyDescent="0.25">
      <c r="A343" s="2" t="s">
        <v>40</v>
      </c>
      <c r="B343" s="4"/>
      <c r="C343" s="4" t="s">
        <v>132</v>
      </c>
      <c r="D343" s="4" t="s">
        <v>42</v>
      </c>
      <c r="E343" s="4" t="s">
        <v>724</v>
      </c>
      <c r="F343" s="4" t="s">
        <v>69</v>
      </c>
      <c r="G343" s="7">
        <v>0</v>
      </c>
    </row>
    <row r="344" spans="1:7" ht="31.5" x14ac:dyDescent="0.25">
      <c r="A344" s="2" t="s">
        <v>895</v>
      </c>
      <c r="B344" s="4"/>
      <c r="C344" s="4" t="s">
        <v>132</v>
      </c>
      <c r="D344" s="4" t="s">
        <v>42</v>
      </c>
      <c r="E344" s="4" t="s">
        <v>897</v>
      </c>
      <c r="F344" s="4"/>
      <c r="G344" s="7">
        <f>SUM(G345)</f>
        <v>2936.2</v>
      </c>
    </row>
    <row r="345" spans="1:7" ht="31.5" x14ac:dyDescent="0.25">
      <c r="A345" s="2" t="s">
        <v>40</v>
      </c>
      <c r="B345" s="4"/>
      <c r="C345" s="4" t="s">
        <v>132</v>
      </c>
      <c r="D345" s="4" t="s">
        <v>42</v>
      </c>
      <c r="E345" s="4" t="s">
        <v>897</v>
      </c>
      <c r="F345" s="4" t="s">
        <v>69</v>
      </c>
      <c r="G345" s="7">
        <v>2936.2</v>
      </c>
    </row>
    <row r="346" spans="1:7" ht="47.25" x14ac:dyDescent="0.25">
      <c r="A346" s="2" t="s">
        <v>899</v>
      </c>
      <c r="B346" s="4"/>
      <c r="C346" s="4" t="s">
        <v>132</v>
      </c>
      <c r="D346" s="4" t="s">
        <v>42</v>
      </c>
      <c r="E346" s="4" t="s">
        <v>900</v>
      </c>
      <c r="F346" s="4"/>
      <c r="G346" s="7">
        <f>SUM(G347)</f>
        <v>55701.599999999999</v>
      </c>
    </row>
    <row r="347" spans="1:7" ht="31.5" x14ac:dyDescent="0.25">
      <c r="A347" s="2" t="s">
        <v>40</v>
      </c>
      <c r="B347" s="4"/>
      <c r="C347" s="4" t="s">
        <v>132</v>
      </c>
      <c r="D347" s="4" t="s">
        <v>42</v>
      </c>
      <c r="E347" s="4" t="s">
        <v>900</v>
      </c>
      <c r="F347" s="4" t="s">
        <v>69</v>
      </c>
      <c r="G347" s="7">
        <v>55701.599999999999</v>
      </c>
    </row>
    <row r="348" spans="1:7" ht="31.5" x14ac:dyDescent="0.25">
      <c r="A348" s="2" t="s">
        <v>910</v>
      </c>
      <c r="B348" s="4"/>
      <c r="C348" s="4" t="s">
        <v>132</v>
      </c>
      <c r="D348" s="4" t="s">
        <v>42</v>
      </c>
      <c r="E348" s="4" t="s">
        <v>916</v>
      </c>
      <c r="F348" s="4"/>
      <c r="G348" s="7">
        <f t="shared" ref="G348" si="89">SUM(G349)</f>
        <v>1057.8</v>
      </c>
    </row>
    <row r="349" spans="1:7" ht="31.5" x14ac:dyDescent="0.25">
      <c r="A349" s="2" t="s">
        <v>40</v>
      </c>
      <c r="B349" s="4"/>
      <c r="C349" s="4" t="s">
        <v>132</v>
      </c>
      <c r="D349" s="4" t="s">
        <v>42</v>
      </c>
      <c r="E349" s="4" t="s">
        <v>916</v>
      </c>
      <c r="F349" s="4" t="s">
        <v>69</v>
      </c>
      <c r="G349" s="7">
        <v>1057.8</v>
      </c>
    </row>
    <row r="350" spans="1:7" ht="47.25" x14ac:dyDescent="0.25">
      <c r="A350" s="2" t="s">
        <v>901</v>
      </c>
      <c r="B350" s="4"/>
      <c r="C350" s="4" t="s">
        <v>132</v>
      </c>
      <c r="D350" s="4" t="s">
        <v>42</v>
      </c>
      <c r="E350" s="4" t="s">
        <v>902</v>
      </c>
      <c r="F350" s="4"/>
      <c r="G350" s="7">
        <f>SUM(G351)</f>
        <v>15483.4</v>
      </c>
    </row>
    <row r="351" spans="1:7" ht="31.5" x14ac:dyDescent="0.25">
      <c r="A351" s="2" t="s">
        <v>40</v>
      </c>
      <c r="B351" s="4"/>
      <c r="C351" s="4" t="s">
        <v>132</v>
      </c>
      <c r="D351" s="4" t="s">
        <v>42</v>
      </c>
      <c r="E351" s="4" t="s">
        <v>902</v>
      </c>
      <c r="F351" s="4" t="s">
        <v>69</v>
      </c>
      <c r="G351" s="7">
        <v>15483.4</v>
      </c>
    </row>
    <row r="352" spans="1:7" ht="47.25" x14ac:dyDescent="0.25">
      <c r="A352" s="2" t="s">
        <v>903</v>
      </c>
      <c r="B352" s="4"/>
      <c r="C352" s="4" t="s">
        <v>132</v>
      </c>
      <c r="D352" s="4" t="s">
        <v>42</v>
      </c>
      <c r="E352" s="4" t="s">
        <v>904</v>
      </c>
      <c r="F352" s="4"/>
      <c r="G352" s="7">
        <f>SUM(G353)</f>
        <v>32650.1</v>
      </c>
    </row>
    <row r="353" spans="1:7" ht="31.5" x14ac:dyDescent="0.25">
      <c r="A353" s="2" t="s">
        <v>40</v>
      </c>
      <c r="B353" s="4"/>
      <c r="C353" s="4" t="s">
        <v>132</v>
      </c>
      <c r="D353" s="4" t="s">
        <v>42</v>
      </c>
      <c r="E353" s="4" t="s">
        <v>904</v>
      </c>
      <c r="F353" s="4" t="s">
        <v>69</v>
      </c>
      <c r="G353" s="7">
        <v>32650.1</v>
      </c>
    </row>
    <row r="354" spans="1:7" ht="31.5" x14ac:dyDescent="0.25">
      <c r="A354" s="2" t="s">
        <v>905</v>
      </c>
      <c r="B354" s="4"/>
      <c r="C354" s="4" t="s">
        <v>132</v>
      </c>
      <c r="D354" s="4" t="s">
        <v>42</v>
      </c>
      <c r="E354" s="4" t="s">
        <v>906</v>
      </c>
      <c r="F354" s="4"/>
      <c r="G354" s="7">
        <f>SUM(G355)</f>
        <v>1587.4</v>
      </c>
    </row>
    <row r="355" spans="1:7" ht="31.5" x14ac:dyDescent="0.25">
      <c r="A355" s="2" t="s">
        <v>40</v>
      </c>
      <c r="B355" s="4"/>
      <c r="C355" s="4" t="s">
        <v>132</v>
      </c>
      <c r="D355" s="4" t="s">
        <v>42</v>
      </c>
      <c r="E355" s="4" t="s">
        <v>906</v>
      </c>
      <c r="F355" s="4" t="s">
        <v>69</v>
      </c>
      <c r="G355" s="7">
        <v>1587.4</v>
      </c>
    </row>
    <row r="356" spans="1:7" x14ac:dyDescent="0.25">
      <c r="A356" s="33" t="s">
        <v>548</v>
      </c>
      <c r="B356" s="4"/>
      <c r="C356" s="4" t="s">
        <v>132</v>
      </c>
      <c r="D356" s="4" t="s">
        <v>42</v>
      </c>
      <c r="E356" s="4" t="s">
        <v>449</v>
      </c>
      <c r="F356" s="4"/>
      <c r="G356" s="7">
        <f t="shared" ref="G356" si="90">SUM(G358)+G359</f>
        <v>51771.9</v>
      </c>
    </row>
    <row r="357" spans="1:7" x14ac:dyDescent="0.25">
      <c r="A357" s="2" t="s">
        <v>368</v>
      </c>
      <c r="B357" s="4"/>
      <c r="C357" s="4" t="s">
        <v>132</v>
      </c>
      <c r="D357" s="4" t="s">
        <v>42</v>
      </c>
      <c r="E357" s="4" t="s">
        <v>450</v>
      </c>
      <c r="F357" s="4"/>
      <c r="G357" s="7">
        <f>SUM(G358)</f>
        <v>51771.9</v>
      </c>
    </row>
    <row r="358" spans="1:7" ht="31.5" x14ac:dyDescent="0.25">
      <c r="A358" s="2" t="s">
        <v>40</v>
      </c>
      <c r="B358" s="4"/>
      <c r="C358" s="4" t="s">
        <v>132</v>
      </c>
      <c r="D358" s="4" t="s">
        <v>42</v>
      </c>
      <c r="E358" s="4" t="s">
        <v>450</v>
      </c>
      <c r="F358" s="4" t="s">
        <v>69</v>
      </c>
      <c r="G358" s="7">
        <v>51771.9</v>
      </c>
    </row>
    <row r="359" spans="1:7" ht="31.5" hidden="1" x14ac:dyDescent="0.25">
      <c r="A359" s="2" t="s">
        <v>615</v>
      </c>
      <c r="B359" s="4"/>
      <c r="C359" s="4" t="s">
        <v>132</v>
      </c>
      <c r="D359" s="4" t="s">
        <v>42</v>
      </c>
      <c r="E359" s="4" t="s">
        <v>451</v>
      </c>
      <c r="F359" s="4"/>
      <c r="G359" s="7">
        <f>SUM(G360)</f>
        <v>0</v>
      </c>
    </row>
    <row r="360" spans="1:7" ht="31.5" hidden="1" x14ac:dyDescent="0.25">
      <c r="A360" s="2" t="s">
        <v>40</v>
      </c>
      <c r="B360" s="4"/>
      <c r="C360" s="4" t="s">
        <v>132</v>
      </c>
      <c r="D360" s="4" t="s">
        <v>42</v>
      </c>
      <c r="E360" s="4" t="s">
        <v>451</v>
      </c>
      <c r="F360" s="4" t="s">
        <v>69</v>
      </c>
      <c r="G360" s="7"/>
    </row>
    <row r="361" spans="1:7" ht="31.5" hidden="1" x14ac:dyDescent="0.25">
      <c r="A361" s="2" t="s">
        <v>401</v>
      </c>
      <c r="B361" s="4"/>
      <c r="C361" s="4" t="s">
        <v>132</v>
      </c>
      <c r="D361" s="4" t="s">
        <v>42</v>
      </c>
      <c r="E361" s="4" t="s">
        <v>239</v>
      </c>
      <c r="F361" s="4"/>
      <c r="G361" s="7"/>
    </row>
    <row r="362" spans="1:7" ht="31.5" hidden="1" x14ac:dyDescent="0.25">
      <c r="A362" s="2" t="s">
        <v>219</v>
      </c>
      <c r="B362" s="4"/>
      <c r="C362" s="4" t="s">
        <v>132</v>
      </c>
      <c r="D362" s="4" t="s">
        <v>42</v>
      </c>
      <c r="E362" s="4" t="s">
        <v>252</v>
      </c>
      <c r="F362" s="4"/>
      <c r="G362" s="7"/>
    </row>
    <row r="363" spans="1:7" ht="31.5" hidden="1" x14ac:dyDescent="0.25">
      <c r="A363" s="2" t="s">
        <v>220</v>
      </c>
      <c r="B363" s="4"/>
      <c r="C363" s="4" t="s">
        <v>132</v>
      </c>
      <c r="D363" s="4" t="s">
        <v>42</v>
      </c>
      <c r="E363" s="4" t="s">
        <v>252</v>
      </c>
      <c r="F363" s="4" t="s">
        <v>201</v>
      </c>
      <c r="G363" s="7"/>
    </row>
    <row r="364" spans="1:7" ht="47.25" x14ac:dyDescent="0.25">
      <c r="A364" s="81" t="s">
        <v>387</v>
      </c>
      <c r="B364" s="4"/>
      <c r="C364" s="4" t="s">
        <v>132</v>
      </c>
      <c r="D364" s="4" t="s">
        <v>42</v>
      </c>
      <c r="E364" s="30" t="s">
        <v>176</v>
      </c>
      <c r="F364" s="4"/>
      <c r="G364" s="7">
        <f t="shared" ref="G364" si="91">SUM(G365)</f>
        <v>43578.7</v>
      </c>
    </row>
    <row r="365" spans="1:7" ht="47.25" x14ac:dyDescent="0.25">
      <c r="A365" s="81" t="s">
        <v>388</v>
      </c>
      <c r="B365" s="4"/>
      <c r="C365" s="4" t="s">
        <v>132</v>
      </c>
      <c r="D365" s="4" t="s">
        <v>42</v>
      </c>
      <c r="E365" s="30" t="s">
        <v>177</v>
      </c>
      <c r="F365" s="4"/>
      <c r="G365" s="7">
        <f t="shared" ref="G365" si="92">SUM(G366)+G369</f>
        <v>43578.7</v>
      </c>
    </row>
    <row r="366" spans="1:7" ht="47.25" x14ac:dyDescent="0.25">
      <c r="A366" s="81" t="s">
        <v>337</v>
      </c>
      <c r="B366" s="4"/>
      <c r="C366" s="4" t="s">
        <v>132</v>
      </c>
      <c r="D366" s="4" t="s">
        <v>42</v>
      </c>
      <c r="E366" s="30" t="s">
        <v>178</v>
      </c>
      <c r="F366" s="4"/>
      <c r="G366" s="7">
        <f>SUM(G367:G368)</f>
        <v>43578.7</v>
      </c>
    </row>
    <row r="367" spans="1:7" ht="31.5" x14ac:dyDescent="0.25">
      <c r="A367" s="81" t="s">
        <v>40</v>
      </c>
      <c r="B367" s="4"/>
      <c r="C367" s="4" t="s">
        <v>132</v>
      </c>
      <c r="D367" s="4" t="s">
        <v>42</v>
      </c>
      <c r="E367" s="30" t="s">
        <v>178</v>
      </c>
      <c r="F367" s="4" t="s">
        <v>69</v>
      </c>
      <c r="G367" s="7">
        <v>43578.7</v>
      </c>
    </row>
    <row r="368" spans="1:7" ht="31.5" hidden="1" x14ac:dyDescent="0.25">
      <c r="A368" s="2" t="s">
        <v>220</v>
      </c>
      <c r="B368" s="4"/>
      <c r="C368" s="4" t="s">
        <v>132</v>
      </c>
      <c r="D368" s="4" t="s">
        <v>42</v>
      </c>
      <c r="E368" s="30" t="s">
        <v>178</v>
      </c>
      <c r="F368" s="4" t="s">
        <v>201</v>
      </c>
      <c r="G368" s="7"/>
    </row>
    <row r="369" spans="1:7" ht="31.5" hidden="1" x14ac:dyDescent="0.25">
      <c r="A369" s="33" t="s">
        <v>606</v>
      </c>
      <c r="B369" s="4"/>
      <c r="C369" s="4" t="s">
        <v>132</v>
      </c>
      <c r="D369" s="4" t="s">
        <v>42</v>
      </c>
      <c r="E369" s="30" t="s">
        <v>847</v>
      </c>
      <c r="F369" s="4"/>
      <c r="G369" s="7"/>
    </row>
    <row r="370" spans="1:7" ht="31.5" hidden="1" x14ac:dyDescent="0.25">
      <c r="A370" s="2" t="s">
        <v>721</v>
      </c>
      <c r="B370" s="4"/>
      <c r="C370" s="4" t="s">
        <v>132</v>
      </c>
      <c r="D370" s="4" t="s">
        <v>42</v>
      </c>
      <c r="E370" s="30" t="s">
        <v>848</v>
      </c>
      <c r="F370" s="4"/>
      <c r="G370" s="7"/>
    </row>
    <row r="371" spans="1:7" ht="31.5" hidden="1" x14ac:dyDescent="0.25">
      <c r="A371" s="81" t="s">
        <v>40</v>
      </c>
      <c r="B371" s="4"/>
      <c r="C371" s="4" t="s">
        <v>132</v>
      </c>
      <c r="D371" s="4" t="s">
        <v>42</v>
      </c>
      <c r="E371" s="30" t="s">
        <v>848</v>
      </c>
      <c r="F371" s="4" t="s">
        <v>69</v>
      </c>
      <c r="G371" s="7"/>
    </row>
    <row r="372" spans="1:7" x14ac:dyDescent="0.25">
      <c r="A372" s="33" t="s">
        <v>433</v>
      </c>
      <c r="B372" s="4"/>
      <c r="C372" s="4" t="s">
        <v>132</v>
      </c>
      <c r="D372" s="4" t="s">
        <v>42</v>
      </c>
      <c r="E372" s="5" t="s">
        <v>431</v>
      </c>
      <c r="F372" s="5"/>
      <c r="G372" s="7">
        <f t="shared" ref="G372" si="93">G373+G375</f>
        <v>15035.099999999999</v>
      </c>
    </row>
    <row r="373" spans="1:7" x14ac:dyDescent="0.25">
      <c r="A373" s="33" t="s">
        <v>26</v>
      </c>
      <c r="B373" s="4"/>
      <c r="C373" s="4" t="s">
        <v>132</v>
      </c>
      <c r="D373" s="4" t="s">
        <v>42</v>
      </c>
      <c r="E373" s="5" t="s">
        <v>432</v>
      </c>
      <c r="F373" s="5"/>
      <c r="G373" s="7">
        <f>SUM(G374)</f>
        <v>4082.3</v>
      </c>
    </row>
    <row r="374" spans="1:7" ht="31.5" x14ac:dyDescent="0.25">
      <c r="A374" s="33" t="s">
        <v>40</v>
      </c>
      <c r="B374" s="4"/>
      <c r="C374" s="4" t="s">
        <v>132</v>
      </c>
      <c r="D374" s="4" t="s">
        <v>42</v>
      </c>
      <c r="E374" s="5" t="s">
        <v>432</v>
      </c>
      <c r="F374" s="5" t="s">
        <v>69</v>
      </c>
      <c r="G374" s="7">
        <v>4082.3</v>
      </c>
    </row>
    <row r="375" spans="1:7" ht="31.5" x14ac:dyDescent="0.25">
      <c r="A375" s="33" t="s">
        <v>33</v>
      </c>
      <c r="B375" s="4"/>
      <c r="C375" s="4" t="s">
        <v>132</v>
      </c>
      <c r="D375" s="4" t="s">
        <v>42</v>
      </c>
      <c r="E375" s="5" t="s">
        <v>920</v>
      </c>
      <c r="F375" s="5"/>
      <c r="G375" s="7">
        <f t="shared" ref="G375" si="94">G376+G377</f>
        <v>10952.8</v>
      </c>
    </row>
    <row r="376" spans="1:7" ht="63" x14ac:dyDescent="0.25">
      <c r="A376" s="2" t="s">
        <v>39</v>
      </c>
      <c r="B376" s="4"/>
      <c r="C376" s="4" t="s">
        <v>132</v>
      </c>
      <c r="D376" s="4" t="s">
        <v>42</v>
      </c>
      <c r="E376" s="5" t="s">
        <v>920</v>
      </c>
      <c r="F376" s="5" t="s">
        <v>67</v>
      </c>
      <c r="G376" s="7">
        <v>9502.2999999999993</v>
      </c>
    </row>
    <row r="377" spans="1:7" ht="31.5" x14ac:dyDescent="0.25">
      <c r="A377" s="2" t="s">
        <v>40</v>
      </c>
      <c r="B377" s="4"/>
      <c r="C377" s="4" t="s">
        <v>132</v>
      </c>
      <c r="D377" s="4" t="s">
        <v>42</v>
      </c>
      <c r="E377" s="5" t="s">
        <v>920</v>
      </c>
      <c r="F377" s="5" t="s">
        <v>69</v>
      </c>
      <c r="G377" s="7">
        <v>1450.5</v>
      </c>
    </row>
    <row r="378" spans="1:7" x14ac:dyDescent="0.25">
      <c r="A378" s="33" t="s">
        <v>434</v>
      </c>
      <c r="B378" s="4"/>
      <c r="C378" s="4" t="s">
        <v>132</v>
      </c>
      <c r="D378" s="4" t="s">
        <v>42</v>
      </c>
      <c r="E378" s="5" t="s">
        <v>438</v>
      </c>
      <c r="F378" s="5"/>
      <c r="G378" s="7">
        <f t="shared" ref="G378" si="95">G379+G381+G385</f>
        <v>68495.899999999994</v>
      </c>
    </row>
    <row r="379" spans="1:7" x14ac:dyDescent="0.25">
      <c r="A379" s="33" t="s">
        <v>26</v>
      </c>
      <c r="B379" s="4"/>
      <c r="C379" s="4" t="s">
        <v>132</v>
      </c>
      <c r="D379" s="4" t="s">
        <v>42</v>
      </c>
      <c r="E379" s="5" t="s">
        <v>439</v>
      </c>
      <c r="F379" s="5"/>
      <c r="G379" s="7">
        <f>SUM(G380)</f>
        <v>32058.5</v>
      </c>
    </row>
    <row r="380" spans="1:7" ht="31.5" x14ac:dyDescent="0.25">
      <c r="A380" s="33" t="s">
        <v>40</v>
      </c>
      <c r="B380" s="4"/>
      <c r="C380" s="4" t="s">
        <v>132</v>
      </c>
      <c r="D380" s="4" t="s">
        <v>42</v>
      </c>
      <c r="E380" s="5" t="s">
        <v>439</v>
      </c>
      <c r="F380" s="5" t="s">
        <v>69</v>
      </c>
      <c r="G380" s="7">
        <v>32058.5</v>
      </c>
    </row>
    <row r="381" spans="1:7" ht="31.5" x14ac:dyDescent="0.25">
      <c r="A381" s="33" t="s">
        <v>33</v>
      </c>
      <c r="B381" s="4"/>
      <c r="C381" s="4" t="s">
        <v>132</v>
      </c>
      <c r="D381" s="4" t="s">
        <v>42</v>
      </c>
      <c r="E381" s="5" t="s">
        <v>921</v>
      </c>
      <c r="F381" s="5"/>
      <c r="G381" s="7">
        <f t="shared" ref="G381" si="96">G382+G383+G384</f>
        <v>25679.4</v>
      </c>
    </row>
    <row r="382" spans="1:7" ht="63" x14ac:dyDescent="0.25">
      <c r="A382" s="2" t="s">
        <v>39</v>
      </c>
      <c r="B382" s="4"/>
      <c r="C382" s="4" t="s">
        <v>132</v>
      </c>
      <c r="D382" s="4" t="s">
        <v>42</v>
      </c>
      <c r="E382" s="5" t="s">
        <v>921</v>
      </c>
      <c r="F382" s="5" t="s">
        <v>67</v>
      </c>
      <c r="G382" s="7">
        <v>20366.2</v>
      </c>
    </row>
    <row r="383" spans="1:7" ht="31.5" x14ac:dyDescent="0.25">
      <c r="A383" s="2" t="s">
        <v>40</v>
      </c>
      <c r="B383" s="4"/>
      <c r="C383" s="4" t="s">
        <v>132</v>
      </c>
      <c r="D383" s="4" t="s">
        <v>42</v>
      </c>
      <c r="E383" s="5" t="s">
        <v>921</v>
      </c>
      <c r="F383" s="5" t="s">
        <v>69</v>
      </c>
      <c r="G383" s="7">
        <v>5218</v>
      </c>
    </row>
    <row r="384" spans="1:7" x14ac:dyDescent="0.25">
      <c r="A384" s="129" t="s">
        <v>17</v>
      </c>
      <c r="B384" s="4"/>
      <c r="C384" s="4" t="s">
        <v>132</v>
      </c>
      <c r="D384" s="4" t="s">
        <v>42</v>
      </c>
      <c r="E384" s="5" t="s">
        <v>921</v>
      </c>
      <c r="F384" s="5" t="s">
        <v>74</v>
      </c>
      <c r="G384" s="7">
        <v>95.2</v>
      </c>
    </row>
    <row r="385" spans="1:11" ht="31.5" x14ac:dyDescent="0.25">
      <c r="A385" s="33" t="s">
        <v>606</v>
      </c>
      <c r="B385" s="4"/>
      <c r="C385" s="4" t="s">
        <v>132</v>
      </c>
      <c r="D385" s="4" t="s">
        <v>42</v>
      </c>
      <c r="E385" s="5" t="s">
        <v>514</v>
      </c>
      <c r="F385" s="5"/>
      <c r="G385" s="7">
        <f t="shared" ref="G385" si="97">SUM(G386)</f>
        <v>10758</v>
      </c>
    </row>
    <row r="386" spans="1:11" ht="31.5" x14ac:dyDescent="0.25">
      <c r="A386" s="33" t="s">
        <v>601</v>
      </c>
      <c r="B386" s="4"/>
      <c r="C386" s="4" t="s">
        <v>132</v>
      </c>
      <c r="D386" s="4" t="s">
        <v>42</v>
      </c>
      <c r="E386" s="5" t="s">
        <v>720</v>
      </c>
      <c r="F386" s="5"/>
      <c r="G386" s="7">
        <f t="shared" ref="G386" si="98">SUM(G387)</f>
        <v>10758</v>
      </c>
    </row>
    <row r="387" spans="1:11" ht="31.5" x14ac:dyDescent="0.25">
      <c r="A387" s="33" t="s">
        <v>40</v>
      </c>
      <c r="B387" s="4"/>
      <c r="C387" s="4" t="s">
        <v>132</v>
      </c>
      <c r="D387" s="4" t="s">
        <v>42</v>
      </c>
      <c r="E387" s="5" t="s">
        <v>720</v>
      </c>
      <c r="F387" s="5" t="s">
        <v>69</v>
      </c>
      <c r="G387" s="7">
        <v>10758</v>
      </c>
    </row>
    <row r="388" spans="1:11" x14ac:dyDescent="0.25">
      <c r="A388" s="33" t="s">
        <v>435</v>
      </c>
      <c r="B388" s="4"/>
      <c r="C388" s="4" t="s">
        <v>132</v>
      </c>
      <c r="D388" s="4" t="s">
        <v>42</v>
      </c>
      <c r="E388" s="5" t="s">
        <v>436</v>
      </c>
      <c r="F388" s="5"/>
      <c r="G388" s="7">
        <f t="shared" ref="G388" si="99">SUM(G389)+G391</f>
        <v>63415.1</v>
      </c>
    </row>
    <row r="389" spans="1:11" x14ac:dyDescent="0.25">
      <c r="A389" s="33" t="s">
        <v>26</v>
      </c>
      <c r="B389" s="4"/>
      <c r="C389" s="4" t="s">
        <v>132</v>
      </c>
      <c r="D389" s="4" t="s">
        <v>42</v>
      </c>
      <c r="E389" s="5" t="s">
        <v>437</v>
      </c>
      <c r="F389" s="5"/>
      <c r="G389" s="7">
        <f t="shared" ref="G389" si="100">SUM(G390)</f>
        <v>63165.1</v>
      </c>
    </row>
    <row r="390" spans="1:11" ht="31.5" x14ac:dyDescent="0.25">
      <c r="A390" s="33" t="s">
        <v>40</v>
      </c>
      <c r="B390" s="4"/>
      <c r="C390" s="4" t="s">
        <v>132</v>
      </c>
      <c r="D390" s="4" t="s">
        <v>42</v>
      </c>
      <c r="E390" s="5" t="s">
        <v>437</v>
      </c>
      <c r="F390" s="5" t="s">
        <v>69</v>
      </c>
      <c r="G390" s="7">
        <v>63165.1</v>
      </c>
    </row>
    <row r="391" spans="1:11" ht="31.5" x14ac:dyDescent="0.25">
      <c r="A391" s="2" t="s">
        <v>291</v>
      </c>
      <c r="B391" s="4"/>
      <c r="C391" s="4" t="s">
        <v>132</v>
      </c>
      <c r="D391" s="4" t="s">
        <v>42</v>
      </c>
      <c r="E391" s="5" t="s">
        <v>686</v>
      </c>
      <c r="F391" s="5"/>
      <c r="G391" s="7">
        <f t="shared" ref="G391" si="101">SUM(G392)</f>
        <v>250</v>
      </c>
    </row>
    <row r="392" spans="1:11" ht="31.5" x14ac:dyDescent="0.25">
      <c r="A392" s="2" t="s">
        <v>220</v>
      </c>
      <c r="B392" s="4"/>
      <c r="C392" s="4" t="s">
        <v>132</v>
      </c>
      <c r="D392" s="4" t="s">
        <v>42</v>
      </c>
      <c r="E392" s="5" t="s">
        <v>686</v>
      </c>
      <c r="F392" s="5" t="s">
        <v>201</v>
      </c>
      <c r="G392" s="7">
        <v>250</v>
      </c>
    </row>
    <row r="393" spans="1:11" x14ac:dyDescent="0.25">
      <c r="A393" s="145" t="s">
        <v>153</v>
      </c>
      <c r="B393" s="4"/>
      <c r="C393" s="4" t="s">
        <v>132</v>
      </c>
      <c r="D393" s="4" t="s">
        <v>42</v>
      </c>
      <c r="E393" s="30" t="s">
        <v>154</v>
      </c>
      <c r="F393" s="30"/>
      <c r="G393" s="7">
        <f>G394</f>
        <v>15</v>
      </c>
    </row>
    <row r="394" spans="1:11" ht="31.5" x14ac:dyDescent="0.25">
      <c r="A394" s="145" t="s">
        <v>76</v>
      </c>
      <c r="B394" s="4"/>
      <c r="C394" s="4" t="s">
        <v>132</v>
      </c>
      <c r="D394" s="4" t="s">
        <v>42</v>
      </c>
      <c r="E394" s="30" t="s">
        <v>83</v>
      </c>
      <c r="F394" s="30"/>
      <c r="G394" s="7">
        <f>G395</f>
        <v>15</v>
      </c>
    </row>
    <row r="395" spans="1:11" x14ac:dyDescent="0.25">
      <c r="A395" s="145" t="s">
        <v>17</v>
      </c>
      <c r="B395" s="4"/>
      <c r="C395" s="4" t="s">
        <v>132</v>
      </c>
      <c r="D395" s="4" t="s">
        <v>42</v>
      </c>
      <c r="E395" s="30" t="s">
        <v>83</v>
      </c>
      <c r="F395" s="30">
        <v>800</v>
      </c>
      <c r="G395" s="7">
        <v>15</v>
      </c>
    </row>
    <row r="396" spans="1:11" x14ac:dyDescent="0.25">
      <c r="A396" s="2" t="s">
        <v>140</v>
      </c>
      <c r="B396" s="4"/>
      <c r="C396" s="82" t="s">
        <v>132</v>
      </c>
      <c r="D396" s="82" t="s">
        <v>132</v>
      </c>
      <c r="E396" s="82"/>
      <c r="F396" s="82"/>
      <c r="G396" s="9">
        <f t="shared" ref="G396" si="102">SUM(G409)+G412+G400+G416+G397</f>
        <v>7071.3</v>
      </c>
    </row>
    <row r="397" spans="1:11" ht="31.5" hidden="1" x14ac:dyDescent="0.25">
      <c r="A397" s="2" t="s">
        <v>616</v>
      </c>
      <c r="B397" s="4"/>
      <c r="C397" s="82" t="s">
        <v>132</v>
      </c>
      <c r="D397" s="82" t="s">
        <v>132</v>
      </c>
      <c r="E397" s="82" t="s">
        <v>573</v>
      </c>
      <c r="F397" s="82"/>
      <c r="G397" s="9">
        <f t="shared" ref="G397:G398" si="103">SUM(G398)</f>
        <v>0</v>
      </c>
      <c r="K397" s="79"/>
    </row>
    <row r="398" spans="1:11" ht="31.5" hidden="1" x14ac:dyDescent="0.25">
      <c r="A398" s="2" t="s">
        <v>291</v>
      </c>
      <c r="B398" s="4"/>
      <c r="C398" s="82" t="s">
        <v>132</v>
      </c>
      <c r="D398" s="82" t="s">
        <v>132</v>
      </c>
      <c r="E398" s="82" t="s">
        <v>582</v>
      </c>
      <c r="F398" s="82"/>
      <c r="G398" s="9">
        <f t="shared" si="103"/>
        <v>0</v>
      </c>
    </row>
    <row r="399" spans="1:11" ht="31.5" hidden="1" x14ac:dyDescent="0.25">
      <c r="A399" s="2" t="s">
        <v>220</v>
      </c>
      <c r="B399" s="4"/>
      <c r="C399" s="82" t="s">
        <v>132</v>
      </c>
      <c r="D399" s="82" t="s">
        <v>132</v>
      </c>
      <c r="E399" s="82" t="s">
        <v>582</v>
      </c>
      <c r="F399" s="82" t="s">
        <v>201</v>
      </c>
      <c r="G399" s="9"/>
    </row>
    <row r="400" spans="1:11" ht="47.25" x14ac:dyDescent="0.25">
      <c r="A400" s="2" t="s">
        <v>495</v>
      </c>
      <c r="B400" s="4"/>
      <c r="C400" s="82" t="s">
        <v>132</v>
      </c>
      <c r="D400" s="121" t="s">
        <v>132</v>
      </c>
      <c r="E400" s="4" t="s">
        <v>198</v>
      </c>
      <c r="F400" s="4"/>
      <c r="G400" s="7">
        <f>SUM(G401)+G404</f>
        <v>1777.9</v>
      </c>
    </row>
    <row r="401" spans="1:7" ht="31.5" hidden="1" x14ac:dyDescent="0.25">
      <c r="A401" s="2" t="s">
        <v>218</v>
      </c>
      <c r="B401" s="4"/>
      <c r="C401" s="82" t="s">
        <v>132</v>
      </c>
      <c r="D401" s="82" t="s">
        <v>132</v>
      </c>
      <c r="E401" s="4" t="s">
        <v>246</v>
      </c>
      <c r="F401" s="4"/>
      <c r="G401" s="7">
        <f t="shared" ref="G401:G402" si="104">SUM(G402)</f>
        <v>0</v>
      </c>
    </row>
    <row r="402" spans="1:7" ht="31.5" hidden="1" x14ac:dyDescent="0.25">
      <c r="A402" s="2" t="s">
        <v>219</v>
      </c>
      <c r="B402" s="4"/>
      <c r="C402" s="82" t="s">
        <v>132</v>
      </c>
      <c r="D402" s="82" t="s">
        <v>132</v>
      </c>
      <c r="E402" s="4" t="s">
        <v>247</v>
      </c>
      <c r="F402" s="4"/>
      <c r="G402" s="7">
        <f t="shared" si="104"/>
        <v>0</v>
      </c>
    </row>
    <row r="403" spans="1:7" ht="31.5" hidden="1" x14ac:dyDescent="0.25">
      <c r="A403" s="2" t="s">
        <v>220</v>
      </c>
      <c r="B403" s="4"/>
      <c r="C403" s="82" t="s">
        <v>132</v>
      </c>
      <c r="D403" s="82" t="s">
        <v>132</v>
      </c>
      <c r="E403" s="4" t="s">
        <v>247</v>
      </c>
      <c r="F403" s="4" t="s">
        <v>201</v>
      </c>
      <c r="G403" s="7"/>
    </row>
    <row r="404" spans="1:7" ht="31.5" x14ac:dyDescent="0.25">
      <c r="A404" s="2" t="s">
        <v>221</v>
      </c>
      <c r="B404" s="4"/>
      <c r="C404" s="82" t="s">
        <v>132</v>
      </c>
      <c r="D404" s="82" t="s">
        <v>132</v>
      </c>
      <c r="E404" s="4" t="s">
        <v>248</v>
      </c>
      <c r="F404" s="4"/>
      <c r="G404" s="7">
        <f>SUM(G405)</f>
        <v>1777.9</v>
      </c>
    </row>
    <row r="405" spans="1:7" ht="31.5" x14ac:dyDescent="0.25">
      <c r="A405" s="2" t="s">
        <v>219</v>
      </c>
      <c r="B405" s="4"/>
      <c r="C405" s="82" t="s">
        <v>132</v>
      </c>
      <c r="D405" s="82" t="s">
        <v>132</v>
      </c>
      <c r="E405" s="4" t="s">
        <v>249</v>
      </c>
      <c r="F405" s="4"/>
      <c r="G405" s="7">
        <f t="shared" ref="G405" si="105">SUM(G406)+G407</f>
        <v>1777.9</v>
      </c>
    </row>
    <row r="406" spans="1:7" ht="31.5" x14ac:dyDescent="0.25">
      <c r="A406" s="2" t="s">
        <v>220</v>
      </c>
      <c r="B406" s="4"/>
      <c r="C406" s="82" t="s">
        <v>132</v>
      </c>
      <c r="D406" s="82" t="s">
        <v>132</v>
      </c>
      <c r="E406" s="4" t="s">
        <v>249</v>
      </c>
      <c r="F406" s="4" t="s">
        <v>201</v>
      </c>
      <c r="G406" s="7">
        <v>1777.9</v>
      </c>
    </row>
    <row r="407" spans="1:7" ht="31.5" hidden="1" x14ac:dyDescent="0.25">
      <c r="A407" s="2" t="s">
        <v>684</v>
      </c>
      <c r="B407" s="4"/>
      <c r="C407" s="82" t="s">
        <v>132</v>
      </c>
      <c r="D407" s="82" t="s">
        <v>132</v>
      </c>
      <c r="E407" s="4" t="s">
        <v>931</v>
      </c>
      <c r="F407" s="4"/>
      <c r="G407" s="7">
        <f>SUM(G408)</f>
        <v>0</v>
      </c>
    </row>
    <row r="408" spans="1:7" ht="31.5" hidden="1" x14ac:dyDescent="0.25">
      <c r="A408" s="2" t="s">
        <v>220</v>
      </c>
      <c r="B408" s="4"/>
      <c r="C408" s="82" t="s">
        <v>132</v>
      </c>
      <c r="D408" s="82" t="s">
        <v>132</v>
      </c>
      <c r="E408" s="4" t="s">
        <v>931</v>
      </c>
      <c r="F408" s="4" t="s">
        <v>201</v>
      </c>
      <c r="G408" s="7"/>
    </row>
    <row r="409" spans="1:7" ht="31.5" x14ac:dyDescent="0.25">
      <c r="A409" s="2" t="s">
        <v>403</v>
      </c>
      <c r="B409" s="4"/>
      <c r="C409" s="82" t="s">
        <v>132</v>
      </c>
      <c r="D409" s="82" t="s">
        <v>132</v>
      </c>
      <c r="E409" s="82" t="s">
        <v>239</v>
      </c>
      <c r="F409" s="82"/>
      <c r="G409" s="9">
        <f t="shared" ref="G409:G410" si="106">SUM(G410)</f>
        <v>3174.1</v>
      </c>
    </row>
    <row r="410" spans="1:7" ht="31.5" x14ac:dyDescent="0.25">
      <c r="A410" s="2" t="s">
        <v>219</v>
      </c>
      <c r="B410" s="4"/>
      <c r="C410" s="82" t="s">
        <v>132</v>
      </c>
      <c r="D410" s="82" t="s">
        <v>132</v>
      </c>
      <c r="E410" s="82" t="s">
        <v>252</v>
      </c>
      <c r="F410" s="82"/>
      <c r="G410" s="9">
        <f t="shared" si="106"/>
        <v>3174.1</v>
      </c>
    </row>
    <row r="411" spans="1:7" ht="31.5" x14ac:dyDescent="0.25">
      <c r="A411" s="2" t="s">
        <v>220</v>
      </c>
      <c r="B411" s="4"/>
      <c r="C411" s="82" t="s">
        <v>132</v>
      </c>
      <c r="D411" s="82" t="s">
        <v>132</v>
      </c>
      <c r="E411" s="82" t="s">
        <v>252</v>
      </c>
      <c r="F411" s="82" t="s">
        <v>201</v>
      </c>
      <c r="G411" s="9">
        <v>3174.1</v>
      </c>
    </row>
    <row r="412" spans="1:7" ht="31.5" x14ac:dyDescent="0.25">
      <c r="A412" s="2" t="s">
        <v>617</v>
      </c>
      <c r="B412" s="4"/>
      <c r="C412" s="82" t="s">
        <v>132</v>
      </c>
      <c r="D412" s="82" t="s">
        <v>132</v>
      </c>
      <c r="E412" s="82" t="s">
        <v>192</v>
      </c>
      <c r="F412" s="82"/>
      <c r="G412" s="9">
        <f t="shared" ref="G412:G414" si="107">SUM(G413)</f>
        <v>1958</v>
      </c>
    </row>
    <row r="413" spans="1:7" ht="31.5" x14ac:dyDescent="0.25">
      <c r="A413" s="2" t="s">
        <v>290</v>
      </c>
      <c r="B413" s="4"/>
      <c r="C413" s="82" t="s">
        <v>132</v>
      </c>
      <c r="D413" s="82" t="s">
        <v>132</v>
      </c>
      <c r="E413" s="82" t="s">
        <v>194</v>
      </c>
      <c r="F413" s="82"/>
      <c r="G413" s="9">
        <f t="shared" si="107"/>
        <v>1958</v>
      </c>
    </row>
    <row r="414" spans="1:7" x14ac:dyDescent="0.25">
      <c r="A414" s="33" t="s">
        <v>26</v>
      </c>
      <c r="B414" s="4"/>
      <c r="C414" s="82" t="s">
        <v>132</v>
      </c>
      <c r="D414" s="82" t="s">
        <v>132</v>
      </c>
      <c r="E414" s="82" t="s">
        <v>446</v>
      </c>
      <c r="F414" s="82"/>
      <c r="G414" s="9">
        <f t="shared" si="107"/>
        <v>1958</v>
      </c>
    </row>
    <row r="415" spans="1:7" ht="31.5" x14ac:dyDescent="0.25">
      <c r="A415" s="2" t="s">
        <v>40</v>
      </c>
      <c r="B415" s="4"/>
      <c r="C415" s="82" t="s">
        <v>132</v>
      </c>
      <c r="D415" s="82" t="s">
        <v>132</v>
      </c>
      <c r="E415" s="82" t="s">
        <v>446</v>
      </c>
      <c r="F415" s="82" t="s">
        <v>69</v>
      </c>
      <c r="G415" s="9">
        <v>1958</v>
      </c>
    </row>
    <row r="416" spans="1:7" x14ac:dyDescent="0.25">
      <c r="A416" s="2" t="s">
        <v>153</v>
      </c>
      <c r="B416" s="4"/>
      <c r="C416" s="82" t="s">
        <v>132</v>
      </c>
      <c r="D416" s="82" t="s">
        <v>132</v>
      </c>
      <c r="E416" s="82" t="s">
        <v>154</v>
      </c>
      <c r="F416" s="82"/>
      <c r="G416" s="9">
        <f t="shared" ref="G416" si="108">SUM(G417)</f>
        <v>161.30000000000001</v>
      </c>
    </row>
    <row r="417" spans="1:7" ht="47.25" x14ac:dyDescent="0.25">
      <c r="A417" s="81" t="s">
        <v>284</v>
      </c>
      <c r="B417" s="82"/>
      <c r="C417" s="82" t="s">
        <v>132</v>
      </c>
      <c r="D417" s="82" t="s">
        <v>132</v>
      </c>
      <c r="E417" s="82" t="s">
        <v>735</v>
      </c>
      <c r="F417" s="30"/>
      <c r="G417" s="9">
        <f>SUM(G418:G419)</f>
        <v>161.30000000000001</v>
      </c>
    </row>
    <row r="418" spans="1:7" ht="63" x14ac:dyDescent="0.25">
      <c r="A418" s="2" t="s">
        <v>39</v>
      </c>
      <c r="B418" s="82"/>
      <c r="C418" s="82" t="s">
        <v>132</v>
      </c>
      <c r="D418" s="82" t="s">
        <v>132</v>
      </c>
      <c r="E418" s="104" t="s">
        <v>735</v>
      </c>
      <c r="F418" s="82" t="s">
        <v>67</v>
      </c>
      <c r="G418" s="9">
        <v>151.80000000000001</v>
      </c>
    </row>
    <row r="419" spans="1:7" ht="31.5" x14ac:dyDescent="0.25">
      <c r="A419" s="81" t="s">
        <v>40</v>
      </c>
      <c r="B419" s="82"/>
      <c r="C419" s="82" t="s">
        <v>132</v>
      </c>
      <c r="D419" s="82" t="s">
        <v>132</v>
      </c>
      <c r="E419" s="104" t="s">
        <v>735</v>
      </c>
      <c r="F419" s="82" t="s">
        <v>69</v>
      </c>
      <c r="G419" s="9">
        <v>9.5</v>
      </c>
    </row>
    <row r="420" spans="1:7" x14ac:dyDescent="0.25">
      <c r="A420" s="81" t="s">
        <v>618</v>
      </c>
      <c r="B420" s="21"/>
      <c r="C420" s="82" t="s">
        <v>57</v>
      </c>
      <c r="D420" s="30"/>
      <c r="E420" s="30"/>
      <c r="F420" s="30"/>
      <c r="G420" s="9">
        <f>SUM(G421+G427)</f>
        <v>65261.599999999999</v>
      </c>
    </row>
    <row r="421" spans="1:7" ht="31.5" x14ac:dyDescent="0.25">
      <c r="A421" s="81" t="s">
        <v>195</v>
      </c>
      <c r="B421" s="21"/>
      <c r="C421" s="82" t="s">
        <v>57</v>
      </c>
      <c r="D421" s="82" t="s">
        <v>42</v>
      </c>
      <c r="E421" s="30"/>
      <c r="F421" s="30"/>
      <c r="G421" s="9">
        <f t="shared" ref="G421:G422" si="109">SUM(G422)</f>
        <v>11011.1</v>
      </c>
    </row>
    <row r="422" spans="1:7" ht="31.5" x14ac:dyDescent="0.25">
      <c r="A422" s="81" t="s">
        <v>565</v>
      </c>
      <c r="B422" s="21"/>
      <c r="C422" s="82" t="s">
        <v>57</v>
      </c>
      <c r="D422" s="82" t="s">
        <v>42</v>
      </c>
      <c r="E422" s="30" t="s">
        <v>196</v>
      </c>
      <c r="F422" s="30"/>
      <c r="G422" s="9">
        <f t="shared" si="109"/>
        <v>11011.1</v>
      </c>
    </row>
    <row r="423" spans="1:7" ht="31.5" x14ac:dyDescent="0.25">
      <c r="A423" s="81" t="s">
        <v>33</v>
      </c>
      <c r="B423" s="21"/>
      <c r="C423" s="82" t="s">
        <v>57</v>
      </c>
      <c r="D423" s="82" t="s">
        <v>42</v>
      </c>
      <c r="E423" s="30" t="s">
        <v>197</v>
      </c>
      <c r="F423" s="30"/>
      <c r="G423" s="9">
        <f>SUM(G424:G426)</f>
        <v>11011.1</v>
      </c>
    </row>
    <row r="424" spans="1:7" ht="63" x14ac:dyDescent="0.25">
      <c r="A424" s="2" t="s">
        <v>39</v>
      </c>
      <c r="B424" s="21"/>
      <c r="C424" s="82" t="s">
        <v>57</v>
      </c>
      <c r="D424" s="82" t="s">
        <v>42</v>
      </c>
      <c r="E424" s="30" t="s">
        <v>197</v>
      </c>
      <c r="F424" s="82" t="s">
        <v>67</v>
      </c>
      <c r="G424" s="9">
        <v>9110.1</v>
      </c>
    </row>
    <row r="425" spans="1:7" ht="31.5" x14ac:dyDescent="0.25">
      <c r="A425" s="81" t="s">
        <v>40</v>
      </c>
      <c r="B425" s="21"/>
      <c r="C425" s="82" t="s">
        <v>57</v>
      </c>
      <c r="D425" s="82" t="s">
        <v>42</v>
      </c>
      <c r="E425" s="30" t="s">
        <v>197</v>
      </c>
      <c r="F425" s="82" t="s">
        <v>69</v>
      </c>
      <c r="G425" s="9">
        <v>1534.9</v>
      </c>
    </row>
    <row r="426" spans="1:7" x14ac:dyDescent="0.25">
      <c r="A426" s="81" t="s">
        <v>17</v>
      </c>
      <c r="B426" s="21"/>
      <c r="C426" s="82" t="s">
        <v>57</v>
      </c>
      <c r="D426" s="82" t="s">
        <v>42</v>
      </c>
      <c r="E426" s="30" t="s">
        <v>197</v>
      </c>
      <c r="F426" s="82" t="s">
        <v>74</v>
      </c>
      <c r="G426" s="9">
        <v>366.1</v>
      </c>
    </row>
    <row r="427" spans="1:7" x14ac:dyDescent="0.25">
      <c r="A427" s="81" t="s">
        <v>141</v>
      </c>
      <c r="B427" s="21"/>
      <c r="C427" s="82" t="s">
        <v>57</v>
      </c>
      <c r="D427" s="82" t="s">
        <v>132</v>
      </c>
      <c r="E427" s="30"/>
      <c r="F427" s="30"/>
      <c r="G427" s="9">
        <f t="shared" ref="G427" si="110">SUM(G431)+G428</f>
        <v>54250.5</v>
      </c>
    </row>
    <row r="428" spans="1:7" ht="47.25" x14ac:dyDescent="0.25">
      <c r="A428" s="2" t="s">
        <v>408</v>
      </c>
      <c r="B428" s="4"/>
      <c r="C428" s="82" t="s">
        <v>57</v>
      </c>
      <c r="D428" s="82" t="s">
        <v>132</v>
      </c>
      <c r="E428" s="4" t="s">
        <v>244</v>
      </c>
      <c r="F428" s="4"/>
      <c r="G428" s="7">
        <f t="shared" ref="G428:G429" si="111">SUM(G429)</f>
        <v>308</v>
      </c>
    </row>
    <row r="429" spans="1:7" x14ac:dyDescent="0.25">
      <c r="A429" s="2" t="s">
        <v>26</v>
      </c>
      <c r="B429" s="4"/>
      <c r="C429" s="82" t="s">
        <v>57</v>
      </c>
      <c r="D429" s="82" t="s">
        <v>132</v>
      </c>
      <c r="E429" s="4" t="s">
        <v>245</v>
      </c>
      <c r="F429" s="4"/>
      <c r="G429" s="7">
        <f t="shared" si="111"/>
        <v>308</v>
      </c>
    </row>
    <row r="430" spans="1:7" ht="31.5" x14ac:dyDescent="0.25">
      <c r="A430" s="2" t="s">
        <v>40</v>
      </c>
      <c r="B430" s="4"/>
      <c r="C430" s="82" t="s">
        <v>57</v>
      </c>
      <c r="D430" s="82" t="s">
        <v>132</v>
      </c>
      <c r="E430" s="4" t="s">
        <v>245</v>
      </c>
      <c r="F430" s="4" t="s">
        <v>69</v>
      </c>
      <c r="G430" s="9">
        <v>308</v>
      </c>
    </row>
    <row r="431" spans="1:7" ht="31.5" x14ac:dyDescent="0.25">
      <c r="A431" s="81" t="s">
        <v>565</v>
      </c>
      <c r="B431" s="21"/>
      <c r="C431" s="82" t="s">
        <v>57</v>
      </c>
      <c r="D431" s="82" t="s">
        <v>132</v>
      </c>
      <c r="E431" s="30" t="s">
        <v>196</v>
      </c>
      <c r="F431" s="30"/>
      <c r="G431" s="9">
        <f t="shared" ref="G431" si="112">SUM(G432)+G439</f>
        <v>53942.5</v>
      </c>
    </row>
    <row r="432" spans="1:7" x14ac:dyDescent="0.25">
      <c r="A432" s="81" t="s">
        <v>26</v>
      </c>
      <c r="B432" s="21"/>
      <c r="C432" s="82" t="s">
        <v>57</v>
      </c>
      <c r="D432" s="82" t="s">
        <v>132</v>
      </c>
      <c r="E432" s="30" t="s">
        <v>203</v>
      </c>
      <c r="F432" s="30"/>
      <c r="G432" s="9">
        <f t="shared" ref="G432" si="113">SUM(G433)+G436+G437</f>
        <v>5769.5</v>
      </c>
    </row>
    <row r="433" spans="1:7" ht="47.25" hidden="1" x14ac:dyDescent="0.25">
      <c r="A433" s="81" t="s">
        <v>619</v>
      </c>
      <c r="B433" s="21"/>
      <c r="C433" s="82" t="s">
        <v>57</v>
      </c>
      <c r="D433" s="82" t="s">
        <v>132</v>
      </c>
      <c r="E433" s="30" t="s">
        <v>222</v>
      </c>
      <c r="F433" s="30"/>
      <c r="G433" s="9">
        <f>SUM(G434)</f>
        <v>0</v>
      </c>
    </row>
    <row r="434" spans="1:7" hidden="1" x14ac:dyDescent="0.25">
      <c r="A434" s="81" t="s">
        <v>68</v>
      </c>
      <c r="B434" s="21"/>
      <c r="C434" s="82" t="s">
        <v>57</v>
      </c>
      <c r="D434" s="82" t="s">
        <v>132</v>
      </c>
      <c r="E434" s="30" t="s">
        <v>222</v>
      </c>
      <c r="F434" s="82" t="s">
        <v>69</v>
      </c>
      <c r="G434" s="9"/>
    </row>
    <row r="435" spans="1:7" ht="63" hidden="1" x14ac:dyDescent="0.25">
      <c r="A435" s="2" t="s">
        <v>39</v>
      </c>
      <c r="B435" s="21"/>
      <c r="C435" s="82" t="s">
        <v>57</v>
      </c>
      <c r="D435" s="82" t="s">
        <v>132</v>
      </c>
      <c r="E435" s="30" t="s">
        <v>222</v>
      </c>
      <c r="F435" s="30">
        <v>100</v>
      </c>
      <c r="G435" s="9"/>
    </row>
    <row r="436" spans="1:7" ht="31.5" x14ac:dyDescent="0.25">
      <c r="A436" s="81" t="s">
        <v>40</v>
      </c>
      <c r="B436" s="21"/>
      <c r="C436" s="82" t="s">
        <v>57</v>
      </c>
      <c r="D436" s="82" t="s">
        <v>132</v>
      </c>
      <c r="E436" s="30" t="s">
        <v>203</v>
      </c>
      <c r="F436" s="82" t="s">
        <v>69</v>
      </c>
      <c r="G436" s="9">
        <v>5769.5</v>
      </c>
    </row>
    <row r="437" spans="1:7" ht="173.25" hidden="1" x14ac:dyDescent="0.25">
      <c r="A437" s="81" t="s">
        <v>870</v>
      </c>
      <c r="B437" s="21"/>
      <c r="C437" s="82" t="s">
        <v>57</v>
      </c>
      <c r="D437" s="82" t="s">
        <v>132</v>
      </c>
      <c r="E437" s="30" t="s">
        <v>730</v>
      </c>
      <c r="F437" s="82"/>
      <c r="G437" s="9">
        <f t="shared" ref="G437" si="114">SUM(G438)</f>
        <v>0</v>
      </c>
    </row>
    <row r="438" spans="1:7" ht="31.5" hidden="1" x14ac:dyDescent="0.25">
      <c r="A438" s="81" t="s">
        <v>40</v>
      </c>
      <c r="B438" s="21"/>
      <c r="C438" s="82" t="s">
        <v>57</v>
      </c>
      <c r="D438" s="82" t="s">
        <v>132</v>
      </c>
      <c r="E438" s="30" t="s">
        <v>730</v>
      </c>
      <c r="F438" s="82" t="s">
        <v>69</v>
      </c>
      <c r="G438" s="9">
        <v>0</v>
      </c>
    </row>
    <row r="439" spans="1:7" x14ac:dyDescent="0.25">
      <c r="A439" s="105" t="s">
        <v>874</v>
      </c>
      <c r="B439" s="21"/>
      <c r="C439" s="106" t="s">
        <v>57</v>
      </c>
      <c r="D439" s="106" t="s">
        <v>132</v>
      </c>
      <c r="E439" s="5" t="s">
        <v>875</v>
      </c>
      <c r="F439" s="106"/>
      <c r="G439" s="9">
        <f>SUM(G440)+G442</f>
        <v>48173</v>
      </c>
    </row>
    <row r="440" spans="1:7" ht="47.25" x14ac:dyDescent="0.25">
      <c r="A440" s="105" t="s">
        <v>877</v>
      </c>
      <c r="B440" s="21"/>
      <c r="C440" s="106" t="s">
        <v>57</v>
      </c>
      <c r="D440" s="106" t="s">
        <v>132</v>
      </c>
      <c r="E440" s="5" t="s">
        <v>876</v>
      </c>
      <c r="F440" s="106"/>
      <c r="G440" s="9">
        <f t="shared" ref="G440" si="115">SUM(G441)</f>
        <v>6949.9</v>
      </c>
    </row>
    <row r="441" spans="1:7" ht="31.5" x14ac:dyDescent="0.25">
      <c r="A441" s="105" t="s">
        <v>40</v>
      </c>
      <c r="B441" s="21"/>
      <c r="C441" s="106" t="s">
        <v>57</v>
      </c>
      <c r="D441" s="106" t="s">
        <v>132</v>
      </c>
      <c r="E441" s="5" t="s">
        <v>876</v>
      </c>
      <c r="F441" s="106" t="s">
        <v>69</v>
      </c>
      <c r="G441" s="9">
        <v>6949.9</v>
      </c>
    </row>
    <row r="442" spans="1:7" x14ac:dyDescent="0.25">
      <c r="A442" s="129" t="s">
        <v>602</v>
      </c>
      <c r="B442" s="21"/>
      <c r="C442" s="130" t="s">
        <v>57</v>
      </c>
      <c r="D442" s="130" t="s">
        <v>132</v>
      </c>
      <c r="E442" s="5" t="s">
        <v>922</v>
      </c>
      <c r="F442" s="130"/>
      <c r="G442" s="9">
        <f>G443</f>
        <v>41223.1</v>
      </c>
    </row>
    <row r="443" spans="1:7" ht="31.5" x14ac:dyDescent="0.25">
      <c r="A443" s="129" t="s">
        <v>40</v>
      </c>
      <c r="B443" s="21"/>
      <c r="C443" s="130" t="s">
        <v>57</v>
      </c>
      <c r="D443" s="130" t="s">
        <v>132</v>
      </c>
      <c r="E443" s="5" t="s">
        <v>922</v>
      </c>
      <c r="F443" s="130" t="s">
        <v>69</v>
      </c>
      <c r="G443" s="9">
        <v>41223.1</v>
      </c>
    </row>
    <row r="444" spans="1:7" x14ac:dyDescent="0.25">
      <c r="A444" s="2" t="s">
        <v>85</v>
      </c>
      <c r="B444" s="21"/>
      <c r="C444" s="82" t="s">
        <v>86</v>
      </c>
      <c r="D444" s="82"/>
      <c r="E444" s="30"/>
      <c r="F444" s="82"/>
      <c r="G444" s="9">
        <f t="shared" ref="G444" si="116">SUM(G471)+G445</f>
        <v>251.3</v>
      </c>
    </row>
    <row r="445" spans="1:7" ht="31.5" x14ac:dyDescent="0.25">
      <c r="A445" s="2" t="s">
        <v>513</v>
      </c>
      <c r="B445" s="21"/>
      <c r="C445" s="82" t="s">
        <v>86</v>
      </c>
      <c r="D445" s="82" t="s">
        <v>132</v>
      </c>
      <c r="E445" s="30"/>
      <c r="F445" s="82"/>
      <c r="G445" s="9">
        <f t="shared" ref="G445" si="117">SUM(G446+G463)+G449+G452+G460+G456+G466+G469</f>
        <v>251.3</v>
      </c>
    </row>
    <row r="446" spans="1:7" ht="31.5" x14ac:dyDescent="0.25">
      <c r="A446" s="81" t="s">
        <v>496</v>
      </c>
      <c r="B446" s="21"/>
      <c r="C446" s="82" t="s">
        <v>86</v>
      </c>
      <c r="D446" s="82" t="s">
        <v>132</v>
      </c>
      <c r="E446" s="82" t="s">
        <v>172</v>
      </c>
      <c r="F446" s="30"/>
      <c r="G446" s="9">
        <f t="shared" ref="G446:G447" si="118">SUM(G447)</f>
        <v>49.5</v>
      </c>
    </row>
    <row r="447" spans="1:7" ht="31.5" x14ac:dyDescent="0.25">
      <c r="A447" s="81" t="s">
        <v>76</v>
      </c>
      <c r="B447" s="21"/>
      <c r="C447" s="82" t="s">
        <v>86</v>
      </c>
      <c r="D447" s="82" t="s">
        <v>132</v>
      </c>
      <c r="E447" s="30" t="s">
        <v>420</v>
      </c>
      <c r="F447" s="30"/>
      <c r="G447" s="9">
        <f t="shared" si="118"/>
        <v>49.5</v>
      </c>
    </row>
    <row r="448" spans="1:7" ht="31.5" x14ac:dyDescent="0.25">
      <c r="A448" s="81" t="s">
        <v>40</v>
      </c>
      <c r="B448" s="21"/>
      <c r="C448" s="82" t="s">
        <v>86</v>
      </c>
      <c r="D448" s="82" t="s">
        <v>132</v>
      </c>
      <c r="E448" s="30" t="s">
        <v>420</v>
      </c>
      <c r="F448" s="30">
        <v>200</v>
      </c>
      <c r="G448" s="9">
        <v>49.5</v>
      </c>
    </row>
    <row r="449" spans="1:7" ht="31.5" hidden="1" x14ac:dyDescent="0.25">
      <c r="A449" s="81" t="s">
        <v>620</v>
      </c>
      <c r="B449" s="21"/>
      <c r="C449" s="82" t="s">
        <v>86</v>
      </c>
      <c r="D449" s="82" t="s">
        <v>132</v>
      </c>
      <c r="E449" s="30" t="s">
        <v>165</v>
      </c>
      <c r="F449" s="30"/>
      <c r="G449" s="9"/>
    </row>
    <row r="450" spans="1:7" ht="31.5" hidden="1" x14ac:dyDescent="0.25">
      <c r="A450" s="81" t="s">
        <v>76</v>
      </c>
      <c r="B450" s="21"/>
      <c r="C450" s="82" t="s">
        <v>86</v>
      </c>
      <c r="D450" s="82" t="s">
        <v>132</v>
      </c>
      <c r="E450" s="30" t="s">
        <v>175</v>
      </c>
      <c r="F450" s="30"/>
      <c r="G450" s="9"/>
    </row>
    <row r="451" spans="1:7" ht="31.5" hidden="1" x14ac:dyDescent="0.25">
      <c r="A451" s="81" t="s">
        <v>40</v>
      </c>
      <c r="B451" s="21"/>
      <c r="C451" s="82" t="s">
        <v>86</v>
      </c>
      <c r="D451" s="82" t="s">
        <v>132</v>
      </c>
      <c r="E451" s="30" t="s">
        <v>175</v>
      </c>
      <c r="F451" s="30">
        <v>200</v>
      </c>
      <c r="G451" s="9"/>
    </row>
    <row r="452" spans="1:7" ht="31.5" x14ac:dyDescent="0.25">
      <c r="A452" s="2" t="s">
        <v>391</v>
      </c>
      <c r="B452" s="4"/>
      <c r="C452" s="82" t="s">
        <v>86</v>
      </c>
      <c r="D452" s="82" t="s">
        <v>132</v>
      </c>
      <c r="E452" s="4" t="s">
        <v>226</v>
      </c>
      <c r="F452" s="82"/>
      <c r="G452" s="9">
        <f t="shared" ref="G452:G454" si="119">SUM(G453)</f>
        <v>75</v>
      </c>
    </row>
    <row r="453" spans="1:7" ht="47.25" x14ac:dyDescent="0.25">
      <c r="A453" s="2" t="s">
        <v>392</v>
      </c>
      <c r="B453" s="4"/>
      <c r="C453" s="82" t="s">
        <v>86</v>
      </c>
      <c r="D453" s="82" t="s">
        <v>132</v>
      </c>
      <c r="E453" s="4" t="s">
        <v>227</v>
      </c>
      <c r="F453" s="82"/>
      <c r="G453" s="9">
        <f t="shared" si="119"/>
        <v>75</v>
      </c>
    </row>
    <row r="454" spans="1:7" ht="31.5" x14ac:dyDescent="0.25">
      <c r="A454" s="2" t="s">
        <v>33</v>
      </c>
      <c r="B454" s="4"/>
      <c r="C454" s="82" t="s">
        <v>86</v>
      </c>
      <c r="D454" s="82" t="s">
        <v>132</v>
      </c>
      <c r="E454" s="4" t="s">
        <v>231</v>
      </c>
      <c r="F454" s="82"/>
      <c r="G454" s="9">
        <f t="shared" si="119"/>
        <v>75</v>
      </c>
    </row>
    <row r="455" spans="1:7" ht="31.5" x14ac:dyDescent="0.25">
      <c r="A455" s="81" t="s">
        <v>40</v>
      </c>
      <c r="B455" s="21"/>
      <c r="C455" s="82" t="s">
        <v>86</v>
      </c>
      <c r="D455" s="82" t="s">
        <v>132</v>
      </c>
      <c r="E455" s="4" t="s">
        <v>231</v>
      </c>
      <c r="F455" s="82" t="s">
        <v>69</v>
      </c>
      <c r="G455" s="9">
        <v>75</v>
      </c>
    </row>
    <row r="456" spans="1:7" ht="31.5" x14ac:dyDescent="0.25">
      <c r="A456" s="2" t="s">
        <v>401</v>
      </c>
      <c r="B456" s="21"/>
      <c r="C456" s="82" t="s">
        <v>86</v>
      </c>
      <c r="D456" s="82" t="s">
        <v>132</v>
      </c>
      <c r="E456" s="4" t="s">
        <v>239</v>
      </c>
      <c r="F456" s="82"/>
      <c r="G456" s="9">
        <f t="shared" ref="G456:G458" si="120">SUM(G457)</f>
        <v>110.8</v>
      </c>
    </row>
    <row r="457" spans="1:7" ht="31.5" x14ac:dyDescent="0.25">
      <c r="A457" s="2" t="s">
        <v>402</v>
      </c>
      <c r="B457" s="21"/>
      <c r="C457" s="82" t="s">
        <v>86</v>
      </c>
      <c r="D457" s="82" t="s">
        <v>132</v>
      </c>
      <c r="E457" s="4" t="s">
        <v>240</v>
      </c>
      <c r="F457" s="82"/>
      <c r="G457" s="9">
        <f t="shared" si="120"/>
        <v>110.8</v>
      </c>
    </row>
    <row r="458" spans="1:7" ht="31.5" x14ac:dyDescent="0.25">
      <c r="A458" s="2" t="s">
        <v>33</v>
      </c>
      <c r="B458" s="21"/>
      <c r="C458" s="82" t="s">
        <v>86</v>
      </c>
      <c r="D458" s="82" t="s">
        <v>132</v>
      </c>
      <c r="E458" s="4" t="s">
        <v>241</v>
      </c>
      <c r="F458" s="82"/>
      <c r="G458" s="9">
        <f t="shared" si="120"/>
        <v>110.8</v>
      </c>
    </row>
    <row r="459" spans="1:7" ht="31.5" x14ac:dyDescent="0.25">
      <c r="A459" s="81" t="s">
        <v>40</v>
      </c>
      <c r="B459" s="21"/>
      <c r="C459" s="82" t="s">
        <v>86</v>
      </c>
      <c r="D459" s="82" t="s">
        <v>132</v>
      </c>
      <c r="E459" s="4" t="s">
        <v>241</v>
      </c>
      <c r="F459" s="82" t="s">
        <v>69</v>
      </c>
      <c r="G459" s="9">
        <v>110.8</v>
      </c>
    </row>
    <row r="460" spans="1:7" ht="31.5" x14ac:dyDescent="0.25">
      <c r="A460" s="81" t="s">
        <v>565</v>
      </c>
      <c r="B460" s="21"/>
      <c r="C460" s="82" t="s">
        <v>86</v>
      </c>
      <c r="D460" s="82" t="s">
        <v>132</v>
      </c>
      <c r="E460" s="30" t="s">
        <v>196</v>
      </c>
      <c r="F460" s="82"/>
      <c r="G460" s="9">
        <f t="shared" ref="G460:G461" si="121">SUM(G461)</f>
        <v>16</v>
      </c>
    </row>
    <row r="461" spans="1:7" ht="31.5" x14ac:dyDescent="0.25">
      <c r="A461" s="81" t="s">
        <v>33</v>
      </c>
      <c r="B461" s="21"/>
      <c r="C461" s="82" t="s">
        <v>86</v>
      </c>
      <c r="D461" s="82" t="s">
        <v>132</v>
      </c>
      <c r="E461" s="30" t="s">
        <v>197</v>
      </c>
      <c r="F461" s="82"/>
      <c r="G461" s="9">
        <f t="shared" si="121"/>
        <v>16</v>
      </c>
    </row>
    <row r="462" spans="1:7" ht="31.5" x14ac:dyDescent="0.25">
      <c r="A462" s="81" t="s">
        <v>40</v>
      </c>
      <c r="B462" s="21"/>
      <c r="C462" s="82" t="s">
        <v>86</v>
      </c>
      <c r="D462" s="82" t="s">
        <v>132</v>
      </c>
      <c r="E462" s="30" t="s">
        <v>197</v>
      </c>
      <c r="F462" s="82" t="s">
        <v>69</v>
      </c>
      <c r="G462" s="9">
        <v>16</v>
      </c>
    </row>
    <row r="463" spans="1:7" ht="31.5" hidden="1" x14ac:dyDescent="0.25">
      <c r="A463" s="2" t="s">
        <v>444</v>
      </c>
      <c r="B463" s="21"/>
      <c r="C463" s="82" t="s">
        <v>86</v>
      </c>
      <c r="D463" s="82" t="s">
        <v>132</v>
      </c>
      <c r="E463" s="30" t="s">
        <v>442</v>
      </c>
      <c r="F463" s="30"/>
      <c r="G463" s="9">
        <f t="shared" ref="G463:G464" si="122">SUM(G464)</f>
        <v>0</v>
      </c>
    </row>
    <row r="464" spans="1:7" ht="31.5" hidden="1" x14ac:dyDescent="0.25">
      <c r="A464" s="81" t="s">
        <v>76</v>
      </c>
      <c r="B464" s="21"/>
      <c r="C464" s="82" t="s">
        <v>86</v>
      </c>
      <c r="D464" s="82" t="s">
        <v>132</v>
      </c>
      <c r="E464" s="30" t="s">
        <v>443</v>
      </c>
      <c r="F464" s="82"/>
      <c r="G464" s="9">
        <f t="shared" si="122"/>
        <v>0</v>
      </c>
    </row>
    <row r="465" spans="1:7" ht="31.5" hidden="1" x14ac:dyDescent="0.25">
      <c r="A465" s="81" t="s">
        <v>40</v>
      </c>
      <c r="B465" s="21"/>
      <c r="C465" s="82" t="s">
        <v>86</v>
      </c>
      <c r="D465" s="82" t="s">
        <v>132</v>
      </c>
      <c r="E465" s="30" t="s">
        <v>443</v>
      </c>
      <c r="F465" s="82" t="s">
        <v>69</v>
      </c>
      <c r="G465" s="9"/>
    </row>
    <row r="466" spans="1:7" ht="47.25" hidden="1" x14ac:dyDescent="0.25">
      <c r="A466" s="81" t="s">
        <v>570</v>
      </c>
      <c r="B466" s="21"/>
      <c r="C466" s="82" t="s">
        <v>86</v>
      </c>
      <c r="D466" s="82" t="s">
        <v>132</v>
      </c>
      <c r="E466" s="30" t="s">
        <v>567</v>
      </c>
      <c r="F466" s="82"/>
      <c r="G466" s="9">
        <f t="shared" ref="G466:G467" si="123">SUM(G467)</f>
        <v>0</v>
      </c>
    </row>
    <row r="467" spans="1:7" ht="31.5" hidden="1" x14ac:dyDescent="0.25">
      <c r="A467" s="81" t="s">
        <v>365</v>
      </c>
      <c r="B467" s="21"/>
      <c r="C467" s="82" t="s">
        <v>86</v>
      </c>
      <c r="D467" s="82" t="s">
        <v>132</v>
      </c>
      <c r="E467" s="30" t="s">
        <v>568</v>
      </c>
      <c r="F467" s="82"/>
      <c r="G467" s="9">
        <f t="shared" si="123"/>
        <v>0</v>
      </c>
    </row>
    <row r="468" spans="1:7" ht="31.5" hidden="1" x14ac:dyDescent="0.25">
      <c r="A468" s="81" t="s">
        <v>40</v>
      </c>
      <c r="B468" s="21"/>
      <c r="C468" s="82" t="s">
        <v>86</v>
      </c>
      <c r="D468" s="82" t="s">
        <v>132</v>
      </c>
      <c r="E468" s="30" t="s">
        <v>568</v>
      </c>
      <c r="F468" s="82" t="s">
        <v>69</v>
      </c>
      <c r="G468" s="9"/>
    </row>
    <row r="469" spans="1:7" ht="31.5" hidden="1" x14ac:dyDescent="0.25">
      <c r="A469" s="81" t="s">
        <v>186</v>
      </c>
      <c r="B469" s="21"/>
      <c r="C469" s="82" t="s">
        <v>86</v>
      </c>
      <c r="D469" s="82" t="s">
        <v>132</v>
      </c>
      <c r="E469" s="30" t="s">
        <v>448</v>
      </c>
      <c r="F469" s="82"/>
      <c r="G469" s="9">
        <f t="shared" ref="G469" si="124">SUM(G470)</f>
        <v>0</v>
      </c>
    </row>
    <row r="470" spans="1:7" ht="31.5" hidden="1" x14ac:dyDescent="0.25">
      <c r="A470" s="81" t="s">
        <v>40</v>
      </c>
      <c r="B470" s="21"/>
      <c r="C470" s="82" t="s">
        <v>86</v>
      </c>
      <c r="D470" s="82" t="s">
        <v>132</v>
      </c>
      <c r="E470" s="30" t="s">
        <v>448</v>
      </c>
      <c r="F470" s="82" t="s">
        <v>69</v>
      </c>
      <c r="G470" s="9"/>
    </row>
    <row r="471" spans="1:7" hidden="1" x14ac:dyDescent="0.25">
      <c r="A471" s="81" t="s">
        <v>145</v>
      </c>
      <c r="B471" s="21"/>
      <c r="C471" s="82" t="s">
        <v>86</v>
      </c>
      <c r="D471" s="82" t="s">
        <v>135</v>
      </c>
      <c r="E471" s="30"/>
      <c r="F471" s="82"/>
      <c r="G471" s="9">
        <f t="shared" ref="G471:G473" si="125">SUM(G472)</f>
        <v>0</v>
      </c>
    </row>
    <row r="472" spans="1:7" ht="47.25" hidden="1" x14ac:dyDescent="0.25">
      <c r="A472" s="2" t="s">
        <v>418</v>
      </c>
      <c r="B472" s="21"/>
      <c r="C472" s="82" t="s">
        <v>86</v>
      </c>
      <c r="D472" s="82" t="s">
        <v>135</v>
      </c>
      <c r="E472" s="30" t="s">
        <v>336</v>
      </c>
      <c r="F472" s="82"/>
      <c r="G472" s="9">
        <f>SUM(G473)</f>
        <v>0</v>
      </c>
    </row>
    <row r="473" spans="1:7" ht="31.5" hidden="1" x14ac:dyDescent="0.25">
      <c r="A473" s="2" t="s">
        <v>219</v>
      </c>
      <c r="B473" s="21"/>
      <c r="C473" s="82" t="s">
        <v>86</v>
      </c>
      <c r="D473" s="82" t="s">
        <v>135</v>
      </c>
      <c r="E473" s="30" t="s">
        <v>445</v>
      </c>
      <c r="F473" s="82"/>
      <c r="G473" s="9">
        <f t="shared" si="125"/>
        <v>0</v>
      </c>
    </row>
    <row r="474" spans="1:7" ht="31.5" hidden="1" x14ac:dyDescent="0.25">
      <c r="A474" s="2" t="s">
        <v>220</v>
      </c>
      <c r="B474" s="21"/>
      <c r="C474" s="82" t="s">
        <v>86</v>
      </c>
      <c r="D474" s="82" t="s">
        <v>135</v>
      </c>
      <c r="E474" s="30" t="s">
        <v>445</v>
      </c>
      <c r="F474" s="82" t="s">
        <v>201</v>
      </c>
      <c r="G474" s="9"/>
    </row>
    <row r="475" spans="1:7" x14ac:dyDescent="0.25">
      <c r="A475" s="2" t="s">
        <v>621</v>
      </c>
      <c r="B475" s="4"/>
      <c r="C475" s="82" t="s">
        <v>13</v>
      </c>
      <c r="D475" s="82"/>
      <c r="E475" s="82"/>
      <c r="F475" s="4"/>
      <c r="G475" s="7">
        <f>SUM(G482)+G476</f>
        <v>7640.2</v>
      </c>
    </row>
    <row r="476" spans="1:7" x14ac:dyDescent="0.25">
      <c r="A476" s="2" t="s">
        <v>146</v>
      </c>
      <c r="B476" s="4"/>
      <c r="C476" s="82" t="s">
        <v>13</v>
      </c>
      <c r="D476" s="82" t="s">
        <v>25</v>
      </c>
      <c r="E476" s="82"/>
      <c r="F476" s="4"/>
      <c r="G476" s="7">
        <f t="shared" ref="G476" si="126">SUM(G477)</f>
        <v>7640.2</v>
      </c>
    </row>
    <row r="477" spans="1:7" ht="63" x14ac:dyDescent="0.25">
      <c r="A477" s="2" t="s">
        <v>453</v>
      </c>
      <c r="B477" s="4"/>
      <c r="C477" s="82" t="s">
        <v>13</v>
      </c>
      <c r="D477" s="82" t="s">
        <v>25</v>
      </c>
      <c r="E477" s="82" t="s">
        <v>452</v>
      </c>
      <c r="F477" s="4"/>
      <c r="G477" s="7">
        <f t="shared" ref="G477" si="127">SUM(G480)+G479</f>
        <v>7640.2</v>
      </c>
    </row>
    <row r="478" spans="1:7" x14ac:dyDescent="0.25">
      <c r="A478" s="81" t="s">
        <v>26</v>
      </c>
      <c r="B478" s="4"/>
      <c r="C478" s="82" t="s">
        <v>13</v>
      </c>
      <c r="D478" s="82" t="s">
        <v>25</v>
      </c>
      <c r="E478" s="82" t="s">
        <v>454</v>
      </c>
      <c r="F478" s="4"/>
      <c r="G478" s="7">
        <f t="shared" ref="G478" si="128">SUM(G479)</f>
        <v>7640.2</v>
      </c>
    </row>
    <row r="479" spans="1:7" ht="31.5" x14ac:dyDescent="0.25">
      <c r="A479" s="81" t="s">
        <v>40</v>
      </c>
      <c r="B479" s="4"/>
      <c r="C479" s="82" t="s">
        <v>13</v>
      </c>
      <c r="D479" s="82" t="s">
        <v>25</v>
      </c>
      <c r="E479" s="82" t="s">
        <v>454</v>
      </c>
      <c r="F479" s="4" t="s">
        <v>69</v>
      </c>
      <c r="G479" s="7">
        <v>7640.2</v>
      </c>
    </row>
    <row r="480" spans="1:7" ht="31.5" hidden="1" x14ac:dyDescent="0.25">
      <c r="A480" s="2" t="s">
        <v>219</v>
      </c>
      <c r="B480" s="4"/>
      <c r="C480" s="82" t="s">
        <v>13</v>
      </c>
      <c r="D480" s="82" t="s">
        <v>25</v>
      </c>
      <c r="E480" s="82" t="s">
        <v>583</v>
      </c>
      <c r="F480" s="4"/>
      <c r="G480" s="7">
        <f t="shared" ref="G480" si="129">SUM(G481)</f>
        <v>0</v>
      </c>
    </row>
    <row r="481" spans="1:7" ht="31.5" hidden="1" x14ac:dyDescent="0.25">
      <c r="A481" s="2" t="s">
        <v>220</v>
      </c>
      <c r="B481" s="4"/>
      <c r="C481" s="82" t="s">
        <v>13</v>
      </c>
      <c r="D481" s="82" t="s">
        <v>25</v>
      </c>
      <c r="E481" s="82" t="s">
        <v>583</v>
      </c>
      <c r="F481" s="4" t="s">
        <v>201</v>
      </c>
      <c r="G481" s="7"/>
    </row>
    <row r="482" spans="1:7" hidden="1" x14ac:dyDescent="0.25">
      <c r="A482" s="2" t="s">
        <v>622</v>
      </c>
      <c r="B482" s="4"/>
      <c r="C482" s="5" t="s">
        <v>13</v>
      </c>
      <c r="D482" s="5" t="s">
        <v>11</v>
      </c>
      <c r="E482" s="5"/>
      <c r="F482" s="5"/>
      <c r="G482" s="9">
        <f t="shared" ref="G482:G484" si="130">SUM(G483)</f>
        <v>0</v>
      </c>
    </row>
    <row r="483" spans="1:7" ht="31.5" hidden="1" x14ac:dyDescent="0.25">
      <c r="A483" s="2" t="s">
        <v>403</v>
      </c>
      <c r="B483" s="4"/>
      <c r="C483" s="5" t="s">
        <v>13</v>
      </c>
      <c r="D483" s="5" t="s">
        <v>11</v>
      </c>
      <c r="E483" s="82" t="s">
        <v>239</v>
      </c>
      <c r="F483" s="4"/>
      <c r="G483" s="7">
        <f t="shared" si="130"/>
        <v>0</v>
      </c>
    </row>
    <row r="484" spans="1:7" ht="31.5" hidden="1" x14ac:dyDescent="0.25">
      <c r="A484" s="2" t="s">
        <v>219</v>
      </c>
      <c r="B484" s="4"/>
      <c r="C484" s="5" t="s">
        <v>13</v>
      </c>
      <c r="D484" s="5" t="s">
        <v>11</v>
      </c>
      <c r="E484" s="82" t="s">
        <v>252</v>
      </c>
      <c r="F484" s="4"/>
      <c r="G484" s="7">
        <f t="shared" si="130"/>
        <v>0</v>
      </c>
    </row>
    <row r="485" spans="1:7" ht="31.5" hidden="1" x14ac:dyDescent="0.25">
      <c r="A485" s="2" t="s">
        <v>220</v>
      </c>
      <c r="B485" s="4"/>
      <c r="C485" s="5" t="s">
        <v>13</v>
      </c>
      <c r="D485" s="5" t="s">
        <v>11</v>
      </c>
      <c r="E485" s="82" t="s">
        <v>252</v>
      </c>
      <c r="F485" s="4" t="s">
        <v>201</v>
      </c>
      <c r="G485" s="7"/>
    </row>
    <row r="486" spans="1:7" x14ac:dyDescent="0.25">
      <c r="A486" s="81" t="s">
        <v>21</v>
      </c>
      <c r="B486" s="21"/>
      <c r="C486" s="82" t="s">
        <v>22</v>
      </c>
      <c r="D486" s="82"/>
      <c r="E486" s="30"/>
      <c r="F486" s="30"/>
      <c r="G486" s="9">
        <f t="shared" ref="G486" si="131">SUM(G487)+G498</f>
        <v>96337.3</v>
      </c>
    </row>
    <row r="487" spans="1:7" x14ac:dyDescent="0.25">
      <c r="A487" s="81" t="s">
        <v>147</v>
      </c>
      <c r="B487" s="21"/>
      <c r="C487" s="82" t="s">
        <v>22</v>
      </c>
      <c r="D487" s="82" t="s">
        <v>11</v>
      </c>
      <c r="E487" s="82"/>
      <c r="F487" s="82"/>
      <c r="G487" s="9">
        <f>SUM(G492)+G488</f>
        <v>96337.3</v>
      </c>
    </row>
    <row r="488" spans="1:7" ht="47.25" x14ac:dyDescent="0.25">
      <c r="A488" s="81" t="s">
        <v>623</v>
      </c>
      <c r="B488" s="21"/>
      <c r="C488" s="82" t="s">
        <v>22</v>
      </c>
      <c r="D488" s="82" t="s">
        <v>11</v>
      </c>
      <c r="E488" s="30" t="s">
        <v>198</v>
      </c>
      <c r="F488" s="82"/>
      <c r="G488" s="9">
        <f t="shared" ref="G488:G490" si="132">SUM(G489)</f>
        <v>10218.799999999999</v>
      </c>
    </row>
    <row r="489" spans="1:7" ht="31.5" x14ac:dyDescent="0.25">
      <c r="A489" s="81" t="s">
        <v>205</v>
      </c>
      <c r="B489" s="21"/>
      <c r="C489" s="82" t="s">
        <v>22</v>
      </c>
      <c r="D489" s="82" t="s">
        <v>11</v>
      </c>
      <c r="E489" s="30" t="s">
        <v>199</v>
      </c>
      <c r="F489" s="82"/>
      <c r="G489" s="9">
        <f t="shared" si="132"/>
        <v>10218.799999999999</v>
      </c>
    </row>
    <row r="490" spans="1:7" ht="31.5" x14ac:dyDescent="0.25">
      <c r="A490" s="81" t="s">
        <v>542</v>
      </c>
      <c r="B490" s="21"/>
      <c r="C490" s="82" t="s">
        <v>22</v>
      </c>
      <c r="D490" s="82" t="s">
        <v>11</v>
      </c>
      <c r="E490" s="30" t="s">
        <v>541</v>
      </c>
      <c r="F490" s="82"/>
      <c r="G490" s="9">
        <f t="shared" si="132"/>
        <v>10218.799999999999</v>
      </c>
    </row>
    <row r="491" spans="1:7" x14ac:dyDescent="0.25">
      <c r="A491" s="81" t="s">
        <v>31</v>
      </c>
      <c r="B491" s="21"/>
      <c r="C491" s="82" t="s">
        <v>22</v>
      </c>
      <c r="D491" s="82" t="s">
        <v>11</v>
      </c>
      <c r="E491" s="30" t="s">
        <v>541</v>
      </c>
      <c r="F491" s="82" t="s">
        <v>77</v>
      </c>
      <c r="G491" s="9">
        <v>10218.799999999999</v>
      </c>
    </row>
    <row r="492" spans="1:7" ht="31.5" x14ac:dyDescent="0.25">
      <c r="A492" s="81" t="s">
        <v>564</v>
      </c>
      <c r="B492" s="21"/>
      <c r="C492" s="82" t="s">
        <v>22</v>
      </c>
      <c r="D492" s="82" t="s">
        <v>11</v>
      </c>
      <c r="E492" s="30" t="s">
        <v>192</v>
      </c>
      <c r="F492" s="30"/>
      <c r="G492" s="9">
        <f>SUM(G493)</f>
        <v>86118.5</v>
      </c>
    </row>
    <row r="493" spans="1:7" ht="63" x14ac:dyDescent="0.25">
      <c r="A493" s="81" t="s">
        <v>286</v>
      </c>
      <c r="B493" s="21"/>
      <c r="C493" s="82" t="s">
        <v>22</v>
      </c>
      <c r="D493" s="82" t="s">
        <v>11</v>
      </c>
      <c r="E493" s="30" t="s">
        <v>289</v>
      </c>
      <c r="F493" s="30"/>
      <c r="G493" s="9">
        <f>SUM(G494+G496)</f>
        <v>86118.5</v>
      </c>
    </row>
    <row r="494" spans="1:7" ht="126" x14ac:dyDescent="0.25">
      <c r="A494" s="2" t="s">
        <v>729</v>
      </c>
      <c r="B494" s="21"/>
      <c r="C494" s="82" t="s">
        <v>22</v>
      </c>
      <c r="D494" s="82" t="s">
        <v>11</v>
      </c>
      <c r="E494" s="30" t="s">
        <v>728</v>
      </c>
      <c r="F494" s="30"/>
      <c r="G494" s="9">
        <f>SUM(G495)</f>
        <v>75248.399999999994</v>
      </c>
    </row>
    <row r="495" spans="1:7" ht="31.5" x14ac:dyDescent="0.25">
      <c r="A495" s="2" t="s">
        <v>220</v>
      </c>
      <c r="B495" s="21"/>
      <c r="C495" s="82" t="s">
        <v>22</v>
      </c>
      <c r="D495" s="82" t="s">
        <v>11</v>
      </c>
      <c r="E495" s="30" t="s">
        <v>728</v>
      </c>
      <c r="F495" s="30">
        <v>400</v>
      </c>
      <c r="G495" s="9">
        <v>75248.399999999994</v>
      </c>
    </row>
    <row r="496" spans="1:7" ht="47.25" x14ac:dyDescent="0.25">
      <c r="A496" s="81" t="s">
        <v>202</v>
      </c>
      <c r="B496" s="21"/>
      <c r="C496" s="82" t="s">
        <v>22</v>
      </c>
      <c r="D496" s="82" t="s">
        <v>11</v>
      </c>
      <c r="E496" s="82" t="s">
        <v>367</v>
      </c>
      <c r="F496" s="30"/>
      <c r="G496" s="9">
        <f>SUM(G497)</f>
        <v>10870.1</v>
      </c>
    </row>
    <row r="497" spans="1:7" ht="31.5" x14ac:dyDescent="0.25">
      <c r="A497" s="2" t="s">
        <v>220</v>
      </c>
      <c r="B497" s="21"/>
      <c r="C497" s="82" t="s">
        <v>22</v>
      </c>
      <c r="D497" s="82" t="s">
        <v>11</v>
      </c>
      <c r="E497" s="82" t="s">
        <v>367</v>
      </c>
      <c r="F497" s="82" t="s">
        <v>201</v>
      </c>
      <c r="G497" s="9">
        <v>10870.1</v>
      </c>
    </row>
    <row r="498" spans="1:7" hidden="1" x14ac:dyDescent="0.25">
      <c r="A498" s="81" t="s">
        <v>56</v>
      </c>
      <c r="B498" s="21"/>
      <c r="C498" s="82" t="s">
        <v>22</v>
      </c>
      <c r="D498" s="82" t="s">
        <v>57</v>
      </c>
      <c r="E498" s="30"/>
      <c r="F498" s="30"/>
      <c r="G498" s="9">
        <f t="shared" ref="G498" si="133">G499+G504</f>
        <v>0</v>
      </c>
    </row>
    <row r="499" spans="1:7" ht="31.5" hidden="1" x14ac:dyDescent="0.25">
      <c r="A499" s="81" t="s">
        <v>564</v>
      </c>
      <c r="B499" s="21"/>
      <c r="C499" s="109" t="s">
        <v>22</v>
      </c>
      <c r="D499" s="109" t="s">
        <v>57</v>
      </c>
      <c r="E499" s="30" t="s">
        <v>192</v>
      </c>
      <c r="F499" s="30"/>
      <c r="G499" s="9">
        <f t="shared" ref="G499" si="134">SUM(G500)</f>
        <v>0</v>
      </c>
    </row>
    <row r="500" spans="1:7" ht="157.5" hidden="1" x14ac:dyDescent="0.25">
      <c r="A500" s="81" t="s">
        <v>607</v>
      </c>
      <c r="B500" s="36"/>
      <c r="C500" s="109" t="s">
        <v>22</v>
      </c>
      <c r="D500" s="109" t="s">
        <v>57</v>
      </c>
      <c r="E500" s="30" t="s">
        <v>200</v>
      </c>
      <c r="F500" s="36"/>
      <c r="G500" s="9">
        <f>SUM(G502)</f>
        <v>0</v>
      </c>
    </row>
    <row r="501" spans="1:7" hidden="1" x14ac:dyDescent="0.25">
      <c r="A501" s="81" t="s">
        <v>26</v>
      </c>
      <c r="B501" s="36"/>
      <c r="C501" s="109" t="s">
        <v>22</v>
      </c>
      <c r="D501" s="109" t="s">
        <v>57</v>
      </c>
      <c r="E501" s="30" t="s">
        <v>557</v>
      </c>
      <c r="F501" s="36"/>
      <c r="G501" s="9"/>
    </row>
    <row r="502" spans="1:7" ht="31.5" hidden="1" x14ac:dyDescent="0.25">
      <c r="A502" s="2" t="s">
        <v>220</v>
      </c>
      <c r="B502" s="36"/>
      <c r="C502" s="109" t="s">
        <v>22</v>
      </c>
      <c r="D502" s="109" t="s">
        <v>57</v>
      </c>
      <c r="E502" s="30" t="s">
        <v>557</v>
      </c>
      <c r="F502" s="30">
        <v>400</v>
      </c>
      <c r="G502" s="9">
        <v>0</v>
      </c>
    </row>
    <row r="503" spans="1:7" ht="47.25" hidden="1" x14ac:dyDescent="0.25">
      <c r="A503" s="108" t="s">
        <v>497</v>
      </c>
      <c r="B503" s="38"/>
      <c r="C503" s="109" t="s">
        <v>22</v>
      </c>
      <c r="D503" s="109" t="s">
        <v>57</v>
      </c>
      <c r="E503" s="30" t="s">
        <v>344</v>
      </c>
      <c r="F503" s="30"/>
      <c r="G503" s="9">
        <f t="shared" ref="G503" si="135">SUM(G504)</f>
        <v>0</v>
      </c>
    </row>
    <row r="504" spans="1:7" ht="31.5" hidden="1" x14ac:dyDescent="0.25">
      <c r="A504" s="88" t="s">
        <v>50</v>
      </c>
      <c r="B504" s="110"/>
      <c r="C504" s="102" t="s">
        <v>22</v>
      </c>
      <c r="D504" s="102" t="s">
        <v>57</v>
      </c>
      <c r="E504" s="100" t="s">
        <v>345</v>
      </c>
      <c r="F504" s="100"/>
      <c r="G504" s="9">
        <f t="shared" ref="G504:G505" si="136">SUM(G505)</f>
        <v>0</v>
      </c>
    </row>
    <row r="505" spans="1:7" hidden="1" x14ac:dyDescent="0.25">
      <c r="A505" s="111" t="s">
        <v>28</v>
      </c>
      <c r="B505" s="112"/>
      <c r="C505" s="102" t="s">
        <v>22</v>
      </c>
      <c r="D505" s="102" t="s">
        <v>57</v>
      </c>
      <c r="E505" s="100" t="s">
        <v>346</v>
      </c>
      <c r="F505" s="100"/>
      <c r="G505" s="9">
        <f t="shared" si="136"/>
        <v>0</v>
      </c>
    </row>
    <row r="506" spans="1:7" ht="31.5" hidden="1" x14ac:dyDescent="0.25">
      <c r="A506" s="113" t="s">
        <v>184</v>
      </c>
      <c r="B506" s="112"/>
      <c r="C506" s="102" t="s">
        <v>22</v>
      </c>
      <c r="D506" s="102" t="s">
        <v>57</v>
      </c>
      <c r="E506" s="100" t="s">
        <v>346</v>
      </c>
      <c r="F506" s="100">
        <v>600</v>
      </c>
      <c r="G506" s="9"/>
    </row>
    <row r="507" spans="1:7" x14ac:dyDescent="0.25">
      <c r="A507" s="2" t="s">
        <v>207</v>
      </c>
      <c r="B507" s="4"/>
      <c r="C507" s="82" t="s">
        <v>133</v>
      </c>
      <c r="D507" s="82" t="s">
        <v>23</v>
      </c>
      <c r="E507" s="82"/>
      <c r="F507" s="82"/>
      <c r="G507" s="9">
        <f>SUM(G508)</f>
        <v>147437.9</v>
      </c>
    </row>
    <row r="508" spans="1:7" x14ac:dyDescent="0.25">
      <c r="A508" s="65" t="s">
        <v>151</v>
      </c>
      <c r="B508" s="4"/>
      <c r="C508" s="82" t="s">
        <v>133</v>
      </c>
      <c r="D508" s="82" t="s">
        <v>132</v>
      </c>
      <c r="E508" s="82"/>
      <c r="F508" s="82"/>
      <c r="G508" s="9">
        <f>SUM(G509,G516)</f>
        <v>147437.9</v>
      </c>
    </row>
    <row r="509" spans="1:7" ht="31.5" hidden="1" x14ac:dyDescent="0.25">
      <c r="A509" s="2" t="s">
        <v>403</v>
      </c>
      <c r="B509" s="4"/>
      <c r="C509" s="82" t="s">
        <v>133</v>
      </c>
      <c r="D509" s="82" t="s">
        <v>25</v>
      </c>
      <c r="E509" s="82" t="s">
        <v>239</v>
      </c>
      <c r="F509" s="82"/>
      <c r="G509" s="9">
        <f t="shared" ref="G509:G510" si="137">SUM(G510)</f>
        <v>0</v>
      </c>
    </row>
    <row r="510" spans="1:7" ht="31.5" hidden="1" x14ac:dyDescent="0.25">
      <c r="A510" s="2" t="s">
        <v>219</v>
      </c>
      <c r="B510" s="4"/>
      <c r="C510" s="82" t="s">
        <v>133</v>
      </c>
      <c r="D510" s="82" t="s">
        <v>25</v>
      </c>
      <c r="E510" s="82" t="s">
        <v>252</v>
      </c>
      <c r="F510" s="82"/>
      <c r="G510" s="9">
        <f t="shared" si="137"/>
        <v>0</v>
      </c>
    </row>
    <row r="511" spans="1:7" ht="31.5" hidden="1" x14ac:dyDescent="0.25">
      <c r="A511" s="2" t="s">
        <v>220</v>
      </c>
      <c r="B511" s="4"/>
      <c r="C511" s="82" t="s">
        <v>133</v>
      </c>
      <c r="D511" s="82" t="s">
        <v>25</v>
      </c>
      <c r="E511" s="82" t="s">
        <v>252</v>
      </c>
      <c r="F511" s="82" t="s">
        <v>201</v>
      </c>
      <c r="G511" s="9"/>
    </row>
    <row r="512" spans="1:7" ht="47.25" hidden="1" x14ac:dyDescent="0.25">
      <c r="A512" s="81" t="s">
        <v>387</v>
      </c>
      <c r="B512" s="4"/>
      <c r="C512" s="82" t="s">
        <v>133</v>
      </c>
      <c r="D512" s="82" t="s">
        <v>25</v>
      </c>
      <c r="E512" s="4" t="s">
        <v>176</v>
      </c>
      <c r="F512" s="4"/>
      <c r="G512" s="9"/>
    </row>
    <row r="513" spans="1:7" ht="47.25" hidden="1" x14ac:dyDescent="0.25">
      <c r="A513" s="81" t="s">
        <v>388</v>
      </c>
      <c r="B513" s="4"/>
      <c r="C513" s="82" t="s">
        <v>133</v>
      </c>
      <c r="D513" s="82" t="s">
        <v>25</v>
      </c>
      <c r="E513" s="4" t="s">
        <v>177</v>
      </c>
      <c r="F513" s="4"/>
      <c r="G513" s="9"/>
    </row>
    <row r="514" spans="1:7" ht="47.25" hidden="1" x14ac:dyDescent="0.25">
      <c r="A514" s="81" t="s">
        <v>337</v>
      </c>
      <c r="B514" s="4"/>
      <c r="C514" s="82" t="s">
        <v>133</v>
      </c>
      <c r="D514" s="82" t="s">
        <v>25</v>
      </c>
      <c r="E514" s="4" t="s">
        <v>178</v>
      </c>
      <c r="F514" s="4"/>
      <c r="G514" s="9"/>
    </row>
    <row r="515" spans="1:7" ht="31.5" hidden="1" x14ac:dyDescent="0.25">
      <c r="A515" s="2" t="s">
        <v>40</v>
      </c>
      <c r="B515" s="4"/>
      <c r="C515" s="82" t="s">
        <v>133</v>
      </c>
      <c r="D515" s="82" t="s">
        <v>25</v>
      </c>
      <c r="E515" s="4" t="s">
        <v>178</v>
      </c>
      <c r="F515" s="4" t="s">
        <v>201</v>
      </c>
      <c r="G515" s="9"/>
    </row>
    <row r="516" spans="1:7" ht="31.5" x14ac:dyDescent="0.25">
      <c r="A516" s="81" t="s">
        <v>414</v>
      </c>
      <c r="B516" s="21"/>
      <c r="C516" s="82" t="s">
        <v>133</v>
      </c>
      <c r="D516" s="82" t="s">
        <v>132</v>
      </c>
      <c r="E516" s="30" t="s">
        <v>208</v>
      </c>
      <c r="F516" s="30"/>
      <c r="G516" s="9">
        <f>SUM(G517)</f>
        <v>147437.9</v>
      </c>
    </row>
    <row r="517" spans="1:7" ht="31.5" x14ac:dyDescent="0.25">
      <c r="A517" s="81" t="s">
        <v>624</v>
      </c>
      <c r="B517" s="21"/>
      <c r="C517" s="82" t="s">
        <v>133</v>
      </c>
      <c r="D517" s="82" t="s">
        <v>132</v>
      </c>
      <c r="E517" s="30" t="s">
        <v>215</v>
      </c>
      <c r="F517" s="30"/>
      <c r="G517" s="9">
        <f t="shared" ref="G517" si="138">SUM(G518)</f>
        <v>147437.9</v>
      </c>
    </row>
    <row r="518" spans="1:7" ht="31.5" x14ac:dyDescent="0.25">
      <c r="A518" s="2" t="s">
        <v>291</v>
      </c>
      <c r="B518" s="4"/>
      <c r="C518" s="82" t="s">
        <v>133</v>
      </c>
      <c r="D518" s="82" t="s">
        <v>132</v>
      </c>
      <c r="E518" s="30" t="s">
        <v>253</v>
      </c>
      <c r="F518" s="30"/>
      <c r="G518" s="9">
        <f t="shared" ref="G518" si="139">SUM(G520)+G519</f>
        <v>147437.9</v>
      </c>
    </row>
    <row r="519" spans="1:7" ht="31.5" x14ac:dyDescent="0.25">
      <c r="A519" s="2" t="s">
        <v>220</v>
      </c>
      <c r="B519" s="4"/>
      <c r="C519" s="82" t="s">
        <v>133</v>
      </c>
      <c r="D519" s="82" t="s">
        <v>132</v>
      </c>
      <c r="E519" s="30" t="s">
        <v>253</v>
      </c>
      <c r="F519" s="30">
        <v>400</v>
      </c>
      <c r="G519" s="9">
        <v>70</v>
      </c>
    </row>
    <row r="520" spans="1:7" ht="31.5" x14ac:dyDescent="0.25">
      <c r="A520" s="2" t="s">
        <v>878</v>
      </c>
      <c r="B520" s="4"/>
      <c r="C520" s="82" t="s">
        <v>133</v>
      </c>
      <c r="D520" s="82" t="s">
        <v>132</v>
      </c>
      <c r="E520" s="30" t="s">
        <v>719</v>
      </c>
      <c r="F520" s="30"/>
      <c r="G520" s="9">
        <f t="shared" ref="G520" si="140">SUM(G521)</f>
        <v>147367.9</v>
      </c>
    </row>
    <row r="521" spans="1:7" ht="31.5" x14ac:dyDescent="0.25">
      <c r="A521" s="2" t="s">
        <v>220</v>
      </c>
      <c r="B521" s="4"/>
      <c r="C521" s="82" t="s">
        <v>133</v>
      </c>
      <c r="D521" s="82" t="s">
        <v>132</v>
      </c>
      <c r="E521" s="30" t="s">
        <v>719</v>
      </c>
      <c r="F521" s="30">
        <v>400</v>
      </c>
      <c r="G521" s="9">
        <v>147367.9</v>
      </c>
    </row>
    <row r="522" spans="1:7" ht="31.5" x14ac:dyDescent="0.25">
      <c r="A522" s="22" t="s">
        <v>625</v>
      </c>
      <c r="B522" s="23" t="s">
        <v>163</v>
      </c>
      <c r="C522" s="23"/>
      <c r="D522" s="23"/>
      <c r="E522" s="23"/>
      <c r="F522" s="23"/>
      <c r="G522" s="25">
        <f t="shared" ref="G522" si="141">SUM(G523+G556)+G552+G561+G546</f>
        <v>55434.799999999996</v>
      </c>
    </row>
    <row r="523" spans="1:7" x14ac:dyDescent="0.25">
      <c r="A523" s="81" t="s">
        <v>65</v>
      </c>
      <c r="B523" s="4"/>
      <c r="C523" s="82" t="s">
        <v>25</v>
      </c>
      <c r="D523" s="82"/>
      <c r="E523" s="82"/>
      <c r="F523" s="30"/>
      <c r="G523" s="9">
        <f>SUM(G524+G529+G533)</f>
        <v>55220.1</v>
      </c>
    </row>
    <row r="524" spans="1:7" ht="31.5" x14ac:dyDescent="0.25">
      <c r="A524" s="81" t="s">
        <v>78</v>
      </c>
      <c r="B524" s="4"/>
      <c r="C524" s="82" t="s">
        <v>25</v>
      </c>
      <c r="D524" s="82" t="s">
        <v>57</v>
      </c>
      <c r="E524" s="30"/>
      <c r="F524" s="30"/>
      <c r="G524" s="9">
        <f t="shared" ref="G524" si="142">SUM(G525)</f>
        <v>47412.4</v>
      </c>
    </row>
    <row r="525" spans="1:7" ht="31.5" x14ac:dyDescent="0.25">
      <c r="A525" s="81" t="s">
        <v>386</v>
      </c>
      <c r="B525" s="4"/>
      <c r="C525" s="82" t="s">
        <v>25</v>
      </c>
      <c r="D525" s="82" t="s">
        <v>57</v>
      </c>
      <c r="E525" s="30" t="s">
        <v>155</v>
      </c>
      <c r="F525" s="30"/>
      <c r="G525" s="9">
        <f>SUM(G526)</f>
        <v>47412.4</v>
      </c>
    </row>
    <row r="526" spans="1:7" x14ac:dyDescent="0.25">
      <c r="A526" s="81" t="s">
        <v>59</v>
      </c>
      <c r="B526" s="4"/>
      <c r="C526" s="82" t="s">
        <v>25</v>
      </c>
      <c r="D526" s="82" t="s">
        <v>57</v>
      </c>
      <c r="E526" s="82" t="s">
        <v>156</v>
      </c>
      <c r="F526" s="82"/>
      <c r="G526" s="9">
        <f>SUM(G527:G528)</f>
        <v>47412.4</v>
      </c>
    </row>
    <row r="527" spans="1:7" ht="63" x14ac:dyDescent="0.25">
      <c r="A527" s="2" t="s">
        <v>39</v>
      </c>
      <c r="B527" s="4"/>
      <c r="C527" s="82" t="s">
        <v>25</v>
      </c>
      <c r="D527" s="82" t="s">
        <v>57</v>
      </c>
      <c r="E527" s="82" t="s">
        <v>156</v>
      </c>
      <c r="F527" s="82" t="s">
        <v>67</v>
      </c>
      <c r="G527" s="9">
        <v>47396.9</v>
      </c>
    </row>
    <row r="528" spans="1:7" ht="31.5" x14ac:dyDescent="0.25">
      <c r="A528" s="81" t="s">
        <v>40</v>
      </c>
      <c r="B528" s="4"/>
      <c r="C528" s="82" t="s">
        <v>25</v>
      </c>
      <c r="D528" s="82" t="s">
        <v>57</v>
      </c>
      <c r="E528" s="82" t="s">
        <v>156</v>
      </c>
      <c r="F528" s="82" t="s">
        <v>69</v>
      </c>
      <c r="G528" s="9">
        <v>15.5</v>
      </c>
    </row>
    <row r="529" spans="1:7" x14ac:dyDescent="0.25">
      <c r="A529" s="81" t="s">
        <v>113</v>
      </c>
      <c r="B529" s="4"/>
      <c r="C529" s="82" t="s">
        <v>25</v>
      </c>
      <c r="D529" s="82" t="s">
        <v>133</v>
      </c>
      <c r="E529" s="82"/>
      <c r="F529" s="30"/>
      <c r="G529" s="9">
        <f t="shared" ref="G529:G531" si="143">SUM(G530)</f>
        <v>0</v>
      </c>
    </row>
    <row r="530" spans="1:7" x14ac:dyDescent="0.25">
      <c r="A530" s="81" t="s">
        <v>626</v>
      </c>
      <c r="B530" s="4"/>
      <c r="C530" s="82" t="s">
        <v>25</v>
      </c>
      <c r="D530" s="82" t="s">
        <v>133</v>
      </c>
      <c r="E530" s="82" t="s">
        <v>154</v>
      </c>
      <c r="F530" s="30"/>
      <c r="G530" s="9">
        <f t="shared" si="143"/>
        <v>0</v>
      </c>
    </row>
    <row r="531" spans="1:7" x14ac:dyDescent="0.25">
      <c r="A531" s="81" t="s">
        <v>593</v>
      </c>
      <c r="B531" s="4"/>
      <c r="C531" s="82" t="s">
        <v>25</v>
      </c>
      <c r="D531" s="82" t="s">
        <v>133</v>
      </c>
      <c r="E531" s="82" t="s">
        <v>157</v>
      </c>
      <c r="F531" s="30"/>
      <c r="G531" s="9">
        <f t="shared" si="143"/>
        <v>0</v>
      </c>
    </row>
    <row r="532" spans="1:7" x14ac:dyDescent="0.25">
      <c r="A532" s="81" t="s">
        <v>17</v>
      </c>
      <c r="B532" s="4"/>
      <c r="C532" s="82" t="s">
        <v>25</v>
      </c>
      <c r="D532" s="82" t="s">
        <v>133</v>
      </c>
      <c r="E532" s="82" t="s">
        <v>157</v>
      </c>
      <c r="F532" s="30">
        <v>800</v>
      </c>
      <c r="G532" s="9"/>
    </row>
    <row r="533" spans="1:7" x14ac:dyDescent="0.25">
      <c r="A533" s="81" t="s">
        <v>71</v>
      </c>
      <c r="B533" s="4"/>
      <c r="C533" s="82" t="s">
        <v>25</v>
      </c>
      <c r="D533" s="82" t="s">
        <v>72</v>
      </c>
      <c r="E533" s="82"/>
      <c r="F533" s="30"/>
      <c r="G533" s="9">
        <f t="shared" ref="G533" si="144">SUM(G534)+G543</f>
        <v>7807.7</v>
      </c>
    </row>
    <row r="534" spans="1:7" ht="31.5" x14ac:dyDescent="0.25">
      <c r="A534" s="81" t="s">
        <v>386</v>
      </c>
      <c r="B534" s="4"/>
      <c r="C534" s="82" t="s">
        <v>25</v>
      </c>
      <c r="D534" s="82" t="s">
        <v>72</v>
      </c>
      <c r="E534" s="30" t="s">
        <v>155</v>
      </c>
      <c r="F534" s="30"/>
      <c r="G534" s="9">
        <f>SUM(G535+G538+G540)</f>
        <v>7807.7</v>
      </c>
    </row>
    <row r="535" spans="1:7" x14ac:dyDescent="0.25">
      <c r="A535" s="81" t="s">
        <v>73</v>
      </c>
      <c r="B535" s="4"/>
      <c r="C535" s="82" t="s">
        <v>25</v>
      </c>
      <c r="D535" s="82" t="s">
        <v>72</v>
      </c>
      <c r="E535" s="30" t="s">
        <v>158</v>
      </c>
      <c r="F535" s="30"/>
      <c r="G535" s="9">
        <f>SUM(G536:G537)</f>
        <v>162.1</v>
      </c>
    </row>
    <row r="536" spans="1:7" ht="31.5" x14ac:dyDescent="0.25">
      <c r="A536" s="81" t="s">
        <v>40</v>
      </c>
      <c r="B536" s="4"/>
      <c r="C536" s="82" t="s">
        <v>25</v>
      </c>
      <c r="D536" s="82" t="s">
        <v>72</v>
      </c>
      <c r="E536" s="30" t="s">
        <v>158</v>
      </c>
      <c r="F536" s="30">
        <v>200</v>
      </c>
      <c r="G536" s="9">
        <v>160.69999999999999</v>
      </c>
    </row>
    <row r="537" spans="1:7" x14ac:dyDescent="0.25">
      <c r="A537" s="81" t="s">
        <v>17</v>
      </c>
      <c r="B537" s="4"/>
      <c r="C537" s="82" t="s">
        <v>25</v>
      </c>
      <c r="D537" s="82" t="s">
        <v>72</v>
      </c>
      <c r="E537" s="30" t="s">
        <v>158</v>
      </c>
      <c r="F537" s="30">
        <v>800</v>
      </c>
      <c r="G537" s="9">
        <v>1.4</v>
      </c>
    </row>
    <row r="538" spans="1:7" ht="31.5" x14ac:dyDescent="0.25">
      <c r="A538" s="81" t="s">
        <v>75</v>
      </c>
      <c r="B538" s="4"/>
      <c r="C538" s="82" t="s">
        <v>25</v>
      </c>
      <c r="D538" s="82" t="s">
        <v>72</v>
      </c>
      <c r="E538" s="30" t="s">
        <v>159</v>
      </c>
      <c r="F538" s="30"/>
      <c r="G538" s="9">
        <f>SUM(G539)</f>
        <v>204.1</v>
      </c>
    </row>
    <row r="539" spans="1:7" ht="31.5" x14ac:dyDescent="0.25">
      <c r="A539" s="81" t="s">
        <v>40</v>
      </c>
      <c r="B539" s="4"/>
      <c r="C539" s="82" t="s">
        <v>25</v>
      </c>
      <c r="D539" s="82" t="s">
        <v>72</v>
      </c>
      <c r="E539" s="30" t="s">
        <v>159</v>
      </c>
      <c r="F539" s="30">
        <v>200</v>
      </c>
      <c r="G539" s="9">
        <v>204.1</v>
      </c>
    </row>
    <row r="540" spans="1:7" ht="31.5" x14ac:dyDescent="0.25">
      <c r="A540" s="81" t="s">
        <v>76</v>
      </c>
      <c r="B540" s="4"/>
      <c r="C540" s="82" t="s">
        <v>25</v>
      </c>
      <c r="D540" s="82" t="s">
        <v>72</v>
      </c>
      <c r="E540" s="30" t="s">
        <v>160</v>
      </c>
      <c r="F540" s="30"/>
      <c r="G540" s="9">
        <f>SUM(G541:G542)</f>
        <v>7441.5</v>
      </c>
    </row>
    <row r="541" spans="1:7" ht="31.5" x14ac:dyDescent="0.25">
      <c r="A541" s="81" t="s">
        <v>40</v>
      </c>
      <c r="B541" s="4"/>
      <c r="C541" s="82" t="s">
        <v>25</v>
      </c>
      <c r="D541" s="82" t="s">
        <v>72</v>
      </c>
      <c r="E541" s="30" t="s">
        <v>160</v>
      </c>
      <c r="F541" s="30">
        <v>200</v>
      </c>
      <c r="G541" s="9">
        <v>7441.5</v>
      </c>
    </row>
    <row r="542" spans="1:7" hidden="1" x14ac:dyDescent="0.25">
      <c r="A542" s="81" t="s">
        <v>17</v>
      </c>
      <c r="B542" s="4"/>
      <c r="C542" s="82" t="s">
        <v>25</v>
      </c>
      <c r="D542" s="82" t="s">
        <v>72</v>
      </c>
      <c r="E542" s="30" t="s">
        <v>160</v>
      </c>
      <c r="F542" s="30">
        <v>800</v>
      </c>
      <c r="G542" s="9"/>
    </row>
    <row r="543" spans="1:7" hidden="1" x14ac:dyDescent="0.25">
      <c r="A543" s="81" t="s">
        <v>626</v>
      </c>
      <c r="B543" s="4"/>
      <c r="C543" s="82" t="s">
        <v>25</v>
      </c>
      <c r="D543" s="82" t="s">
        <v>72</v>
      </c>
      <c r="E543" s="82" t="s">
        <v>154</v>
      </c>
      <c r="F543" s="30"/>
      <c r="G543" s="9">
        <f t="shared" ref="G543:G544" si="145">SUM(G544)</f>
        <v>0</v>
      </c>
    </row>
    <row r="544" spans="1:7" ht="47.25" hidden="1" x14ac:dyDescent="0.25">
      <c r="A544" s="81" t="s">
        <v>576</v>
      </c>
      <c r="B544" s="4"/>
      <c r="C544" s="82" t="s">
        <v>25</v>
      </c>
      <c r="D544" s="82" t="s">
        <v>72</v>
      </c>
      <c r="E544" s="82" t="s">
        <v>161</v>
      </c>
      <c r="F544" s="30"/>
      <c r="G544" s="9">
        <f t="shared" si="145"/>
        <v>0</v>
      </c>
    </row>
    <row r="545" spans="1:7" hidden="1" x14ac:dyDescent="0.25">
      <c r="A545" s="81" t="s">
        <v>17</v>
      </c>
      <c r="B545" s="4"/>
      <c r="C545" s="82" t="s">
        <v>25</v>
      </c>
      <c r="D545" s="82" t="s">
        <v>72</v>
      </c>
      <c r="E545" s="82" t="s">
        <v>161</v>
      </c>
      <c r="F545" s="30">
        <v>800</v>
      </c>
      <c r="G545" s="9">
        <v>0</v>
      </c>
    </row>
    <row r="546" spans="1:7" hidden="1" x14ac:dyDescent="0.25">
      <c r="A546" s="81" t="s">
        <v>618</v>
      </c>
      <c r="B546" s="21"/>
      <c r="C546" s="82" t="s">
        <v>57</v>
      </c>
      <c r="D546" s="82"/>
      <c r="E546" s="82"/>
      <c r="F546" s="30"/>
      <c r="G546" s="9">
        <f t="shared" ref="G546" si="146">SUM(G547)</f>
        <v>0</v>
      </c>
    </row>
    <row r="547" spans="1:7" hidden="1" x14ac:dyDescent="0.25">
      <c r="A547" s="81" t="s">
        <v>141</v>
      </c>
      <c r="B547" s="21"/>
      <c r="C547" s="82" t="s">
        <v>57</v>
      </c>
      <c r="D547" s="82" t="s">
        <v>132</v>
      </c>
      <c r="E547" s="82"/>
      <c r="F547" s="30"/>
      <c r="G547" s="9">
        <f t="shared" ref="G547" si="147">SUM(G548)</f>
        <v>0</v>
      </c>
    </row>
    <row r="548" spans="1:7" hidden="1" x14ac:dyDescent="0.25">
      <c r="A548" s="81" t="s">
        <v>626</v>
      </c>
      <c r="B548" s="21"/>
      <c r="C548" s="82" t="s">
        <v>57</v>
      </c>
      <c r="D548" s="82" t="s">
        <v>132</v>
      </c>
      <c r="E548" s="82" t="s">
        <v>154</v>
      </c>
      <c r="F548" s="30"/>
      <c r="G548" s="9">
        <f t="shared" ref="G548" si="148">SUM(G549)</f>
        <v>0</v>
      </c>
    </row>
    <row r="549" spans="1:7" hidden="1" x14ac:dyDescent="0.25">
      <c r="A549" s="81" t="s">
        <v>700</v>
      </c>
      <c r="B549" s="21"/>
      <c r="C549" s="82" t="s">
        <v>57</v>
      </c>
      <c r="D549" s="82" t="s">
        <v>132</v>
      </c>
      <c r="E549" s="82" t="s">
        <v>699</v>
      </c>
      <c r="F549" s="30"/>
      <c r="G549" s="9">
        <f t="shared" ref="G549" si="149">SUM(G550)</f>
        <v>0</v>
      </c>
    </row>
    <row r="550" spans="1:7" hidden="1" x14ac:dyDescent="0.25">
      <c r="A550" s="81" t="s">
        <v>17</v>
      </c>
      <c r="B550" s="21"/>
      <c r="C550" s="82" t="s">
        <v>57</v>
      </c>
      <c r="D550" s="82" t="s">
        <v>132</v>
      </c>
      <c r="E550" s="82" t="s">
        <v>699</v>
      </c>
      <c r="F550" s="30">
        <v>800</v>
      </c>
      <c r="G550" s="9">
        <v>0</v>
      </c>
    </row>
    <row r="551" spans="1:7" x14ac:dyDescent="0.25">
      <c r="A551" s="81" t="s">
        <v>85</v>
      </c>
      <c r="B551" s="21"/>
      <c r="C551" s="82" t="s">
        <v>86</v>
      </c>
      <c r="D551" s="82"/>
      <c r="E551" s="82"/>
      <c r="F551" s="30"/>
      <c r="G551" s="9">
        <f>G552</f>
        <v>214.7</v>
      </c>
    </row>
    <row r="552" spans="1:7" ht="31.5" x14ac:dyDescent="0.25">
      <c r="A552" s="2" t="s">
        <v>627</v>
      </c>
      <c r="B552" s="21"/>
      <c r="C552" s="82" t="s">
        <v>86</v>
      </c>
      <c r="D552" s="82" t="s">
        <v>132</v>
      </c>
      <c r="E552" s="82"/>
      <c r="F552" s="30"/>
      <c r="G552" s="9">
        <f t="shared" ref="G552:G554" si="150">SUM(G553)</f>
        <v>214.7</v>
      </c>
    </row>
    <row r="553" spans="1:7" ht="31.5" x14ac:dyDescent="0.25">
      <c r="A553" s="81" t="s">
        <v>386</v>
      </c>
      <c r="B553" s="21"/>
      <c r="C553" s="82" t="s">
        <v>86</v>
      </c>
      <c r="D553" s="82" t="s">
        <v>132</v>
      </c>
      <c r="E553" s="30" t="s">
        <v>155</v>
      </c>
      <c r="F553" s="30"/>
      <c r="G553" s="9">
        <f t="shared" si="150"/>
        <v>214.7</v>
      </c>
    </row>
    <row r="554" spans="1:7" ht="31.5" x14ac:dyDescent="0.25">
      <c r="A554" s="81" t="s">
        <v>76</v>
      </c>
      <c r="B554" s="21"/>
      <c r="C554" s="82" t="s">
        <v>86</v>
      </c>
      <c r="D554" s="82" t="s">
        <v>132</v>
      </c>
      <c r="E554" s="30" t="s">
        <v>160</v>
      </c>
      <c r="F554" s="30"/>
      <c r="G554" s="9">
        <f t="shared" si="150"/>
        <v>214.7</v>
      </c>
    </row>
    <row r="555" spans="1:7" ht="31.5" x14ac:dyDescent="0.25">
      <c r="A555" s="81" t="s">
        <v>40</v>
      </c>
      <c r="B555" s="21"/>
      <c r="C555" s="82" t="s">
        <v>86</v>
      </c>
      <c r="D555" s="82" t="s">
        <v>132</v>
      </c>
      <c r="E555" s="30" t="s">
        <v>160</v>
      </c>
      <c r="F555" s="30">
        <v>200</v>
      </c>
      <c r="G555" s="9">
        <v>214.7</v>
      </c>
    </row>
    <row r="556" spans="1:7" hidden="1" x14ac:dyDescent="0.25">
      <c r="A556" s="81" t="s">
        <v>21</v>
      </c>
      <c r="B556" s="4"/>
      <c r="C556" s="82" t="s">
        <v>22</v>
      </c>
      <c r="D556" s="82"/>
      <c r="E556" s="30"/>
      <c r="F556" s="30"/>
      <c r="G556" s="9">
        <f t="shared" ref="G556:G559" si="151">SUM(G557)</f>
        <v>0</v>
      </c>
    </row>
    <row r="557" spans="1:7" hidden="1" x14ac:dyDescent="0.25">
      <c r="A557" s="81" t="s">
        <v>56</v>
      </c>
      <c r="B557" s="4"/>
      <c r="C557" s="82" t="s">
        <v>22</v>
      </c>
      <c r="D557" s="82" t="s">
        <v>57</v>
      </c>
      <c r="E557" s="30"/>
      <c r="F557" s="30"/>
      <c r="G557" s="9">
        <f t="shared" si="151"/>
        <v>0</v>
      </c>
    </row>
    <row r="558" spans="1:7" hidden="1" x14ac:dyDescent="0.25">
      <c r="A558" s="81" t="s">
        <v>626</v>
      </c>
      <c r="B558" s="4"/>
      <c r="C558" s="82" t="s">
        <v>22</v>
      </c>
      <c r="D558" s="82" t="s">
        <v>57</v>
      </c>
      <c r="E558" s="82" t="s">
        <v>154</v>
      </c>
      <c r="F558" s="30"/>
      <c r="G558" s="9">
        <f t="shared" si="151"/>
        <v>0</v>
      </c>
    </row>
    <row r="559" spans="1:7" ht="31.5" hidden="1" x14ac:dyDescent="0.25">
      <c r="A559" s="81" t="s">
        <v>575</v>
      </c>
      <c r="B559" s="4"/>
      <c r="C559" s="82" t="s">
        <v>22</v>
      </c>
      <c r="D559" s="82" t="s">
        <v>57</v>
      </c>
      <c r="E559" s="30" t="s">
        <v>162</v>
      </c>
      <c r="F559" s="30"/>
      <c r="G559" s="9">
        <f t="shared" si="151"/>
        <v>0</v>
      </c>
    </row>
    <row r="560" spans="1:7" hidden="1" x14ac:dyDescent="0.25">
      <c r="A560" s="81" t="s">
        <v>17</v>
      </c>
      <c r="B560" s="4"/>
      <c r="C560" s="82" t="s">
        <v>22</v>
      </c>
      <c r="D560" s="82" t="s">
        <v>57</v>
      </c>
      <c r="E560" s="30" t="s">
        <v>162</v>
      </c>
      <c r="F560" s="30">
        <v>800</v>
      </c>
      <c r="G560" s="9">
        <v>0</v>
      </c>
    </row>
    <row r="561" spans="1:7" hidden="1" x14ac:dyDescent="0.25">
      <c r="A561" s="81" t="s">
        <v>523</v>
      </c>
      <c r="B561" s="4"/>
      <c r="C561" s="82" t="s">
        <v>72</v>
      </c>
      <c r="D561" s="82"/>
      <c r="E561" s="30"/>
      <c r="F561" s="30"/>
      <c r="G561" s="9">
        <f t="shared" ref="G561:G564" si="152">SUM(G562)</f>
        <v>0</v>
      </c>
    </row>
    <row r="562" spans="1:7" ht="31.5" hidden="1" x14ac:dyDescent="0.25">
      <c r="A562" s="81" t="s">
        <v>628</v>
      </c>
      <c r="B562" s="4"/>
      <c r="C562" s="82" t="s">
        <v>72</v>
      </c>
      <c r="D562" s="82" t="s">
        <v>25</v>
      </c>
      <c r="E562" s="30"/>
      <c r="F562" s="30"/>
      <c r="G562" s="9">
        <f t="shared" si="152"/>
        <v>0</v>
      </c>
    </row>
    <row r="563" spans="1:7" ht="31.5" hidden="1" x14ac:dyDescent="0.25">
      <c r="A563" s="81" t="s">
        <v>629</v>
      </c>
      <c r="B563" s="4"/>
      <c r="C563" s="82" t="s">
        <v>72</v>
      </c>
      <c r="D563" s="82" t="s">
        <v>25</v>
      </c>
      <c r="E563" s="30" t="s">
        <v>155</v>
      </c>
      <c r="F563" s="30"/>
      <c r="G563" s="9">
        <f t="shared" si="152"/>
        <v>0</v>
      </c>
    </row>
    <row r="564" spans="1:7" hidden="1" x14ac:dyDescent="0.25">
      <c r="A564" s="81" t="s">
        <v>524</v>
      </c>
      <c r="B564" s="4"/>
      <c r="C564" s="82" t="s">
        <v>72</v>
      </c>
      <c r="D564" s="82" t="s">
        <v>25</v>
      </c>
      <c r="E564" s="30" t="s">
        <v>525</v>
      </c>
      <c r="F564" s="30"/>
      <c r="G564" s="9">
        <f t="shared" si="152"/>
        <v>0</v>
      </c>
    </row>
    <row r="565" spans="1:7" hidden="1" x14ac:dyDescent="0.25">
      <c r="A565" s="81" t="s">
        <v>526</v>
      </c>
      <c r="B565" s="4"/>
      <c r="C565" s="82" t="s">
        <v>72</v>
      </c>
      <c r="D565" s="82" t="s">
        <v>25</v>
      </c>
      <c r="E565" s="30" t="s">
        <v>525</v>
      </c>
      <c r="F565" s="30">
        <v>700</v>
      </c>
      <c r="G565" s="9"/>
    </row>
    <row r="566" spans="1:7" ht="31.5" x14ac:dyDescent="0.25">
      <c r="A566" s="22" t="s">
        <v>630</v>
      </c>
      <c r="B566" s="37" t="s">
        <v>9</v>
      </c>
      <c r="C566" s="28"/>
      <c r="D566" s="28"/>
      <c r="E566" s="28"/>
      <c r="F566" s="28"/>
      <c r="G566" s="10">
        <f>SUM(G567+G590)</f>
        <v>885068</v>
      </c>
    </row>
    <row r="567" spans="1:7" x14ac:dyDescent="0.25">
      <c r="A567" s="81" t="s">
        <v>85</v>
      </c>
      <c r="B567" s="4"/>
      <c r="C567" s="4" t="s">
        <v>86</v>
      </c>
      <c r="D567" s="4"/>
      <c r="E567" s="4"/>
      <c r="F567" s="4"/>
      <c r="G567" s="7">
        <f>SUM(G583)+G568</f>
        <v>40</v>
      </c>
    </row>
    <row r="568" spans="1:7" ht="31.5" x14ac:dyDescent="0.25">
      <c r="A568" s="2" t="s">
        <v>513</v>
      </c>
      <c r="B568" s="21"/>
      <c r="C568" s="82" t="s">
        <v>86</v>
      </c>
      <c r="D568" s="82" t="s">
        <v>132</v>
      </c>
      <c r="E568" s="4"/>
      <c r="F568" s="4"/>
      <c r="G568" s="7">
        <f t="shared" ref="G568" si="153">SUM(G569+G574)</f>
        <v>40</v>
      </c>
    </row>
    <row r="569" spans="1:7" ht="31.5" x14ac:dyDescent="0.25">
      <c r="A569" s="81" t="s">
        <v>343</v>
      </c>
      <c r="B569" s="82"/>
      <c r="C569" s="82" t="s">
        <v>86</v>
      </c>
      <c r="D569" s="82" t="s">
        <v>132</v>
      </c>
      <c r="E569" s="82" t="s">
        <v>287</v>
      </c>
      <c r="F569" s="4"/>
      <c r="G569" s="7">
        <f t="shared" ref="G569:G570" si="154">SUM(G570)</f>
        <v>40</v>
      </c>
    </row>
    <row r="570" spans="1:7" x14ac:dyDescent="0.25">
      <c r="A570" s="84" t="s">
        <v>738</v>
      </c>
      <c r="B570" s="82"/>
      <c r="C570" s="82" t="s">
        <v>86</v>
      </c>
      <c r="D570" s="82" t="s">
        <v>132</v>
      </c>
      <c r="E570" s="82" t="s">
        <v>292</v>
      </c>
      <c r="F570" s="4"/>
      <c r="G570" s="7">
        <f t="shared" si="154"/>
        <v>40</v>
      </c>
    </row>
    <row r="571" spans="1:7" ht="31.5" x14ac:dyDescent="0.25">
      <c r="A571" s="84" t="s">
        <v>824</v>
      </c>
      <c r="B571" s="85"/>
      <c r="C571" s="85" t="s">
        <v>86</v>
      </c>
      <c r="D571" s="85" t="s">
        <v>132</v>
      </c>
      <c r="E571" s="30" t="s">
        <v>776</v>
      </c>
      <c r="F571" s="4"/>
      <c r="G571" s="7">
        <f t="shared" ref="G571" si="155">SUM(G572)</f>
        <v>40</v>
      </c>
    </row>
    <row r="572" spans="1:7" ht="31.5" x14ac:dyDescent="0.25">
      <c r="A572" s="81" t="s">
        <v>293</v>
      </c>
      <c r="B572" s="82"/>
      <c r="C572" s="82" t="s">
        <v>86</v>
      </c>
      <c r="D572" s="82" t="s">
        <v>132</v>
      </c>
      <c r="E572" s="30" t="s">
        <v>776</v>
      </c>
      <c r="F572" s="4"/>
      <c r="G572" s="7">
        <f t="shared" ref="G572" si="156">SUM(G573)</f>
        <v>40</v>
      </c>
    </row>
    <row r="573" spans="1:7" ht="31.5" x14ac:dyDescent="0.25">
      <c r="A573" s="81" t="s">
        <v>40</v>
      </c>
      <c r="B573" s="4"/>
      <c r="C573" s="82" t="s">
        <v>86</v>
      </c>
      <c r="D573" s="82" t="s">
        <v>132</v>
      </c>
      <c r="E573" s="30" t="s">
        <v>776</v>
      </c>
      <c r="F573" s="4" t="s">
        <v>69</v>
      </c>
      <c r="G573" s="7">
        <v>40</v>
      </c>
    </row>
    <row r="574" spans="1:7" ht="31.5" hidden="1" x14ac:dyDescent="0.25">
      <c r="A574" s="81" t="s">
        <v>413</v>
      </c>
      <c r="B574" s="82"/>
      <c r="C574" s="82" t="s">
        <v>86</v>
      </c>
      <c r="D574" s="82" t="s">
        <v>132</v>
      </c>
      <c r="E574" s="82" t="s">
        <v>14</v>
      </c>
      <c r="F574" s="30"/>
      <c r="G574" s="7">
        <f t="shared" ref="G574" si="157">SUM(G580)+G575</f>
        <v>0</v>
      </c>
    </row>
    <row r="575" spans="1:7" ht="47.25" hidden="1" x14ac:dyDescent="0.25">
      <c r="A575" s="81" t="s">
        <v>61</v>
      </c>
      <c r="B575" s="82"/>
      <c r="C575" s="82" t="s">
        <v>86</v>
      </c>
      <c r="D575" s="82" t="s">
        <v>132</v>
      </c>
      <c r="E575" s="30" t="s">
        <v>15</v>
      </c>
      <c r="F575" s="30"/>
      <c r="G575" s="7">
        <f t="shared" ref="G575:G578" si="158">SUM(G576)</f>
        <v>0</v>
      </c>
    </row>
    <row r="576" spans="1:7" ht="31.5" hidden="1" x14ac:dyDescent="0.25">
      <c r="A576" s="81" t="s">
        <v>33</v>
      </c>
      <c r="B576" s="82"/>
      <c r="C576" s="82" t="s">
        <v>86</v>
      </c>
      <c r="D576" s="82" t="s">
        <v>132</v>
      </c>
      <c r="E576" s="30" t="s">
        <v>34</v>
      </c>
      <c r="F576" s="30"/>
      <c r="G576" s="7">
        <f t="shared" si="158"/>
        <v>0</v>
      </c>
    </row>
    <row r="577" spans="1:9" hidden="1" x14ac:dyDescent="0.25">
      <c r="A577" s="81" t="s">
        <v>35</v>
      </c>
      <c r="B577" s="82"/>
      <c r="C577" s="82" t="s">
        <v>86</v>
      </c>
      <c r="D577" s="82" t="s">
        <v>132</v>
      </c>
      <c r="E577" s="30" t="s">
        <v>36</v>
      </c>
      <c r="F577" s="30"/>
      <c r="G577" s="7">
        <f t="shared" si="158"/>
        <v>0</v>
      </c>
    </row>
    <row r="578" spans="1:9" ht="47.25" hidden="1" x14ac:dyDescent="0.25">
      <c r="A578" s="81" t="s">
        <v>37</v>
      </c>
      <c r="B578" s="82"/>
      <c r="C578" s="82" t="s">
        <v>86</v>
      </c>
      <c r="D578" s="82" t="s">
        <v>132</v>
      </c>
      <c r="E578" s="30" t="s">
        <v>38</v>
      </c>
      <c r="F578" s="30"/>
      <c r="G578" s="7">
        <f t="shared" si="158"/>
        <v>0</v>
      </c>
    </row>
    <row r="579" spans="1:9" ht="31.5" hidden="1" x14ac:dyDescent="0.25">
      <c r="A579" s="81" t="s">
        <v>40</v>
      </c>
      <c r="B579" s="82"/>
      <c r="C579" s="82" t="s">
        <v>86</v>
      </c>
      <c r="D579" s="82" t="s">
        <v>132</v>
      </c>
      <c r="E579" s="30" t="s">
        <v>38</v>
      </c>
      <c r="F579" s="30">
        <v>200</v>
      </c>
      <c r="G579" s="7"/>
    </row>
    <row r="580" spans="1:9" ht="47.25" hidden="1" x14ac:dyDescent="0.25">
      <c r="A580" s="81" t="s">
        <v>632</v>
      </c>
      <c r="B580" s="82"/>
      <c r="C580" s="82" t="s">
        <v>86</v>
      </c>
      <c r="D580" s="82" t="s">
        <v>132</v>
      </c>
      <c r="E580" s="82" t="s">
        <v>58</v>
      </c>
      <c r="F580" s="30"/>
      <c r="G580" s="7">
        <f t="shared" ref="G580:G581" si="159">SUM(G581)</f>
        <v>0</v>
      </c>
    </row>
    <row r="581" spans="1:9" ht="31.5" hidden="1" x14ac:dyDescent="0.25">
      <c r="A581" s="81" t="s">
        <v>76</v>
      </c>
      <c r="B581" s="38"/>
      <c r="C581" s="82" t="s">
        <v>86</v>
      </c>
      <c r="D581" s="82" t="s">
        <v>132</v>
      </c>
      <c r="E581" s="30" t="s">
        <v>349</v>
      </c>
      <c r="F581" s="30"/>
      <c r="G581" s="7">
        <f t="shared" si="159"/>
        <v>0</v>
      </c>
    </row>
    <row r="582" spans="1:9" ht="31.5" hidden="1" x14ac:dyDescent="0.25">
      <c r="A582" s="81" t="s">
        <v>40</v>
      </c>
      <c r="B582" s="38"/>
      <c r="C582" s="82" t="s">
        <v>86</v>
      </c>
      <c r="D582" s="82" t="s">
        <v>132</v>
      </c>
      <c r="E582" s="30" t="s">
        <v>349</v>
      </c>
      <c r="F582" s="30">
        <v>200</v>
      </c>
      <c r="G582" s="7"/>
    </row>
    <row r="583" spans="1:9" hidden="1" x14ac:dyDescent="0.25">
      <c r="A583" s="81" t="s">
        <v>633</v>
      </c>
      <c r="B583" s="4"/>
      <c r="C583" s="4" t="s">
        <v>86</v>
      </c>
      <c r="D583" s="4" t="s">
        <v>86</v>
      </c>
      <c r="E583" s="30"/>
      <c r="F583" s="30"/>
      <c r="G583" s="7">
        <f t="shared" ref="G583:G586" si="160">SUM(G584)</f>
        <v>0</v>
      </c>
    </row>
    <row r="584" spans="1:9" ht="31.5" hidden="1" x14ac:dyDescent="0.25">
      <c r="A584" s="81" t="s">
        <v>415</v>
      </c>
      <c r="B584" s="82"/>
      <c r="C584" s="82" t="s">
        <v>86</v>
      </c>
      <c r="D584" s="82" t="s">
        <v>86</v>
      </c>
      <c r="E584" s="30" t="s">
        <v>266</v>
      </c>
      <c r="F584" s="30"/>
      <c r="G584" s="7">
        <f t="shared" si="160"/>
        <v>0</v>
      </c>
    </row>
    <row r="585" spans="1:9" ht="31.5" hidden="1" x14ac:dyDescent="0.25">
      <c r="A585" s="81" t="s">
        <v>356</v>
      </c>
      <c r="B585" s="4"/>
      <c r="C585" s="4" t="s">
        <v>86</v>
      </c>
      <c r="D585" s="4" t="s">
        <v>86</v>
      </c>
      <c r="E585" s="4" t="s">
        <v>275</v>
      </c>
      <c r="F585" s="4"/>
      <c r="G585" s="7">
        <f t="shared" si="160"/>
        <v>0</v>
      </c>
    </row>
    <row r="586" spans="1:9" hidden="1" x14ac:dyDescent="0.25">
      <c r="A586" s="81" t="s">
        <v>26</v>
      </c>
      <c r="B586" s="4"/>
      <c r="C586" s="4" t="s">
        <v>86</v>
      </c>
      <c r="D586" s="4" t="s">
        <v>86</v>
      </c>
      <c r="E586" s="4" t="s">
        <v>276</v>
      </c>
      <c r="F586" s="4"/>
      <c r="G586" s="7">
        <f t="shared" si="160"/>
        <v>0</v>
      </c>
    </row>
    <row r="587" spans="1:9" ht="31.5" hidden="1" x14ac:dyDescent="0.25">
      <c r="A587" s="81" t="s">
        <v>277</v>
      </c>
      <c r="B587" s="30"/>
      <c r="C587" s="4" t="s">
        <v>86</v>
      </c>
      <c r="D587" s="4" t="s">
        <v>86</v>
      </c>
      <c r="E587" s="4" t="s">
        <v>278</v>
      </c>
      <c r="F587" s="4"/>
      <c r="G587" s="7">
        <f>SUM(G588:G589)</f>
        <v>0</v>
      </c>
    </row>
    <row r="588" spans="1:9" ht="63" hidden="1" x14ac:dyDescent="0.25">
      <c r="A588" s="81" t="s">
        <v>39</v>
      </c>
      <c r="B588" s="30"/>
      <c r="C588" s="4" t="s">
        <v>86</v>
      </c>
      <c r="D588" s="4" t="s">
        <v>86</v>
      </c>
      <c r="E588" s="4" t="s">
        <v>278</v>
      </c>
      <c r="F588" s="4" t="s">
        <v>67</v>
      </c>
      <c r="G588" s="7"/>
    </row>
    <row r="589" spans="1:9" ht="31.5" hidden="1" x14ac:dyDescent="0.25">
      <c r="A589" s="81" t="s">
        <v>40</v>
      </c>
      <c r="B589" s="4"/>
      <c r="C589" s="4" t="s">
        <v>86</v>
      </c>
      <c r="D589" s="4" t="s">
        <v>86</v>
      </c>
      <c r="E589" s="4" t="s">
        <v>278</v>
      </c>
      <c r="F589" s="21">
        <v>200</v>
      </c>
      <c r="G589" s="7"/>
    </row>
    <row r="590" spans="1:9" x14ac:dyDescent="0.25">
      <c r="A590" s="81" t="s">
        <v>21</v>
      </c>
      <c r="B590" s="82"/>
      <c r="C590" s="82" t="s">
        <v>22</v>
      </c>
      <c r="D590" s="82" t="s">
        <v>23</v>
      </c>
      <c r="E590" s="30"/>
      <c r="F590" s="30"/>
      <c r="G590" s="9">
        <f>G591+G602+G710+G685</f>
        <v>885028</v>
      </c>
    </row>
    <row r="591" spans="1:9" x14ac:dyDescent="0.25">
      <c r="A591" s="81" t="s">
        <v>24</v>
      </c>
      <c r="B591" s="82"/>
      <c r="C591" s="82" t="s">
        <v>22</v>
      </c>
      <c r="D591" s="82" t="s">
        <v>25</v>
      </c>
      <c r="E591" s="30"/>
      <c r="F591" s="30"/>
      <c r="G591" s="9">
        <f t="shared" ref="G591:G593" si="161">G592</f>
        <v>21205.1</v>
      </c>
    </row>
    <row r="592" spans="1:9" ht="31.5" x14ac:dyDescent="0.25">
      <c r="A592" s="81" t="s">
        <v>413</v>
      </c>
      <c r="B592" s="82"/>
      <c r="C592" s="82" t="s">
        <v>22</v>
      </c>
      <c r="D592" s="82" t="s">
        <v>25</v>
      </c>
      <c r="E592" s="30" t="s">
        <v>14</v>
      </c>
      <c r="F592" s="30"/>
      <c r="G592" s="9">
        <f t="shared" si="161"/>
        <v>21205.1</v>
      </c>
      <c r="I592" s="79"/>
    </row>
    <row r="593" spans="1:7" ht="47.25" x14ac:dyDescent="0.25">
      <c r="A593" s="81" t="s">
        <v>61</v>
      </c>
      <c r="B593" s="82"/>
      <c r="C593" s="82" t="s">
        <v>22</v>
      </c>
      <c r="D593" s="82" t="s">
        <v>25</v>
      </c>
      <c r="E593" s="30" t="s">
        <v>15</v>
      </c>
      <c r="F593" s="30"/>
      <c r="G593" s="9">
        <f t="shared" si="161"/>
        <v>21205.1</v>
      </c>
    </row>
    <row r="594" spans="1:7" x14ac:dyDescent="0.25">
      <c r="A594" s="81" t="s">
        <v>26</v>
      </c>
      <c r="B594" s="82"/>
      <c r="C594" s="82" t="s">
        <v>22</v>
      </c>
      <c r="D594" s="82" t="s">
        <v>25</v>
      </c>
      <c r="E594" s="30" t="s">
        <v>27</v>
      </c>
      <c r="F594" s="30"/>
      <c r="G594" s="9">
        <f t="shared" ref="G594" si="162">SUM(G595)</f>
        <v>21205.1</v>
      </c>
    </row>
    <row r="595" spans="1:7" ht="31.5" x14ac:dyDescent="0.25">
      <c r="A595" s="81" t="s">
        <v>29</v>
      </c>
      <c r="B595" s="82"/>
      <c r="C595" s="82" t="s">
        <v>22</v>
      </c>
      <c r="D595" s="82" t="s">
        <v>25</v>
      </c>
      <c r="E595" s="30" t="s">
        <v>30</v>
      </c>
      <c r="F595" s="30"/>
      <c r="G595" s="9">
        <f t="shared" ref="G595" si="163">G596</f>
        <v>21205.1</v>
      </c>
    </row>
    <row r="596" spans="1:7" x14ac:dyDescent="0.25">
      <c r="A596" s="81" t="s">
        <v>31</v>
      </c>
      <c r="B596" s="82"/>
      <c r="C596" s="82" t="s">
        <v>22</v>
      </c>
      <c r="D596" s="82" t="s">
        <v>25</v>
      </c>
      <c r="E596" s="30" t="s">
        <v>30</v>
      </c>
      <c r="F596" s="30">
        <v>300</v>
      </c>
      <c r="G596" s="9">
        <v>21205.1</v>
      </c>
    </row>
    <row r="597" spans="1:7" hidden="1" x14ac:dyDescent="0.25">
      <c r="A597" s="81" t="s">
        <v>17</v>
      </c>
      <c r="B597" s="82"/>
      <c r="C597" s="82" t="s">
        <v>22</v>
      </c>
      <c r="D597" s="82" t="s">
        <v>32</v>
      </c>
      <c r="E597" s="30" t="s">
        <v>38</v>
      </c>
      <c r="F597" s="30">
        <v>800</v>
      </c>
      <c r="G597" s="9"/>
    </row>
    <row r="598" spans="1:7" hidden="1" x14ac:dyDescent="0.25">
      <c r="A598" s="81" t="s">
        <v>62</v>
      </c>
      <c r="B598" s="39"/>
      <c r="C598" s="82" t="s">
        <v>22</v>
      </c>
      <c r="D598" s="82" t="s">
        <v>32</v>
      </c>
      <c r="E598" s="30" t="s">
        <v>49</v>
      </c>
      <c r="F598" s="30"/>
      <c r="G598" s="9">
        <f t="shared" ref="G598:G600" si="164">G599</f>
        <v>0</v>
      </c>
    </row>
    <row r="599" spans="1:7" hidden="1" x14ac:dyDescent="0.25">
      <c r="A599" s="81" t="s">
        <v>26</v>
      </c>
      <c r="B599" s="39"/>
      <c r="C599" s="82" t="s">
        <v>22</v>
      </c>
      <c r="D599" s="82" t="s">
        <v>32</v>
      </c>
      <c r="E599" s="30" t="s">
        <v>315</v>
      </c>
      <c r="F599" s="30"/>
      <c r="G599" s="9">
        <f t="shared" si="164"/>
        <v>0</v>
      </c>
    </row>
    <row r="600" spans="1:7" hidden="1" x14ac:dyDescent="0.25">
      <c r="A600" s="81" t="s">
        <v>28</v>
      </c>
      <c r="B600" s="39"/>
      <c r="C600" s="82" t="s">
        <v>22</v>
      </c>
      <c r="D600" s="82" t="s">
        <v>32</v>
      </c>
      <c r="E600" s="30" t="s">
        <v>316</v>
      </c>
      <c r="F600" s="30"/>
      <c r="G600" s="9">
        <f t="shared" si="164"/>
        <v>0</v>
      </c>
    </row>
    <row r="601" spans="1:7" ht="31.5" hidden="1" x14ac:dyDescent="0.25">
      <c r="A601" s="81" t="s">
        <v>40</v>
      </c>
      <c r="B601" s="39"/>
      <c r="C601" s="82" t="s">
        <v>22</v>
      </c>
      <c r="D601" s="82" t="s">
        <v>32</v>
      </c>
      <c r="E601" s="30" t="s">
        <v>316</v>
      </c>
      <c r="F601" s="30">
        <v>200</v>
      </c>
      <c r="G601" s="9"/>
    </row>
    <row r="602" spans="1:7" x14ac:dyDescent="0.25">
      <c r="A602" s="81" t="s">
        <v>41</v>
      </c>
      <c r="B602" s="82"/>
      <c r="C602" s="82" t="s">
        <v>22</v>
      </c>
      <c r="D602" s="82" t="s">
        <v>42</v>
      </c>
      <c r="E602" s="30"/>
      <c r="F602" s="30"/>
      <c r="G602" s="9">
        <f>G649+G673+G603+G677+G681</f>
        <v>633801.19999999995</v>
      </c>
    </row>
    <row r="603" spans="1:7" ht="31.5" x14ac:dyDescent="0.25">
      <c r="A603" s="81" t="s">
        <v>343</v>
      </c>
      <c r="B603" s="82"/>
      <c r="C603" s="82" t="s">
        <v>22</v>
      </c>
      <c r="D603" s="82" t="s">
        <v>42</v>
      </c>
      <c r="E603" s="82" t="s">
        <v>287</v>
      </c>
      <c r="F603" s="30"/>
      <c r="G603" s="9">
        <f>SUM(G604)</f>
        <v>593692.29999999993</v>
      </c>
    </row>
    <row r="604" spans="1:7" x14ac:dyDescent="0.25">
      <c r="A604" s="81" t="s">
        <v>738</v>
      </c>
      <c r="B604" s="82"/>
      <c r="C604" s="82" t="s">
        <v>22</v>
      </c>
      <c r="D604" s="82" t="s">
        <v>42</v>
      </c>
      <c r="E604" s="82" t="s">
        <v>292</v>
      </c>
      <c r="F604" s="30"/>
      <c r="G604" s="9">
        <f>SUM(G605)</f>
        <v>593692.29999999993</v>
      </c>
    </row>
    <row r="605" spans="1:7" ht="31.5" x14ac:dyDescent="0.25">
      <c r="A605" s="81" t="s">
        <v>824</v>
      </c>
      <c r="B605" s="82"/>
      <c r="C605" s="82" t="s">
        <v>22</v>
      </c>
      <c r="D605" s="82" t="s">
        <v>42</v>
      </c>
      <c r="E605" s="82" t="s">
        <v>739</v>
      </c>
      <c r="F605" s="30"/>
      <c r="G605" s="9">
        <f>G606+G609+G612+G615+G618+G621+G624+G627+G630+G633+G636+G639+G642+G647+G645</f>
        <v>593692.29999999993</v>
      </c>
    </row>
    <row r="606" spans="1:7" ht="47.25" x14ac:dyDescent="0.25">
      <c r="A606" s="81" t="s">
        <v>825</v>
      </c>
      <c r="B606" s="82"/>
      <c r="C606" s="82" t="s">
        <v>22</v>
      </c>
      <c r="D606" s="82" t="s">
        <v>42</v>
      </c>
      <c r="E606" s="82" t="s">
        <v>764</v>
      </c>
      <c r="F606" s="30"/>
      <c r="G606" s="9">
        <f>G607+G608</f>
        <v>167859.1</v>
      </c>
    </row>
    <row r="607" spans="1:7" ht="31.5" x14ac:dyDescent="0.25">
      <c r="A607" s="81" t="s">
        <v>40</v>
      </c>
      <c r="B607" s="82"/>
      <c r="C607" s="82" t="s">
        <v>22</v>
      </c>
      <c r="D607" s="82" t="s">
        <v>42</v>
      </c>
      <c r="E607" s="82" t="s">
        <v>764</v>
      </c>
      <c r="F607" s="30">
        <v>200</v>
      </c>
      <c r="G607" s="9">
        <v>2485.5</v>
      </c>
    </row>
    <row r="608" spans="1:7" x14ac:dyDescent="0.25">
      <c r="A608" s="81" t="s">
        <v>31</v>
      </c>
      <c r="B608" s="82"/>
      <c r="C608" s="82" t="s">
        <v>22</v>
      </c>
      <c r="D608" s="82" t="s">
        <v>42</v>
      </c>
      <c r="E608" s="82" t="s">
        <v>764</v>
      </c>
      <c r="F608" s="30">
        <v>300</v>
      </c>
      <c r="G608" s="9">
        <v>165373.6</v>
      </c>
    </row>
    <row r="609" spans="1:7" ht="63" x14ac:dyDescent="0.25">
      <c r="A609" s="81" t="s">
        <v>826</v>
      </c>
      <c r="B609" s="82"/>
      <c r="C609" s="82" t="s">
        <v>22</v>
      </c>
      <c r="D609" s="82" t="s">
        <v>42</v>
      </c>
      <c r="E609" s="82" t="s">
        <v>765</v>
      </c>
      <c r="F609" s="82"/>
      <c r="G609" s="9">
        <f>G610+G611</f>
        <v>8918</v>
      </c>
    </row>
    <row r="610" spans="1:7" ht="31.5" x14ac:dyDescent="0.25">
      <c r="A610" s="81" t="s">
        <v>40</v>
      </c>
      <c r="B610" s="82"/>
      <c r="C610" s="82" t="s">
        <v>22</v>
      </c>
      <c r="D610" s="82" t="s">
        <v>42</v>
      </c>
      <c r="E610" s="82" t="s">
        <v>765</v>
      </c>
      <c r="F610" s="82">
        <v>200</v>
      </c>
      <c r="G610" s="9">
        <v>131.80000000000001</v>
      </c>
    </row>
    <row r="611" spans="1:7" x14ac:dyDescent="0.25">
      <c r="A611" s="81" t="s">
        <v>31</v>
      </c>
      <c r="B611" s="82"/>
      <c r="C611" s="82" t="s">
        <v>22</v>
      </c>
      <c r="D611" s="82" t="s">
        <v>42</v>
      </c>
      <c r="E611" s="82" t="s">
        <v>765</v>
      </c>
      <c r="F611" s="82">
        <v>300</v>
      </c>
      <c r="G611" s="9">
        <v>8786.2000000000007</v>
      </c>
    </row>
    <row r="612" spans="1:7" ht="47.25" x14ac:dyDescent="0.25">
      <c r="A612" s="81" t="s">
        <v>827</v>
      </c>
      <c r="B612" s="82"/>
      <c r="C612" s="82" t="s">
        <v>22</v>
      </c>
      <c r="D612" s="82" t="s">
        <v>42</v>
      </c>
      <c r="E612" s="82" t="s">
        <v>766</v>
      </c>
      <c r="F612" s="82"/>
      <c r="G612" s="9">
        <f>G613+G614</f>
        <v>125260</v>
      </c>
    </row>
    <row r="613" spans="1:7" ht="31.5" x14ac:dyDescent="0.25">
      <c r="A613" s="81" t="s">
        <v>40</v>
      </c>
      <c r="B613" s="82"/>
      <c r="C613" s="82" t="s">
        <v>22</v>
      </c>
      <c r="D613" s="82" t="s">
        <v>42</v>
      </c>
      <c r="E613" s="82" t="s">
        <v>766</v>
      </c>
      <c r="F613" s="82">
        <v>200</v>
      </c>
      <c r="G613" s="9">
        <v>1854.5</v>
      </c>
    </row>
    <row r="614" spans="1:7" x14ac:dyDescent="0.25">
      <c r="A614" s="81" t="s">
        <v>31</v>
      </c>
      <c r="B614" s="82"/>
      <c r="C614" s="82" t="s">
        <v>22</v>
      </c>
      <c r="D614" s="82" t="s">
        <v>42</v>
      </c>
      <c r="E614" s="82" t="s">
        <v>766</v>
      </c>
      <c r="F614" s="82">
        <v>300</v>
      </c>
      <c r="G614" s="9">
        <v>123405.5</v>
      </c>
    </row>
    <row r="615" spans="1:7" ht="78.75" x14ac:dyDescent="0.25">
      <c r="A615" s="81" t="s">
        <v>828</v>
      </c>
      <c r="B615" s="82"/>
      <c r="C615" s="82" t="s">
        <v>22</v>
      </c>
      <c r="D615" s="82" t="s">
        <v>42</v>
      </c>
      <c r="E615" s="82" t="s">
        <v>741</v>
      </c>
      <c r="F615" s="82"/>
      <c r="G615" s="9">
        <f>G616+G617</f>
        <v>271.89999999999998</v>
      </c>
    </row>
    <row r="616" spans="1:7" ht="31.5" x14ac:dyDescent="0.25">
      <c r="A616" s="81" t="s">
        <v>40</v>
      </c>
      <c r="B616" s="82"/>
      <c r="C616" s="82" t="s">
        <v>22</v>
      </c>
      <c r="D616" s="82" t="s">
        <v>42</v>
      </c>
      <c r="E616" s="82" t="s">
        <v>741</v>
      </c>
      <c r="F616" s="82">
        <v>200</v>
      </c>
      <c r="G616" s="9">
        <v>4.2</v>
      </c>
    </row>
    <row r="617" spans="1:7" x14ac:dyDescent="0.25">
      <c r="A617" s="81" t="s">
        <v>31</v>
      </c>
      <c r="B617" s="82"/>
      <c r="C617" s="82" t="s">
        <v>22</v>
      </c>
      <c r="D617" s="82" t="s">
        <v>42</v>
      </c>
      <c r="E617" s="82" t="s">
        <v>741</v>
      </c>
      <c r="F617" s="82">
        <v>300</v>
      </c>
      <c r="G617" s="9">
        <v>267.7</v>
      </c>
    </row>
    <row r="618" spans="1:7" ht="63" x14ac:dyDescent="0.25">
      <c r="A618" s="81" t="s">
        <v>829</v>
      </c>
      <c r="B618" s="82"/>
      <c r="C618" s="82" t="s">
        <v>22</v>
      </c>
      <c r="D618" s="82" t="s">
        <v>42</v>
      </c>
      <c r="E618" s="82" t="s">
        <v>767</v>
      </c>
      <c r="F618" s="82"/>
      <c r="G618" s="9">
        <f>G619+G620</f>
        <v>12.399999999999999</v>
      </c>
    </row>
    <row r="619" spans="1:7" ht="31.5" x14ac:dyDescent="0.25">
      <c r="A619" s="81" t="s">
        <v>40</v>
      </c>
      <c r="B619" s="82"/>
      <c r="C619" s="82" t="s">
        <v>22</v>
      </c>
      <c r="D619" s="82" t="s">
        <v>42</v>
      </c>
      <c r="E619" s="82" t="s">
        <v>767</v>
      </c>
      <c r="F619" s="82">
        <v>200</v>
      </c>
      <c r="G619" s="9">
        <v>0.2</v>
      </c>
    </row>
    <row r="620" spans="1:7" x14ac:dyDescent="0.25">
      <c r="A620" s="81" t="s">
        <v>31</v>
      </c>
      <c r="B620" s="82"/>
      <c r="C620" s="82" t="s">
        <v>22</v>
      </c>
      <c r="D620" s="82" t="s">
        <v>42</v>
      </c>
      <c r="E620" s="82" t="s">
        <v>767</v>
      </c>
      <c r="F620" s="82">
        <v>300</v>
      </c>
      <c r="G620" s="9">
        <v>12.2</v>
      </c>
    </row>
    <row r="621" spans="1:7" ht="78.75" x14ac:dyDescent="0.25">
      <c r="A621" s="81" t="s">
        <v>830</v>
      </c>
      <c r="B621" s="82"/>
      <c r="C621" s="82" t="s">
        <v>22</v>
      </c>
      <c r="D621" s="82" t="s">
        <v>42</v>
      </c>
      <c r="E621" s="82" t="s">
        <v>768</v>
      </c>
      <c r="F621" s="82"/>
      <c r="G621" s="9">
        <f>G622+G623</f>
        <v>18016.300000000003</v>
      </c>
    </row>
    <row r="622" spans="1:7" ht="31.5" x14ac:dyDescent="0.25">
      <c r="A622" s="81" t="s">
        <v>40</v>
      </c>
      <c r="B622" s="82"/>
      <c r="C622" s="82" t="s">
        <v>22</v>
      </c>
      <c r="D622" s="82" t="s">
        <v>42</v>
      </c>
      <c r="E622" s="82" t="s">
        <v>768</v>
      </c>
      <c r="F622" s="82">
        <v>200</v>
      </c>
      <c r="G622" s="9">
        <v>785.4</v>
      </c>
    </row>
    <row r="623" spans="1:7" x14ac:dyDescent="0.25">
      <c r="A623" s="81" t="s">
        <v>31</v>
      </c>
      <c r="B623" s="82"/>
      <c r="C623" s="82" t="s">
        <v>22</v>
      </c>
      <c r="D623" s="82" t="s">
        <v>42</v>
      </c>
      <c r="E623" s="82" t="s">
        <v>768</v>
      </c>
      <c r="F623" s="82">
        <v>300</v>
      </c>
      <c r="G623" s="9">
        <v>17230.900000000001</v>
      </c>
    </row>
    <row r="624" spans="1:7" ht="31.5" x14ac:dyDescent="0.25">
      <c r="A624" s="81" t="s">
        <v>773</v>
      </c>
      <c r="B624" s="82"/>
      <c r="C624" s="82" t="s">
        <v>22</v>
      </c>
      <c r="D624" s="82" t="s">
        <v>42</v>
      </c>
      <c r="E624" s="82" t="s">
        <v>769</v>
      </c>
      <c r="F624" s="82"/>
      <c r="G624" s="9">
        <f>G625+G626</f>
        <v>115860.09999999999</v>
      </c>
    </row>
    <row r="625" spans="1:7" ht="31.5" x14ac:dyDescent="0.25">
      <c r="A625" s="81" t="s">
        <v>40</v>
      </c>
      <c r="B625" s="82"/>
      <c r="C625" s="82" t="s">
        <v>22</v>
      </c>
      <c r="D625" s="82" t="s">
        <v>42</v>
      </c>
      <c r="E625" s="82" t="s">
        <v>769</v>
      </c>
      <c r="F625" s="82" t="s">
        <v>69</v>
      </c>
      <c r="G625" s="9">
        <v>1676.2</v>
      </c>
    </row>
    <row r="626" spans="1:7" x14ac:dyDescent="0.25">
      <c r="A626" s="81" t="s">
        <v>31</v>
      </c>
      <c r="B626" s="82"/>
      <c r="C626" s="82" t="s">
        <v>22</v>
      </c>
      <c r="D626" s="82" t="s">
        <v>42</v>
      </c>
      <c r="E626" s="82" t="s">
        <v>769</v>
      </c>
      <c r="F626" s="82" t="s">
        <v>77</v>
      </c>
      <c r="G626" s="9">
        <v>114183.9</v>
      </c>
    </row>
    <row r="627" spans="1:7" ht="47.25" x14ac:dyDescent="0.25">
      <c r="A627" s="81" t="s">
        <v>774</v>
      </c>
      <c r="B627" s="82"/>
      <c r="C627" s="82" t="s">
        <v>22</v>
      </c>
      <c r="D627" s="82" t="s">
        <v>42</v>
      </c>
      <c r="E627" s="82" t="s">
        <v>740</v>
      </c>
      <c r="F627" s="82"/>
      <c r="G627" s="9">
        <f>G628+G629</f>
        <v>3963.1</v>
      </c>
    </row>
    <row r="628" spans="1:7" ht="31.5" x14ac:dyDescent="0.25">
      <c r="A628" s="81" t="s">
        <v>40</v>
      </c>
      <c r="B628" s="82"/>
      <c r="C628" s="82" t="s">
        <v>22</v>
      </c>
      <c r="D628" s="82" t="s">
        <v>42</v>
      </c>
      <c r="E628" s="82" t="s">
        <v>740</v>
      </c>
      <c r="F628" s="82" t="s">
        <v>69</v>
      </c>
      <c r="G628" s="9">
        <v>61.5</v>
      </c>
    </row>
    <row r="629" spans="1:7" x14ac:dyDescent="0.25">
      <c r="A629" s="81" t="s">
        <v>31</v>
      </c>
      <c r="B629" s="82"/>
      <c r="C629" s="82" t="s">
        <v>22</v>
      </c>
      <c r="D629" s="82" t="s">
        <v>42</v>
      </c>
      <c r="E629" s="82" t="s">
        <v>740</v>
      </c>
      <c r="F629" s="82" t="s">
        <v>77</v>
      </c>
      <c r="G629" s="9">
        <v>3901.6</v>
      </c>
    </row>
    <row r="630" spans="1:7" ht="78.75" x14ac:dyDescent="0.25">
      <c r="A630" s="81" t="s">
        <v>831</v>
      </c>
      <c r="B630" s="82"/>
      <c r="C630" s="82" t="s">
        <v>22</v>
      </c>
      <c r="D630" s="82" t="s">
        <v>42</v>
      </c>
      <c r="E630" s="82" t="s">
        <v>770</v>
      </c>
      <c r="F630" s="82"/>
      <c r="G630" s="9">
        <f>G631+G632</f>
        <v>2704.2999999999997</v>
      </c>
    </row>
    <row r="631" spans="1:7" ht="31.5" x14ac:dyDescent="0.25">
      <c r="A631" s="81" t="s">
        <v>40</v>
      </c>
      <c r="B631" s="82"/>
      <c r="C631" s="82" t="s">
        <v>22</v>
      </c>
      <c r="D631" s="82" t="s">
        <v>42</v>
      </c>
      <c r="E631" s="82" t="s">
        <v>770</v>
      </c>
      <c r="F631" s="82" t="s">
        <v>69</v>
      </c>
      <c r="G631" s="9">
        <v>41.6</v>
      </c>
    </row>
    <row r="632" spans="1:7" x14ac:dyDescent="0.25">
      <c r="A632" s="81" t="s">
        <v>31</v>
      </c>
      <c r="B632" s="82"/>
      <c r="C632" s="82" t="s">
        <v>22</v>
      </c>
      <c r="D632" s="82" t="s">
        <v>42</v>
      </c>
      <c r="E632" s="82" t="s">
        <v>770</v>
      </c>
      <c r="F632" s="82" t="s">
        <v>77</v>
      </c>
      <c r="G632" s="9">
        <v>2662.7</v>
      </c>
    </row>
    <row r="633" spans="1:7" ht="31.5" hidden="1" x14ac:dyDescent="0.25">
      <c r="A633" s="81" t="s">
        <v>294</v>
      </c>
      <c r="B633" s="82"/>
      <c r="C633" s="82" t="s">
        <v>22</v>
      </c>
      <c r="D633" s="82" t="s">
        <v>42</v>
      </c>
      <c r="E633" s="82" t="s">
        <v>771</v>
      </c>
      <c r="F633" s="82"/>
      <c r="G633" s="9">
        <f t="shared" ref="G633" si="165">SUM(G634:G635)</f>
        <v>0</v>
      </c>
    </row>
    <row r="634" spans="1:7" ht="31.5" hidden="1" x14ac:dyDescent="0.25">
      <c r="A634" s="84" t="s">
        <v>40</v>
      </c>
      <c r="B634" s="85"/>
      <c r="C634" s="85" t="s">
        <v>22</v>
      </c>
      <c r="D634" s="85" t="s">
        <v>42</v>
      </c>
      <c r="E634" s="85" t="s">
        <v>771</v>
      </c>
      <c r="F634" s="85" t="s">
        <v>69</v>
      </c>
      <c r="G634" s="9"/>
    </row>
    <row r="635" spans="1:7" hidden="1" x14ac:dyDescent="0.25">
      <c r="A635" s="81" t="s">
        <v>31</v>
      </c>
      <c r="B635" s="82"/>
      <c r="C635" s="82" t="s">
        <v>22</v>
      </c>
      <c r="D635" s="82" t="s">
        <v>42</v>
      </c>
      <c r="E635" s="82" t="s">
        <v>771</v>
      </c>
      <c r="F635" s="82" t="s">
        <v>77</v>
      </c>
      <c r="G635" s="9"/>
    </row>
    <row r="636" spans="1:7" ht="94.5" x14ac:dyDescent="0.25">
      <c r="A636" s="81" t="s">
        <v>832</v>
      </c>
      <c r="B636" s="82"/>
      <c r="C636" s="82" t="s">
        <v>22</v>
      </c>
      <c r="D636" s="82" t="s">
        <v>42</v>
      </c>
      <c r="E636" s="82" t="s">
        <v>772</v>
      </c>
      <c r="F636" s="82"/>
      <c r="G636" s="9">
        <f>G637+G638</f>
        <v>16412.099999999999</v>
      </c>
    </row>
    <row r="637" spans="1:7" ht="31.5" x14ac:dyDescent="0.25">
      <c r="A637" s="81" t="s">
        <v>40</v>
      </c>
      <c r="B637" s="82"/>
      <c r="C637" s="82" t="s">
        <v>22</v>
      </c>
      <c r="D637" s="82" t="s">
        <v>42</v>
      </c>
      <c r="E637" s="82" t="s">
        <v>772</v>
      </c>
      <c r="F637" s="82" t="s">
        <v>69</v>
      </c>
      <c r="G637" s="9">
        <v>188.2</v>
      </c>
    </row>
    <row r="638" spans="1:7" x14ac:dyDescent="0.25">
      <c r="A638" s="81" t="s">
        <v>31</v>
      </c>
      <c r="B638" s="82"/>
      <c r="C638" s="82" t="s">
        <v>22</v>
      </c>
      <c r="D638" s="82" t="s">
        <v>42</v>
      </c>
      <c r="E638" s="82" t="s">
        <v>772</v>
      </c>
      <c r="F638" s="82" t="s">
        <v>77</v>
      </c>
      <c r="G638" s="9">
        <v>16223.9</v>
      </c>
    </row>
    <row r="639" spans="1:7" ht="47.25" x14ac:dyDescent="0.25">
      <c r="A639" s="81" t="s">
        <v>833</v>
      </c>
      <c r="B639" s="82"/>
      <c r="C639" s="82" t="s">
        <v>22</v>
      </c>
      <c r="D639" s="82" t="s">
        <v>42</v>
      </c>
      <c r="E639" s="82" t="s">
        <v>775</v>
      </c>
      <c r="F639" s="82"/>
      <c r="G639" s="9">
        <f>G640+G641</f>
        <v>18186</v>
      </c>
    </row>
    <row r="640" spans="1:7" ht="31.5" x14ac:dyDescent="0.25">
      <c r="A640" s="81" t="s">
        <v>40</v>
      </c>
      <c r="B640" s="82"/>
      <c r="C640" s="82" t="s">
        <v>22</v>
      </c>
      <c r="D640" s="82" t="s">
        <v>42</v>
      </c>
      <c r="E640" s="82" t="s">
        <v>775</v>
      </c>
      <c r="F640" s="82" t="s">
        <v>69</v>
      </c>
      <c r="G640" s="9">
        <v>261.8</v>
      </c>
    </row>
    <row r="641" spans="1:7" x14ac:dyDescent="0.25">
      <c r="A641" s="81" t="s">
        <v>31</v>
      </c>
      <c r="B641" s="82"/>
      <c r="C641" s="82" t="s">
        <v>22</v>
      </c>
      <c r="D641" s="82" t="s">
        <v>42</v>
      </c>
      <c r="E641" s="82" t="s">
        <v>775</v>
      </c>
      <c r="F641" s="82" t="s">
        <v>77</v>
      </c>
      <c r="G641" s="9">
        <v>17924.2</v>
      </c>
    </row>
    <row r="642" spans="1:7" ht="31.5" x14ac:dyDescent="0.25">
      <c r="A642" s="81" t="s">
        <v>293</v>
      </c>
      <c r="B642" s="82"/>
      <c r="C642" s="82" t="s">
        <v>22</v>
      </c>
      <c r="D642" s="82" t="s">
        <v>42</v>
      </c>
      <c r="E642" s="82" t="s">
        <v>776</v>
      </c>
      <c r="F642" s="82"/>
      <c r="G642" s="9">
        <f>G643+G644</f>
        <v>93713.3</v>
      </c>
    </row>
    <row r="643" spans="1:7" ht="31.5" x14ac:dyDescent="0.25">
      <c r="A643" s="81" t="s">
        <v>40</v>
      </c>
      <c r="B643" s="82"/>
      <c r="C643" s="82" t="s">
        <v>22</v>
      </c>
      <c r="D643" s="82" t="s">
        <v>42</v>
      </c>
      <c r="E643" s="82" t="s">
        <v>776</v>
      </c>
      <c r="F643" s="82" t="s">
        <v>69</v>
      </c>
      <c r="G643" s="9">
        <v>642.5</v>
      </c>
    </row>
    <row r="644" spans="1:7" x14ac:dyDescent="0.25">
      <c r="A644" s="81" t="s">
        <v>31</v>
      </c>
      <c r="B644" s="82"/>
      <c r="C644" s="82" t="s">
        <v>22</v>
      </c>
      <c r="D644" s="82" t="s">
        <v>42</v>
      </c>
      <c r="E644" s="82" t="s">
        <v>776</v>
      </c>
      <c r="F644" s="82" t="s">
        <v>77</v>
      </c>
      <c r="G644" s="9">
        <v>93070.8</v>
      </c>
    </row>
    <row r="645" spans="1:7" ht="47.25" x14ac:dyDescent="0.25">
      <c r="A645" s="142" t="s">
        <v>959</v>
      </c>
      <c r="B645" s="143"/>
      <c r="C645" s="143" t="s">
        <v>22</v>
      </c>
      <c r="D645" s="143" t="s">
        <v>42</v>
      </c>
      <c r="E645" s="143" t="s">
        <v>958</v>
      </c>
      <c r="F645" s="143"/>
      <c r="G645" s="9">
        <f>G646</f>
        <v>5877.6</v>
      </c>
    </row>
    <row r="646" spans="1:7" x14ac:dyDescent="0.25">
      <c r="A646" s="142" t="s">
        <v>31</v>
      </c>
      <c r="B646" s="143"/>
      <c r="C646" s="143" t="s">
        <v>22</v>
      </c>
      <c r="D646" s="143" t="s">
        <v>42</v>
      </c>
      <c r="E646" s="143" t="s">
        <v>958</v>
      </c>
      <c r="F646" s="143" t="s">
        <v>77</v>
      </c>
      <c r="G646" s="9">
        <v>5877.6</v>
      </c>
    </row>
    <row r="647" spans="1:7" ht="31.5" x14ac:dyDescent="0.25">
      <c r="A647" s="81" t="s">
        <v>363</v>
      </c>
      <c r="B647" s="82"/>
      <c r="C647" s="82" t="s">
        <v>22</v>
      </c>
      <c r="D647" s="82" t="s">
        <v>42</v>
      </c>
      <c r="E647" s="82" t="s">
        <v>777</v>
      </c>
      <c r="F647" s="82"/>
      <c r="G647" s="9">
        <f>SUM(G648:G648)</f>
        <v>16638.099999999999</v>
      </c>
    </row>
    <row r="648" spans="1:7" x14ac:dyDescent="0.25">
      <c r="A648" s="81" t="s">
        <v>31</v>
      </c>
      <c r="B648" s="82"/>
      <c r="C648" s="82" t="s">
        <v>22</v>
      </c>
      <c r="D648" s="82" t="s">
        <v>42</v>
      </c>
      <c r="E648" s="82" t="s">
        <v>777</v>
      </c>
      <c r="F648" s="82" t="s">
        <v>77</v>
      </c>
      <c r="G648" s="9">
        <v>16638.099999999999</v>
      </c>
    </row>
    <row r="649" spans="1:7" ht="31.5" x14ac:dyDescent="0.25">
      <c r="A649" s="81" t="s">
        <v>413</v>
      </c>
      <c r="B649" s="82"/>
      <c r="C649" s="82" t="s">
        <v>22</v>
      </c>
      <c r="D649" s="82" t="s">
        <v>42</v>
      </c>
      <c r="E649" s="30" t="s">
        <v>14</v>
      </c>
      <c r="F649" s="30"/>
      <c r="G649" s="9">
        <f t="shared" ref="G649" si="166">G650+G665+G669</f>
        <v>22580.9</v>
      </c>
    </row>
    <row r="650" spans="1:7" ht="47.25" x14ac:dyDescent="0.25">
      <c r="A650" s="81" t="s">
        <v>61</v>
      </c>
      <c r="B650" s="82"/>
      <c r="C650" s="82" t="s">
        <v>22</v>
      </c>
      <c r="D650" s="82" t="s">
        <v>42</v>
      </c>
      <c r="E650" s="30" t="s">
        <v>15</v>
      </c>
      <c r="F650" s="30"/>
      <c r="G650" s="9">
        <f>G651</f>
        <v>22580.9</v>
      </c>
    </row>
    <row r="651" spans="1:7" x14ac:dyDescent="0.25">
      <c r="A651" s="81" t="s">
        <v>26</v>
      </c>
      <c r="B651" s="82"/>
      <c r="C651" s="82" t="s">
        <v>22</v>
      </c>
      <c r="D651" s="82" t="s">
        <v>42</v>
      </c>
      <c r="E651" s="30" t="s">
        <v>27</v>
      </c>
      <c r="F651" s="30"/>
      <c r="G651" s="9">
        <f t="shared" ref="G651" si="167">SUM(G652+G654+G656+G658+G662)+G660</f>
        <v>22580.9</v>
      </c>
    </row>
    <row r="652" spans="1:7" x14ac:dyDescent="0.25">
      <c r="A652" s="81" t="s">
        <v>43</v>
      </c>
      <c r="B652" s="82"/>
      <c r="C652" s="82" t="s">
        <v>22</v>
      </c>
      <c r="D652" s="82" t="s">
        <v>42</v>
      </c>
      <c r="E652" s="30" t="s">
        <v>44</v>
      </c>
      <c r="F652" s="30"/>
      <c r="G652" s="9">
        <f>G653</f>
        <v>6838.9</v>
      </c>
    </row>
    <row r="653" spans="1:7" x14ac:dyDescent="0.25">
      <c r="A653" s="81" t="s">
        <v>31</v>
      </c>
      <c r="B653" s="82"/>
      <c r="C653" s="82" t="s">
        <v>22</v>
      </c>
      <c r="D653" s="82" t="s">
        <v>42</v>
      </c>
      <c r="E653" s="30" t="s">
        <v>44</v>
      </c>
      <c r="F653" s="30">
        <v>300</v>
      </c>
      <c r="G653" s="9">
        <v>6838.9</v>
      </c>
    </row>
    <row r="654" spans="1:7" ht="31.5" x14ac:dyDescent="0.25">
      <c r="A654" s="81" t="s">
        <v>45</v>
      </c>
      <c r="B654" s="82"/>
      <c r="C654" s="82" t="s">
        <v>22</v>
      </c>
      <c r="D654" s="82" t="s">
        <v>42</v>
      </c>
      <c r="E654" s="30" t="s">
        <v>46</v>
      </c>
      <c r="F654" s="30"/>
      <c r="G654" s="9">
        <f>G655</f>
        <v>2236.6999999999998</v>
      </c>
    </row>
    <row r="655" spans="1:7" x14ac:dyDescent="0.25">
      <c r="A655" s="81" t="s">
        <v>31</v>
      </c>
      <c r="B655" s="82"/>
      <c r="C655" s="82" t="s">
        <v>22</v>
      </c>
      <c r="D655" s="82" t="s">
        <v>42</v>
      </c>
      <c r="E655" s="30" t="s">
        <v>46</v>
      </c>
      <c r="F655" s="30">
        <v>300</v>
      </c>
      <c r="G655" s="9">
        <v>2236.6999999999998</v>
      </c>
    </row>
    <row r="656" spans="1:7" ht="47.25" x14ac:dyDescent="0.25">
      <c r="A656" s="81" t="s">
        <v>327</v>
      </c>
      <c r="B656" s="4"/>
      <c r="C656" s="82" t="s">
        <v>22</v>
      </c>
      <c r="D656" s="82" t="s">
        <v>42</v>
      </c>
      <c r="E656" s="4" t="s">
        <v>328</v>
      </c>
      <c r="F656" s="4"/>
      <c r="G656" s="7">
        <f>SUM(G657)</f>
        <v>871.7</v>
      </c>
    </row>
    <row r="657" spans="1:7" x14ac:dyDescent="0.25">
      <c r="A657" s="81" t="s">
        <v>31</v>
      </c>
      <c r="B657" s="4"/>
      <c r="C657" s="82" t="s">
        <v>22</v>
      </c>
      <c r="D657" s="82" t="s">
        <v>42</v>
      </c>
      <c r="E657" s="4" t="s">
        <v>328</v>
      </c>
      <c r="F657" s="4" t="s">
        <v>77</v>
      </c>
      <c r="G657" s="7">
        <v>871.7</v>
      </c>
    </row>
    <row r="658" spans="1:7" ht="47.25" x14ac:dyDescent="0.25">
      <c r="A658" s="81" t="s">
        <v>655</v>
      </c>
      <c r="B658" s="4"/>
      <c r="C658" s="87" t="s">
        <v>22</v>
      </c>
      <c r="D658" s="87" t="s">
        <v>42</v>
      </c>
      <c r="E658" s="4" t="s">
        <v>654</v>
      </c>
      <c r="F658" s="4"/>
      <c r="G658" s="7">
        <f t="shared" ref="G658" si="168">SUM(G659)</f>
        <v>335.7</v>
      </c>
    </row>
    <row r="659" spans="1:7" ht="31.5" x14ac:dyDescent="0.25">
      <c r="A659" s="81" t="s">
        <v>40</v>
      </c>
      <c r="B659" s="4"/>
      <c r="C659" s="87" t="s">
        <v>22</v>
      </c>
      <c r="D659" s="87" t="s">
        <v>42</v>
      </c>
      <c r="E659" s="4" t="s">
        <v>654</v>
      </c>
      <c r="F659" s="4" t="s">
        <v>69</v>
      </c>
      <c r="G659" s="7">
        <v>335.7</v>
      </c>
    </row>
    <row r="660" spans="1:7" ht="63" x14ac:dyDescent="0.25">
      <c r="A660" s="133" t="s">
        <v>933</v>
      </c>
      <c r="B660" s="4"/>
      <c r="C660" s="134" t="s">
        <v>22</v>
      </c>
      <c r="D660" s="134" t="s">
        <v>42</v>
      </c>
      <c r="E660" s="4" t="s">
        <v>932</v>
      </c>
      <c r="F660" s="4"/>
      <c r="G660" s="7">
        <f>G661</f>
        <v>11000</v>
      </c>
    </row>
    <row r="661" spans="1:7" x14ac:dyDescent="0.25">
      <c r="A661" s="133" t="s">
        <v>31</v>
      </c>
      <c r="B661" s="4"/>
      <c r="C661" s="134" t="s">
        <v>22</v>
      </c>
      <c r="D661" s="134" t="s">
        <v>42</v>
      </c>
      <c r="E661" s="4" t="s">
        <v>932</v>
      </c>
      <c r="F661" s="4" t="s">
        <v>77</v>
      </c>
      <c r="G661" s="7">
        <v>11000</v>
      </c>
    </row>
    <row r="662" spans="1:7" x14ac:dyDescent="0.25">
      <c r="A662" s="81" t="s">
        <v>47</v>
      </c>
      <c r="B662" s="87"/>
      <c r="C662" s="87" t="s">
        <v>22</v>
      </c>
      <c r="D662" s="87" t="s">
        <v>42</v>
      </c>
      <c r="E662" s="30" t="s">
        <v>48</v>
      </c>
      <c r="F662" s="30"/>
      <c r="G662" s="9">
        <f>G663+G664</f>
        <v>1297.9000000000001</v>
      </c>
    </row>
    <row r="663" spans="1:7" ht="31.5" x14ac:dyDescent="0.25">
      <c r="A663" s="81" t="s">
        <v>40</v>
      </c>
      <c r="B663" s="87"/>
      <c r="C663" s="87" t="s">
        <v>22</v>
      </c>
      <c r="D663" s="87" t="s">
        <v>42</v>
      </c>
      <c r="E663" s="30" t="s">
        <v>48</v>
      </c>
      <c r="F663" s="30">
        <v>200</v>
      </c>
      <c r="G663" s="9">
        <v>628.4</v>
      </c>
    </row>
    <row r="664" spans="1:7" x14ac:dyDescent="0.25">
      <c r="A664" s="133" t="s">
        <v>31</v>
      </c>
      <c r="B664" s="87"/>
      <c r="C664" s="87" t="s">
        <v>22</v>
      </c>
      <c r="D664" s="87" t="s">
        <v>42</v>
      </c>
      <c r="E664" s="30" t="s">
        <v>48</v>
      </c>
      <c r="F664" s="30">
        <v>300</v>
      </c>
      <c r="G664" s="9">
        <v>669.5</v>
      </c>
    </row>
    <row r="665" spans="1:7" hidden="1" x14ac:dyDescent="0.25">
      <c r="A665" s="83" t="s">
        <v>861</v>
      </c>
      <c r="B665" s="94"/>
      <c r="C665" s="96" t="s">
        <v>22</v>
      </c>
      <c r="D665" s="96" t="s">
        <v>42</v>
      </c>
      <c r="E665" s="97" t="s">
        <v>862</v>
      </c>
      <c r="F665" s="95"/>
      <c r="G665" s="68">
        <f>G666</f>
        <v>0</v>
      </c>
    </row>
    <row r="666" spans="1:7" hidden="1" x14ac:dyDescent="0.25">
      <c r="A666" s="83" t="s">
        <v>26</v>
      </c>
      <c r="B666" s="96"/>
      <c r="C666" s="96" t="s">
        <v>22</v>
      </c>
      <c r="D666" s="96" t="s">
        <v>42</v>
      </c>
      <c r="E666" s="97" t="s">
        <v>863</v>
      </c>
      <c r="F666" s="97"/>
      <c r="G666" s="68">
        <f>G667</f>
        <v>0</v>
      </c>
    </row>
    <row r="667" spans="1:7" hidden="1" x14ac:dyDescent="0.25">
      <c r="A667" s="83" t="s">
        <v>28</v>
      </c>
      <c r="B667" s="96"/>
      <c r="C667" s="96" t="s">
        <v>22</v>
      </c>
      <c r="D667" s="96" t="s">
        <v>42</v>
      </c>
      <c r="E667" s="97" t="s">
        <v>864</v>
      </c>
      <c r="F667" s="97"/>
      <c r="G667" s="68">
        <f>G668</f>
        <v>0</v>
      </c>
    </row>
    <row r="668" spans="1:7" hidden="1" x14ac:dyDescent="0.25">
      <c r="A668" s="122" t="s">
        <v>31</v>
      </c>
      <c r="B668" s="96"/>
      <c r="C668" s="96" t="s">
        <v>22</v>
      </c>
      <c r="D668" s="96" t="s">
        <v>42</v>
      </c>
      <c r="E668" s="97" t="s">
        <v>864</v>
      </c>
      <c r="F668" s="97">
        <v>300</v>
      </c>
      <c r="G668" s="68">
        <v>0</v>
      </c>
    </row>
    <row r="669" spans="1:7" hidden="1" x14ac:dyDescent="0.25">
      <c r="A669" s="133" t="s">
        <v>62</v>
      </c>
      <c r="B669" s="96"/>
      <c r="C669" s="96" t="s">
        <v>22</v>
      </c>
      <c r="D669" s="96" t="s">
        <v>42</v>
      </c>
      <c r="E669" s="97" t="s">
        <v>49</v>
      </c>
      <c r="F669" s="97"/>
      <c r="G669" s="68"/>
    </row>
    <row r="670" spans="1:7" hidden="1" x14ac:dyDescent="0.25">
      <c r="A670" s="133" t="s">
        <v>26</v>
      </c>
      <c r="B670" s="96"/>
      <c r="C670" s="96" t="s">
        <v>22</v>
      </c>
      <c r="D670" s="96" t="s">
        <v>42</v>
      </c>
      <c r="E670" s="97" t="s">
        <v>315</v>
      </c>
      <c r="F670" s="97"/>
      <c r="G670" s="68"/>
    </row>
    <row r="671" spans="1:7" hidden="1" x14ac:dyDescent="0.25">
      <c r="A671" s="133" t="s">
        <v>28</v>
      </c>
      <c r="B671" s="96"/>
      <c r="C671" s="96" t="s">
        <v>22</v>
      </c>
      <c r="D671" s="96" t="s">
        <v>42</v>
      </c>
      <c r="E671" s="97" t="s">
        <v>316</v>
      </c>
      <c r="F671" s="97"/>
      <c r="G671" s="68"/>
    </row>
    <row r="672" spans="1:7" ht="31.5" hidden="1" x14ac:dyDescent="0.25">
      <c r="A672" s="133" t="s">
        <v>40</v>
      </c>
      <c r="B672" s="96"/>
      <c r="C672" s="96" t="s">
        <v>22</v>
      </c>
      <c r="D672" s="96" t="s">
        <v>42</v>
      </c>
      <c r="E672" s="97" t="s">
        <v>316</v>
      </c>
      <c r="F672" s="97">
        <v>200</v>
      </c>
      <c r="G672" s="68"/>
    </row>
    <row r="673" spans="1:7" ht="63" x14ac:dyDescent="0.25">
      <c r="A673" s="81" t="s">
        <v>416</v>
      </c>
      <c r="B673" s="87"/>
      <c r="C673" s="87" t="s">
        <v>22</v>
      </c>
      <c r="D673" s="87" t="s">
        <v>42</v>
      </c>
      <c r="E673" s="30" t="s">
        <v>52</v>
      </c>
      <c r="F673" s="30"/>
      <c r="G673" s="9">
        <f>G674</f>
        <v>3850</v>
      </c>
    </row>
    <row r="674" spans="1:7" x14ac:dyDescent="0.25">
      <c r="A674" s="81" t="s">
        <v>26</v>
      </c>
      <c r="B674" s="82"/>
      <c r="C674" s="82" t="s">
        <v>22</v>
      </c>
      <c r="D674" s="82" t="s">
        <v>42</v>
      </c>
      <c r="E674" s="30" t="s">
        <v>53</v>
      </c>
      <c r="F674" s="30"/>
      <c r="G674" s="9">
        <f>SUM(G675)</f>
        <v>3850</v>
      </c>
    </row>
    <row r="675" spans="1:7" ht="31.5" x14ac:dyDescent="0.25">
      <c r="A675" s="81" t="s">
        <v>54</v>
      </c>
      <c r="B675" s="82"/>
      <c r="C675" s="82" t="s">
        <v>22</v>
      </c>
      <c r="D675" s="82" t="s">
        <v>42</v>
      </c>
      <c r="E675" s="30" t="s">
        <v>55</v>
      </c>
      <c r="F675" s="30"/>
      <c r="G675" s="9">
        <f>G676</f>
        <v>3850</v>
      </c>
    </row>
    <row r="676" spans="1:7" ht="31.5" x14ac:dyDescent="0.25">
      <c r="A676" s="81" t="s">
        <v>40</v>
      </c>
      <c r="B676" s="82"/>
      <c r="C676" s="82" t="s">
        <v>22</v>
      </c>
      <c r="D676" s="82" t="s">
        <v>42</v>
      </c>
      <c r="E676" s="30" t="s">
        <v>55</v>
      </c>
      <c r="F676" s="30">
        <v>200</v>
      </c>
      <c r="G676" s="9">
        <v>3850</v>
      </c>
    </row>
    <row r="677" spans="1:7" ht="47.25" x14ac:dyDescent="0.25">
      <c r="A677" s="81" t="s">
        <v>412</v>
      </c>
      <c r="B677" s="82"/>
      <c r="C677" s="82" t="s">
        <v>22</v>
      </c>
      <c r="D677" s="82" t="s">
        <v>42</v>
      </c>
      <c r="E677" s="30" t="s">
        <v>321</v>
      </c>
      <c r="F677" s="30"/>
      <c r="G677" s="9">
        <f t="shared" ref="G677:G679" si="169">SUM(G678)</f>
        <v>12000</v>
      </c>
    </row>
    <row r="678" spans="1:7" x14ac:dyDescent="0.25">
      <c r="A678" s="81" t="s">
        <v>26</v>
      </c>
      <c r="B678" s="82"/>
      <c r="C678" s="82" t="s">
        <v>22</v>
      </c>
      <c r="D678" s="82" t="s">
        <v>42</v>
      </c>
      <c r="E678" s="30" t="s">
        <v>322</v>
      </c>
      <c r="F678" s="30"/>
      <c r="G678" s="9">
        <f t="shared" si="169"/>
        <v>12000</v>
      </c>
    </row>
    <row r="679" spans="1:7" ht="63" x14ac:dyDescent="0.25">
      <c r="A679" s="81" t="s">
        <v>574</v>
      </c>
      <c r="B679" s="82"/>
      <c r="C679" s="82" t="s">
        <v>22</v>
      </c>
      <c r="D679" s="82" t="s">
        <v>42</v>
      </c>
      <c r="E679" s="30" t="s">
        <v>323</v>
      </c>
      <c r="F679" s="30"/>
      <c r="G679" s="9">
        <f t="shared" si="169"/>
        <v>12000</v>
      </c>
    </row>
    <row r="680" spans="1:7" x14ac:dyDescent="0.25">
      <c r="A680" s="81" t="s">
        <v>31</v>
      </c>
      <c r="B680" s="82"/>
      <c r="C680" s="82" t="s">
        <v>22</v>
      </c>
      <c r="D680" s="82" t="s">
        <v>42</v>
      </c>
      <c r="E680" s="30" t="s">
        <v>323</v>
      </c>
      <c r="F680" s="30">
        <v>300</v>
      </c>
      <c r="G680" s="9">
        <v>12000</v>
      </c>
    </row>
    <row r="681" spans="1:7" ht="47.25" x14ac:dyDescent="0.25">
      <c r="A681" s="81" t="s">
        <v>497</v>
      </c>
      <c r="B681" s="38"/>
      <c r="C681" s="82" t="s">
        <v>22</v>
      </c>
      <c r="D681" s="82" t="s">
        <v>42</v>
      </c>
      <c r="E681" s="30" t="s">
        <v>344</v>
      </c>
      <c r="F681" s="30"/>
      <c r="G681" s="9">
        <f t="shared" ref="G681:G683" si="170">G682</f>
        <v>1678</v>
      </c>
    </row>
    <row r="682" spans="1:7" ht="31.5" x14ac:dyDescent="0.25">
      <c r="A682" s="81" t="s">
        <v>50</v>
      </c>
      <c r="B682" s="38"/>
      <c r="C682" s="82" t="s">
        <v>22</v>
      </c>
      <c r="D682" s="82" t="s">
        <v>42</v>
      </c>
      <c r="E682" s="30" t="s">
        <v>345</v>
      </c>
      <c r="F682" s="30"/>
      <c r="G682" s="9">
        <f t="shared" si="170"/>
        <v>1678</v>
      </c>
    </row>
    <row r="683" spans="1:7" x14ac:dyDescent="0.25">
      <c r="A683" s="81" t="s">
        <v>28</v>
      </c>
      <c r="B683" s="38"/>
      <c r="C683" s="82" t="s">
        <v>22</v>
      </c>
      <c r="D683" s="82" t="s">
        <v>42</v>
      </c>
      <c r="E683" s="30" t="s">
        <v>346</v>
      </c>
      <c r="F683" s="30"/>
      <c r="G683" s="9">
        <f t="shared" si="170"/>
        <v>1678</v>
      </c>
    </row>
    <row r="684" spans="1:7" ht="31.5" x14ac:dyDescent="0.25">
      <c r="A684" s="81" t="s">
        <v>184</v>
      </c>
      <c r="B684" s="38"/>
      <c r="C684" s="82" t="s">
        <v>22</v>
      </c>
      <c r="D684" s="82" t="s">
        <v>42</v>
      </c>
      <c r="E684" s="30" t="s">
        <v>346</v>
      </c>
      <c r="F684" s="30">
        <v>600</v>
      </c>
      <c r="G684" s="9">
        <v>1678</v>
      </c>
    </row>
    <row r="685" spans="1:7" x14ac:dyDescent="0.25">
      <c r="A685" s="81" t="s">
        <v>147</v>
      </c>
      <c r="B685" s="82"/>
      <c r="C685" s="82" t="s">
        <v>22</v>
      </c>
      <c r="D685" s="82" t="s">
        <v>11</v>
      </c>
      <c r="E685" s="30"/>
      <c r="F685" s="30"/>
      <c r="G685" s="9">
        <f>G686+G704</f>
        <v>153259.89999999997</v>
      </c>
    </row>
    <row r="686" spans="1:7" ht="31.5" x14ac:dyDescent="0.25">
      <c r="A686" s="81" t="s">
        <v>343</v>
      </c>
      <c r="B686" s="82"/>
      <c r="C686" s="82" t="s">
        <v>22</v>
      </c>
      <c r="D686" s="82" t="s">
        <v>11</v>
      </c>
      <c r="E686" s="82" t="s">
        <v>287</v>
      </c>
      <c r="F686" s="30"/>
      <c r="G686" s="9">
        <f t="shared" ref="G686" si="171">SUM(G687+G692)</f>
        <v>153259.89999999997</v>
      </c>
    </row>
    <row r="687" spans="1:7" x14ac:dyDescent="0.25">
      <c r="A687" s="81" t="s">
        <v>631</v>
      </c>
      <c r="B687" s="82"/>
      <c r="C687" s="82" t="s">
        <v>22</v>
      </c>
      <c r="D687" s="82" t="s">
        <v>11</v>
      </c>
      <c r="E687" s="82" t="s">
        <v>288</v>
      </c>
      <c r="F687" s="30"/>
      <c r="G687" s="9">
        <f t="shared" ref="G687" si="172">SUM(G688)</f>
        <v>5601.3</v>
      </c>
    </row>
    <row r="688" spans="1:7" ht="31.5" x14ac:dyDescent="0.25">
      <c r="A688" s="81" t="s">
        <v>778</v>
      </c>
      <c r="B688" s="82"/>
      <c r="C688" s="82" t="s">
        <v>22</v>
      </c>
      <c r="D688" s="82" t="s">
        <v>11</v>
      </c>
      <c r="E688" s="30" t="s">
        <v>779</v>
      </c>
      <c r="F688" s="30"/>
      <c r="G688" s="9">
        <f>SUM(G689)</f>
        <v>5601.3</v>
      </c>
    </row>
    <row r="689" spans="1:7" ht="31.5" x14ac:dyDescent="0.25">
      <c r="A689" s="81" t="s">
        <v>834</v>
      </c>
      <c r="B689" s="82"/>
      <c r="C689" s="82" t="s">
        <v>22</v>
      </c>
      <c r="D689" s="82" t="s">
        <v>11</v>
      </c>
      <c r="E689" s="30" t="s">
        <v>780</v>
      </c>
      <c r="F689" s="30"/>
      <c r="G689" s="9">
        <f>SUM(G690:G691)</f>
        <v>5601.3</v>
      </c>
    </row>
    <row r="690" spans="1:7" ht="63" x14ac:dyDescent="0.25">
      <c r="A690" s="81" t="s">
        <v>835</v>
      </c>
      <c r="B690" s="82"/>
      <c r="C690" s="82" t="s">
        <v>22</v>
      </c>
      <c r="D690" s="82" t="s">
        <v>11</v>
      </c>
      <c r="E690" s="30" t="s">
        <v>780</v>
      </c>
      <c r="F690" s="30">
        <v>200</v>
      </c>
      <c r="G690" s="9">
        <v>67.8</v>
      </c>
    </row>
    <row r="691" spans="1:7" ht="31.5" x14ac:dyDescent="0.25">
      <c r="A691" s="81" t="s">
        <v>40</v>
      </c>
      <c r="B691" s="82"/>
      <c r="C691" s="82" t="s">
        <v>22</v>
      </c>
      <c r="D691" s="82" t="s">
        <v>11</v>
      </c>
      <c r="E691" s="30" t="s">
        <v>780</v>
      </c>
      <c r="F691" s="30">
        <v>300</v>
      </c>
      <c r="G691" s="9">
        <v>5533.5</v>
      </c>
    </row>
    <row r="692" spans="1:7" x14ac:dyDescent="0.25">
      <c r="A692" s="81" t="s">
        <v>738</v>
      </c>
      <c r="B692" s="82"/>
      <c r="C692" s="82" t="s">
        <v>22</v>
      </c>
      <c r="D692" s="82" t="s">
        <v>11</v>
      </c>
      <c r="E692" s="30" t="s">
        <v>292</v>
      </c>
      <c r="F692" s="30"/>
      <c r="G692" s="9">
        <f t="shared" ref="G692" si="173">SUM(G693+G700)</f>
        <v>147658.59999999998</v>
      </c>
    </row>
    <row r="693" spans="1:7" ht="31.5" x14ac:dyDescent="0.25">
      <c r="A693" s="81" t="s">
        <v>836</v>
      </c>
      <c r="B693" s="82"/>
      <c r="C693" s="82" t="s">
        <v>22</v>
      </c>
      <c r="D693" s="82" t="s">
        <v>11</v>
      </c>
      <c r="E693" s="30" t="s">
        <v>783</v>
      </c>
      <c r="F693" s="30"/>
      <c r="G693" s="9">
        <f t="shared" ref="G693" si="174">SUM(G694+G697)</f>
        <v>40372.699999999997</v>
      </c>
    </row>
    <row r="694" spans="1:7" ht="31.5" x14ac:dyDescent="0.25">
      <c r="A694" s="81" t="s">
        <v>837</v>
      </c>
      <c r="B694" s="82"/>
      <c r="C694" s="82" t="s">
        <v>22</v>
      </c>
      <c r="D694" s="82" t="s">
        <v>11</v>
      </c>
      <c r="E694" s="30" t="s">
        <v>781</v>
      </c>
      <c r="F694" s="30"/>
      <c r="G694" s="9">
        <f>G695+G696</f>
        <v>15105.9</v>
      </c>
    </row>
    <row r="695" spans="1:7" ht="31.5" x14ac:dyDescent="0.25">
      <c r="A695" s="81" t="s">
        <v>40</v>
      </c>
      <c r="B695" s="82"/>
      <c r="C695" s="82" t="s">
        <v>22</v>
      </c>
      <c r="D695" s="82" t="s">
        <v>11</v>
      </c>
      <c r="E695" s="30" t="s">
        <v>781</v>
      </c>
      <c r="F695" s="30">
        <v>200</v>
      </c>
      <c r="G695" s="9">
        <v>217.9</v>
      </c>
    </row>
    <row r="696" spans="1:7" x14ac:dyDescent="0.25">
      <c r="A696" s="81" t="s">
        <v>31</v>
      </c>
      <c r="B696" s="82"/>
      <c r="C696" s="82" t="s">
        <v>22</v>
      </c>
      <c r="D696" s="82" t="s">
        <v>11</v>
      </c>
      <c r="E696" s="30" t="s">
        <v>781</v>
      </c>
      <c r="F696" s="30">
        <v>300</v>
      </c>
      <c r="G696" s="9">
        <v>14888</v>
      </c>
    </row>
    <row r="697" spans="1:7" ht="47.25" x14ac:dyDescent="0.25">
      <c r="A697" s="81" t="s">
        <v>960</v>
      </c>
      <c r="B697" s="82"/>
      <c r="C697" s="82" t="s">
        <v>22</v>
      </c>
      <c r="D697" s="82" t="s">
        <v>11</v>
      </c>
      <c r="E697" s="30" t="s">
        <v>782</v>
      </c>
      <c r="F697" s="30"/>
      <c r="G697" s="9">
        <f>G698+G699</f>
        <v>25266.799999999999</v>
      </c>
    </row>
    <row r="698" spans="1:7" ht="31.5" x14ac:dyDescent="0.25">
      <c r="A698" s="81" t="s">
        <v>40</v>
      </c>
      <c r="B698" s="82"/>
      <c r="C698" s="82" t="s">
        <v>22</v>
      </c>
      <c r="D698" s="82" t="s">
        <v>11</v>
      </c>
      <c r="E698" s="30" t="s">
        <v>782</v>
      </c>
      <c r="F698" s="30">
        <v>200</v>
      </c>
      <c r="G698" s="9">
        <v>364</v>
      </c>
    </row>
    <row r="699" spans="1:7" x14ac:dyDescent="0.25">
      <c r="A699" s="81" t="s">
        <v>31</v>
      </c>
      <c r="B699" s="82"/>
      <c r="C699" s="82" t="s">
        <v>22</v>
      </c>
      <c r="D699" s="82" t="s">
        <v>11</v>
      </c>
      <c r="E699" s="30" t="s">
        <v>782</v>
      </c>
      <c r="F699" s="30">
        <v>300</v>
      </c>
      <c r="G699" s="9">
        <v>24902.799999999999</v>
      </c>
    </row>
    <row r="700" spans="1:7" ht="47.25" x14ac:dyDescent="0.25">
      <c r="A700" s="81" t="s">
        <v>838</v>
      </c>
      <c r="B700" s="38"/>
      <c r="C700" s="82" t="s">
        <v>22</v>
      </c>
      <c r="D700" s="82" t="s">
        <v>11</v>
      </c>
      <c r="E700" s="30" t="s">
        <v>785</v>
      </c>
      <c r="F700" s="36"/>
      <c r="G700" s="9">
        <f t="shared" ref="G700" si="175">SUM(G701)</f>
        <v>107285.9</v>
      </c>
    </row>
    <row r="701" spans="1:7" ht="110.25" x14ac:dyDescent="0.25">
      <c r="A701" s="81" t="s">
        <v>839</v>
      </c>
      <c r="B701" s="82"/>
      <c r="C701" s="82" t="s">
        <v>22</v>
      </c>
      <c r="D701" s="82" t="s">
        <v>11</v>
      </c>
      <c r="E701" s="30" t="s">
        <v>784</v>
      </c>
      <c r="F701" s="30"/>
      <c r="G701" s="9">
        <f>G702+G703</f>
        <v>107285.9</v>
      </c>
    </row>
    <row r="702" spans="1:7" ht="31.5" x14ac:dyDescent="0.25">
      <c r="A702" s="81" t="s">
        <v>40</v>
      </c>
      <c r="B702" s="82"/>
      <c r="C702" s="82" t="s">
        <v>22</v>
      </c>
      <c r="D702" s="82" t="s">
        <v>11</v>
      </c>
      <c r="E702" s="30" t="s">
        <v>784</v>
      </c>
      <c r="F702" s="30">
        <v>200</v>
      </c>
      <c r="G702" s="9">
        <v>1417.7</v>
      </c>
    </row>
    <row r="703" spans="1:7" x14ac:dyDescent="0.25">
      <c r="A703" s="81" t="s">
        <v>31</v>
      </c>
      <c r="B703" s="82"/>
      <c r="C703" s="82" t="s">
        <v>22</v>
      </c>
      <c r="D703" s="82" t="s">
        <v>11</v>
      </c>
      <c r="E703" s="30" t="s">
        <v>784</v>
      </c>
      <c r="F703" s="30">
        <v>300</v>
      </c>
      <c r="G703" s="9">
        <v>105868.2</v>
      </c>
    </row>
    <row r="704" spans="1:7" ht="31.5" hidden="1" x14ac:dyDescent="0.25">
      <c r="A704" s="81" t="s">
        <v>413</v>
      </c>
      <c r="B704" s="82"/>
      <c r="C704" s="82" t="s">
        <v>22</v>
      </c>
      <c r="D704" s="82" t="s">
        <v>11</v>
      </c>
      <c r="E704" s="30" t="s">
        <v>14</v>
      </c>
      <c r="F704" s="30"/>
      <c r="G704" s="9">
        <f>SUM(G705)</f>
        <v>0</v>
      </c>
    </row>
    <row r="705" spans="1:7" ht="47.25" hidden="1" x14ac:dyDescent="0.25">
      <c r="A705" s="81" t="s">
        <v>61</v>
      </c>
      <c r="B705" s="39"/>
      <c r="C705" s="82" t="s">
        <v>22</v>
      </c>
      <c r="D705" s="82" t="s">
        <v>11</v>
      </c>
      <c r="E705" s="30" t="s">
        <v>15</v>
      </c>
      <c r="F705" s="30"/>
      <c r="G705" s="9">
        <f t="shared" ref="G705:G706" si="176">G706</f>
        <v>0</v>
      </c>
    </row>
    <row r="706" spans="1:7" ht="31.5" hidden="1" x14ac:dyDescent="0.25">
      <c r="A706" s="81" t="s">
        <v>33</v>
      </c>
      <c r="B706" s="39"/>
      <c r="C706" s="82" t="s">
        <v>22</v>
      </c>
      <c r="D706" s="82" t="s">
        <v>11</v>
      </c>
      <c r="E706" s="30" t="s">
        <v>34</v>
      </c>
      <c r="F706" s="30"/>
      <c r="G706" s="9">
        <f t="shared" si="176"/>
        <v>0</v>
      </c>
    </row>
    <row r="707" spans="1:7" hidden="1" x14ac:dyDescent="0.25">
      <c r="A707" s="81" t="s">
        <v>377</v>
      </c>
      <c r="B707" s="39"/>
      <c r="C707" s="82" t="s">
        <v>22</v>
      </c>
      <c r="D707" s="82" t="s">
        <v>11</v>
      </c>
      <c r="E707" s="30" t="s">
        <v>376</v>
      </c>
      <c r="F707" s="30"/>
      <c r="G707" s="9">
        <f t="shared" ref="G707:G708" si="177">SUM(G708)</f>
        <v>0</v>
      </c>
    </row>
    <row r="708" spans="1:7" ht="47.25" hidden="1" x14ac:dyDescent="0.25">
      <c r="A708" s="81" t="s">
        <v>382</v>
      </c>
      <c r="B708" s="39"/>
      <c r="C708" s="82" t="s">
        <v>22</v>
      </c>
      <c r="D708" s="82" t="s">
        <v>11</v>
      </c>
      <c r="E708" s="30" t="s">
        <v>381</v>
      </c>
      <c r="F708" s="30"/>
      <c r="G708" s="9">
        <f t="shared" si="177"/>
        <v>0</v>
      </c>
    </row>
    <row r="709" spans="1:7" ht="31.5" hidden="1" x14ac:dyDescent="0.25">
      <c r="A709" s="81" t="s">
        <v>40</v>
      </c>
      <c r="B709" s="39"/>
      <c r="C709" s="82" t="s">
        <v>22</v>
      </c>
      <c r="D709" s="82" t="s">
        <v>11</v>
      </c>
      <c r="E709" s="30" t="s">
        <v>381</v>
      </c>
      <c r="F709" s="30">
        <v>200</v>
      </c>
      <c r="G709" s="9"/>
    </row>
    <row r="710" spans="1:7" x14ac:dyDescent="0.25">
      <c r="A710" s="81" t="s">
        <v>56</v>
      </c>
      <c r="B710" s="82"/>
      <c r="C710" s="82" t="s">
        <v>22</v>
      </c>
      <c r="D710" s="82" t="s">
        <v>57</v>
      </c>
      <c r="E710" s="30"/>
      <c r="F710" s="30"/>
      <c r="G710" s="9">
        <f>G741+G711</f>
        <v>76761.8</v>
      </c>
    </row>
    <row r="711" spans="1:7" ht="31.5" x14ac:dyDescent="0.25">
      <c r="A711" s="81" t="s">
        <v>343</v>
      </c>
      <c r="B711" s="82"/>
      <c r="C711" s="82" t="s">
        <v>22</v>
      </c>
      <c r="D711" s="82" t="s">
        <v>57</v>
      </c>
      <c r="E711" s="82" t="s">
        <v>287</v>
      </c>
      <c r="F711" s="30"/>
      <c r="G711" s="9">
        <f t="shared" ref="G711" si="178">SUM(G712)</f>
        <v>58589.599999999999</v>
      </c>
    </row>
    <row r="712" spans="1:7" x14ac:dyDescent="0.25">
      <c r="A712" s="81" t="s">
        <v>738</v>
      </c>
      <c r="B712" s="82"/>
      <c r="C712" s="82" t="s">
        <v>22</v>
      </c>
      <c r="D712" s="82" t="s">
        <v>57</v>
      </c>
      <c r="E712" s="82" t="s">
        <v>292</v>
      </c>
      <c r="F712" s="30"/>
      <c r="G712" s="9">
        <f t="shared" ref="G712" si="179">SUM(G713+G720+G724)+G738</f>
        <v>58589.599999999999</v>
      </c>
    </row>
    <row r="713" spans="1:7" ht="31.5" x14ac:dyDescent="0.25">
      <c r="A713" s="81" t="s">
        <v>836</v>
      </c>
      <c r="B713" s="82"/>
      <c r="C713" s="82" t="s">
        <v>22</v>
      </c>
      <c r="D713" s="82" t="s">
        <v>57</v>
      </c>
      <c r="E713" s="82" t="s">
        <v>783</v>
      </c>
      <c r="F713" s="30"/>
      <c r="G713" s="9">
        <f t="shared" ref="G713" si="180">SUM(G714)+G717</f>
        <v>1557.7</v>
      </c>
    </row>
    <row r="714" spans="1:7" ht="141.75" x14ac:dyDescent="0.25">
      <c r="A714" s="81" t="s">
        <v>787</v>
      </c>
      <c r="B714" s="82"/>
      <c r="C714" s="82" t="s">
        <v>22</v>
      </c>
      <c r="D714" s="82" t="s">
        <v>57</v>
      </c>
      <c r="E714" s="82" t="s">
        <v>788</v>
      </c>
      <c r="F714" s="30"/>
      <c r="G714" s="9">
        <f t="shared" ref="G714" si="181">SUM(G715:G716)</f>
        <v>755.5</v>
      </c>
    </row>
    <row r="715" spans="1:7" ht="63" x14ac:dyDescent="0.25">
      <c r="A715" s="81" t="s">
        <v>39</v>
      </c>
      <c r="B715" s="82"/>
      <c r="C715" s="82" t="s">
        <v>22</v>
      </c>
      <c r="D715" s="82" t="s">
        <v>57</v>
      </c>
      <c r="E715" s="82" t="s">
        <v>788</v>
      </c>
      <c r="F715" s="30">
        <v>100</v>
      </c>
      <c r="G715" s="9">
        <v>629.9</v>
      </c>
    </row>
    <row r="716" spans="1:7" ht="31.5" x14ac:dyDescent="0.25">
      <c r="A716" s="81" t="s">
        <v>40</v>
      </c>
      <c r="B716" s="82"/>
      <c r="C716" s="82" t="s">
        <v>22</v>
      </c>
      <c r="D716" s="82" t="s">
        <v>57</v>
      </c>
      <c r="E716" s="82" t="s">
        <v>788</v>
      </c>
      <c r="F716" s="30">
        <v>200</v>
      </c>
      <c r="G716" s="9">
        <v>125.6</v>
      </c>
    </row>
    <row r="717" spans="1:7" ht="63" x14ac:dyDescent="0.25">
      <c r="A717" s="129" t="s">
        <v>924</v>
      </c>
      <c r="B717" s="130"/>
      <c r="C717" s="130" t="s">
        <v>22</v>
      </c>
      <c r="D717" s="130" t="s">
        <v>57</v>
      </c>
      <c r="E717" s="130" t="s">
        <v>923</v>
      </c>
      <c r="F717" s="30"/>
      <c r="G717" s="9">
        <f t="shared" ref="G717" si="182">SUM(G718:G719)</f>
        <v>802.2</v>
      </c>
    </row>
    <row r="718" spans="1:7" ht="63" x14ac:dyDescent="0.25">
      <c r="A718" s="129" t="s">
        <v>39</v>
      </c>
      <c r="B718" s="130"/>
      <c r="C718" s="130" t="s">
        <v>22</v>
      </c>
      <c r="D718" s="130" t="s">
        <v>57</v>
      </c>
      <c r="E718" s="130" t="s">
        <v>923</v>
      </c>
      <c r="F718" s="30">
        <v>100</v>
      </c>
      <c r="G718" s="9">
        <v>802.2</v>
      </c>
    </row>
    <row r="719" spans="1:7" ht="31.5" x14ac:dyDescent="0.25">
      <c r="A719" s="129" t="s">
        <v>40</v>
      </c>
      <c r="B719" s="130"/>
      <c r="C719" s="130" t="s">
        <v>22</v>
      </c>
      <c r="D719" s="130" t="s">
        <v>57</v>
      </c>
      <c r="E719" s="130" t="s">
        <v>923</v>
      </c>
      <c r="F719" s="30">
        <v>200</v>
      </c>
      <c r="G719" s="9">
        <v>0</v>
      </c>
    </row>
    <row r="720" spans="1:7" ht="47.25" x14ac:dyDescent="0.25">
      <c r="A720" s="81" t="s">
        <v>838</v>
      </c>
      <c r="B720" s="82"/>
      <c r="C720" s="82" t="s">
        <v>22</v>
      </c>
      <c r="D720" s="82" t="s">
        <v>57</v>
      </c>
      <c r="E720" s="82" t="s">
        <v>785</v>
      </c>
      <c r="F720" s="30"/>
      <c r="G720" s="9">
        <f t="shared" ref="G720" si="183">SUM(G721)</f>
        <v>8694.2000000000007</v>
      </c>
    </row>
    <row r="721" spans="1:7" ht="31.5" x14ac:dyDescent="0.25">
      <c r="A721" s="81" t="s">
        <v>295</v>
      </c>
      <c r="B721" s="82"/>
      <c r="C721" s="82" t="s">
        <v>22</v>
      </c>
      <c r="D721" s="82" t="s">
        <v>57</v>
      </c>
      <c r="E721" s="30" t="s">
        <v>786</v>
      </c>
      <c r="F721" s="30"/>
      <c r="G721" s="9">
        <f>G722+G723</f>
        <v>8694.2000000000007</v>
      </c>
    </row>
    <row r="722" spans="1:7" ht="63" x14ac:dyDescent="0.25">
      <c r="A722" s="81" t="s">
        <v>39</v>
      </c>
      <c r="B722" s="82"/>
      <c r="C722" s="82" t="s">
        <v>22</v>
      </c>
      <c r="D722" s="82" t="s">
        <v>57</v>
      </c>
      <c r="E722" s="30" t="s">
        <v>786</v>
      </c>
      <c r="F722" s="30">
        <v>100</v>
      </c>
      <c r="G722" s="9">
        <v>8694.2000000000007</v>
      </c>
    </row>
    <row r="723" spans="1:7" ht="31.5" x14ac:dyDescent="0.25">
      <c r="A723" s="81" t="s">
        <v>40</v>
      </c>
      <c r="B723" s="82"/>
      <c r="C723" s="82" t="s">
        <v>22</v>
      </c>
      <c r="D723" s="82" t="s">
        <v>57</v>
      </c>
      <c r="E723" s="30" t="s">
        <v>786</v>
      </c>
      <c r="F723" s="30">
        <v>200</v>
      </c>
      <c r="G723" s="9"/>
    </row>
    <row r="724" spans="1:7" ht="31.5" x14ac:dyDescent="0.25">
      <c r="A724" s="81" t="s">
        <v>824</v>
      </c>
      <c r="B724" s="38"/>
      <c r="C724" s="82" t="s">
        <v>22</v>
      </c>
      <c r="D724" s="82" t="s">
        <v>57</v>
      </c>
      <c r="E724" s="30" t="s">
        <v>739</v>
      </c>
      <c r="F724" s="30"/>
      <c r="G724" s="9">
        <f t="shared" ref="G724" si="184">SUM(G725+G728+G730+G732+G735)</f>
        <v>48337.7</v>
      </c>
    </row>
    <row r="725" spans="1:7" ht="31.5" x14ac:dyDescent="0.25">
      <c r="A725" s="81" t="s">
        <v>296</v>
      </c>
      <c r="B725" s="82"/>
      <c r="C725" s="82" t="s">
        <v>22</v>
      </c>
      <c r="D725" s="82" t="s">
        <v>57</v>
      </c>
      <c r="E725" s="30" t="s">
        <v>763</v>
      </c>
      <c r="F725" s="30"/>
      <c r="G725" s="9">
        <f t="shared" ref="G725" si="185">G726+G727</f>
        <v>29032.3</v>
      </c>
    </row>
    <row r="726" spans="1:7" ht="63" x14ac:dyDescent="0.25">
      <c r="A726" s="81" t="s">
        <v>39</v>
      </c>
      <c r="B726" s="82"/>
      <c r="C726" s="82" t="s">
        <v>22</v>
      </c>
      <c r="D726" s="82" t="s">
        <v>57</v>
      </c>
      <c r="E726" s="30" t="s">
        <v>763</v>
      </c>
      <c r="F726" s="30">
        <v>100</v>
      </c>
      <c r="G726" s="9">
        <v>28775.3</v>
      </c>
    </row>
    <row r="727" spans="1:7" ht="31.5" x14ac:dyDescent="0.25">
      <c r="A727" s="81" t="s">
        <v>40</v>
      </c>
      <c r="B727" s="82"/>
      <c r="C727" s="82" t="s">
        <v>22</v>
      </c>
      <c r="D727" s="82" t="s">
        <v>57</v>
      </c>
      <c r="E727" s="30" t="s">
        <v>763</v>
      </c>
      <c r="F727" s="30">
        <v>200</v>
      </c>
      <c r="G727" s="9">
        <v>257</v>
      </c>
    </row>
    <row r="728" spans="1:7" ht="31.5" x14ac:dyDescent="0.25">
      <c r="A728" s="81" t="s">
        <v>634</v>
      </c>
      <c r="B728" s="82"/>
      <c r="C728" s="82" t="s">
        <v>22</v>
      </c>
      <c r="D728" s="82" t="s">
        <v>57</v>
      </c>
      <c r="E728" s="30" t="s">
        <v>769</v>
      </c>
      <c r="F728" s="30"/>
      <c r="G728" s="9">
        <f t="shared" ref="G728" si="186">G729</f>
        <v>7234.1</v>
      </c>
    </row>
    <row r="729" spans="1:7" ht="63" x14ac:dyDescent="0.25">
      <c r="A729" s="81" t="s">
        <v>39</v>
      </c>
      <c r="B729" s="82"/>
      <c r="C729" s="82" t="s">
        <v>22</v>
      </c>
      <c r="D729" s="82" t="s">
        <v>57</v>
      </c>
      <c r="E729" s="30" t="s">
        <v>769</v>
      </c>
      <c r="F729" s="30">
        <v>100</v>
      </c>
      <c r="G729" s="9">
        <v>7234.1</v>
      </c>
    </row>
    <row r="730" spans="1:7" ht="63" x14ac:dyDescent="0.25">
      <c r="A730" s="11" t="s">
        <v>546</v>
      </c>
      <c r="B730" s="82"/>
      <c r="C730" s="82" t="s">
        <v>22</v>
      </c>
      <c r="D730" s="82" t="s">
        <v>57</v>
      </c>
      <c r="E730" s="82" t="s">
        <v>789</v>
      </c>
      <c r="F730" s="82"/>
      <c r="G730" s="9">
        <f>G731</f>
        <v>65.099999999999994</v>
      </c>
    </row>
    <row r="731" spans="1:7" ht="31.5" x14ac:dyDescent="0.25">
      <c r="A731" s="81" t="s">
        <v>40</v>
      </c>
      <c r="B731" s="82"/>
      <c r="C731" s="82" t="s">
        <v>22</v>
      </c>
      <c r="D731" s="82" t="s">
        <v>57</v>
      </c>
      <c r="E731" s="82" t="s">
        <v>789</v>
      </c>
      <c r="F731" s="82">
        <v>200</v>
      </c>
      <c r="G731" s="9">
        <v>65.099999999999994</v>
      </c>
    </row>
    <row r="732" spans="1:7" ht="110.25" x14ac:dyDescent="0.25">
      <c r="A732" s="81" t="s">
        <v>598</v>
      </c>
      <c r="B732" s="82"/>
      <c r="C732" s="82" t="s">
        <v>22</v>
      </c>
      <c r="D732" s="82" t="s">
        <v>57</v>
      </c>
      <c r="E732" s="30" t="s">
        <v>790</v>
      </c>
      <c r="F732" s="30"/>
      <c r="G732" s="9">
        <f t="shared" ref="G732" si="187">SUM(G733:G734)</f>
        <v>674</v>
      </c>
    </row>
    <row r="733" spans="1:7" ht="63" x14ac:dyDescent="0.25">
      <c r="A733" s="142" t="s">
        <v>39</v>
      </c>
      <c r="B733" s="143"/>
      <c r="C733" s="143" t="s">
        <v>22</v>
      </c>
      <c r="D733" s="143" t="s">
        <v>57</v>
      </c>
      <c r="E733" s="30" t="s">
        <v>790</v>
      </c>
      <c r="F733" s="30">
        <v>100</v>
      </c>
      <c r="G733" s="9">
        <v>205.3</v>
      </c>
    </row>
    <row r="734" spans="1:7" ht="31.5" x14ac:dyDescent="0.25">
      <c r="A734" s="81" t="s">
        <v>40</v>
      </c>
      <c r="B734" s="82"/>
      <c r="C734" s="82" t="s">
        <v>22</v>
      </c>
      <c r="D734" s="82" t="s">
        <v>57</v>
      </c>
      <c r="E734" s="30" t="s">
        <v>790</v>
      </c>
      <c r="F734" s="30">
        <v>200</v>
      </c>
      <c r="G734" s="9">
        <v>468.7</v>
      </c>
    </row>
    <row r="735" spans="1:7" ht="126" x14ac:dyDescent="0.25">
      <c r="A735" s="11" t="s">
        <v>890</v>
      </c>
      <c r="B735" s="82"/>
      <c r="C735" s="82" t="s">
        <v>22</v>
      </c>
      <c r="D735" s="82" t="s">
        <v>57</v>
      </c>
      <c r="E735" s="82" t="s">
        <v>791</v>
      </c>
      <c r="F735" s="30"/>
      <c r="G735" s="9">
        <f t="shared" ref="G735" si="188">SUM(G736:G737)</f>
        <v>11332.199999999999</v>
      </c>
    </row>
    <row r="736" spans="1:7" ht="63" x14ac:dyDescent="0.25">
      <c r="A736" s="84" t="s">
        <v>39</v>
      </c>
      <c r="B736" s="85"/>
      <c r="C736" s="85" t="s">
        <v>22</v>
      </c>
      <c r="D736" s="85" t="s">
        <v>57</v>
      </c>
      <c r="E736" s="85" t="s">
        <v>791</v>
      </c>
      <c r="F736" s="30">
        <v>100</v>
      </c>
      <c r="G736" s="9">
        <v>11218.4</v>
      </c>
    </row>
    <row r="737" spans="1:7" ht="31.5" x14ac:dyDescent="0.25">
      <c r="A737" s="81" t="s">
        <v>40</v>
      </c>
      <c r="B737" s="82"/>
      <c r="C737" s="82" t="s">
        <v>22</v>
      </c>
      <c r="D737" s="82" t="s">
        <v>57</v>
      </c>
      <c r="E737" s="82" t="s">
        <v>791</v>
      </c>
      <c r="F737" s="30">
        <v>200</v>
      </c>
      <c r="G737" s="9">
        <v>113.8</v>
      </c>
    </row>
    <row r="738" spans="1:7" x14ac:dyDescent="0.25">
      <c r="A738" s="81" t="s">
        <v>840</v>
      </c>
      <c r="B738" s="82"/>
      <c r="C738" s="82" t="s">
        <v>22</v>
      </c>
      <c r="D738" s="82" t="s">
        <v>57</v>
      </c>
      <c r="E738" s="82" t="s">
        <v>792</v>
      </c>
      <c r="F738" s="30"/>
      <c r="G738" s="9">
        <f t="shared" ref="G738:G739" si="189">SUM(G739)</f>
        <v>0</v>
      </c>
    </row>
    <row r="739" spans="1:7" ht="47.25" hidden="1" x14ac:dyDescent="0.25">
      <c r="A739" s="81" t="s">
        <v>794</v>
      </c>
      <c r="B739" s="82"/>
      <c r="C739" s="82" t="s">
        <v>22</v>
      </c>
      <c r="D739" s="82" t="s">
        <v>57</v>
      </c>
      <c r="E739" s="82" t="s">
        <v>793</v>
      </c>
      <c r="F739" s="30"/>
      <c r="G739" s="9">
        <f t="shared" si="189"/>
        <v>0</v>
      </c>
    </row>
    <row r="740" spans="1:7" ht="31.5" hidden="1" x14ac:dyDescent="0.25">
      <c r="A740" s="81" t="s">
        <v>40</v>
      </c>
      <c r="B740" s="82"/>
      <c r="C740" s="82" t="s">
        <v>22</v>
      </c>
      <c r="D740" s="82" t="s">
        <v>57</v>
      </c>
      <c r="E740" s="82" t="s">
        <v>793</v>
      </c>
      <c r="F740" s="30">
        <v>200</v>
      </c>
      <c r="G740" s="9"/>
    </row>
    <row r="741" spans="1:7" ht="31.5" x14ac:dyDescent="0.25">
      <c r="A741" s="81" t="s">
        <v>413</v>
      </c>
      <c r="B741" s="82"/>
      <c r="C741" s="82" t="s">
        <v>22</v>
      </c>
      <c r="D741" s="82" t="s">
        <v>57</v>
      </c>
      <c r="E741" s="30" t="s">
        <v>14</v>
      </c>
      <c r="F741" s="30"/>
      <c r="G741" s="9">
        <f t="shared" ref="G741" si="190">G742</f>
        <v>18172.2</v>
      </c>
    </row>
    <row r="742" spans="1:7" ht="47.25" x14ac:dyDescent="0.25">
      <c r="A742" s="81" t="s">
        <v>632</v>
      </c>
      <c r="B742" s="82"/>
      <c r="C742" s="82" t="s">
        <v>22</v>
      </c>
      <c r="D742" s="82" t="s">
        <v>57</v>
      </c>
      <c r="E742" s="30" t="s">
        <v>58</v>
      </c>
      <c r="F742" s="30"/>
      <c r="G742" s="9">
        <f>SUM(G743+G746+G748+G750)+G753</f>
        <v>18172.2</v>
      </c>
    </row>
    <row r="743" spans="1:7" x14ac:dyDescent="0.25">
      <c r="A743" s="81" t="s">
        <v>59</v>
      </c>
      <c r="B743" s="82"/>
      <c r="C743" s="82" t="s">
        <v>22</v>
      </c>
      <c r="D743" s="82" t="s">
        <v>57</v>
      </c>
      <c r="E743" s="30" t="s">
        <v>60</v>
      </c>
      <c r="F743" s="30"/>
      <c r="G743" s="9">
        <f>G744+G745</f>
        <v>10629.2</v>
      </c>
    </row>
    <row r="744" spans="1:7" ht="63" x14ac:dyDescent="0.25">
      <c r="A744" s="81" t="s">
        <v>39</v>
      </c>
      <c r="B744" s="82"/>
      <c r="C744" s="82" t="s">
        <v>22</v>
      </c>
      <c r="D744" s="82" t="s">
        <v>57</v>
      </c>
      <c r="E744" s="30" t="s">
        <v>60</v>
      </c>
      <c r="F744" s="30">
        <v>100</v>
      </c>
      <c r="G744" s="9">
        <v>10614.6</v>
      </c>
    </row>
    <row r="745" spans="1:7" ht="31.5" x14ac:dyDescent="0.25">
      <c r="A745" s="81" t="s">
        <v>40</v>
      </c>
      <c r="B745" s="82"/>
      <c r="C745" s="82" t="s">
        <v>22</v>
      </c>
      <c r="D745" s="82" t="s">
        <v>57</v>
      </c>
      <c r="E745" s="30" t="s">
        <v>60</v>
      </c>
      <c r="F745" s="30">
        <v>200</v>
      </c>
      <c r="G745" s="9">
        <v>14.6</v>
      </c>
    </row>
    <row r="746" spans="1:7" x14ac:dyDescent="0.25">
      <c r="A746" s="81" t="s">
        <v>73</v>
      </c>
      <c r="B746" s="38"/>
      <c r="C746" s="82" t="s">
        <v>22</v>
      </c>
      <c r="D746" s="82" t="s">
        <v>57</v>
      </c>
      <c r="E746" s="30" t="s">
        <v>347</v>
      </c>
      <c r="F746" s="30"/>
      <c r="G746" s="9">
        <f>G747</f>
        <v>633.6</v>
      </c>
    </row>
    <row r="747" spans="1:7" ht="31.5" x14ac:dyDescent="0.25">
      <c r="A747" s="81" t="s">
        <v>40</v>
      </c>
      <c r="B747" s="38"/>
      <c r="C747" s="82" t="s">
        <v>22</v>
      </c>
      <c r="D747" s="82" t="s">
        <v>57</v>
      </c>
      <c r="E747" s="30" t="s">
        <v>347</v>
      </c>
      <c r="F747" s="30">
        <v>200</v>
      </c>
      <c r="G747" s="9">
        <v>633.6</v>
      </c>
    </row>
    <row r="748" spans="1:7" ht="31.5" x14ac:dyDescent="0.25">
      <c r="A748" s="81" t="s">
        <v>75</v>
      </c>
      <c r="B748" s="38"/>
      <c r="C748" s="82" t="s">
        <v>22</v>
      </c>
      <c r="D748" s="82" t="s">
        <v>57</v>
      </c>
      <c r="E748" s="30" t="s">
        <v>348</v>
      </c>
      <c r="F748" s="30"/>
      <c r="G748" s="9">
        <f>G749</f>
        <v>5949.5</v>
      </c>
    </row>
    <row r="749" spans="1:7" ht="31.5" x14ac:dyDescent="0.25">
      <c r="A749" s="81" t="s">
        <v>40</v>
      </c>
      <c r="B749" s="38"/>
      <c r="C749" s="82" t="s">
        <v>22</v>
      </c>
      <c r="D749" s="82" t="s">
        <v>57</v>
      </c>
      <c r="E749" s="30" t="s">
        <v>348</v>
      </c>
      <c r="F749" s="30">
        <v>200</v>
      </c>
      <c r="G749" s="9">
        <v>5949.5</v>
      </c>
    </row>
    <row r="750" spans="1:7" ht="31.5" x14ac:dyDescent="0.25">
      <c r="A750" s="81" t="s">
        <v>76</v>
      </c>
      <c r="B750" s="38"/>
      <c r="C750" s="82" t="s">
        <v>22</v>
      </c>
      <c r="D750" s="82" t="s">
        <v>57</v>
      </c>
      <c r="E750" s="30" t="s">
        <v>349</v>
      </c>
      <c r="F750" s="30"/>
      <c r="G750" s="9">
        <f>G751+G752</f>
        <v>930.8</v>
      </c>
    </row>
    <row r="751" spans="1:7" ht="31.5" x14ac:dyDescent="0.25">
      <c r="A751" s="81" t="s">
        <v>40</v>
      </c>
      <c r="B751" s="38"/>
      <c r="C751" s="82" t="s">
        <v>22</v>
      </c>
      <c r="D751" s="82" t="s">
        <v>57</v>
      </c>
      <c r="E751" s="30" t="s">
        <v>349</v>
      </c>
      <c r="F751" s="30">
        <v>200</v>
      </c>
      <c r="G751" s="9">
        <v>828.3</v>
      </c>
    </row>
    <row r="752" spans="1:7" x14ac:dyDescent="0.25">
      <c r="A752" s="81" t="s">
        <v>17</v>
      </c>
      <c r="B752" s="38"/>
      <c r="C752" s="82" t="s">
        <v>22</v>
      </c>
      <c r="D752" s="82" t="s">
        <v>57</v>
      </c>
      <c r="E752" s="30" t="s">
        <v>349</v>
      </c>
      <c r="F752" s="30">
        <v>800</v>
      </c>
      <c r="G752" s="9">
        <v>102.5</v>
      </c>
    </row>
    <row r="753" spans="1:7" ht="31.5" x14ac:dyDescent="0.25">
      <c r="A753" s="81" t="s">
        <v>687</v>
      </c>
      <c r="B753" s="38"/>
      <c r="C753" s="82" t="s">
        <v>22</v>
      </c>
      <c r="D753" s="82" t="s">
        <v>57</v>
      </c>
      <c r="E753" s="30" t="s">
        <v>762</v>
      </c>
      <c r="F753" s="30"/>
      <c r="G753" s="9">
        <f t="shared" ref="G753" si="191">SUM(G754)</f>
        <v>29.1</v>
      </c>
    </row>
    <row r="754" spans="1:7" ht="63" x14ac:dyDescent="0.25">
      <c r="A754" s="81" t="s">
        <v>39</v>
      </c>
      <c r="B754" s="38"/>
      <c r="C754" s="82" t="s">
        <v>22</v>
      </c>
      <c r="D754" s="82" t="s">
        <v>57</v>
      </c>
      <c r="E754" s="30" t="s">
        <v>762</v>
      </c>
      <c r="F754" s="30">
        <v>100</v>
      </c>
      <c r="G754" s="9">
        <v>29.1</v>
      </c>
    </row>
    <row r="755" spans="1:7" ht="31.5" x14ac:dyDescent="0.25">
      <c r="A755" s="74" t="s">
        <v>635</v>
      </c>
      <c r="B755" s="23" t="s">
        <v>206</v>
      </c>
      <c r="C755" s="24"/>
      <c r="D755" s="24"/>
      <c r="E755" s="24"/>
      <c r="F755" s="24"/>
      <c r="G755" s="25">
        <f t="shared" ref="G755" si="192">G783+G770+G777+G756</f>
        <v>579675.5</v>
      </c>
    </row>
    <row r="756" spans="1:7" x14ac:dyDescent="0.25">
      <c r="A756" s="129" t="s">
        <v>191</v>
      </c>
      <c r="B756" s="4"/>
      <c r="C756" s="4" t="s">
        <v>132</v>
      </c>
      <c r="D756" s="4"/>
      <c r="E756" s="4"/>
      <c r="F756" s="4"/>
      <c r="G756" s="92">
        <f>G757+G763</f>
        <v>147805.70000000001</v>
      </c>
    </row>
    <row r="757" spans="1:7" x14ac:dyDescent="0.25">
      <c r="A757" s="129" t="s">
        <v>139</v>
      </c>
      <c r="B757" s="4"/>
      <c r="C757" s="4" t="s">
        <v>132</v>
      </c>
      <c r="D757" s="4" t="s">
        <v>42</v>
      </c>
      <c r="E757" s="30"/>
      <c r="F757" s="30"/>
      <c r="G757" s="7">
        <f t="shared" ref="G757:G758" si="193">G758</f>
        <v>28366.6</v>
      </c>
    </row>
    <row r="758" spans="1:7" ht="47.25" x14ac:dyDescent="0.25">
      <c r="A758" s="129" t="s">
        <v>925</v>
      </c>
      <c r="B758" s="130"/>
      <c r="C758" s="130" t="s">
        <v>132</v>
      </c>
      <c r="D758" s="130" t="s">
        <v>42</v>
      </c>
      <c r="E758" s="30" t="s">
        <v>335</v>
      </c>
      <c r="F758" s="30"/>
      <c r="G758" s="92">
        <f t="shared" si="193"/>
        <v>28366.6</v>
      </c>
    </row>
    <row r="759" spans="1:7" x14ac:dyDescent="0.25">
      <c r="A759" s="129" t="s">
        <v>26</v>
      </c>
      <c r="B759" s="4"/>
      <c r="C759" s="130" t="s">
        <v>132</v>
      </c>
      <c r="D759" s="130" t="s">
        <v>42</v>
      </c>
      <c r="E759" s="4" t="s">
        <v>457</v>
      </c>
      <c r="F759" s="4"/>
      <c r="G759" s="7">
        <f t="shared" ref="G759" si="194">G760+G761</f>
        <v>28366.6</v>
      </c>
    </row>
    <row r="760" spans="1:7" ht="31.5" x14ac:dyDescent="0.25">
      <c r="A760" s="129" t="s">
        <v>184</v>
      </c>
      <c r="B760" s="4"/>
      <c r="C760" s="130" t="s">
        <v>132</v>
      </c>
      <c r="D760" s="130" t="s">
        <v>42</v>
      </c>
      <c r="E760" s="4" t="s">
        <v>457</v>
      </c>
      <c r="F760" s="4" t="s">
        <v>95</v>
      </c>
      <c r="G760" s="7">
        <v>1711.6</v>
      </c>
    </row>
    <row r="761" spans="1:7" ht="31.5" x14ac:dyDescent="0.25">
      <c r="A761" s="129" t="s">
        <v>726</v>
      </c>
      <c r="B761" s="130"/>
      <c r="C761" s="130" t="s">
        <v>132</v>
      </c>
      <c r="D761" s="130" t="s">
        <v>42</v>
      </c>
      <c r="E761" s="4" t="s">
        <v>725</v>
      </c>
      <c r="F761" s="30"/>
      <c r="G761" s="7">
        <f t="shared" ref="G761" si="195">G762</f>
        <v>26655</v>
      </c>
    </row>
    <row r="762" spans="1:7" ht="31.5" x14ac:dyDescent="0.25">
      <c r="A762" s="129" t="s">
        <v>184</v>
      </c>
      <c r="B762" s="4"/>
      <c r="C762" s="130" t="s">
        <v>132</v>
      </c>
      <c r="D762" s="130" t="s">
        <v>42</v>
      </c>
      <c r="E762" s="4" t="s">
        <v>725</v>
      </c>
      <c r="F762" s="4" t="s">
        <v>95</v>
      </c>
      <c r="G762" s="7">
        <v>26655</v>
      </c>
    </row>
    <row r="763" spans="1:7" x14ac:dyDescent="0.25">
      <c r="A763" s="2" t="s">
        <v>140</v>
      </c>
      <c r="B763" s="4"/>
      <c r="C763" s="4" t="s">
        <v>132</v>
      </c>
      <c r="D763" s="4" t="s">
        <v>132</v>
      </c>
      <c r="E763" s="4"/>
      <c r="F763" s="4"/>
      <c r="G763" s="92">
        <f t="shared" ref="G763" si="196">G764</f>
        <v>119439.1</v>
      </c>
    </row>
    <row r="764" spans="1:7" ht="47.25" x14ac:dyDescent="0.25">
      <c r="A764" s="129" t="s">
        <v>925</v>
      </c>
      <c r="B764" s="130"/>
      <c r="C764" s="130" t="s">
        <v>132</v>
      </c>
      <c r="D764" s="130" t="s">
        <v>132</v>
      </c>
      <c r="E764" s="30" t="s">
        <v>335</v>
      </c>
      <c r="F764" s="30"/>
      <c r="G764" s="92">
        <f t="shared" ref="G764" si="197">G767+G765</f>
        <v>119439.1</v>
      </c>
    </row>
    <row r="765" spans="1:7" x14ac:dyDescent="0.25">
      <c r="A765" s="131" t="s">
        <v>26</v>
      </c>
      <c r="B765" s="132"/>
      <c r="C765" s="132" t="s">
        <v>132</v>
      </c>
      <c r="D765" s="132" t="s">
        <v>132</v>
      </c>
      <c r="E765" s="30" t="s">
        <v>457</v>
      </c>
      <c r="F765" s="30"/>
      <c r="G765" s="7">
        <f t="shared" ref="G765" si="198">G766</f>
        <v>1182.8</v>
      </c>
    </row>
    <row r="766" spans="1:7" ht="31.5" x14ac:dyDescent="0.25">
      <c r="A766" s="131" t="s">
        <v>184</v>
      </c>
      <c r="B766" s="132"/>
      <c r="C766" s="132" t="s">
        <v>132</v>
      </c>
      <c r="D766" s="132" t="s">
        <v>132</v>
      </c>
      <c r="E766" s="30" t="s">
        <v>457</v>
      </c>
      <c r="F766" s="30">
        <v>600</v>
      </c>
      <c r="G766" s="7">
        <v>1182.8</v>
      </c>
    </row>
    <row r="767" spans="1:7" x14ac:dyDescent="0.25">
      <c r="A767" s="129" t="s">
        <v>548</v>
      </c>
      <c r="B767" s="130"/>
      <c r="C767" s="130" t="s">
        <v>132</v>
      </c>
      <c r="D767" s="130" t="s">
        <v>132</v>
      </c>
      <c r="E767" s="30" t="s">
        <v>449</v>
      </c>
      <c r="F767" s="30"/>
      <c r="G767" s="7">
        <f t="shared" ref="G767" si="199">G768</f>
        <v>118256.3</v>
      </c>
    </row>
    <row r="768" spans="1:7" ht="47.25" x14ac:dyDescent="0.25">
      <c r="A768" s="129" t="s">
        <v>723</v>
      </c>
      <c r="B768" s="4"/>
      <c r="C768" s="130" t="s">
        <v>132</v>
      </c>
      <c r="D768" s="130" t="s">
        <v>132</v>
      </c>
      <c r="E768" s="30" t="s">
        <v>722</v>
      </c>
      <c r="F768" s="4"/>
      <c r="G768" s="7">
        <f t="shared" ref="G768" si="200">G769</f>
        <v>118256.3</v>
      </c>
    </row>
    <row r="769" spans="1:7" ht="31.5" x14ac:dyDescent="0.25">
      <c r="A769" s="129" t="s">
        <v>184</v>
      </c>
      <c r="B769" s="4"/>
      <c r="C769" s="130" t="s">
        <v>132</v>
      </c>
      <c r="D769" s="130" t="s">
        <v>132</v>
      </c>
      <c r="E769" s="30" t="s">
        <v>722</v>
      </c>
      <c r="F769" s="4" t="s">
        <v>95</v>
      </c>
      <c r="G769" s="7">
        <v>118256.3</v>
      </c>
    </row>
    <row r="770" spans="1:7" x14ac:dyDescent="0.25">
      <c r="A770" s="81" t="s">
        <v>85</v>
      </c>
      <c r="B770" s="4"/>
      <c r="C770" s="4" t="s">
        <v>86</v>
      </c>
      <c r="D770" s="4"/>
      <c r="E770" s="4"/>
      <c r="F770" s="4"/>
      <c r="G770" s="7">
        <f t="shared" ref="G770:G775" si="201">SUM(G771)</f>
        <v>357</v>
      </c>
    </row>
    <row r="771" spans="1:7" x14ac:dyDescent="0.25">
      <c r="A771" s="81" t="s">
        <v>633</v>
      </c>
      <c r="B771" s="4"/>
      <c r="C771" s="4" t="s">
        <v>86</v>
      </c>
      <c r="D771" s="4" t="s">
        <v>86</v>
      </c>
      <c r="E771" s="30"/>
      <c r="F771" s="30"/>
      <c r="G771" s="7">
        <f t="shared" si="201"/>
        <v>357</v>
      </c>
    </row>
    <row r="772" spans="1:7" ht="31.5" x14ac:dyDescent="0.25">
      <c r="A772" s="81" t="s">
        <v>415</v>
      </c>
      <c r="B772" s="82"/>
      <c r="C772" s="82" t="s">
        <v>86</v>
      </c>
      <c r="D772" s="82" t="s">
        <v>86</v>
      </c>
      <c r="E772" s="30" t="s">
        <v>266</v>
      </c>
      <c r="F772" s="30"/>
      <c r="G772" s="7">
        <f t="shared" si="201"/>
        <v>357</v>
      </c>
    </row>
    <row r="773" spans="1:7" ht="31.5" x14ac:dyDescent="0.25">
      <c r="A773" s="81" t="s">
        <v>356</v>
      </c>
      <c r="B773" s="4"/>
      <c r="C773" s="4" t="s">
        <v>86</v>
      </c>
      <c r="D773" s="4" t="s">
        <v>86</v>
      </c>
      <c r="E773" s="4" t="s">
        <v>275</v>
      </c>
      <c r="F773" s="4"/>
      <c r="G773" s="7">
        <f t="shared" si="201"/>
        <v>357</v>
      </c>
    </row>
    <row r="774" spans="1:7" x14ac:dyDescent="0.25">
      <c r="A774" s="81" t="s">
        <v>26</v>
      </c>
      <c r="B774" s="4"/>
      <c r="C774" s="4" t="s">
        <v>86</v>
      </c>
      <c r="D774" s="4" t="s">
        <v>86</v>
      </c>
      <c r="E774" s="4" t="s">
        <v>276</v>
      </c>
      <c r="F774" s="4"/>
      <c r="G774" s="7">
        <f t="shared" si="201"/>
        <v>357</v>
      </c>
    </row>
    <row r="775" spans="1:7" ht="31.5" x14ac:dyDescent="0.25">
      <c r="A775" s="81" t="s">
        <v>277</v>
      </c>
      <c r="B775" s="30"/>
      <c r="C775" s="4" t="s">
        <v>86</v>
      </c>
      <c r="D775" s="4" t="s">
        <v>86</v>
      </c>
      <c r="E775" s="4" t="s">
        <v>278</v>
      </c>
      <c r="F775" s="4"/>
      <c r="G775" s="7">
        <f t="shared" si="201"/>
        <v>357</v>
      </c>
    </row>
    <row r="776" spans="1:7" ht="31.5" x14ac:dyDescent="0.25">
      <c r="A776" s="81" t="s">
        <v>184</v>
      </c>
      <c r="B776" s="4"/>
      <c r="C776" s="4" t="s">
        <v>86</v>
      </c>
      <c r="D776" s="4" t="s">
        <v>86</v>
      </c>
      <c r="E776" s="4" t="s">
        <v>278</v>
      </c>
      <c r="F776" s="21">
        <v>600</v>
      </c>
      <c r="G776" s="7">
        <v>357</v>
      </c>
    </row>
    <row r="777" spans="1:7" x14ac:dyDescent="0.25">
      <c r="A777" s="81" t="s">
        <v>21</v>
      </c>
      <c r="B777" s="82"/>
      <c r="C777" s="82" t="s">
        <v>22</v>
      </c>
      <c r="D777" s="82" t="s">
        <v>23</v>
      </c>
      <c r="E777" s="30"/>
      <c r="F777" s="30"/>
      <c r="G777" s="9">
        <f t="shared" ref="G777:G781" si="202">SUM(G778)</f>
        <v>300</v>
      </c>
    </row>
    <row r="778" spans="1:7" x14ac:dyDescent="0.25">
      <c r="A778" s="81" t="s">
        <v>41</v>
      </c>
      <c r="B778" s="39"/>
      <c r="C778" s="82" t="s">
        <v>22</v>
      </c>
      <c r="D778" s="82" t="s">
        <v>42</v>
      </c>
      <c r="E778" s="82"/>
      <c r="F778" s="30"/>
      <c r="G778" s="9">
        <f t="shared" si="202"/>
        <v>300</v>
      </c>
    </row>
    <row r="779" spans="1:7" ht="47.25" x14ac:dyDescent="0.25">
      <c r="A779" s="81" t="s">
        <v>497</v>
      </c>
      <c r="B779" s="39"/>
      <c r="C779" s="82" t="s">
        <v>22</v>
      </c>
      <c r="D779" s="82" t="s">
        <v>42</v>
      </c>
      <c r="E779" s="82" t="s">
        <v>344</v>
      </c>
      <c r="F779" s="30"/>
      <c r="G779" s="9">
        <f t="shared" si="202"/>
        <v>300</v>
      </c>
    </row>
    <row r="780" spans="1:7" ht="31.5" x14ac:dyDescent="0.25">
      <c r="A780" s="81" t="s">
        <v>50</v>
      </c>
      <c r="B780" s="39"/>
      <c r="C780" s="82" t="s">
        <v>22</v>
      </c>
      <c r="D780" s="82" t="s">
        <v>42</v>
      </c>
      <c r="E780" s="82" t="s">
        <v>345</v>
      </c>
      <c r="F780" s="30"/>
      <c r="G780" s="9">
        <f t="shared" si="202"/>
        <v>300</v>
      </c>
    </row>
    <row r="781" spans="1:7" x14ac:dyDescent="0.25">
      <c r="A781" s="81" t="s">
        <v>28</v>
      </c>
      <c r="B781" s="39"/>
      <c r="C781" s="82" t="s">
        <v>22</v>
      </c>
      <c r="D781" s="82" t="s">
        <v>42</v>
      </c>
      <c r="E781" s="82" t="s">
        <v>346</v>
      </c>
      <c r="F781" s="30"/>
      <c r="G781" s="9">
        <f t="shared" si="202"/>
        <v>300</v>
      </c>
    </row>
    <row r="782" spans="1:7" ht="31.5" x14ac:dyDescent="0.25">
      <c r="A782" s="81" t="s">
        <v>94</v>
      </c>
      <c r="B782" s="39"/>
      <c r="C782" s="82" t="s">
        <v>22</v>
      </c>
      <c r="D782" s="82" t="s">
        <v>42</v>
      </c>
      <c r="E782" s="82" t="s">
        <v>346</v>
      </c>
      <c r="F782" s="30">
        <v>600</v>
      </c>
      <c r="G782" s="9">
        <v>300</v>
      </c>
    </row>
    <row r="783" spans="1:7" x14ac:dyDescent="0.25">
      <c r="A783" s="81" t="s">
        <v>207</v>
      </c>
      <c r="B783" s="4"/>
      <c r="C783" s="4" t="s">
        <v>133</v>
      </c>
      <c r="D783" s="4"/>
      <c r="E783" s="4"/>
      <c r="F783" s="4"/>
      <c r="G783" s="7">
        <f>G784+G828+G869+G890</f>
        <v>431212.80000000005</v>
      </c>
    </row>
    <row r="784" spans="1:7" x14ac:dyDescent="0.25">
      <c r="A784" s="81" t="s">
        <v>636</v>
      </c>
      <c r="B784" s="4"/>
      <c r="C784" s="4" t="s">
        <v>133</v>
      </c>
      <c r="D784" s="4" t="s">
        <v>25</v>
      </c>
      <c r="E784" s="4"/>
      <c r="F784" s="4"/>
      <c r="G784" s="7">
        <f t="shared" ref="G784" si="203">+G790+G785</f>
        <v>344903.50000000006</v>
      </c>
    </row>
    <row r="785" spans="1:7" ht="31.5" x14ac:dyDescent="0.25">
      <c r="A785" s="81" t="s">
        <v>415</v>
      </c>
      <c r="B785" s="4"/>
      <c r="C785" s="4" t="s">
        <v>133</v>
      </c>
      <c r="D785" s="4" t="s">
        <v>25</v>
      </c>
      <c r="E785" s="30" t="s">
        <v>266</v>
      </c>
      <c r="F785" s="4"/>
      <c r="G785" s="7">
        <f t="shared" ref="G785:G788" si="204">SUM(G786)</f>
        <v>499.7</v>
      </c>
    </row>
    <row r="786" spans="1:7" ht="47.25" x14ac:dyDescent="0.25">
      <c r="A786" s="81" t="s">
        <v>502</v>
      </c>
      <c r="B786" s="4"/>
      <c r="C786" s="4" t="s">
        <v>133</v>
      </c>
      <c r="D786" s="4" t="s">
        <v>25</v>
      </c>
      <c r="E786" s="30" t="s">
        <v>458</v>
      </c>
      <c r="F786" s="4"/>
      <c r="G786" s="7">
        <f t="shared" si="204"/>
        <v>499.7</v>
      </c>
    </row>
    <row r="787" spans="1:7" ht="94.5" x14ac:dyDescent="0.25">
      <c r="A787" s="81" t="s">
        <v>710</v>
      </c>
      <c r="B787" s="4"/>
      <c r="C787" s="4" t="s">
        <v>133</v>
      </c>
      <c r="D787" s="4" t="s">
        <v>25</v>
      </c>
      <c r="E787" s="30" t="s">
        <v>708</v>
      </c>
      <c r="F787" s="4"/>
      <c r="G787" s="7">
        <f t="shared" si="204"/>
        <v>499.7</v>
      </c>
    </row>
    <row r="788" spans="1:7" x14ac:dyDescent="0.25">
      <c r="A788" s="81" t="s">
        <v>210</v>
      </c>
      <c r="B788" s="4"/>
      <c r="C788" s="4" t="s">
        <v>133</v>
      </c>
      <c r="D788" s="4" t="s">
        <v>25</v>
      </c>
      <c r="E788" s="30" t="s">
        <v>709</v>
      </c>
      <c r="F788" s="4"/>
      <c r="G788" s="7">
        <f t="shared" si="204"/>
        <v>499.7</v>
      </c>
    </row>
    <row r="789" spans="1:7" x14ac:dyDescent="0.25">
      <c r="A789" s="81" t="s">
        <v>17</v>
      </c>
      <c r="B789" s="4"/>
      <c r="C789" s="4" t="s">
        <v>133</v>
      </c>
      <c r="D789" s="4" t="s">
        <v>25</v>
      </c>
      <c r="E789" s="30" t="s">
        <v>709</v>
      </c>
      <c r="F789" s="4" t="s">
        <v>74</v>
      </c>
      <c r="G789" s="7">
        <v>499.7</v>
      </c>
    </row>
    <row r="790" spans="1:7" ht="31.5" x14ac:dyDescent="0.25">
      <c r="A790" s="81" t="s">
        <v>414</v>
      </c>
      <c r="B790" s="4"/>
      <c r="C790" s="4" t="s">
        <v>133</v>
      </c>
      <c r="D790" s="4" t="s">
        <v>25</v>
      </c>
      <c r="E790" s="4" t="s">
        <v>208</v>
      </c>
      <c r="F790" s="4"/>
      <c r="G790" s="7">
        <f>SUM(G791+G812)</f>
        <v>344403.80000000005</v>
      </c>
    </row>
    <row r="791" spans="1:7" ht="94.5" x14ac:dyDescent="0.25">
      <c r="A791" s="81" t="s">
        <v>608</v>
      </c>
      <c r="B791" s="4"/>
      <c r="C791" s="4" t="s">
        <v>133</v>
      </c>
      <c r="D791" s="4" t="s">
        <v>25</v>
      </c>
      <c r="E791" s="21" t="s">
        <v>211</v>
      </c>
      <c r="F791" s="4"/>
      <c r="G791" s="7">
        <f t="shared" ref="G791" si="205">SUM(G792+G798+G807)+G801+G804</f>
        <v>315959.40000000002</v>
      </c>
    </row>
    <row r="792" spans="1:7" x14ac:dyDescent="0.25">
      <c r="A792" s="81" t="s">
        <v>26</v>
      </c>
      <c r="B792" s="4"/>
      <c r="C792" s="4" t="s">
        <v>133</v>
      </c>
      <c r="D792" s="4" t="s">
        <v>25</v>
      </c>
      <c r="E792" s="4" t="s">
        <v>486</v>
      </c>
      <c r="F792" s="4"/>
      <c r="G792" s="7">
        <f>SUM(G793)</f>
        <v>21188.3</v>
      </c>
    </row>
    <row r="793" spans="1:7" x14ac:dyDescent="0.25">
      <c r="A793" s="81" t="s">
        <v>210</v>
      </c>
      <c r="B793" s="4"/>
      <c r="C793" s="4" t="s">
        <v>133</v>
      </c>
      <c r="D793" s="4" t="s">
        <v>25</v>
      </c>
      <c r="E793" s="4" t="s">
        <v>487</v>
      </c>
      <c r="F793" s="4"/>
      <c r="G793" s="7">
        <f t="shared" ref="G793" si="206">SUM(G794+G795+G796+G797)</f>
        <v>21188.3</v>
      </c>
    </row>
    <row r="794" spans="1:7" ht="63" x14ac:dyDescent="0.25">
      <c r="A794" s="81" t="s">
        <v>39</v>
      </c>
      <c r="B794" s="4"/>
      <c r="C794" s="4" t="s">
        <v>133</v>
      </c>
      <c r="D794" s="4" t="s">
        <v>25</v>
      </c>
      <c r="E794" s="4" t="s">
        <v>487</v>
      </c>
      <c r="F794" s="4" t="s">
        <v>67</v>
      </c>
      <c r="G794" s="7">
        <v>7876.7</v>
      </c>
    </row>
    <row r="795" spans="1:7" ht="31.5" x14ac:dyDescent="0.25">
      <c r="A795" s="81" t="s">
        <v>40</v>
      </c>
      <c r="B795" s="4"/>
      <c r="C795" s="4" t="s">
        <v>133</v>
      </c>
      <c r="D795" s="4" t="s">
        <v>25</v>
      </c>
      <c r="E795" s="4" t="s">
        <v>487</v>
      </c>
      <c r="F795" s="4" t="s">
        <v>69</v>
      </c>
      <c r="G795" s="7">
        <v>7744.3</v>
      </c>
    </row>
    <row r="796" spans="1:7" x14ac:dyDescent="0.25">
      <c r="A796" s="81" t="s">
        <v>31</v>
      </c>
      <c r="B796" s="4"/>
      <c r="C796" s="4" t="s">
        <v>133</v>
      </c>
      <c r="D796" s="4" t="s">
        <v>25</v>
      </c>
      <c r="E796" s="4" t="s">
        <v>487</v>
      </c>
      <c r="F796" s="4" t="s">
        <v>77</v>
      </c>
      <c r="G796" s="7">
        <v>372</v>
      </c>
    </row>
    <row r="797" spans="1:7" ht="31.5" x14ac:dyDescent="0.25">
      <c r="A797" s="81" t="s">
        <v>184</v>
      </c>
      <c r="B797" s="4"/>
      <c r="C797" s="4" t="s">
        <v>133</v>
      </c>
      <c r="D797" s="4" t="s">
        <v>25</v>
      </c>
      <c r="E797" s="4" t="s">
        <v>487</v>
      </c>
      <c r="F797" s="4" t="s">
        <v>95</v>
      </c>
      <c r="G797" s="7">
        <v>5195.3</v>
      </c>
    </row>
    <row r="798" spans="1:7" ht="47.25" x14ac:dyDescent="0.25">
      <c r="A798" s="81" t="s">
        <v>20</v>
      </c>
      <c r="B798" s="4"/>
      <c r="C798" s="4" t="s">
        <v>133</v>
      </c>
      <c r="D798" s="4" t="s">
        <v>25</v>
      </c>
      <c r="E798" s="21" t="s">
        <v>257</v>
      </c>
      <c r="F798" s="4"/>
      <c r="G798" s="7">
        <f t="shared" ref="G798:G799" si="207">G799</f>
        <v>268510.09999999998</v>
      </c>
    </row>
    <row r="799" spans="1:7" x14ac:dyDescent="0.25">
      <c r="A799" s="81" t="s">
        <v>210</v>
      </c>
      <c r="B799" s="4"/>
      <c r="C799" s="4" t="s">
        <v>133</v>
      </c>
      <c r="D799" s="4" t="s">
        <v>25</v>
      </c>
      <c r="E799" s="21" t="s">
        <v>258</v>
      </c>
      <c r="F799" s="4"/>
      <c r="G799" s="7">
        <f t="shared" si="207"/>
        <v>268510.09999999998</v>
      </c>
    </row>
    <row r="800" spans="1:7" ht="31.5" x14ac:dyDescent="0.25">
      <c r="A800" s="81" t="s">
        <v>184</v>
      </c>
      <c r="B800" s="4"/>
      <c r="C800" s="4" t="s">
        <v>133</v>
      </c>
      <c r="D800" s="4" t="s">
        <v>25</v>
      </c>
      <c r="E800" s="21" t="s">
        <v>258</v>
      </c>
      <c r="F800" s="4" t="s">
        <v>95</v>
      </c>
      <c r="G800" s="7">
        <v>268510.09999999998</v>
      </c>
    </row>
    <row r="801" spans="1:7" ht="31.5" x14ac:dyDescent="0.25">
      <c r="A801" s="81" t="s">
        <v>213</v>
      </c>
      <c r="B801" s="4"/>
      <c r="C801" s="4" t="s">
        <v>133</v>
      </c>
      <c r="D801" s="4" t="s">
        <v>25</v>
      </c>
      <c r="E801" s="21" t="s">
        <v>329</v>
      </c>
      <c r="F801" s="4"/>
      <c r="G801" s="7">
        <f t="shared" ref="G801:G802" si="208">G802</f>
        <v>4634.8999999999996</v>
      </c>
    </row>
    <row r="802" spans="1:7" x14ac:dyDescent="0.25">
      <c r="A802" s="81" t="s">
        <v>210</v>
      </c>
      <c r="B802" s="4"/>
      <c r="C802" s="4" t="s">
        <v>133</v>
      </c>
      <c r="D802" s="4" t="s">
        <v>25</v>
      </c>
      <c r="E802" s="21" t="s">
        <v>330</v>
      </c>
      <c r="F802" s="4"/>
      <c r="G802" s="7">
        <f t="shared" si="208"/>
        <v>4634.8999999999996</v>
      </c>
    </row>
    <row r="803" spans="1:7" ht="31.5" x14ac:dyDescent="0.25">
      <c r="A803" s="81" t="s">
        <v>184</v>
      </c>
      <c r="B803" s="4"/>
      <c r="C803" s="4" t="s">
        <v>133</v>
      </c>
      <c r="D803" s="4" t="s">
        <v>25</v>
      </c>
      <c r="E803" s="21" t="s">
        <v>330</v>
      </c>
      <c r="F803" s="4" t="s">
        <v>95</v>
      </c>
      <c r="G803" s="7">
        <v>4634.8999999999996</v>
      </c>
    </row>
    <row r="804" spans="1:7" ht="31.5" x14ac:dyDescent="0.25">
      <c r="A804" s="81" t="s">
        <v>214</v>
      </c>
      <c r="B804" s="4"/>
      <c r="C804" s="4" t="s">
        <v>133</v>
      </c>
      <c r="D804" s="4" t="s">
        <v>25</v>
      </c>
      <c r="E804" s="4" t="s">
        <v>338</v>
      </c>
      <c r="F804" s="4"/>
      <c r="G804" s="7">
        <f t="shared" ref="G804:G805" si="209">G805</f>
        <v>4341.3999999999996</v>
      </c>
    </row>
    <row r="805" spans="1:7" x14ac:dyDescent="0.25">
      <c r="A805" s="81" t="s">
        <v>210</v>
      </c>
      <c r="B805" s="4"/>
      <c r="C805" s="4" t="s">
        <v>133</v>
      </c>
      <c r="D805" s="4" t="s">
        <v>25</v>
      </c>
      <c r="E805" s="4" t="s">
        <v>339</v>
      </c>
      <c r="F805" s="4"/>
      <c r="G805" s="7">
        <f t="shared" si="209"/>
        <v>4341.3999999999996</v>
      </c>
    </row>
    <row r="806" spans="1:7" ht="31.5" x14ac:dyDescent="0.25">
      <c r="A806" s="81" t="s">
        <v>51</v>
      </c>
      <c r="B806" s="4"/>
      <c r="C806" s="4" t="s">
        <v>133</v>
      </c>
      <c r="D806" s="4" t="s">
        <v>25</v>
      </c>
      <c r="E806" s="4" t="s">
        <v>339</v>
      </c>
      <c r="F806" s="4" t="s">
        <v>95</v>
      </c>
      <c r="G806" s="7">
        <v>4341.3999999999996</v>
      </c>
    </row>
    <row r="807" spans="1:7" ht="31.5" x14ac:dyDescent="0.25">
      <c r="A807" s="81" t="s">
        <v>33</v>
      </c>
      <c r="B807" s="4"/>
      <c r="C807" s="4" t="s">
        <v>133</v>
      </c>
      <c r="D807" s="4" t="s">
        <v>25</v>
      </c>
      <c r="E807" s="4" t="s">
        <v>488</v>
      </c>
      <c r="F807" s="4"/>
      <c r="G807" s="7">
        <f>G808</f>
        <v>17284.7</v>
      </c>
    </row>
    <row r="808" spans="1:7" x14ac:dyDescent="0.25">
      <c r="A808" s="81" t="s">
        <v>210</v>
      </c>
      <c r="B808" s="4"/>
      <c r="C808" s="4" t="s">
        <v>133</v>
      </c>
      <c r="D808" s="4" t="s">
        <v>25</v>
      </c>
      <c r="E808" s="4" t="s">
        <v>489</v>
      </c>
      <c r="F808" s="4"/>
      <c r="G808" s="7">
        <f t="shared" ref="G808" si="210">SUM(G809:G811)</f>
        <v>17284.7</v>
      </c>
    </row>
    <row r="809" spans="1:7" ht="63" x14ac:dyDescent="0.25">
      <c r="A809" s="81" t="s">
        <v>39</v>
      </c>
      <c r="B809" s="4"/>
      <c r="C809" s="4" t="s">
        <v>133</v>
      </c>
      <c r="D809" s="4" t="s">
        <v>25</v>
      </c>
      <c r="E809" s="4" t="s">
        <v>489</v>
      </c>
      <c r="F809" s="4" t="s">
        <v>67</v>
      </c>
      <c r="G809" s="7">
        <v>14898.6</v>
      </c>
    </row>
    <row r="810" spans="1:7" ht="31.5" x14ac:dyDescent="0.25">
      <c r="A810" s="81" t="s">
        <v>40</v>
      </c>
      <c r="B810" s="4"/>
      <c r="C810" s="4" t="s">
        <v>133</v>
      </c>
      <c r="D810" s="4" t="s">
        <v>25</v>
      </c>
      <c r="E810" s="4" t="s">
        <v>489</v>
      </c>
      <c r="F810" s="4" t="s">
        <v>69</v>
      </c>
      <c r="G810" s="7">
        <v>2320.9</v>
      </c>
    </row>
    <row r="811" spans="1:7" x14ac:dyDescent="0.25">
      <c r="A811" s="81" t="s">
        <v>17</v>
      </c>
      <c r="B811" s="4"/>
      <c r="C811" s="4" t="s">
        <v>133</v>
      </c>
      <c r="D811" s="4" t="s">
        <v>25</v>
      </c>
      <c r="E811" s="4" t="s">
        <v>489</v>
      </c>
      <c r="F811" s="4" t="s">
        <v>74</v>
      </c>
      <c r="G811" s="7">
        <v>65.2</v>
      </c>
    </row>
    <row r="812" spans="1:7" ht="31.5" x14ac:dyDescent="0.25">
      <c r="A812" s="81" t="s">
        <v>216</v>
      </c>
      <c r="B812" s="4"/>
      <c r="C812" s="4" t="s">
        <v>133</v>
      </c>
      <c r="D812" s="4" t="s">
        <v>25</v>
      </c>
      <c r="E812" s="4" t="s">
        <v>215</v>
      </c>
      <c r="F812" s="4"/>
      <c r="G812" s="7">
        <f t="shared" ref="G812" si="211">SUM(G813+G819+G822+G825)+G816</f>
        <v>28444.400000000001</v>
      </c>
    </row>
    <row r="813" spans="1:7" x14ac:dyDescent="0.25">
      <c r="A813" s="81" t="s">
        <v>26</v>
      </c>
      <c r="B813" s="4"/>
      <c r="C813" s="4" t="s">
        <v>133</v>
      </c>
      <c r="D813" s="4" t="s">
        <v>25</v>
      </c>
      <c r="E813" s="4" t="s">
        <v>490</v>
      </c>
      <c r="F813" s="4"/>
      <c r="G813" s="7">
        <f t="shared" ref="G813:G814" si="212">G814</f>
        <v>506.4</v>
      </c>
    </row>
    <row r="814" spans="1:7" x14ac:dyDescent="0.25">
      <c r="A814" s="81" t="s">
        <v>210</v>
      </c>
      <c r="B814" s="4"/>
      <c r="C814" s="4" t="s">
        <v>133</v>
      </c>
      <c r="D814" s="4" t="s">
        <v>25</v>
      </c>
      <c r="E814" s="4" t="s">
        <v>491</v>
      </c>
      <c r="F814" s="4"/>
      <c r="G814" s="7">
        <f t="shared" si="212"/>
        <v>506.4</v>
      </c>
    </row>
    <row r="815" spans="1:7" ht="31.5" x14ac:dyDescent="0.25">
      <c r="A815" s="81" t="s">
        <v>40</v>
      </c>
      <c r="B815" s="4"/>
      <c r="C815" s="4" t="s">
        <v>133</v>
      </c>
      <c r="D815" s="4" t="s">
        <v>25</v>
      </c>
      <c r="E815" s="4" t="s">
        <v>491</v>
      </c>
      <c r="F815" s="4" t="s">
        <v>69</v>
      </c>
      <c r="G815" s="7">
        <v>506.4</v>
      </c>
    </row>
    <row r="816" spans="1:7" ht="31.5" x14ac:dyDescent="0.25">
      <c r="A816" s="81" t="s">
        <v>641</v>
      </c>
      <c r="B816" s="4"/>
      <c r="C816" s="4" t="s">
        <v>133</v>
      </c>
      <c r="D816" s="4" t="s">
        <v>25</v>
      </c>
      <c r="E816" s="4" t="s">
        <v>703</v>
      </c>
      <c r="F816" s="4"/>
      <c r="G816" s="7">
        <f t="shared" ref="G816:G817" si="213">G817</f>
        <v>5185.1000000000004</v>
      </c>
    </row>
    <row r="817" spans="1:7" x14ac:dyDescent="0.25">
      <c r="A817" s="81" t="s">
        <v>210</v>
      </c>
      <c r="B817" s="4"/>
      <c r="C817" s="4" t="s">
        <v>133</v>
      </c>
      <c r="D817" s="4" t="s">
        <v>25</v>
      </c>
      <c r="E817" s="4" t="s">
        <v>704</v>
      </c>
      <c r="F817" s="4"/>
      <c r="G817" s="7">
        <f t="shared" si="213"/>
        <v>5185.1000000000004</v>
      </c>
    </row>
    <row r="818" spans="1:7" ht="31.5" x14ac:dyDescent="0.25">
      <c r="A818" s="81" t="s">
        <v>184</v>
      </c>
      <c r="B818" s="4"/>
      <c r="C818" s="4" t="s">
        <v>133</v>
      </c>
      <c r="D818" s="4" t="s">
        <v>25</v>
      </c>
      <c r="E818" s="4" t="s">
        <v>704</v>
      </c>
      <c r="F818" s="4" t="s">
        <v>95</v>
      </c>
      <c r="G818" s="9">
        <v>5185.1000000000004</v>
      </c>
    </row>
    <row r="819" spans="1:7" ht="31.5" x14ac:dyDescent="0.25">
      <c r="A819" s="81" t="s">
        <v>857</v>
      </c>
      <c r="B819" s="4"/>
      <c r="C819" s="4" t="s">
        <v>133</v>
      </c>
      <c r="D819" s="4" t="s">
        <v>25</v>
      </c>
      <c r="E819" s="4" t="s">
        <v>259</v>
      </c>
      <c r="F819" s="4"/>
      <c r="G819" s="7">
        <f t="shared" ref="G819:G820" si="214">G820</f>
        <v>2984.8</v>
      </c>
    </row>
    <row r="820" spans="1:7" x14ac:dyDescent="0.25">
      <c r="A820" s="81" t="s">
        <v>210</v>
      </c>
      <c r="B820" s="4"/>
      <c r="C820" s="4" t="s">
        <v>133</v>
      </c>
      <c r="D820" s="4" t="s">
        <v>25</v>
      </c>
      <c r="E820" s="4" t="s">
        <v>260</v>
      </c>
      <c r="F820" s="4"/>
      <c r="G820" s="7">
        <f t="shared" si="214"/>
        <v>2984.8</v>
      </c>
    </row>
    <row r="821" spans="1:7" ht="31.5" x14ac:dyDescent="0.25">
      <c r="A821" s="81" t="s">
        <v>184</v>
      </c>
      <c r="B821" s="4"/>
      <c r="C821" s="4" t="s">
        <v>133</v>
      </c>
      <c r="D821" s="4" t="s">
        <v>25</v>
      </c>
      <c r="E821" s="4" t="s">
        <v>260</v>
      </c>
      <c r="F821" s="4" t="s">
        <v>95</v>
      </c>
      <c r="G821" s="7">
        <v>2984.8</v>
      </c>
    </row>
    <row r="822" spans="1:7" ht="31.5" x14ac:dyDescent="0.25">
      <c r="A822" s="81" t="s">
        <v>213</v>
      </c>
      <c r="B822" s="4"/>
      <c r="C822" s="4" t="s">
        <v>133</v>
      </c>
      <c r="D822" s="4" t="s">
        <v>25</v>
      </c>
      <c r="E822" s="4" t="s">
        <v>261</v>
      </c>
      <c r="F822" s="4"/>
      <c r="G822" s="7">
        <f t="shared" ref="G822:G823" si="215">G823</f>
        <v>18707.5</v>
      </c>
    </row>
    <row r="823" spans="1:7" x14ac:dyDescent="0.25">
      <c r="A823" s="81" t="s">
        <v>210</v>
      </c>
      <c r="B823" s="4"/>
      <c r="C823" s="4" t="s">
        <v>133</v>
      </c>
      <c r="D823" s="4" t="s">
        <v>25</v>
      </c>
      <c r="E823" s="4" t="s">
        <v>262</v>
      </c>
      <c r="F823" s="4"/>
      <c r="G823" s="7">
        <f t="shared" si="215"/>
        <v>18707.5</v>
      </c>
    </row>
    <row r="824" spans="1:7" ht="31.5" x14ac:dyDescent="0.25">
      <c r="A824" s="81" t="s">
        <v>184</v>
      </c>
      <c r="B824" s="4"/>
      <c r="C824" s="4" t="s">
        <v>133</v>
      </c>
      <c r="D824" s="4" t="s">
        <v>25</v>
      </c>
      <c r="E824" s="4" t="s">
        <v>262</v>
      </c>
      <c r="F824" s="4" t="s">
        <v>95</v>
      </c>
      <c r="G824" s="7">
        <v>18707.5</v>
      </c>
    </row>
    <row r="825" spans="1:7" ht="31.5" x14ac:dyDescent="0.25">
      <c r="A825" s="81" t="s">
        <v>214</v>
      </c>
      <c r="B825" s="4"/>
      <c r="C825" s="4" t="s">
        <v>133</v>
      </c>
      <c r="D825" s="4" t="s">
        <v>25</v>
      </c>
      <c r="E825" s="4" t="s">
        <v>263</v>
      </c>
      <c r="F825" s="4"/>
      <c r="G825" s="7">
        <f t="shared" ref="G825:G826" si="216">G826</f>
        <v>1060.5999999999999</v>
      </c>
    </row>
    <row r="826" spans="1:7" x14ac:dyDescent="0.25">
      <c r="A826" s="81" t="s">
        <v>210</v>
      </c>
      <c r="B826" s="4"/>
      <c r="C826" s="4" t="s">
        <v>133</v>
      </c>
      <c r="D826" s="4" t="s">
        <v>25</v>
      </c>
      <c r="E826" s="4" t="s">
        <v>264</v>
      </c>
      <c r="F826" s="4"/>
      <c r="G826" s="7">
        <f t="shared" si="216"/>
        <v>1060.5999999999999</v>
      </c>
    </row>
    <row r="827" spans="1:7" ht="31.5" x14ac:dyDescent="0.25">
      <c r="A827" s="81" t="s">
        <v>184</v>
      </c>
      <c r="B827" s="4"/>
      <c r="C827" s="4" t="s">
        <v>133</v>
      </c>
      <c r="D827" s="4" t="s">
        <v>25</v>
      </c>
      <c r="E827" s="4" t="s">
        <v>264</v>
      </c>
      <c r="F827" s="4" t="s">
        <v>95</v>
      </c>
      <c r="G827" s="7">
        <v>1060.5999999999999</v>
      </c>
    </row>
    <row r="828" spans="1:7" x14ac:dyDescent="0.25">
      <c r="A828" s="81" t="s">
        <v>149</v>
      </c>
      <c r="B828" s="4"/>
      <c r="C828" s="4" t="s">
        <v>133</v>
      </c>
      <c r="D828" s="4" t="s">
        <v>32</v>
      </c>
      <c r="E828" s="4"/>
      <c r="F828" s="4"/>
      <c r="G828" s="7">
        <f t="shared" ref="G828" si="217">SUM(G829)+G864</f>
        <v>34741.199999999997</v>
      </c>
    </row>
    <row r="829" spans="1:7" ht="31.5" x14ac:dyDescent="0.25">
      <c r="A829" s="81" t="s">
        <v>414</v>
      </c>
      <c r="B829" s="4"/>
      <c r="C829" s="4" t="s">
        <v>133</v>
      </c>
      <c r="D829" s="4" t="s">
        <v>32</v>
      </c>
      <c r="E829" s="4" t="s">
        <v>208</v>
      </c>
      <c r="F829" s="4"/>
      <c r="G829" s="7">
        <f>SUM(G830)+G851</f>
        <v>34250</v>
      </c>
    </row>
    <row r="830" spans="1:7" ht="94.5" x14ac:dyDescent="0.25">
      <c r="A830" s="81" t="s">
        <v>608</v>
      </c>
      <c r="B830" s="4"/>
      <c r="C830" s="4" t="s">
        <v>133</v>
      </c>
      <c r="D830" s="4" t="s">
        <v>32</v>
      </c>
      <c r="E830" s="4" t="s">
        <v>211</v>
      </c>
      <c r="F830" s="4"/>
      <c r="G830" s="7">
        <f t="shared" ref="G830" si="218">G831</f>
        <v>11958</v>
      </c>
    </row>
    <row r="831" spans="1:7" x14ac:dyDescent="0.25">
      <c r="A831" s="81" t="s">
        <v>26</v>
      </c>
      <c r="B831" s="4"/>
      <c r="C831" s="4" t="s">
        <v>133</v>
      </c>
      <c r="D831" s="4" t="s">
        <v>32</v>
      </c>
      <c r="E831" s="4" t="s">
        <v>486</v>
      </c>
      <c r="F831" s="4"/>
      <c r="G831" s="7">
        <f t="shared" ref="G831" si="219">SUM(G835+G838+G840+G842+G844+G832)+G847+G849</f>
        <v>11958</v>
      </c>
    </row>
    <row r="832" spans="1:7" ht="47.25" x14ac:dyDescent="0.25">
      <c r="A832" s="81" t="s">
        <v>688</v>
      </c>
      <c r="B832" s="4"/>
      <c r="C832" s="4" t="s">
        <v>133</v>
      </c>
      <c r="D832" s="4" t="s">
        <v>32</v>
      </c>
      <c r="E832" s="4" t="s">
        <v>759</v>
      </c>
      <c r="F832" s="4"/>
      <c r="G832" s="7">
        <f t="shared" ref="G832" si="220">SUM(G833:G834)</f>
        <v>1291.9000000000001</v>
      </c>
    </row>
    <row r="833" spans="1:7" ht="31.5" hidden="1" x14ac:dyDescent="0.25">
      <c r="A833" s="81" t="s">
        <v>40</v>
      </c>
      <c r="B833" s="4"/>
      <c r="C833" s="4" t="s">
        <v>133</v>
      </c>
      <c r="D833" s="4" t="s">
        <v>32</v>
      </c>
      <c r="E833" s="4" t="s">
        <v>759</v>
      </c>
      <c r="F833" s="4" t="s">
        <v>69</v>
      </c>
      <c r="G833" s="7"/>
    </row>
    <row r="834" spans="1:7" ht="31.5" x14ac:dyDescent="0.25">
      <c r="A834" s="81" t="s">
        <v>184</v>
      </c>
      <c r="B834" s="4"/>
      <c r="C834" s="4" t="s">
        <v>133</v>
      </c>
      <c r="D834" s="4" t="s">
        <v>32</v>
      </c>
      <c r="E834" s="4" t="s">
        <v>759</v>
      </c>
      <c r="F834" s="4" t="s">
        <v>95</v>
      </c>
      <c r="G834" s="7">
        <v>1291.9000000000001</v>
      </c>
    </row>
    <row r="835" spans="1:7" ht="31.5" x14ac:dyDescent="0.25">
      <c r="A835" s="81" t="s">
        <v>666</v>
      </c>
      <c r="B835" s="4"/>
      <c r="C835" s="4" t="s">
        <v>133</v>
      </c>
      <c r="D835" s="4" t="s">
        <v>32</v>
      </c>
      <c r="E835" s="4" t="s">
        <v>752</v>
      </c>
      <c r="F835" s="4"/>
      <c r="G835" s="7">
        <f t="shared" ref="G835" si="221">SUM(G836:G837)</f>
        <v>4872</v>
      </c>
    </row>
    <row r="836" spans="1:7" ht="31.5" x14ac:dyDescent="0.25">
      <c r="A836" s="81" t="s">
        <v>40</v>
      </c>
      <c r="B836" s="4"/>
      <c r="C836" s="4" t="s">
        <v>133</v>
      </c>
      <c r="D836" s="4" t="s">
        <v>32</v>
      </c>
      <c r="E836" s="4" t="s">
        <v>752</v>
      </c>
      <c r="F836" s="4" t="s">
        <v>69</v>
      </c>
      <c r="G836" s="7">
        <v>500</v>
      </c>
    </row>
    <row r="837" spans="1:7" ht="31.5" x14ac:dyDescent="0.25">
      <c r="A837" s="81" t="s">
        <v>184</v>
      </c>
      <c r="B837" s="4"/>
      <c r="C837" s="4" t="s">
        <v>133</v>
      </c>
      <c r="D837" s="4" t="s">
        <v>32</v>
      </c>
      <c r="E837" s="4" t="s">
        <v>752</v>
      </c>
      <c r="F837" s="4" t="s">
        <v>95</v>
      </c>
      <c r="G837" s="7">
        <v>4372</v>
      </c>
    </row>
    <row r="838" spans="1:7" ht="47.25" x14ac:dyDescent="0.25">
      <c r="A838" s="81" t="s">
        <v>667</v>
      </c>
      <c r="B838" s="4"/>
      <c r="C838" s="4" t="s">
        <v>133</v>
      </c>
      <c r="D838" s="4" t="s">
        <v>32</v>
      </c>
      <c r="E838" s="4" t="s">
        <v>753</v>
      </c>
      <c r="F838" s="4"/>
      <c r="G838" s="7">
        <f t="shared" ref="G838" si="222">SUM(G839)</f>
        <v>2583.6999999999998</v>
      </c>
    </row>
    <row r="839" spans="1:7" ht="31.5" x14ac:dyDescent="0.25">
      <c r="A839" s="81" t="s">
        <v>184</v>
      </c>
      <c r="B839" s="4"/>
      <c r="C839" s="4" t="s">
        <v>133</v>
      </c>
      <c r="D839" s="4" t="s">
        <v>32</v>
      </c>
      <c r="E839" s="4" t="s">
        <v>753</v>
      </c>
      <c r="F839" s="4" t="s">
        <v>95</v>
      </c>
      <c r="G839" s="7">
        <v>2583.6999999999998</v>
      </c>
    </row>
    <row r="840" spans="1:7" ht="47.25" x14ac:dyDescent="0.25">
      <c r="A840" s="81" t="s">
        <v>637</v>
      </c>
      <c r="B840" s="4"/>
      <c r="C840" s="4" t="s">
        <v>133</v>
      </c>
      <c r="D840" s="4" t="s">
        <v>32</v>
      </c>
      <c r="E840" s="4" t="s">
        <v>754</v>
      </c>
      <c r="F840" s="4"/>
      <c r="G840" s="7">
        <f t="shared" ref="G840" si="223">SUM(G841)</f>
        <v>1291.9000000000001</v>
      </c>
    </row>
    <row r="841" spans="1:7" ht="31.5" x14ac:dyDescent="0.25">
      <c r="A841" s="81" t="s">
        <v>40</v>
      </c>
      <c r="B841" s="4"/>
      <c r="C841" s="4" t="s">
        <v>133</v>
      </c>
      <c r="D841" s="4" t="s">
        <v>32</v>
      </c>
      <c r="E841" s="4" t="s">
        <v>754</v>
      </c>
      <c r="F841" s="4" t="s">
        <v>69</v>
      </c>
      <c r="G841" s="7">
        <v>1291.9000000000001</v>
      </c>
    </row>
    <row r="842" spans="1:7" ht="31.5" x14ac:dyDescent="0.25">
      <c r="A842" s="81" t="s">
        <v>638</v>
      </c>
      <c r="B842" s="4"/>
      <c r="C842" s="4" t="s">
        <v>133</v>
      </c>
      <c r="D842" s="4" t="s">
        <v>32</v>
      </c>
      <c r="E842" s="4" t="s">
        <v>535</v>
      </c>
      <c r="F842" s="4"/>
      <c r="G842" s="7">
        <f t="shared" ref="G842" si="224">SUM(G843)</f>
        <v>0</v>
      </c>
    </row>
    <row r="843" spans="1:7" ht="31.5" hidden="1" x14ac:dyDescent="0.25">
      <c r="A843" s="81" t="s">
        <v>40</v>
      </c>
      <c r="B843" s="4"/>
      <c r="C843" s="4" t="s">
        <v>133</v>
      </c>
      <c r="D843" s="4" t="s">
        <v>32</v>
      </c>
      <c r="E843" s="4" t="s">
        <v>535</v>
      </c>
      <c r="F843" s="4" t="s">
        <v>69</v>
      </c>
      <c r="G843" s="9"/>
    </row>
    <row r="844" spans="1:7" ht="47.25" x14ac:dyDescent="0.25">
      <c r="A844" s="81" t="s">
        <v>689</v>
      </c>
      <c r="B844" s="4"/>
      <c r="C844" s="4" t="s">
        <v>133</v>
      </c>
      <c r="D844" s="4" t="s">
        <v>32</v>
      </c>
      <c r="E844" s="4" t="s">
        <v>758</v>
      </c>
      <c r="F844" s="4"/>
      <c r="G844" s="7">
        <f t="shared" ref="G844" si="225">SUM(G845:G846)</f>
        <v>1291.9000000000001</v>
      </c>
    </row>
    <row r="845" spans="1:7" ht="31.5" hidden="1" x14ac:dyDescent="0.25">
      <c r="A845" s="81" t="s">
        <v>40</v>
      </c>
      <c r="B845" s="4"/>
      <c r="C845" s="4" t="s">
        <v>133</v>
      </c>
      <c r="D845" s="4" t="s">
        <v>32</v>
      </c>
      <c r="E845" s="4" t="s">
        <v>758</v>
      </c>
      <c r="F845" s="4" t="s">
        <v>69</v>
      </c>
      <c r="G845" s="7"/>
    </row>
    <row r="846" spans="1:7" ht="31.5" x14ac:dyDescent="0.25">
      <c r="A846" s="81" t="s">
        <v>184</v>
      </c>
      <c r="B846" s="4"/>
      <c r="C846" s="4" t="s">
        <v>133</v>
      </c>
      <c r="D846" s="4" t="s">
        <v>32</v>
      </c>
      <c r="E846" s="4" t="s">
        <v>758</v>
      </c>
      <c r="F846" s="4" t="s">
        <v>95</v>
      </c>
      <c r="G846" s="7">
        <v>1291.9000000000001</v>
      </c>
    </row>
    <row r="847" spans="1:7" ht="31.5" x14ac:dyDescent="0.25">
      <c r="A847" s="81" t="s">
        <v>841</v>
      </c>
      <c r="B847" s="4"/>
      <c r="C847" s="4" t="s">
        <v>133</v>
      </c>
      <c r="D847" s="4" t="s">
        <v>32</v>
      </c>
      <c r="E847" s="4" t="s">
        <v>760</v>
      </c>
      <c r="F847" s="4"/>
      <c r="G847" s="7">
        <f t="shared" ref="G847" si="226">SUM(G848)</f>
        <v>467.4</v>
      </c>
    </row>
    <row r="848" spans="1:7" ht="31.5" x14ac:dyDescent="0.25">
      <c r="A848" s="81" t="s">
        <v>184</v>
      </c>
      <c r="B848" s="4"/>
      <c r="C848" s="4" t="s">
        <v>133</v>
      </c>
      <c r="D848" s="4" t="s">
        <v>32</v>
      </c>
      <c r="E848" s="4" t="s">
        <v>760</v>
      </c>
      <c r="F848" s="4" t="s">
        <v>95</v>
      </c>
      <c r="G848" s="7">
        <v>467.4</v>
      </c>
    </row>
    <row r="849" spans="1:7" ht="78.75" x14ac:dyDescent="0.25">
      <c r="A849" s="140" t="s">
        <v>957</v>
      </c>
      <c r="B849" s="4"/>
      <c r="C849" s="4" t="s">
        <v>133</v>
      </c>
      <c r="D849" s="4" t="s">
        <v>32</v>
      </c>
      <c r="E849" s="4" t="s">
        <v>956</v>
      </c>
      <c r="F849" s="4"/>
      <c r="G849" s="7">
        <f>G850</f>
        <v>159.19999999999999</v>
      </c>
    </row>
    <row r="850" spans="1:7" ht="31.5" x14ac:dyDescent="0.25">
      <c r="A850" s="141" t="s">
        <v>40</v>
      </c>
      <c r="B850" s="4"/>
      <c r="C850" s="4" t="s">
        <v>133</v>
      </c>
      <c r="D850" s="4" t="s">
        <v>32</v>
      </c>
      <c r="E850" s="4" t="s">
        <v>956</v>
      </c>
      <c r="F850" s="4" t="s">
        <v>69</v>
      </c>
      <c r="G850" s="7">
        <v>159.19999999999999</v>
      </c>
    </row>
    <row r="851" spans="1:7" ht="31.5" x14ac:dyDescent="0.25">
      <c r="A851" s="81" t="s">
        <v>216</v>
      </c>
      <c r="B851" s="4"/>
      <c r="C851" s="4" t="s">
        <v>133</v>
      </c>
      <c r="D851" s="4" t="s">
        <v>32</v>
      </c>
      <c r="E851" s="4" t="s">
        <v>215</v>
      </c>
      <c r="F851" s="4"/>
      <c r="G851" s="7">
        <f t="shared" ref="G851" si="227">SUM(G852)</f>
        <v>22291.999999999996</v>
      </c>
    </row>
    <row r="852" spans="1:7" x14ac:dyDescent="0.25">
      <c r="A852" s="81" t="s">
        <v>26</v>
      </c>
      <c r="B852" s="4"/>
      <c r="C852" s="4" t="s">
        <v>133</v>
      </c>
      <c r="D852" s="4" t="s">
        <v>32</v>
      </c>
      <c r="E852" s="4" t="s">
        <v>490</v>
      </c>
      <c r="F852" s="4"/>
      <c r="G852" s="7">
        <f t="shared" ref="G852" si="228">SUM(G857)+G853+G855+G862+G859</f>
        <v>22291.999999999996</v>
      </c>
    </row>
    <row r="853" spans="1:7" hidden="1" x14ac:dyDescent="0.25">
      <c r="A853" s="81" t="s">
        <v>210</v>
      </c>
      <c r="B853" s="4"/>
      <c r="C853" s="4" t="s">
        <v>133</v>
      </c>
      <c r="D853" s="4" t="s">
        <v>32</v>
      </c>
      <c r="E853" s="4" t="s">
        <v>491</v>
      </c>
      <c r="F853" s="4"/>
      <c r="G853" s="7">
        <f t="shared" ref="G853" si="229">SUM(G854)</f>
        <v>0</v>
      </c>
    </row>
    <row r="854" spans="1:7" ht="31.5" hidden="1" x14ac:dyDescent="0.25">
      <c r="A854" s="81" t="s">
        <v>184</v>
      </c>
      <c r="B854" s="4"/>
      <c r="C854" s="4" t="s">
        <v>133</v>
      </c>
      <c r="D854" s="4" t="s">
        <v>32</v>
      </c>
      <c r="E854" s="4" t="s">
        <v>491</v>
      </c>
      <c r="F854" s="4" t="s">
        <v>95</v>
      </c>
      <c r="G854" s="7"/>
    </row>
    <row r="855" spans="1:7" ht="31.5" hidden="1" x14ac:dyDescent="0.25">
      <c r="A855" s="88" t="s">
        <v>858</v>
      </c>
      <c r="B855" s="4"/>
      <c r="C855" s="4" t="s">
        <v>133</v>
      </c>
      <c r="D855" s="4" t="s">
        <v>32</v>
      </c>
      <c r="E855" s="4" t="s">
        <v>859</v>
      </c>
      <c r="F855" s="4"/>
      <c r="G855" s="92">
        <f t="shared" ref="G855" si="230">G856</f>
        <v>0</v>
      </c>
    </row>
    <row r="856" spans="1:7" ht="31.5" hidden="1" x14ac:dyDescent="0.25">
      <c r="A856" s="88" t="s">
        <v>184</v>
      </c>
      <c r="B856" s="4"/>
      <c r="C856" s="4" t="s">
        <v>133</v>
      </c>
      <c r="D856" s="4" t="s">
        <v>32</v>
      </c>
      <c r="E856" s="4" t="s">
        <v>859</v>
      </c>
      <c r="F856" s="4" t="s">
        <v>95</v>
      </c>
      <c r="G856" s="7">
        <v>0</v>
      </c>
    </row>
    <row r="857" spans="1:7" ht="47.25" x14ac:dyDescent="0.25">
      <c r="A857" s="81" t="s">
        <v>757</v>
      </c>
      <c r="B857" s="4"/>
      <c r="C857" s="4" t="s">
        <v>133</v>
      </c>
      <c r="D857" s="4" t="s">
        <v>32</v>
      </c>
      <c r="E857" s="4" t="s">
        <v>756</v>
      </c>
      <c r="F857" s="4"/>
      <c r="G857" s="7">
        <f t="shared" ref="G857" si="231">SUM(G858)</f>
        <v>9367.9</v>
      </c>
    </row>
    <row r="858" spans="1:7" ht="31.5" x14ac:dyDescent="0.25">
      <c r="A858" s="81" t="s">
        <v>184</v>
      </c>
      <c r="B858" s="4"/>
      <c r="C858" s="4" t="s">
        <v>133</v>
      </c>
      <c r="D858" s="4" t="s">
        <v>32</v>
      </c>
      <c r="E858" s="4" t="s">
        <v>756</v>
      </c>
      <c r="F858" s="4" t="s">
        <v>95</v>
      </c>
      <c r="G858" s="7">
        <v>9367.9</v>
      </c>
    </row>
    <row r="859" spans="1:7" ht="31.5" x14ac:dyDescent="0.25">
      <c r="A859" s="140" t="s">
        <v>955</v>
      </c>
      <c r="B859" s="4"/>
      <c r="C859" s="4" t="s">
        <v>133</v>
      </c>
      <c r="D859" s="4" t="s">
        <v>32</v>
      </c>
      <c r="E859" s="4" t="s">
        <v>954</v>
      </c>
      <c r="F859" s="4"/>
      <c r="G859" s="7">
        <f t="shared" ref="G859" si="232">G860+G861</f>
        <v>3671.3</v>
      </c>
    </row>
    <row r="860" spans="1:7" ht="31.5" x14ac:dyDescent="0.25">
      <c r="A860" s="140" t="s">
        <v>40</v>
      </c>
      <c r="B860" s="4"/>
      <c r="C860" s="4" t="s">
        <v>133</v>
      </c>
      <c r="D860" s="4" t="s">
        <v>32</v>
      </c>
      <c r="E860" s="4" t="s">
        <v>954</v>
      </c>
      <c r="F860" s="4" t="s">
        <v>69</v>
      </c>
      <c r="G860" s="7">
        <v>1025.2</v>
      </c>
    </row>
    <row r="861" spans="1:7" ht="31.5" x14ac:dyDescent="0.25">
      <c r="A861" s="88" t="s">
        <v>184</v>
      </c>
      <c r="B861" s="4"/>
      <c r="C861" s="4" t="s">
        <v>133</v>
      </c>
      <c r="D861" s="4" t="s">
        <v>32</v>
      </c>
      <c r="E861" s="4" t="s">
        <v>954</v>
      </c>
      <c r="F861" s="4" t="s">
        <v>95</v>
      </c>
      <c r="G861" s="7">
        <v>2646.1</v>
      </c>
    </row>
    <row r="862" spans="1:7" ht="31.5" x14ac:dyDescent="0.25">
      <c r="A862" s="125" t="s">
        <v>894</v>
      </c>
      <c r="B862" s="4"/>
      <c r="C862" s="4" t="s">
        <v>133</v>
      </c>
      <c r="D862" s="4" t="s">
        <v>32</v>
      </c>
      <c r="E862" s="4" t="s">
        <v>893</v>
      </c>
      <c r="F862" s="4"/>
      <c r="G862" s="7">
        <f t="shared" ref="G862" si="233">SUM(G863)</f>
        <v>9252.7999999999993</v>
      </c>
    </row>
    <row r="863" spans="1:7" ht="31.5" x14ac:dyDescent="0.25">
      <c r="A863" s="125" t="s">
        <v>184</v>
      </c>
      <c r="B863" s="4"/>
      <c r="C863" s="4" t="s">
        <v>133</v>
      </c>
      <c r="D863" s="4" t="s">
        <v>32</v>
      </c>
      <c r="E863" s="4" t="s">
        <v>893</v>
      </c>
      <c r="F863" s="4" t="s">
        <v>95</v>
      </c>
      <c r="G863" s="7">
        <v>9252.7999999999993</v>
      </c>
    </row>
    <row r="864" spans="1:7" ht="31.5" x14ac:dyDescent="0.25">
      <c r="A864" s="88" t="s">
        <v>413</v>
      </c>
      <c r="B864" s="4"/>
      <c r="C864" s="4" t="s">
        <v>133</v>
      </c>
      <c r="D864" s="4" t="s">
        <v>32</v>
      </c>
      <c r="E864" s="4" t="s">
        <v>14</v>
      </c>
      <c r="F864" s="4"/>
      <c r="G864" s="7">
        <f t="shared" ref="G864:G867" si="234">G865</f>
        <v>491.2</v>
      </c>
    </row>
    <row r="865" spans="1:7" x14ac:dyDescent="0.25">
      <c r="A865" s="88" t="s">
        <v>62</v>
      </c>
      <c r="B865" s="4"/>
      <c r="C865" s="4" t="s">
        <v>133</v>
      </c>
      <c r="D865" s="4" t="s">
        <v>32</v>
      </c>
      <c r="E865" s="4" t="s">
        <v>49</v>
      </c>
      <c r="F865" s="4"/>
      <c r="G865" s="7">
        <f t="shared" si="234"/>
        <v>491.2</v>
      </c>
    </row>
    <row r="866" spans="1:7" x14ac:dyDescent="0.25">
      <c r="A866" s="88" t="s">
        <v>26</v>
      </c>
      <c r="B866" s="4"/>
      <c r="C866" s="4" t="s">
        <v>133</v>
      </c>
      <c r="D866" s="4" t="s">
        <v>32</v>
      </c>
      <c r="E866" s="4" t="s">
        <v>315</v>
      </c>
      <c r="F866" s="4"/>
      <c r="G866" s="7">
        <f t="shared" si="234"/>
        <v>491.2</v>
      </c>
    </row>
    <row r="867" spans="1:7" ht="47.25" x14ac:dyDescent="0.25">
      <c r="A867" s="88" t="s">
        <v>888</v>
      </c>
      <c r="B867" s="4"/>
      <c r="C867" s="4" t="s">
        <v>133</v>
      </c>
      <c r="D867" s="4" t="s">
        <v>32</v>
      </c>
      <c r="E867" s="4" t="s">
        <v>860</v>
      </c>
      <c r="F867" s="4"/>
      <c r="G867" s="7">
        <f t="shared" si="234"/>
        <v>491.2</v>
      </c>
    </row>
    <row r="868" spans="1:7" ht="31.5" x14ac:dyDescent="0.25">
      <c r="A868" s="88" t="s">
        <v>184</v>
      </c>
      <c r="B868" s="4"/>
      <c r="C868" s="4" t="s">
        <v>133</v>
      </c>
      <c r="D868" s="4" t="s">
        <v>32</v>
      </c>
      <c r="E868" s="4" t="s">
        <v>860</v>
      </c>
      <c r="F868" s="4" t="s">
        <v>95</v>
      </c>
      <c r="G868" s="7">
        <v>491.2</v>
      </c>
    </row>
    <row r="869" spans="1:7" x14ac:dyDescent="0.25">
      <c r="A869" s="81" t="s">
        <v>150</v>
      </c>
      <c r="B869" s="4"/>
      <c r="C869" s="4" t="s">
        <v>133</v>
      </c>
      <c r="D869" s="4" t="s">
        <v>42</v>
      </c>
      <c r="E869" s="4"/>
      <c r="F869" s="4"/>
      <c r="G869" s="7">
        <f t="shared" ref="G869" si="235">SUM(G870)</f>
        <v>37439.300000000003</v>
      </c>
    </row>
    <row r="870" spans="1:7" ht="31.5" x14ac:dyDescent="0.25">
      <c r="A870" s="81" t="s">
        <v>414</v>
      </c>
      <c r="B870" s="4"/>
      <c r="C870" s="4" t="s">
        <v>133</v>
      </c>
      <c r="D870" s="4" t="s">
        <v>42</v>
      </c>
      <c r="E870" s="4" t="s">
        <v>208</v>
      </c>
      <c r="F870" s="4"/>
      <c r="G870" s="7">
        <f>G871+G884</f>
        <v>37439.300000000003</v>
      </c>
    </row>
    <row r="871" spans="1:7" ht="94.5" x14ac:dyDescent="0.25">
      <c r="A871" s="81" t="s">
        <v>608</v>
      </c>
      <c r="B871" s="4"/>
      <c r="C871" s="4" t="s">
        <v>133</v>
      </c>
      <c r="D871" s="4" t="s">
        <v>42</v>
      </c>
      <c r="E871" s="4" t="s">
        <v>211</v>
      </c>
      <c r="F871" s="4"/>
      <c r="G871" s="7">
        <f>G872+G878</f>
        <v>13034.1</v>
      </c>
    </row>
    <row r="872" spans="1:7" x14ac:dyDescent="0.25">
      <c r="A872" s="81" t="s">
        <v>26</v>
      </c>
      <c r="B872" s="4"/>
      <c r="C872" s="4" t="s">
        <v>133</v>
      </c>
      <c r="D872" s="4" t="s">
        <v>42</v>
      </c>
      <c r="E872" s="4" t="s">
        <v>486</v>
      </c>
      <c r="F872" s="4"/>
      <c r="G872" s="7">
        <f t="shared" ref="G872" si="236">SUM(G873)+G876</f>
        <v>5423.3</v>
      </c>
    </row>
    <row r="873" spans="1:7" ht="47.25" x14ac:dyDescent="0.25">
      <c r="A873" s="81" t="s">
        <v>639</v>
      </c>
      <c r="B873" s="41"/>
      <c r="C873" s="4" t="s">
        <v>133</v>
      </c>
      <c r="D873" s="4" t="s">
        <v>42</v>
      </c>
      <c r="E873" s="42" t="s">
        <v>755</v>
      </c>
      <c r="F873" s="4"/>
      <c r="G873" s="7">
        <f t="shared" ref="G873" si="237">SUM(G874:G875)</f>
        <v>5353.2</v>
      </c>
    </row>
    <row r="874" spans="1:7" ht="31.5" x14ac:dyDescent="0.25">
      <c r="A874" s="81" t="s">
        <v>40</v>
      </c>
      <c r="B874" s="41"/>
      <c r="C874" s="4" t="s">
        <v>133</v>
      </c>
      <c r="D874" s="4" t="s">
        <v>42</v>
      </c>
      <c r="E874" s="42" t="s">
        <v>492</v>
      </c>
      <c r="F874" s="4" t="s">
        <v>69</v>
      </c>
      <c r="G874" s="7">
        <v>46.4</v>
      </c>
    </row>
    <row r="875" spans="1:7" ht="31.5" x14ac:dyDescent="0.25">
      <c r="A875" s="81" t="s">
        <v>184</v>
      </c>
      <c r="B875" s="41"/>
      <c r="C875" s="4" t="s">
        <v>133</v>
      </c>
      <c r="D875" s="4" t="s">
        <v>42</v>
      </c>
      <c r="E875" s="42" t="s">
        <v>755</v>
      </c>
      <c r="F875" s="4" t="s">
        <v>95</v>
      </c>
      <c r="G875" s="7">
        <v>5306.8</v>
      </c>
    </row>
    <row r="876" spans="1:7" ht="63" x14ac:dyDescent="0.25">
      <c r="A876" s="81" t="s">
        <v>685</v>
      </c>
      <c r="B876" s="41"/>
      <c r="C876" s="4" t="s">
        <v>133</v>
      </c>
      <c r="D876" s="4" t="s">
        <v>42</v>
      </c>
      <c r="E876" s="42" t="s">
        <v>761</v>
      </c>
      <c r="F876" s="4"/>
      <c r="G876" s="7">
        <f t="shared" ref="G876" si="238">SUM(G877)</f>
        <v>70.099999999999994</v>
      </c>
    </row>
    <row r="877" spans="1:7" ht="31.5" x14ac:dyDescent="0.25">
      <c r="A877" s="81" t="s">
        <v>184</v>
      </c>
      <c r="B877" s="41"/>
      <c r="C877" s="4" t="s">
        <v>133</v>
      </c>
      <c r="D877" s="4" t="s">
        <v>42</v>
      </c>
      <c r="E877" s="42" t="s">
        <v>761</v>
      </c>
      <c r="F877" s="4" t="s">
        <v>95</v>
      </c>
      <c r="G877" s="7">
        <v>70.099999999999994</v>
      </c>
    </row>
    <row r="878" spans="1:7" ht="78.75" x14ac:dyDescent="0.25">
      <c r="A878" s="81" t="s">
        <v>609</v>
      </c>
      <c r="B878" s="41"/>
      <c r="C878" s="4" t="s">
        <v>133</v>
      </c>
      <c r="D878" s="4" t="s">
        <v>42</v>
      </c>
      <c r="E878" s="42" t="s">
        <v>493</v>
      </c>
      <c r="F878" s="4"/>
      <c r="G878" s="7">
        <f>G879+G882</f>
        <v>7610.8</v>
      </c>
    </row>
    <row r="879" spans="1:7" ht="31.5" x14ac:dyDescent="0.25">
      <c r="A879" s="35" t="s">
        <v>668</v>
      </c>
      <c r="B879" s="41"/>
      <c r="C879" s="4" t="s">
        <v>133</v>
      </c>
      <c r="D879" s="4" t="s">
        <v>42</v>
      </c>
      <c r="E879" s="42" t="s">
        <v>494</v>
      </c>
      <c r="F879" s="4"/>
      <c r="G879" s="7">
        <f>SUM(G880:G881)</f>
        <v>3813.8</v>
      </c>
    </row>
    <row r="880" spans="1:7" ht="31.5" x14ac:dyDescent="0.25">
      <c r="A880" s="81" t="s">
        <v>184</v>
      </c>
      <c r="B880" s="41"/>
      <c r="C880" s="4" t="s">
        <v>133</v>
      </c>
      <c r="D880" s="4" t="s">
        <v>42</v>
      </c>
      <c r="E880" s="42" t="s">
        <v>494</v>
      </c>
      <c r="F880" s="4" t="s">
        <v>95</v>
      </c>
      <c r="G880" s="7">
        <v>2422.6</v>
      </c>
    </row>
    <row r="881" spans="1:7" x14ac:dyDescent="0.25">
      <c r="A881" s="81" t="s">
        <v>17</v>
      </c>
      <c r="B881" s="41"/>
      <c r="C881" s="4" t="s">
        <v>133</v>
      </c>
      <c r="D881" s="4" t="s">
        <v>42</v>
      </c>
      <c r="E881" s="42" t="s">
        <v>494</v>
      </c>
      <c r="F881" s="4" t="s">
        <v>74</v>
      </c>
      <c r="G881" s="7">
        <v>1391.2</v>
      </c>
    </row>
    <row r="882" spans="1:7" ht="78.75" x14ac:dyDescent="0.25">
      <c r="A882" s="81" t="s">
        <v>842</v>
      </c>
      <c r="B882" s="41"/>
      <c r="C882" s="4" t="s">
        <v>133</v>
      </c>
      <c r="D882" s="4" t="s">
        <v>42</v>
      </c>
      <c r="E882" s="42" t="s">
        <v>577</v>
      </c>
      <c r="F882" s="4"/>
      <c r="G882" s="7">
        <f t="shared" ref="G882" si="239">SUM(G883)</f>
        <v>3797</v>
      </c>
    </row>
    <row r="883" spans="1:7" ht="31.5" x14ac:dyDescent="0.25">
      <c r="A883" s="81" t="s">
        <v>184</v>
      </c>
      <c r="B883" s="41"/>
      <c r="C883" s="4" t="s">
        <v>133</v>
      </c>
      <c r="D883" s="4" t="s">
        <v>42</v>
      </c>
      <c r="E883" s="42" t="s">
        <v>577</v>
      </c>
      <c r="F883" s="4" t="s">
        <v>95</v>
      </c>
      <c r="G883" s="7">
        <v>3797</v>
      </c>
    </row>
    <row r="884" spans="1:7" ht="31.5" x14ac:dyDescent="0.25">
      <c r="A884" s="137" t="s">
        <v>216</v>
      </c>
      <c r="B884" s="41"/>
      <c r="C884" s="4" t="s">
        <v>133</v>
      </c>
      <c r="D884" s="4" t="s">
        <v>42</v>
      </c>
      <c r="E884" s="42" t="s">
        <v>215</v>
      </c>
      <c r="F884" s="4"/>
      <c r="G884" s="7">
        <f t="shared" ref="G884" si="240">G885+G888</f>
        <v>24405.200000000001</v>
      </c>
    </row>
    <row r="885" spans="1:7" ht="31.5" x14ac:dyDescent="0.25">
      <c r="A885" s="137" t="s">
        <v>213</v>
      </c>
      <c r="B885" s="41"/>
      <c r="C885" s="4" t="s">
        <v>133</v>
      </c>
      <c r="D885" s="4" t="s">
        <v>42</v>
      </c>
      <c r="E885" s="42" t="s">
        <v>261</v>
      </c>
      <c r="F885" s="4"/>
      <c r="G885" s="7">
        <f t="shared" ref="G885:G886" si="241">G886</f>
        <v>24405.200000000001</v>
      </c>
    </row>
    <row r="886" spans="1:7" x14ac:dyDescent="0.25">
      <c r="A886" s="137" t="s">
        <v>210</v>
      </c>
      <c r="B886" s="41"/>
      <c r="C886" s="4" t="s">
        <v>133</v>
      </c>
      <c r="D886" s="4" t="s">
        <v>42</v>
      </c>
      <c r="E886" s="42" t="s">
        <v>262</v>
      </c>
      <c r="F886" s="4"/>
      <c r="G886" s="7">
        <f t="shared" si="241"/>
        <v>24405.200000000001</v>
      </c>
    </row>
    <row r="887" spans="1:7" ht="31.5" x14ac:dyDescent="0.25">
      <c r="A887" s="137" t="s">
        <v>184</v>
      </c>
      <c r="B887" s="41"/>
      <c r="C887" s="4" t="s">
        <v>133</v>
      </c>
      <c r="D887" s="4" t="s">
        <v>42</v>
      </c>
      <c r="E887" s="42" t="s">
        <v>262</v>
      </c>
      <c r="F887" s="4" t="s">
        <v>95</v>
      </c>
      <c r="G887" s="7">
        <v>24405.200000000001</v>
      </c>
    </row>
    <row r="888" spans="1:7" ht="31.5" hidden="1" x14ac:dyDescent="0.25">
      <c r="A888" s="144" t="s">
        <v>214</v>
      </c>
      <c r="B888" s="41"/>
      <c r="C888" s="4" t="s">
        <v>133</v>
      </c>
      <c r="D888" s="4" t="s">
        <v>42</v>
      </c>
      <c r="E888" s="42" t="s">
        <v>264</v>
      </c>
      <c r="F888" s="4"/>
      <c r="G888" s="7">
        <f>G889</f>
        <v>0</v>
      </c>
    </row>
    <row r="889" spans="1:7" ht="31.5" hidden="1" x14ac:dyDescent="0.25">
      <c r="A889" s="144" t="s">
        <v>184</v>
      </c>
      <c r="B889" s="41"/>
      <c r="C889" s="4" t="s">
        <v>133</v>
      </c>
      <c r="D889" s="4" t="s">
        <v>42</v>
      </c>
      <c r="E889" s="42" t="s">
        <v>264</v>
      </c>
      <c r="F889" s="4" t="s">
        <v>95</v>
      </c>
      <c r="G889" s="7">
        <v>0</v>
      </c>
    </row>
    <row r="890" spans="1:7" x14ac:dyDescent="0.25">
      <c r="A890" s="81" t="s">
        <v>151</v>
      </c>
      <c r="B890" s="41"/>
      <c r="C890" s="4" t="s">
        <v>133</v>
      </c>
      <c r="D890" s="4" t="s">
        <v>132</v>
      </c>
      <c r="E890" s="42"/>
      <c r="F890" s="4"/>
      <c r="G890" s="7">
        <f>SUM(G891)</f>
        <v>14128.800000000001</v>
      </c>
    </row>
    <row r="891" spans="1:7" ht="31.5" x14ac:dyDescent="0.25">
      <c r="A891" s="81" t="s">
        <v>414</v>
      </c>
      <c r="B891" s="41"/>
      <c r="C891" s="4" t="s">
        <v>133</v>
      </c>
      <c r="D891" s="4" t="s">
        <v>132</v>
      </c>
      <c r="E891" s="42" t="s">
        <v>208</v>
      </c>
      <c r="F891" s="4"/>
      <c r="G891" s="7">
        <f t="shared" ref="G891" si="242">SUM(G892)</f>
        <v>14128.800000000001</v>
      </c>
    </row>
    <row r="892" spans="1:7" ht="31.5" x14ac:dyDescent="0.25">
      <c r="A892" s="81" t="s">
        <v>256</v>
      </c>
      <c r="B892" s="41"/>
      <c r="C892" s="4" t="s">
        <v>133</v>
      </c>
      <c r="D892" s="4" t="s">
        <v>132</v>
      </c>
      <c r="E892" s="42" t="s">
        <v>209</v>
      </c>
      <c r="F892" s="4"/>
      <c r="G892" s="7">
        <f>SUM(G893+G896+G899+G901)</f>
        <v>14128.800000000001</v>
      </c>
    </row>
    <row r="893" spans="1:7" x14ac:dyDescent="0.25">
      <c r="A893" s="81" t="s">
        <v>59</v>
      </c>
      <c r="B893" s="41"/>
      <c r="C893" s="4" t="s">
        <v>133</v>
      </c>
      <c r="D893" s="4" t="s">
        <v>132</v>
      </c>
      <c r="E893" s="42" t="s">
        <v>350</v>
      </c>
      <c r="F893" s="4"/>
      <c r="G893" s="7">
        <f>SUM(G894:G895)</f>
        <v>11010.4</v>
      </c>
    </row>
    <row r="894" spans="1:7" ht="63" x14ac:dyDescent="0.25">
      <c r="A894" s="81" t="s">
        <v>39</v>
      </c>
      <c r="B894" s="41"/>
      <c r="C894" s="4" t="s">
        <v>133</v>
      </c>
      <c r="D894" s="4" t="s">
        <v>132</v>
      </c>
      <c r="E894" s="42" t="s">
        <v>350</v>
      </c>
      <c r="F894" s="4">
        <v>100</v>
      </c>
      <c r="G894" s="7">
        <v>11009.4</v>
      </c>
    </row>
    <row r="895" spans="1:7" ht="31.5" x14ac:dyDescent="0.25">
      <c r="A895" s="81" t="s">
        <v>40</v>
      </c>
      <c r="B895" s="41"/>
      <c r="C895" s="4" t="s">
        <v>133</v>
      </c>
      <c r="D895" s="4" t="s">
        <v>132</v>
      </c>
      <c r="E895" s="42" t="s">
        <v>350</v>
      </c>
      <c r="F895" s="4">
        <v>200</v>
      </c>
      <c r="G895" s="7">
        <v>1</v>
      </c>
    </row>
    <row r="896" spans="1:7" x14ac:dyDescent="0.25">
      <c r="A896" s="81" t="s">
        <v>73</v>
      </c>
      <c r="B896" s="41"/>
      <c r="C896" s="4" t="s">
        <v>133</v>
      </c>
      <c r="D896" s="4" t="s">
        <v>132</v>
      </c>
      <c r="E896" s="42" t="s">
        <v>351</v>
      </c>
      <c r="F896" s="4"/>
      <c r="G896" s="7">
        <f>SUM(G897:G898)</f>
        <v>313.7</v>
      </c>
    </row>
    <row r="897" spans="1:7" ht="31.5" x14ac:dyDescent="0.25">
      <c r="A897" s="81" t="s">
        <v>40</v>
      </c>
      <c r="B897" s="41"/>
      <c r="C897" s="4" t="s">
        <v>133</v>
      </c>
      <c r="D897" s="4" t="s">
        <v>132</v>
      </c>
      <c r="E897" s="42" t="s">
        <v>351</v>
      </c>
      <c r="F897" s="4">
        <v>200</v>
      </c>
      <c r="G897" s="7">
        <v>286.8</v>
      </c>
    </row>
    <row r="898" spans="1:7" x14ac:dyDescent="0.25">
      <c r="A898" s="81" t="s">
        <v>17</v>
      </c>
      <c r="B898" s="41"/>
      <c r="C898" s="4" t="s">
        <v>133</v>
      </c>
      <c r="D898" s="4" t="s">
        <v>132</v>
      </c>
      <c r="E898" s="42" t="s">
        <v>351</v>
      </c>
      <c r="F898" s="4">
        <v>800</v>
      </c>
      <c r="G898" s="7">
        <v>26.9</v>
      </c>
    </row>
    <row r="899" spans="1:7" ht="31.5" x14ac:dyDescent="0.25">
      <c r="A899" s="81" t="s">
        <v>75</v>
      </c>
      <c r="B899" s="41"/>
      <c r="C899" s="4" t="s">
        <v>133</v>
      </c>
      <c r="D899" s="4" t="s">
        <v>132</v>
      </c>
      <c r="E899" s="42" t="s">
        <v>352</v>
      </c>
      <c r="F899" s="4"/>
      <c r="G899" s="7">
        <f>SUM(G900)</f>
        <v>695.2</v>
      </c>
    </row>
    <row r="900" spans="1:7" ht="31.5" x14ac:dyDescent="0.25">
      <c r="A900" s="81" t="s">
        <v>40</v>
      </c>
      <c r="B900" s="41"/>
      <c r="C900" s="4" t="s">
        <v>133</v>
      </c>
      <c r="D900" s="4" t="s">
        <v>132</v>
      </c>
      <c r="E900" s="42" t="s">
        <v>352</v>
      </c>
      <c r="F900" s="4">
        <v>200</v>
      </c>
      <c r="G900" s="7">
        <v>695.2</v>
      </c>
    </row>
    <row r="901" spans="1:7" ht="31.5" x14ac:dyDescent="0.25">
      <c r="A901" s="81" t="s">
        <v>76</v>
      </c>
      <c r="B901" s="41"/>
      <c r="C901" s="4" t="s">
        <v>133</v>
      </c>
      <c r="D901" s="4" t="s">
        <v>132</v>
      </c>
      <c r="E901" s="42" t="s">
        <v>353</v>
      </c>
      <c r="F901" s="4"/>
      <c r="G901" s="7">
        <f>SUM(G902:G903)</f>
        <v>2109.5</v>
      </c>
    </row>
    <row r="902" spans="1:7" ht="31.5" x14ac:dyDescent="0.25">
      <c r="A902" s="81" t="s">
        <v>40</v>
      </c>
      <c r="B902" s="41"/>
      <c r="C902" s="4" t="s">
        <v>133</v>
      </c>
      <c r="D902" s="4" t="s">
        <v>132</v>
      </c>
      <c r="E902" s="42" t="s">
        <v>353</v>
      </c>
      <c r="F902" s="4">
        <v>200</v>
      </c>
      <c r="G902" s="7">
        <v>2078.6</v>
      </c>
    </row>
    <row r="903" spans="1:7" x14ac:dyDescent="0.25">
      <c r="A903" s="81" t="s">
        <v>17</v>
      </c>
      <c r="B903" s="41"/>
      <c r="C903" s="4" t="s">
        <v>133</v>
      </c>
      <c r="D903" s="4" t="s">
        <v>132</v>
      </c>
      <c r="E903" s="42" t="s">
        <v>353</v>
      </c>
      <c r="F903" s="4">
        <v>800</v>
      </c>
      <c r="G903" s="7">
        <v>30.9</v>
      </c>
    </row>
    <row r="904" spans="1:7" ht="31.5" x14ac:dyDescent="0.25">
      <c r="A904" s="22" t="s">
        <v>640</v>
      </c>
      <c r="B904" s="23" t="s">
        <v>265</v>
      </c>
      <c r="C904" s="24"/>
      <c r="D904" s="24"/>
      <c r="E904" s="23"/>
      <c r="F904" s="24"/>
      <c r="G904" s="25">
        <f>SUM(G905+G1219)+G1256</f>
        <v>4120284.8</v>
      </c>
    </row>
    <row r="905" spans="1:7" x14ac:dyDescent="0.25">
      <c r="A905" s="81" t="s">
        <v>85</v>
      </c>
      <c r="B905" s="4"/>
      <c r="C905" s="4" t="s">
        <v>86</v>
      </c>
      <c r="D905" s="4"/>
      <c r="E905" s="4"/>
      <c r="F905" s="4"/>
      <c r="G905" s="7">
        <f>SUM(G906+G964+G1088+G1129+G1154)+G1121</f>
        <v>4038584.1999999997</v>
      </c>
    </row>
    <row r="906" spans="1:7" x14ac:dyDescent="0.25">
      <c r="A906" s="81" t="s">
        <v>142</v>
      </c>
      <c r="B906" s="4"/>
      <c r="C906" s="4" t="s">
        <v>86</v>
      </c>
      <c r="D906" s="4" t="s">
        <v>25</v>
      </c>
      <c r="E906" s="4"/>
      <c r="F906" s="4"/>
      <c r="G906" s="7">
        <f>SUM(G913)+G959+G907</f>
        <v>1356584.7999999998</v>
      </c>
    </row>
    <row r="907" spans="1:7" ht="31.5" x14ac:dyDescent="0.25">
      <c r="A907" s="40" t="s">
        <v>343</v>
      </c>
      <c r="B907" s="82"/>
      <c r="C907" s="4" t="s">
        <v>86</v>
      </c>
      <c r="D907" s="4" t="s">
        <v>25</v>
      </c>
      <c r="E907" s="43" t="s">
        <v>287</v>
      </c>
      <c r="F907" s="4"/>
      <c r="G907" s="7">
        <f t="shared" ref="G907:G908" si="243">G908</f>
        <v>1532</v>
      </c>
    </row>
    <row r="908" spans="1:7" x14ac:dyDescent="0.25">
      <c r="A908" s="75" t="s">
        <v>738</v>
      </c>
      <c r="B908" s="82"/>
      <c r="C908" s="4" t="s">
        <v>86</v>
      </c>
      <c r="D908" s="4" t="s">
        <v>25</v>
      </c>
      <c r="E908" s="43" t="s">
        <v>292</v>
      </c>
      <c r="F908" s="4"/>
      <c r="G908" s="7">
        <f t="shared" si="243"/>
        <v>1532</v>
      </c>
    </row>
    <row r="909" spans="1:7" ht="31.5" x14ac:dyDescent="0.25">
      <c r="A909" s="75" t="s">
        <v>824</v>
      </c>
      <c r="B909" s="82"/>
      <c r="C909" s="4" t="s">
        <v>86</v>
      </c>
      <c r="D909" s="4" t="s">
        <v>25</v>
      </c>
      <c r="E909" s="43" t="s">
        <v>739</v>
      </c>
      <c r="F909" s="4"/>
      <c r="G909" s="7">
        <f t="shared" ref="G909" si="244">SUM(G910)</f>
        <v>1532</v>
      </c>
    </row>
    <row r="910" spans="1:7" ht="47.25" x14ac:dyDescent="0.25">
      <c r="A910" s="81" t="s">
        <v>681</v>
      </c>
      <c r="B910" s="82"/>
      <c r="C910" s="4" t="s">
        <v>86</v>
      </c>
      <c r="D910" s="4" t="s">
        <v>25</v>
      </c>
      <c r="E910" s="43" t="s">
        <v>740</v>
      </c>
      <c r="F910" s="4"/>
      <c r="G910" s="7">
        <f>G911+G912</f>
        <v>1532</v>
      </c>
    </row>
    <row r="911" spans="1:7" ht="63" x14ac:dyDescent="0.25">
      <c r="A911" s="81" t="s">
        <v>39</v>
      </c>
      <c r="B911" s="82"/>
      <c r="C911" s="4" t="s">
        <v>86</v>
      </c>
      <c r="D911" s="4" t="s">
        <v>25</v>
      </c>
      <c r="E911" s="43" t="s">
        <v>740</v>
      </c>
      <c r="F911" s="82" t="s">
        <v>67</v>
      </c>
      <c r="G911" s="7">
        <v>1445.6</v>
      </c>
    </row>
    <row r="912" spans="1:7" ht="31.5" x14ac:dyDescent="0.25">
      <c r="A912" s="81" t="s">
        <v>94</v>
      </c>
      <c r="B912" s="4"/>
      <c r="C912" s="4" t="s">
        <v>86</v>
      </c>
      <c r="D912" s="4" t="s">
        <v>25</v>
      </c>
      <c r="E912" s="43" t="s">
        <v>740</v>
      </c>
      <c r="F912" s="4" t="s">
        <v>95</v>
      </c>
      <c r="G912" s="7">
        <v>86.4</v>
      </c>
    </row>
    <row r="913" spans="1:9" ht="31.5" x14ac:dyDescent="0.25">
      <c r="A913" s="81" t="s">
        <v>415</v>
      </c>
      <c r="B913" s="4"/>
      <c r="C913" s="4" t="s">
        <v>86</v>
      </c>
      <c r="D913" s="4" t="s">
        <v>25</v>
      </c>
      <c r="E913" s="30" t="s">
        <v>266</v>
      </c>
      <c r="F913" s="4"/>
      <c r="G913" s="7">
        <f>SUM(G914+G945)</f>
        <v>1355052.7999999998</v>
      </c>
    </row>
    <row r="914" spans="1:9" ht="47.25" x14ac:dyDescent="0.25">
      <c r="A914" s="81" t="s">
        <v>502</v>
      </c>
      <c r="B914" s="4"/>
      <c r="C914" s="4" t="s">
        <v>86</v>
      </c>
      <c r="D914" s="4" t="s">
        <v>25</v>
      </c>
      <c r="E914" s="30" t="s">
        <v>458</v>
      </c>
      <c r="F914" s="4"/>
      <c r="G914" s="7">
        <f>SUM(G915+G927+G935)+G932</f>
        <v>1331065.7999999998</v>
      </c>
    </row>
    <row r="915" spans="1:9" x14ac:dyDescent="0.25">
      <c r="A915" s="81" t="s">
        <v>26</v>
      </c>
      <c r="B915" s="4"/>
      <c r="C915" s="4" t="s">
        <v>86</v>
      </c>
      <c r="D915" s="4" t="s">
        <v>25</v>
      </c>
      <c r="E915" s="30" t="s">
        <v>459</v>
      </c>
      <c r="F915" s="4"/>
      <c r="G915" s="7">
        <f>SUM(G920)+G924+G916+G918</f>
        <v>3397.1000000000004</v>
      </c>
      <c r="I915" s="27"/>
    </row>
    <row r="916" spans="1:9" ht="78.75" x14ac:dyDescent="0.25">
      <c r="A916" s="81" t="s">
        <v>795</v>
      </c>
      <c r="B916" s="4"/>
      <c r="C916" s="4" t="s">
        <v>86</v>
      </c>
      <c r="D916" s="4" t="s">
        <v>25</v>
      </c>
      <c r="E916" s="30" t="s">
        <v>796</v>
      </c>
      <c r="F916" s="4"/>
      <c r="G916" s="7">
        <f t="shared" ref="G916" si="245">SUM(G917)</f>
        <v>510</v>
      </c>
    </row>
    <row r="917" spans="1:9" ht="31.5" x14ac:dyDescent="0.25">
      <c r="A917" s="81" t="s">
        <v>94</v>
      </c>
      <c r="B917" s="4"/>
      <c r="C917" s="4" t="s">
        <v>86</v>
      </c>
      <c r="D917" s="4" t="s">
        <v>25</v>
      </c>
      <c r="E917" s="30" t="s">
        <v>796</v>
      </c>
      <c r="F917" s="4" t="s">
        <v>95</v>
      </c>
      <c r="G917" s="7">
        <v>510</v>
      </c>
    </row>
    <row r="918" spans="1:9" x14ac:dyDescent="0.25">
      <c r="A918" s="144" t="s">
        <v>868</v>
      </c>
      <c r="B918" s="4"/>
      <c r="C918" s="4" t="s">
        <v>86</v>
      </c>
      <c r="D918" s="4" t="s">
        <v>25</v>
      </c>
      <c r="E918" s="30" t="s">
        <v>869</v>
      </c>
      <c r="F918" s="4"/>
      <c r="G918" s="7">
        <f>G919</f>
        <v>385</v>
      </c>
    </row>
    <row r="919" spans="1:9" ht="31.5" x14ac:dyDescent="0.25">
      <c r="A919" s="144" t="s">
        <v>94</v>
      </c>
      <c r="B919" s="4"/>
      <c r="C919" s="4" t="s">
        <v>86</v>
      </c>
      <c r="D919" s="4" t="s">
        <v>25</v>
      </c>
      <c r="E919" s="30" t="s">
        <v>869</v>
      </c>
      <c r="F919" s="4" t="s">
        <v>95</v>
      </c>
      <c r="G919" s="7">
        <v>385</v>
      </c>
    </row>
    <row r="920" spans="1:9" x14ac:dyDescent="0.25">
      <c r="A920" s="81" t="s">
        <v>267</v>
      </c>
      <c r="B920" s="4"/>
      <c r="C920" s="4" t="s">
        <v>86</v>
      </c>
      <c r="D920" s="4" t="s">
        <v>25</v>
      </c>
      <c r="E920" s="30" t="s">
        <v>460</v>
      </c>
      <c r="F920" s="4"/>
      <c r="G920" s="7">
        <f>SUM(G921:G923)</f>
        <v>1949.6000000000001</v>
      </c>
    </row>
    <row r="921" spans="1:9" ht="31.5" x14ac:dyDescent="0.25">
      <c r="A921" s="81" t="s">
        <v>40</v>
      </c>
      <c r="B921" s="4"/>
      <c r="C921" s="4" t="s">
        <v>86</v>
      </c>
      <c r="D921" s="4" t="s">
        <v>25</v>
      </c>
      <c r="E921" s="30" t="s">
        <v>460</v>
      </c>
      <c r="F921" s="4" t="s">
        <v>69</v>
      </c>
      <c r="G921" s="7">
        <v>208.4</v>
      </c>
    </row>
    <row r="922" spans="1:9" x14ac:dyDescent="0.25">
      <c r="A922" s="81" t="s">
        <v>31</v>
      </c>
      <c r="B922" s="4"/>
      <c r="C922" s="4" t="s">
        <v>86</v>
      </c>
      <c r="D922" s="4" t="s">
        <v>25</v>
      </c>
      <c r="E922" s="30" t="s">
        <v>460</v>
      </c>
      <c r="F922" s="4" t="s">
        <v>77</v>
      </c>
      <c r="G922" s="7"/>
    </row>
    <row r="923" spans="1:9" ht="31.5" x14ac:dyDescent="0.25">
      <c r="A923" s="81" t="s">
        <v>184</v>
      </c>
      <c r="B923" s="4"/>
      <c r="C923" s="4" t="s">
        <v>86</v>
      </c>
      <c r="D923" s="4" t="s">
        <v>25</v>
      </c>
      <c r="E923" s="30" t="s">
        <v>460</v>
      </c>
      <c r="F923" s="4" t="s">
        <v>95</v>
      </c>
      <c r="G923" s="7">
        <v>1741.2</v>
      </c>
    </row>
    <row r="924" spans="1:9" ht="63" x14ac:dyDescent="0.25">
      <c r="A924" s="54" t="s">
        <v>887</v>
      </c>
      <c r="B924" s="76"/>
      <c r="C924" s="76" t="s">
        <v>86</v>
      </c>
      <c r="D924" s="76" t="s">
        <v>25</v>
      </c>
      <c r="E924" s="77" t="s">
        <v>797</v>
      </c>
      <c r="F924" s="76"/>
      <c r="G924" s="55">
        <f>G925+G926</f>
        <v>552.5</v>
      </c>
    </row>
    <row r="925" spans="1:9" ht="31.5" hidden="1" x14ac:dyDescent="0.25">
      <c r="A925" s="54" t="s">
        <v>40</v>
      </c>
      <c r="B925" s="76"/>
      <c r="C925" s="76" t="s">
        <v>86</v>
      </c>
      <c r="D925" s="76" t="s">
        <v>25</v>
      </c>
      <c r="E925" s="77" t="s">
        <v>797</v>
      </c>
      <c r="F925" s="76" t="s">
        <v>69</v>
      </c>
      <c r="G925" s="55"/>
    </row>
    <row r="926" spans="1:9" ht="31.5" x14ac:dyDescent="0.25">
      <c r="A926" s="54" t="s">
        <v>184</v>
      </c>
      <c r="B926" s="76"/>
      <c r="C926" s="76" t="s">
        <v>86</v>
      </c>
      <c r="D926" s="76" t="s">
        <v>25</v>
      </c>
      <c r="E926" s="77" t="s">
        <v>797</v>
      </c>
      <c r="F926" s="76" t="s">
        <v>95</v>
      </c>
      <c r="G926" s="55">
        <v>552.5</v>
      </c>
    </row>
    <row r="927" spans="1:9" ht="47.25" x14ac:dyDescent="0.25">
      <c r="A927" s="81" t="s">
        <v>20</v>
      </c>
      <c r="B927" s="4"/>
      <c r="C927" s="4" t="s">
        <v>86</v>
      </c>
      <c r="D927" s="4" t="s">
        <v>25</v>
      </c>
      <c r="E927" s="6" t="s">
        <v>461</v>
      </c>
      <c r="F927" s="21"/>
      <c r="G927" s="7">
        <f>SUM(G928)+G930</f>
        <v>1258229.3999999999</v>
      </c>
    </row>
    <row r="928" spans="1:9" ht="47.25" x14ac:dyDescent="0.25">
      <c r="A928" s="81" t="s">
        <v>298</v>
      </c>
      <c r="B928" s="4"/>
      <c r="C928" s="4" t="s">
        <v>86</v>
      </c>
      <c r="D928" s="4" t="s">
        <v>25</v>
      </c>
      <c r="E928" s="6" t="s">
        <v>798</v>
      </c>
      <c r="F928" s="21"/>
      <c r="G928" s="7">
        <f>SUM(G929)</f>
        <v>770730.1</v>
      </c>
    </row>
    <row r="929" spans="1:7" ht="31.5" x14ac:dyDescent="0.25">
      <c r="A929" s="81" t="s">
        <v>184</v>
      </c>
      <c r="B929" s="4"/>
      <c r="C929" s="4" t="s">
        <v>86</v>
      </c>
      <c r="D929" s="4" t="s">
        <v>25</v>
      </c>
      <c r="E929" s="6" t="s">
        <v>798</v>
      </c>
      <c r="F929" s="4" t="s">
        <v>95</v>
      </c>
      <c r="G929" s="7">
        <v>770730.1</v>
      </c>
    </row>
    <row r="930" spans="1:7" x14ac:dyDescent="0.25">
      <c r="A930" s="81" t="s">
        <v>267</v>
      </c>
      <c r="B930" s="4"/>
      <c r="C930" s="4" t="s">
        <v>86</v>
      </c>
      <c r="D930" s="4" t="s">
        <v>25</v>
      </c>
      <c r="E930" s="30" t="s">
        <v>462</v>
      </c>
      <c r="F930" s="4"/>
      <c r="G930" s="7">
        <f>G931</f>
        <v>487499.3</v>
      </c>
    </row>
    <row r="931" spans="1:7" ht="31.5" x14ac:dyDescent="0.25">
      <c r="A931" s="81" t="s">
        <v>184</v>
      </c>
      <c r="B931" s="4"/>
      <c r="C931" s="4" t="s">
        <v>86</v>
      </c>
      <c r="D931" s="4" t="s">
        <v>25</v>
      </c>
      <c r="E931" s="30" t="s">
        <v>462</v>
      </c>
      <c r="F931" s="4" t="s">
        <v>95</v>
      </c>
      <c r="G931" s="7">
        <v>487499.3</v>
      </c>
    </row>
    <row r="932" spans="1:7" ht="31.5" x14ac:dyDescent="0.25">
      <c r="A932" s="81" t="s">
        <v>268</v>
      </c>
      <c r="B932" s="4"/>
      <c r="C932" s="4" t="s">
        <v>86</v>
      </c>
      <c r="D932" s="4" t="s">
        <v>25</v>
      </c>
      <c r="E932" s="30" t="s">
        <v>515</v>
      </c>
      <c r="F932" s="4"/>
      <c r="G932" s="7">
        <f t="shared" ref="G932" si="246">SUM(G933)</f>
        <v>13447.9</v>
      </c>
    </row>
    <row r="933" spans="1:7" x14ac:dyDescent="0.25">
      <c r="A933" s="81" t="s">
        <v>267</v>
      </c>
      <c r="B933" s="4"/>
      <c r="C933" s="4" t="s">
        <v>86</v>
      </c>
      <c r="D933" s="4" t="s">
        <v>25</v>
      </c>
      <c r="E933" s="30" t="s">
        <v>463</v>
      </c>
      <c r="F933" s="4"/>
      <c r="G933" s="7">
        <f t="shared" ref="G933" si="247">SUM(G934)</f>
        <v>13447.9</v>
      </c>
    </row>
    <row r="934" spans="1:7" ht="31.5" x14ac:dyDescent="0.25">
      <c r="A934" s="81" t="s">
        <v>184</v>
      </c>
      <c r="B934" s="4"/>
      <c r="C934" s="4" t="s">
        <v>86</v>
      </c>
      <c r="D934" s="4" t="s">
        <v>25</v>
      </c>
      <c r="E934" s="30" t="s">
        <v>463</v>
      </c>
      <c r="F934" s="4" t="s">
        <v>95</v>
      </c>
      <c r="G934" s="7">
        <v>13447.9</v>
      </c>
    </row>
    <row r="935" spans="1:7" ht="31.5" x14ac:dyDescent="0.25">
      <c r="A935" s="81" t="s">
        <v>33</v>
      </c>
      <c r="B935" s="4"/>
      <c r="C935" s="4" t="s">
        <v>86</v>
      </c>
      <c r="D935" s="4" t="s">
        <v>25</v>
      </c>
      <c r="E935" s="6" t="s">
        <v>464</v>
      </c>
      <c r="F935" s="4"/>
      <c r="G935" s="7">
        <f>SUM(G936+G940)</f>
        <v>55991.399999999994</v>
      </c>
    </row>
    <row r="936" spans="1:7" ht="47.25" x14ac:dyDescent="0.25">
      <c r="A936" s="81" t="s">
        <v>298</v>
      </c>
      <c r="B936" s="4"/>
      <c r="C936" s="4" t="s">
        <v>86</v>
      </c>
      <c r="D936" s="4" t="s">
        <v>25</v>
      </c>
      <c r="E936" s="6" t="s">
        <v>799</v>
      </c>
      <c r="F936" s="4"/>
      <c r="G936" s="7">
        <f t="shared" ref="G936" si="248">SUM(G937:G939)</f>
        <v>24324</v>
      </c>
    </row>
    <row r="937" spans="1:7" ht="63" x14ac:dyDescent="0.25">
      <c r="A937" s="81" t="s">
        <v>39</v>
      </c>
      <c r="B937" s="4"/>
      <c r="C937" s="4" t="s">
        <v>86</v>
      </c>
      <c r="D937" s="4" t="s">
        <v>25</v>
      </c>
      <c r="E937" s="6" t="s">
        <v>799</v>
      </c>
      <c r="F937" s="4" t="s">
        <v>67</v>
      </c>
      <c r="G937" s="7">
        <v>23981.7</v>
      </c>
    </row>
    <row r="938" spans="1:7" ht="31.5" x14ac:dyDescent="0.25">
      <c r="A938" s="81" t="s">
        <v>40</v>
      </c>
      <c r="B938" s="4"/>
      <c r="C938" s="4" t="s">
        <v>86</v>
      </c>
      <c r="D938" s="4" t="s">
        <v>25</v>
      </c>
      <c r="E938" s="6" t="s">
        <v>799</v>
      </c>
      <c r="F938" s="4" t="s">
        <v>69</v>
      </c>
      <c r="G938" s="7">
        <v>342.3</v>
      </c>
    </row>
    <row r="939" spans="1:7" x14ac:dyDescent="0.25">
      <c r="A939" s="81" t="s">
        <v>31</v>
      </c>
      <c r="B939" s="4"/>
      <c r="C939" s="4" t="s">
        <v>86</v>
      </c>
      <c r="D939" s="4" t="s">
        <v>25</v>
      </c>
      <c r="E939" s="6" t="s">
        <v>799</v>
      </c>
      <c r="F939" s="4" t="s">
        <v>77</v>
      </c>
      <c r="G939" s="7">
        <v>0</v>
      </c>
    </row>
    <row r="940" spans="1:7" x14ac:dyDescent="0.25">
      <c r="A940" s="81" t="s">
        <v>267</v>
      </c>
      <c r="B940" s="30"/>
      <c r="C940" s="4" t="s">
        <v>86</v>
      </c>
      <c r="D940" s="4" t="s">
        <v>25</v>
      </c>
      <c r="E940" s="30" t="s">
        <v>465</v>
      </c>
      <c r="F940" s="4"/>
      <c r="G940" s="7">
        <f t="shared" ref="G940" si="249">SUM(G941:G944)</f>
        <v>31667.399999999998</v>
      </c>
    </row>
    <row r="941" spans="1:7" ht="63" x14ac:dyDescent="0.25">
      <c r="A941" s="2" t="s">
        <v>39</v>
      </c>
      <c r="B941" s="4"/>
      <c r="C941" s="4" t="s">
        <v>86</v>
      </c>
      <c r="D941" s="4" t="s">
        <v>25</v>
      </c>
      <c r="E941" s="30" t="s">
        <v>465</v>
      </c>
      <c r="F941" s="4" t="s">
        <v>67</v>
      </c>
      <c r="G941" s="7">
        <v>15756.4</v>
      </c>
    </row>
    <row r="942" spans="1:7" ht="31.5" x14ac:dyDescent="0.25">
      <c r="A942" s="81" t="s">
        <v>40</v>
      </c>
      <c r="B942" s="4"/>
      <c r="C942" s="4" t="s">
        <v>86</v>
      </c>
      <c r="D942" s="4" t="s">
        <v>25</v>
      </c>
      <c r="E942" s="30" t="s">
        <v>465</v>
      </c>
      <c r="F942" s="4" t="s">
        <v>69</v>
      </c>
      <c r="G942" s="7">
        <v>15421.4</v>
      </c>
    </row>
    <row r="943" spans="1:7" x14ac:dyDescent="0.25">
      <c r="A943" s="81" t="s">
        <v>31</v>
      </c>
      <c r="B943" s="4"/>
      <c r="C943" s="4" t="s">
        <v>86</v>
      </c>
      <c r="D943" s="4" t="s">
        <v>25</v>
      </c>
      <c r="E943" s="30" t="s">
        <v>465</v>
      </c>
      <c r="F943" s="4" t="s">
        <v>77</v>
      </c>
      <c r="G943" s="7">
        <v>44.5</v>
      </c>
    </row>
    <row r="944" spans="1:7" x14ac:dyDescent="0.25">
      <c r="A944" s="81" t="s">
        <v>17</v>
      </c>
      <c r="B944" s="4"/>
      <c r="C944" s="4" t="s">
        <v>86</v>
      </c>
      <c r="D944" s="4" t="s">
        <v>25</v>
      </c>
      <c r="E944" s="30" t="s">
        <v>465</v>
      </c>
      <c r="F944" s="4" t="s">
        <v>74</v>
      </c>
      <c r="G944" s="7">
        <v>445.1</v>
      </c>
    </row>
    <row r="945" spans="1:7" ht="47.25" x14ac:dyDescent="0.25">
      <c r="A945" s="81" t="s">
        <v>417</v>
      </c>
      <c r="B945" s="4"/>
      <c r="C945" s="4" t="s">
        <v>86</v>
      </c>
      <c r="D945" s="4" t="s">
        <v>25</v>
      </c>
      <c r="E945" s="30" t="s">
        <v>269</v>
      </c>
      <c r="F945" s="4"/>
      <c r="G945" s="7">
        <f>G946+G955</f>
        <v>23987</v>
      </c>
    </row>
    <row r="946" spans="1:7" x14ac:dyDescent="0.25">
      <c r="A946" s="81" t="s">
        <v>26</v>
      </c>
      <c r="B946" s="4"/>
      <c r="C946" s="4" t="s">
        <v>86</v>
      </c>
      <c r="D946" s="4" t="s">
        <v>25</v>
      </c>
      <c r="E946" s="30" t="s">
        <v>270</v>
      </c>
      <c r="F946" s="4"/>
      <c r="G946" s="7">
        <f t="shared" ref="G946" si="250">SUM(G948+G951)+G953+G949+G947</f>
        <v>23987</v>
      </c>
    </row>
    <row r="947" spans="1:7" ht="31.5" x14ac:dyDescent="0.25">
      <c r="A947" s="81" t="s">
        <v>40</v>
      </c>
      <c r="B947" s="4"/>
      <c r="C947" s="4" t="s">
        <v>86</v>
      </c>
      <c r="D947" s="4" t="s">
        <v>25</v>
      </c>
      <c r="E947" s="30" t="s">
        <v>270</v>
      </c>
      <c r="F947" s="4" t="s">
        <v>69</v>
      </c>
      <c r="G947" s="7">
        <v>815.8</v>
      </c>
    </row>
    <row r="948" spans="1:7" ht="31.5" x14ac:dyDescent="0.25">
      <c r="A948" s="81" t="s">
        <v>51</v>
      </c>
      <c r="B948" s="4"/>
      <c r="C948" s="4" t="s">
        <v>86</v>
      </c>
      <c r="D948" s="4" t="s">
        <v>25</v>
      </c>
      <c r="E948" s="30" t="s">
        <v>270</v>
      </c>
      <c r="F948" s="4" t="s">
        <v>95</v>
      </c>
      <c r="G948" s="7">
        <v>19546.7</v>
      </c>
    </row>
    <row r="949" spans="1:7" ht="47.25" x14ac:dyDescent="0.25">
      <c r="A949" s="118" t="s">
        <v>884</v>
      </c>
      <c r="B949" s="4"/>
      <c r="C949" s="4" t="s">
        <v>86</v>
      </c>
      <c r="D949" s="4" t="s">
        <v>25</v>
      </c>
      <c r="E949" s="30" t="s">
        <v>881</v>
      </c>
      <c r="F949" s="4"/>
      <c r="G949" s="7">
        <f>G950</f>
        <v>2310</v>
      </c>
    </row>
    <row r="950" spans="1:7" ht="31.5" x14ac:dyDescent="0.25">
      <c r="A950" s="114" t="s">
        <v>184</v>
      </c>
      <c r="B950" s="4"/>
      <c r="C950" s="4" t="s">
        <v>86</v>
      </c>
      <c r="D950" s="4" t="s">
        <v>25</v>
      </c>
      <c r="E950" s="30" t="s">
        <v>881</v>
      </c>
      <c r="F950" s="4" t="s">
        <v>95</v>
      </c>
      <c r="G950" s="7">
        <v>2310</v>
      </c>
    </row>
    <row r="951" spans="1:7" ht="31.5" hidden="1" x14ac:dyDescent="0.25">
      <c r="A951" s="114" t="s">
        <v>472</v>
      </c>
      <c r="B951" s="4"/>
      <c r="C951" s="4" t="s">
        <v>86</v>
      </c>
      <c r="D951" s="4" t="s">
        <v>25</v>
      </c>
      <c r="E951" s="30" t="s">
        <v>813</v>
      </c>
      <c r="F951" s="4"/>
      <c r="G951" s="7">
        <f>G952</f>
        <v>0</v>
      </c>
    </row>
    <row r="952" spans="1:7" ht="31.5" hidden="1" x14ac:dyDescent="0.25">
      <c r="A952" s="114" t="s">
        <v>40</v>
      </c>
      <c r="B952" s="4"/>
      <c r="C952" s="4" t="s">
        <v>86</v>
      </c>
      <c r="D952" s="4" t="s">
        <v>25</v>
      </c>
      <c r="E952" s="30" t="s">
        <v>813</v>
      </c>
      <c r="F952" s="4" t="s">
        <v>69</v>
      </c>
      <c r="G952" s="7"/>
    </row>
    <row r="953" spans="1:7" ht="63" x14ac:dyDescent="0.25">
      <c r="A953" s="114" t="s">
        <v>883</v>
      </c>
      <c r="B953" s="4"/>
      <c r="C953" s="4" t="s">
        <v>86</v>
      </c>
      <c r="D953" s="4" t="s">
        <v>25</v>
      </c>
      <c r="E953" s="30" t="s">
        <v>880</v>
      </c>
      <c r="F953" s="4"/>
      <c r="G953" s="7">
        <f>G954</f>
        <v>1314.5</v>
      </c>
    </row>
    <row r="954" spans="1:7" ht="31.5" x14ac:dyDescent="0.25">
      <c r="A954" s="114" t="s">
        <v>184</v>
      </c>
      <c r="B954" s="4"/>
      <c r="C954" s="4" t="s">
        <v>86</v>
      </c>
      <c r="D954" s="4" t="s">
        <v>25</v>
      </c>
      <c r="E954" s="30" t="s">
        <v>880</v>
      </c>
      <c r="F954" s="4" t="s">
        <v>95</v>
      </c>
      <c r="G954" s="7">
        <v>1314.5</v>
      </c>
    </row>
    <row r="955" spans="1:7" ht="31.5" hidden="1" x14ac:dyDescent="0.25">
      <c r="A955" s="81" t="s">
        <v>641</v>
      </c>
      <c r="B955" s="4"/>
      <c r="C955" s="4" t="s">
        <v>86</v>
      </c>
      <c r="D955" s="4" t="s">
        <v>25</v>
      </c>
      <c r="E955" s="30" t="s">
        <v>479</v>
      </c>
      <c r="F955" s="4"/>
      <c r="G955" s="7">
        <f>SUM(G956+G957)</f>
        <v>0</v>
      </c>
    </row>
    <row r="956" spans="1:7" ht="31.5" hidden="1" x14ac:dyDescent="0.25">
      <c r="A956" s="81" t="s">
        <v>184</v>
      </c>
      <c r="B956" s="4"/>
      <c r="C956" s="4" t="s">
        <v>86</v>
      </c>
      <c r="D956" s="4" t="s">
        <v>25</v>
      </c>
      <c r="E956" s="30" t="s">
        <v>479</v>
      </c>
      <c r="F956" s="4" t="s">
        <v>95</v>
      </c>
      <c r="G956" s="7"/>
    </row>
    <row r="957" spans="1:7" ht="31.5" hidden="1" x14ac:dyDescent="0.25">
      <c r="A957" s="81" t="s">
        <v>472</v>
      </c>
      <c r="B957" s="4"/>
      <c r="C957" s="4" t="s">
        <v>86</v>
      </c>
      <c r="D957" s="4" t="s">
        <v>25</v>
      </c>
      <c r="E957" s="30" t="s">
        <v>814</v>
      </c>
      <c r="F957" s="4"/>
      <c r="G957" s="7">
        <f t="shared" ref="G957" si="251">G958</f>
        <v>0</v>
      </c>
    </row>
    <row r="958" spans="1:7" ht="31.5" hidden="1" x14ac:dyDescent="0.25">
      <c r="A958" s="81" t="s">
        <v>184</v>
      </c>
      <c r="B958" s="4"/>
      <c r="C958" s="4" t="s">
        <v>86</v>
      </c>
      <c r="D958" s="4" t="s">
        <v>25</v>
      </c>
      <c r="E958" s="30" t="s">
        <v>814</v>
      </c>
      <c r="F958" s="4" t="s">
        <v>95</v>
      </c>
      <c r="G958" s="7"/>
    </row>
    <row r="959" spans="1:7" ht="31.5" hidden="1" x14ac:dyDescent="0.25">
      <c r="A959" s="81" t="s">
        <v>413</v>
      </c>
      <c r="B959" s="4"/>
      <c r="C959" s="4" t="s">
        <v>86</v>
      </c>
      <c r="D959" s="4" t="s">
        <v>25</v>
      </c>
      <c r="E959" s="30" t="s">
        <v>14</v>
      </c>
      <c r="F959" s="4"/>
      <c r="G959" s="7">
        <f t="shared" ref="G959:G962" si="252">G960</f>
        <v>0</v>
      </c>
    </row>
    <row r="960" spans="1:7" hidden="1" x14ac:dyDescent="0.25">
      <c r="A960" s="81" t="s">
        <v>642</v>
      </c>
      <c r="B960" s="4"/>
      <c r="C960" s="4" t="s">
        <v>86</v>
      </c>
      <c r="D960" s="4" t="s">
        <v>25</v>
      </c>
      <c r="E960" s="30" t="s">
        <v>49</v>
      </c>
      <c r="F960" s="4"/>
      <c r="G960" s="7">
        <f t="shared" si="252"/>
        <v>0</v>
      </c>
    </row>
    <row r="961" spans="1:7" hidden="1" x14ac:dyDescent="0.25">
      <c r="A961" s="81" t="s">
        <v>26</v>
      </c>
      <c r="B961" s="4"/>
      <c r="C961" s="4" t="s">
        <v>86</v>
      </c>
      <c r="D961" s="4" t="s">
        <v>25</v>
      </c>
      <c r="E961" s="21" t="s">
        <v>315</v>
      </c>
      <c r="F961" s="21"/>
      <c r="G961" s="7">
        <f t="shared" si="252"/>
        <v>0</v>
      </c>
    </row>
    <row r="962" spans="1:7" hidden="1" x14ac:dyDescent="0.25">
      <c r="A962" s="81" t="s">
        <v>28</v>
      </c>
      <c r="B962" s="4"/>
      <c r="C962" s="4" t="s">
        <v>86</v>
      </c>
      <c r="D962" s="4" t="s">
        <v>25</v>
      </c>
      <c r="E962" s="30" t="s">
        <v>316</v>
      </c>
      <c r="F962" s="4"/>
      <c r="G962" s="7">
        <f t="shared" si="252"/>
        <v>0</v>
      </c>
    </row>
    <row r="963" spans="1:7" ht="31.5" hidden="1" x14ac:dyDescent="0.25">
      <c r="A963" s="81" t="s">
        <v>40</v>
      </c>
      <c r="B963" s="4"/>
      <c r="C963" s="4" t="s">
        <v>86</v>
      </c>
      <c r="D963" s="4" t="s">
        <v>25</v>
      </c>
      <c r="E963" s="30" t="s">
        <v>316</v>
      </c>
      <c r="F963" s="4" t="s">
        <v>69</v>
      </c>
      <c r="G963" s="7"/>
    </row>
    <row r="964" spans="1:7" x14ac:dyDescent="0.25">
      <c r="A964" s="81" t="s">
        <v>143</v>
      </c>
      <c r="B964" s="4"/>
      <c r="C964" s="4" t="s">
        <v>86</v>
      </c>
      <c r="D964" s="4" t="s">
        <v>32</v>
      </c>
      <c r="E964" s="21"/>
      <c r="F964" s="4"/>
      <c r="G964" s="7">
        <f>SUM(G971)+G1085+G1079+G965</f>
        <v>2296841.6999999997</v>
      </c>
    </row>
    <row r="965" spans="1:7" ht="31.5" x14ac:dyDescent="0.25">
      <c r="A965" s="81" t="s">
        <v>343</v>
      </c>
      <c r="B965" s="82"/>
      <c r="C965" s="4" t="s">
        <v>86</v>
      </c>
      <c r="D965" s="4" t="s">
        <v>32</v>
      </c>
      <c r="E965" s="43" t="s">
        <v>287</v>
      </c>
      <c r="F965" s="4"/>
      <c r="G965" s="7">
        <f t="shared" ref="G965" si="253">G966</f>
        <v>5109</v>
      </c>
    </row>
    <row r="966" spans="1:7" x14ac:dyDescent="0.25">
      <c r="A966" s="75" t="s">
        <v>738</v>
      </c>
      <c r="B966" s="82"/>
      <c r="C966" s="4" t="s">
        <v>86</v>
      </c>
      <c r="D966" s="4" t="s">
        <v>32</v>
      </c>
      <c r="E966" s="43" t="s">
        <v>292</v>
      </c>
      <c r="F966" s="4"/>
      <c r="G966" s="7">
        <f>G968</f>
        <v>5109</v>
      </c>
    </row>
    <row r="967" spans="1:7" ht="31.5" x14ac:dyDescent="0.25">
      <c r="A967" s="75" t="s">
        <v>824</v>
      </c>
      <c r="B967" s="82"/>
      <c r="C967" s="4" t="s">
        <v>86</v>
      </c>
      <c r="D967" s="4" t="s">
        <v>32</v>
      </c>
      <c r="E967" s="43" t="s">
        <v>739</v>
      </c>
      <c r="F967" s="4"/>
      <c r="G967" s="7">
        <f t="shared" ref="G967" si="254">SUM(G968)</f>
        <v>5109</v>
      </c>
    </row>
    <row r="968" spans="1:7" ht="47.25" x14ac:dyDescent="0.25">
      <c r="A968" s="81" t="s">
        <v>681</v>
      </c>
      <c r="B968" s="82"/>
      <c r="C968" s="4" t="s">
        <v>86</v>
      </c>
      <c r="D968" s="4" t="s">
        <v>32</v>
      </c>
      <c r="E968" s="43" t="s">
        <v>740</v>
      </c>
      <c r="F968" s="4"/>
      <c r="G968" s="7">
        <f>G969+G970</f>
        <v>5109</v>
      </c>
    </row>
    <row r="969" spans="1:7" ht="63" x14ac:dyDescent="0.25">
      <c r="A969" s="2" t="s">
        <v>39</v>
      </c>
      <c r="B969" s="82"/>
      <c r="C969" s="4" t="s">
        <v>86</v>
      </c>
      <c r="D969" s="4" t="s">
        <v>32</v>
      </c>
      <c r="E969" s="43" t="s">
        <v>740</v>
      </c>
      <c r="F969" s="82" t="s">
        <v>67</v>
      </c>
      <c r="G969" s="7">
        <v>4665.8</v>
      </c>
    </row>
    <row r="970" spans="1:7" ht="31.5" x14ac:dyDescent="0.25">
      <c r="A970" s="81" t="s">
        <v>94</v>
      </c>
      <c r="B970" s="4"/>
      <c r="C970" s="4" t="s">
        <v>86</v>
      </c>
      <c r="D970" s="4" t="s">
        <v>32</v>
      </c>
      <c r="E970" s="43" t="s">
        <v>740</v>
      </c>
      <c r="F970" s="4" t="s">
        <v>95</v>
      </c>
      <c r="G970" s="7">
        <v>443.2</v>
      </c>
    </row>
    <row r="971" spans="1:7" ht="31.5" x14ac:dyDescent="0.25">
      <c r="A971" s="81" t="s">
        <v>415</v>
      </c>
      <c r="B971" s="4"/>
      <c r="C971" s="4" t="s">
        <v>86</v>
      </c>
      <c r="D971" s="4" t="s">
        <v>32</v>
      </c>
      <c r="E971" s="30" t="s">
        <v>266</v>
      </c>
      <c r="F971" s="4"/>
      <c r="G971" s="7">
        <f>SUM(G972+G1064)</f>
        <v>2291702.6999999997</v>
      </c>
    </row>
    <row r="972" spans="1:7" ht="47.25" x14ac:dyDescent="0.25">
      <c r="A972" s="81" t="s">
        <v>502</v>
      </c>
      <c r="B972" s="4"/>
      <c r="C972" s="4" t="s">
        <v>86</v>
      </c>
      <c r="D972" s="4" t="s">
        <v>32</v>
      </c>
      <c r="E972" s="30" t="s">
        <v>458</v>
      </c>
      <c r="F972" s="4"/>
      <c r="G972" s="7">
        <f t="shared" ref="G972" si="255">SUM(G973)+G1016+G1029+G1044+G1060+G1053+G1021+G1024+G1057</f>
        <v>2250611.4</v>
      </c>
    </row>
    <row r="973" spans="1:7" x14ac:dyDescent="0.25">
      <c r="A973" s="81" t="s">
        <v>26</v>
      </c>
      <c r="B973" s="4"/>
      <c r="C973" s="4" t="s">
        <v>86</v>
      </c>
      <c r="D973" s="4" t="s">
        <v>32</v>
      </c>
      <c r="E973" s="21" t="s">
        <v>459</v>
      </c>
      <c r="F973" s="21"/>
      <c r="G973" s="7">
        <f t="shared" ref="G973" si="256">SUM(G982+G986+G1006+G1009)+G1003+G1000+G995+G989+G1012+G974+G980+G1014+G977+G992+G997</f>
        <v>294569.90000000002</v>
      </c>
    </row>
    <row r="974" spans="1:7" ht="157.5" x14ac:dyDescent="0.25">
      <c r="A974" s="81" t="s">
        <v>801</v>
      </c>
      <c r="B974" s="4"/>
      <c r="C974" s="4" t="s">
        <v>86</v>
      </c>
      <c r="D974" s="4" t="s">
        <v>32</v>
      </c>
      <c r="E974" s="21" t="s">
        <v>800</v>
      </c>
      <c r="F974" s="21"/>
      <c r="G974" s="7">
        <f t="shared" ref="G974" si="257">SUM(G975:G976)</f>
        <v>4597.1000000000004</v>
      </c>
    </row>
    <row r="975" spans="1:7" ht="31.5" x14ac:dyDescent="0.25">
      <c r="A975" s="81" t="s">
        <v>40</v>
      </c>
      <c r="B975" s="4"/>
      <c r="C975" s="4" t="s">
        <v>86</v>
      </c>
      <c r="D975" s="4" t="s">
        <v>32</v>
      </c>
      <c r="E975" s="21" t="s">
        <v>800</v>
      </c>
      <c r="F975" s="21">
        <v>200</v>
      </c>
      <c r="G975" s="7">
        <v>1397.3</v>
      </c>
    </row>
    <row r="976" spans="1:7" ht="31.5" x14ac:dyDescent="0.25">
      <c r="A976" s="81" t="s">
        <v>184</v>
      </c>
      <c r="B976" s="4"/>
      <c r="C976" s="4" t="s">
        <v>86</v>
      </c>
      <c r="D976" s="4" t="s">
        <v>32</v>
      </c>
      <c r="E976" s="21" t="s">
        <v>800</v>
      </c>
      <c r="F976" s="21">
        <v>600</v>
      </c>
      <c r="G976" s="7">
        <v>3199.8</v>
      </c>
    </row>
    <row r="977" spans="1:7" ht="173.25" hidden="1" x14ac:dyDescent="0.25">
      <c r="A977" s="137" t="s">
        <v>944</v>
      </c>
      <c r="B977" s="4"/>
      <c r="C977" s="4" t="s">
        <v>86</v>
      </c>
      <c r="D977" s="4" t="s">
        <v>32</v>
      </c>
      <c r="E977" s="21" t="s">
        <v>943</v>
      </c>
      <c r="F977" s="21"/>
      <c r="G977" s="7">
        <f t="shared" ref="G977" si="258">SUM(G978:G979)</f>
        <v>0</v>
      </c>
    </row>
    <row r="978" spans="1:7" ht="31.5" hidden="1" x14ac:dyDescent="0.25">
      <c r="A978" s="137" t="s">
        <v>40</v>
      </c>
      <c r="B978" s="4"/>
      <c r="C978" s="4" t="s">
        <v>86</v>
      </c>
      <c r="D978" s="4" t="s">
        <v>32</v>
      </c>
      <c r="E978" s="21" t="s">
        <v>943</v>
      </c>
      <c r="F978" s="21">
        <v>200</v>
      </c>
      <c r="G978" s="7">
        <v>0</v>
      </c>
    </row>
    <row r="979" spans="1:7" ht="31.5" hidden="1" x14ac:dyDescent="0.25">
      <c r="A979" s="137" t="s">
        <v>184</v>
      </c>
      <c r="B979" s="4"/>
      <c r="C979" s="4" t="s">
        <v>86</v>
      </c>
      <c r="D979" s="4" t="s">
        <v>32</v>
      </c>
      <c r="E979" s="21" t="s">
        <v>943</v>
      </c>
      <c r="F979" s="21">
        <v>600</v>
      </c>
      <c r="G979" s="7"/>
    </row>
    <row r="980" spans="1:7" x14ac:dyDescent="0.25">
      <c r="A980" s="93" t="s">
        <v>868</v>
      </c>
      <c r="B980" s="4"/>
      <c r="C980" s="4" t="s">
        <v>86</v>
      </c>
      <c r="D980" s="4" t="s">
        <v>32</v>
      </c>
      <c r="E980" s="6" t="s">
        <v>869</v>
      </c>
      <c r="F980" s="21"/>
      <c r="G980" s="7">
        <f t="shared" ref="G980" si="259">SUM(G981)</f>
        <v>528</v>
      </c>
    </row>
    <row r="981" spans="1:7" ht="31.5" x14ac:dyDescent="0.25">
      <c r="A981" s="93" t="s">
        <v>184</v>
      </c>
      <c r="B981" s="4"/>
      <c r="C981" s="4" t="s">
        <v>86</v>
      </c>
      <c r="D981" s="4" t="s">
        <v>32</v>
      </c>
      <c r="E981" s="98" t="s">
        <v>869</v>
      </c>
      <c r="F981" s="21">
        <v>600</v>
      </c>
      <c r="G981" s="7">
        <v>528</v>
      </c>
    </row>
    <row r="982" spans="1:7" x14ac:dyDescent="0.25">
      <c r="A982" s="81" t="s">
        <v>271</v>
      </c>
      <c r="B982" s="4"/>
      <c r="C982" s="4" t="s">
        <v>86</v>
      </c>
      <c r="D982" s="4" t="s">
        <v>32</v>
      </c>
      <c r="E982" s="6" t="s">
        <v>469</v>
      </c>
      <c r="F982" s="21"/>
      <c r="G982" s="7">
        <f>SUM(G983:G985)</f>
        <v>43506.7</v>
      </c>
    </row>
    <row r="983" spans="1:7" ht="31.5" x14ac:dyDescent="0.25">
      <c r="A983" s="81" t="s">
        <v>40</v>
      </c>
      <c r="B983" s="4"/>
      <c r="C983" s="4" t="s">
        <v>86</v>
      </c>
      <c r="D983" s="4" t="s">
        <v>32</v>
      </c>
      <c r="E983" s="6" t="s">
        <v>469</v>
      </c>
      <c r="F983" s="21">
        <v>200</v>
      </c>
      <c r="G983" s="7">
        <v>7430</v>
      </c>
    </row>
    <row r="984" spans="1:7" x14ac:dyDescent="0.25">
      <c r="A984" s="81" t="s">
        <v>31</v>
      </c>
      <c r="B984" s="4"/>
      <c r="C984" s="4" t="s">
        <v>86</v>
      </c>
      <c r="D984" s="4" t="s">
        <v>32</v>
      </c>
      <c r="E984" s="6" t="s">
        <v>469</v>
      </c>
      <c r="F984" s="21">
        <v>300</v>
      </c>
      <c r="G984" s="7">
        <v>14</v>
      </c>
    </row>
    <row r="985" spans="1:7" ht="31.5" x14ac:dyDescent="0.25">
      <c r="A985" s="81" t="s">
        <v>184</v>
      </c>
      <c r="B985" s="4"/>
      <c r="C985" s="4" t="s">
        <v>86</v>
      </c>
      <c r="D985" s="4" t="s">
        <v>32</v>
      </c>
      <c r="E985" s="6" t="s">
        <v>469</v>
      </c>
      <c r="F985" s="21">
        <v>600</v>
      </c>
      <c r="G985" s="7">
        <v>36062.699999999997</v>
      </c>
    </row>
    <row r="986" spans="1:7" ht="47.25" x14ac:dyDescent="0.25">
      <c r="A986" s="81" t="s">
        <v>644</v>
      </c>
      <c r="B986" s="4"/>
      <c r="C986" s="4" t="s">
        <v>86</v>
      </c>
      <c r="D986" s="4" t="s">
        <v>32</v>
      </c>
      <c r="E986" s="21" t="s">
        <v>473</v>
      </c>
      <c r="F986" s="4"/>
      <c r="G986" s="7">
        <f t="shared" ref="G986" si="260">SUM(G987:G988)</f>
        <v>7663.8</v>
      </c>
    </row>
    <row r="987" spans="1:7" ht="31.5" x14ac:dyDescent="0.25">
      <c r="A987" s="81" t="s">
        <v>40</v>
      </c>
      <c r="B987" s="4"/>
      <c r="C987" s="4" t="s">
        <v>86</v>
      </c>
      <c r="D987" s="4" t="s">
        <v>32</v>
      </c>
      <c r="E987" s="21" t="s">
        <v>473</v>
      </c>
      <c r="F987" s="4" t="s">
        <v>69</v>
      </c>
      <c r="G987" s="7">
        <v>2342.8000000000002</v>
      </c>
    </row>
    <row r="988" spans="1:7" ht="31.5" x14ac:dyDescent="0.25">
      <c r="A988" s="81" t="s">
        <v>184</v>
      </c>
      <c r="B988" s="4"/>
      <c r="C988" s="4" t="s">
        <v>86</v>
      </c>
      <c r="D988" s="4" t="s">
        <v>32</v>
      </c>
      <c r="E988" s="21" t="s">
        <v>473</v>
      </c>
      <c r="F988" s="4" t="s">
        <v>95</v>
      </c>
      <c r="G988" s="7">
        <v>5321</v>
      </c>
    </row>
    <row r="989" spans="1:7" x14ac:dyDescent="0.25">
      <c r="A989" s="81" t="s">
        <v>560</v>
      </c>
      <c r="B989" s="4"/>
      <c r="C989" s="4" t="s">
        <v>86</v>
      </c>
      <c r="D989" s="4" t="s">
        <v>32</v>
      </c>
      <c r="E989" s="21" t="s">
        <v>559</v>
      </c>
      <c r="F989" s="4"/>
      <c r="G989" s="7">
        <f t="shared" ref="G989" si="261">SUM(G990:G991)</f>
        <v>1306.6999999999998</v>
      </c>
    </row>
    <row r="990" spans="1:7" ht="31.5" x14ac:dyDescent="0.25">
      <c r="A990" s="81" t="s">
        <v>40</v>
      </c>
      <c r="B990" s="4"/>
      <c r="C990" s="4" t="s">
        <v>86</v>
      </c>
      <c r="D990" s="4" t="s">
        <v>32</v>
      </c>
      <c r="E990" s="21" t="s">
        <v>559</v>
      </c>
      <c r="F990" s="4" t="s">
        <v>69</v>
      </c>
      <c r="G990" s="7">
        <v>770.8</v>
      </c>
    </row>
    <row r="991" spans="1:7" ht="31.5" x14ac:dyDescent="0.25">
      <c r="A991" s="81" t="s">
        <v>184</v>
      </c>
      <c r="B991" s="4"/>
      <c r="C991" s="4" t="s">
        <v>86</v>
      </c>
      <c r="D991" s="4" t="s">
        <v>32</v>
      </c>
      <c r="E991" s="21" t="s">
        <v>559</v>
      </c>
      <c r="F991" s="4" t="s">
        <v>95</v>
      </c>
      <c r="G991" s="7">
        <v>535.9</v>
      </c>
    </row>
    <row r="992" spans="1:7" ht="47.25" x14ac:dyDescent="0.25">
      <c r="A992" s="137" t="s">
        <v>946</v>
      </c>
      <c r="B992" s="4"/>
      <c r="C992" s="4" t="s">
        <v>86</v>
      </c>
      <c r="D992" s="4" t="s">
        <v>32</v>
      </c>
      <c r="E992" s="21" t="s">
        <v>945</v>
      </c>
      <c r="F992" s="4"/>
      <c r="G992" s="7">
        <f t="shared" ref="G992" si="262">G993+G994</f>
        <v>236.6</v>
      </c>
    </row>
    <row r="993" spans="1:7" ht="31.5" x14ac:dyDescent="0.25">
      <c r="A993" s="137" t="s">
        <v>40</v>
      </c>
      <c r="B993" s="4"/>
      <c r="C993" s="4" t="s">
        <v>86</v>
      </c>
      <c r="D993" s="4" t="s">
        <v>32</v>
      </c>
      <c r="E993" s="21" t="s">
        <v>945</v>
      </c>
      <c r="F993" s="4" t="s">
        <v>69</v>
      </c>
      <c r="G993" s="7">
        <v>76.099999999999994</v>
      </c>
    </row>
    <row r="994" spans="1:7" ht="31.5" x14ac:dyDescent="0.25">
      <c r="A994" s="137" t="s">
        <v>184</v>
      </c>
      <c r="B994" s="4"/>
      <c r="C994" s="4" t="s">
        <v>86</v>
      </c>
      <c r="D994" s="4" t="s">
        <v>32</v>
      </c>
      <c r="E994" s="21" t="s">
        <v>945</v>
      </c>
      <c r="F994" s="4" t="s">
        <v>95</v>
      </c>
      <c r="G994" s="7">
        <v>160.5</v>
      </c>
    </row>
    <row r="995" spans="1:7" ht="31.5" x14ac:dyDescent="0.25">
      <c r="A995" s="81" t="s">
        <v>384</v>
      </c>
      <c r="B995" s="4"/>
      <c r="C995" s="4" t="s">
        <v>86</v>
      </c>
      <c r="D995" s="4" t="s">
        <v>32</v>
      </c>
      <c r="E995" s="21" t="s">
        <v>521</v>
      </c>
      <c r="F995" s="4"/>
      <c r="G995" s="7">
        <f t="shared" ref="G995" si="263">SUM(G996)</f>
        <v>1744</v>
      </c>
    </row>
    <row r="996" spans="1:7" ht="31.5" x14ac:dyDescent="0.25">
      <c r="A996" s="81" t="s">
        <v>40</v>
      </c>
      <c r="B996" s="4"/>
      <c r="C996" s="4" t="s">
        <v>86</v>
      </c>
      <c r="D996" s="4" t="s">
        <v>32</v>
      </c>
      <c r="E996" s="21" t="s">
        <v>521</v>
      </c>
      <c r="F996" s="4" t="s">
        <v>69</v>
      </c>
      <c r="G996" s="7">
        <v>1744</v>
      </c>
    </row>
    <row r="997" spans="1:7" ht="63" x14ac:dyDescent="0.25">
      <c r="A997" s="139" t="s">
        <v>953</v>
      </c>
      <c r="B997" s="4"/>
      <c r="C997" s="4" t="s">
        <v>86</v>
      </c>
      <c r="D997" s="4" t="s">
        <v>32</v>
      </c>
      <c r="E997" s="21" t="s">
        <v>952</v>
      </c>
      <c r="F997" s="4"/>
      <c r="G997" s="7">
        <f>G999+G998</f>
        <v>1167.9000000000001</v>
      </c>
    </row>
    <row r="998" spans="1:7" ht="63" x14ac:dyDescent="0.25">
      <c r="A998" s="2" t="s">
        <v>39</v>
      </c>
      <c r="B998" s="4"/>
      <c r="C998" s="4" t="s">
        <v>86</v>
      </c>
      <c r="D998" s="4" t="s">
        <v>32</v>
      </c>
      <c r="E998" s="21" t="s">
        <v>952</v>
      </c>
      <c r="F998" s="4" t="s">
        <v>67</v>
      </c>
      <c r="G998" s="7">
        <v>442.4</v>
      </c>
    </row>
    <row r="999" spans="1:7" ht="31.5" x14ac:dyDescent="0.25">
      <c r="A999" s="139" t="s">
        <v>40</v>
      </c>
      <c r="B999" s="4"/>
      <c r="C999" s="4" t="s">
        <v>86</v>
      </c>
      <c r="D999" s="4" t="s">
        <v>32</v>
      </c>
      <c r="E999" s="21" t="s">
        <v>952</v>
      </c>
      <c r="F999" s="4" t="s">
        <v>69</v>
      </c>
      <c r="G999" s="7">
        <v>725.5</v>
      </c>
    </row>
    <row r="1000" spans="1:7" ht="47.25" x14ac:dyDescent="0.25">
      <c r="A1000" s="81" t="s">
        <v>660</v>
      </c>
      <c r="B1000" s="4"/>
      <c r="C1000" s="4" t="s">
        <v>86</v>
      </c>
      <c r="D1000" s="4" t="s">
        <v>32</v>
      </c>
      <c r="E1000" s="21" t="s">
        <v>520</v>
      </c>
      <c r="F1000" s="4"/>
      <c r="G1000" s="7">
        <f t="shared" ref="G1000" si="264">SUM(G1001:G1002)</f>
        <v>89742.6</v>
      </c>
    </row>
    <row r="1001" spans="1:7" ht="63" x14ac:dyDescent="0.25">
      <c r="A1001" s="2" t="s">
        <v>39</v>
      </c>
      <c r="B1001" s="4"/>
      <c r="C1001" s="4" t="s">
        <v>86</v>
      </c>
      <c r="D1001" s="4" t="s">
        <v>32</v>
      </c>
      <c r="E1001" s="21" t="s">
        <v>520</v>
      </c>
      <c r="F1001" s="4" t="s">
        <v>67</v>
      </c>
      <c r="G1001" s="7">
        <v>34173.5</v>
      </c>
    </row>
    <row r="1002" spans="1:7" ht="31.5" x14ac:dyDescent="0.25">
      <c r="A1002" s="81" t="s">
        <v>184</v>
      </c>
      <c r="B1002" s="4"/>
      <c r="C1002" s="4" t="s">
        <v>86</v>
      </c>
      <c r="D1002" s="4" t="s">
        <v>32</v>
      </c>
      <c r="E1002" s="21" t="s">
        <v>520</v>
      </c>
      <c r="F1002" s="4" t="s">
        <v>95</v>
      </c>
      <c r="G1002" s="7">
        <v>55569.1</v>
      </c>
    </row>
    <row r="1003" spans="1:7" ht="47.25" x14ac:dyDescent="0.25">
      <c r="A1003" s="54" t="s">
        <v>677</v>
      </c>
      <c r="B1003" s="4"/>
      <c r="C1003" s="4" t="s">
        <v>86</v>
      </c>
      <c r="D1003" s="4" t="s">
        <v>32</v>
      </c>
      <c r="E1003" s="21" t="s">
        <v>536</v>
      </c>
      <c r="F1003" s="4"/>
      <c r="G1003" s="7">
        <f t="shared" ref="G1003" si="265">SUM(G1004:G1005)</f>
        <v>116621.70000000001</v>
      </c>
    </row>
    <row r="1004" spans="1:7" ht="31.5" x14ac:dyDescent="0.25">
      <c r="A1004" s="81" t="s">
        <v>40</v>
      </c>
      <c r="B1004" s="4"/>
      <c r="C1004" s="4" t="s">
        <v>86</v>
      </c>
      <c r="D1004" s="4" t="s">
        <v>32</v>
      </c>
      <c r="E1004" s="21" t="s">
        <v>536</v>
      </c>
      <c r="F1004" s="4" t="s">
        <v>69</v>
      </c>
      <c r="G1004" s="7">
        <v>33687.599999999999</v>
      </c>
    </row>
    <row r="1005" spans="1:7" ht="31.5" x14ac:dyDescent="0.25">
      <c r="A1005" s="81" t="s">
        <v>184</v>
      </c>
      <c r="B1005" s="4"/>
      <c r="C1005" s="4" t="s">
        <v>86</v>
      </c>
      <c r="D1005" s="4" t="s">
        <v>32</v>
      </c>
      <c r="E1005" s="21" t="s">
        <v>536</v>
      </c>
      <c r="F1005" s="4" t="s">
        <v>95</v>
      </c>
      <c r="G1005" s="7">
        <v>82934.100000000006</v>
      </c>
    </row>
    <row r="1006" spans="1:7" ht="47.25" x14ac:dyDescent="0.25">
      <c r="A1006" s="81" t="s">
        <v>802</v>
      </c>
      <c r="B1006" s="4"/>
      <c r="C1006" s="4" t="s">
        <v>86</v>
      </c>
      <c r="D1006" s="4" t="s">
        <v>32</v>
      </c>
      <c r="E1006" s="6" t="s">
        <v>803</v>
      </c>
      <c r="F1006" s="21"/>
      <c r="G1006" s="7">
        <f>SUM(G1007:G1008)</f>
        <v>6327.7000000000007</v>
      </c>
    </row>
    <row r="1007" spans="1:7" ht="31.5" x14ac:dyDescent="0.25">
      <c r="A1007" s="81" t="s">
        <v>40</v>
      </c>
      <c r="B1007" s="4"/>
      <c r="C1007" s="4" t="s">
        <v>86</v>
      </c>
      <c r="D1007" s="4" t="s">
        <v>32</v>
      </c>
      <c r="E1007" s="6" t="s">
        <v>803</v>
      </c>
      <c r="F1007" s="4" t="s">
        <v>69</v>
      </c>
      <c r="G1007" s="55">
        <v>2313.8000000000002</v>
      </c>
    </row>
    <row r="1008" spans="1:7" ht="31.5" x14ac:dyDescent="0.25">
      <c r="A1008" s="81" t="s">
        <v>184</v>
      </c>
      <c r="B1008" s="4"/>
      <c r="C1008" s="4" t="s">
        <v>86</v>
      </c>
      <c r="D1008" s="4" t="s">
        <v>32</v>
      </c>
      <c r="E1008" s="6" t="s">
        <v>803</v>
      </c>
      <c r="F1008" s="4" t="s">
        <v>95</v>
      </c>
      <c r="G1008" s="55">
        <v>4013.9</v>
      </c>
    </row>
    <row r="1009" spans="1:7" ht="47.25" x14ac:dyDescent="0.25">
      <c r="A1009" s="81" t="s">
        <v>545</v>
      </c>
      <c r="B1009" s="4"/>
      <c r="C1009" s="4" t="s">
        <v>86</v>
      </c>
      <c r="D1009" s="4" t="s">
        <v>32</v>
      </c>
      <c r="E1009" s="21" t="s">
        <v>804</v>
      </c>
      <c r="F1009" s="4"/>
      <c r="G1009" s="7">
        <f>G1011+G1010</f>
        <v>15329.800000000001</v>
      </c>
    </row>
    <row r="1010" spans="1:7" ht="31.5" x14ac:dyDescent="0.25">
      <c r="A1010" s="81" t="s">
        <v>40</v>
      </c>
      <c r="B1010" s="4"/>
      <c r="C1010" s="4" t="s">
        <v>86</v>
      </c>
      <c r="D1010" s="4" t="s">
        <v>32</v>
      </c>
      <c r="E1010" s="21" t="s">
        <v>804</v>
      </c>
      <c r="F1010" s="4" t="s">
        <v>69</v>
      </c>
      <c r="G1010" s="55">
        <v>4235.6000000000004</v>
      </c>
    </row>
    <row r="1011" spans="1:7" ht="31.5" x14ac:dyDescent="0.25">
      <c r="A1011" s="81" t="s">
        <v>184</v>
      </c>
      <c r="B1011" s="4"/>
      <c r="C1011" s="4" t="s">
        <v>86</v>
      </c>
      <c r="D1011" s="4" t="s">
        <v>32</v>
      </c>
      <c r="E1011" s="21" t="s">
        <v>804</v>
      </c>
      <c r="F1011" s="4" t="s">
        <v>95</v>
      </c>
      <c r="G1011" s="55">
        <v>11094.2</v>
      </c>
    </row>
    <row r="1012" spans="1:7" ht="31.5" x14ac:dyDescent="0.25">
      <c r="A1012" s="81" t="s">
        <v>683</v>
      </c>
      <c r="B1012" s="4"/>
      <c r="C1012" s="4" t="s">
        <v>86</v>
      </c>
      <c r="D1012" s="4" t="s">
        <v>32</v>
      </c>
      <c r="E1012" s="21" t="s">
        <v>882</v>
      </c>
      <c r="F1012" s="4"/>
      <c r="G1012" s="55">
        <f t="shared" ref="G1012" si="266">SUM(G1013)</f>
        <v>1797.3</v>
      </c>
    </row>
    <row r="1013" spans="1:7" ht="31.5" x14ac:dyDescent="0.25">
      <c r="A1013" s="81" t="s">
        <v>184</v>
      </c>
      <c r="B1013" s="4"/>
      <c r="C1013" s="4" t="s">
        <v>86</v>
      </c>
      <c r="D1013" s="4" t="s">
        <v>32</v>
      </c>
      <c r="E1013" s="21" t="s">
        <v>882</v>
      </c>
      <c r="F1013" s="4" t="s">
        <v>95</v>
      </c>
      <c r="G1013" s="55">
        <v>1797.3</v>
      </c>
    </row>
    <row r="1014" spans="1:7" ht="31.5" x14ac:dyDescent="0.25">
      <c r="A1014" s="125" t="s">
        <v>909</v>
      </c>
      <c r="B1014" s="4"/>
      <c r="C1014" s="4" t="s">
        <v>86</v>
      </c>
      <c r="D1014" s="4" t="s">
        <v>32</v>
      </c>
      <c r="E1014" s="21" t="s">
        <v>908</v>
      </c>
      <c r="F1014" s="4"/>
      <c r="G1014" s="55">
        <f t="shared" ref="G1014" si="267">SUM(G1015)</f>
        <v>4000</v>
      </c>
    </row>
    <row r="1015" spans="1:7" ht="31.5" x14ac:dyDescent="0.25">
      <c r="A1015" s="125" t="s">
        <v>40</v>
      </c>
      <c r="B1015" s="4"/>
      <c r="C1015" s="4" t="s">
        <v>86</v>
      </c>
      <c r="D1015" s="4" t="s">
        <v>32</v>
      </c>
      <c r="E1015" s="21" t="s">
        <v>908</v>
      </c>
      <c r="F1015" s="4" t="s">
        <v>69</v>
      </c>
      <c r="G1015" s="55">
        <v>4000</v>
      </c>
    </row>
    <row r="1016" spans="1:7" ht="47.25" x14ac:dyDescent="0.25">
      <c r="A1016" s="81" t="s">
        <v>20</v>
      </c>
      <c r="B1016" s="4"/>
      <c r="C1016" s="4" t="s">
        <v>86</v>
      </c>
      <c r="D1016" s="4" t="s">
        <v>32</v>
      </c>
      <c r="E1016" s="6" t="s">
        <v>466</v>
      </c>
      <c r="F1016" s="4"/>
      <c r="G1016" s="7">
        <f>G1017+G1019</f>
        <v>1191453.8999999999</v>
      </c>
    </row>
    <row r="1017" spans="1:7" ht="78.75" x14ac:dyDescent="0.25">
      <c r="A1017" s="81" t="s">
        <v>805</v>
      </c>
      <c r="B1017" s="4"/>
      <c r="C1017" s="4" t="s">
        <v>86</v>
      </c>
      <c r="D1017" s="4" t="s">
        <v>32</v>
      </c>
      <c r="E1017" s="43" t="s">
        <v>806</v>
      </c>
      <c r="F1017" s="4"/>
      <c r="G1017" s="7">
        <f>G1018</f>
        <v>836667.9</v>
      </c>
    </row>
    <row r="1018" spans="1:7" ht="31.5" x14ac:dyDescent="0.25">
      <c r="A1018" s="81" t="s">
        <v>94</v>
      </c>
      <c r="B1018" s="4"/>
      <c r="C1018" s="4" t="s">
        <v>86</v>
      </c>
      <c r="D1018" s="4" t="s">
        <v>32</v>
      </c>
      <c r="E1018" s="43" t="s">
        <v>806</v>
      </c>
      <c r="F1018" s="4" t="s">
        <v>95</v>
      </c>
      <c r="G1018" s="55">
        <v>836667.9</v>
      </c>
    </row>
    <row r="1019" spans="1:7" x14ac:dyDescent="0.25">
      <c r="A1019" s="81" t="s">
        <v>271</v>
      </c>
      <c r="B1019" s="4"/>
      <c r="C1019" s="4" t="s">
        <v>86</v>
      </c>
      <c r="D1019" s="4" t="s">
        <v>32</v>
      </c>
      <c r="E1019" s="21" t="s">
        <v>467</v>
      </c>
      <c r="F1019" s="4"/>
      <c r="G1019" s="7">
        <f>G1020</f>
        <v>354786</v>
      </c>
    </row>
    <row r="1020" spans="1:7" ht="31.5" x14ac:dyDescent="0.25">
      <c r="A1020" s="81" t="s">
        <v>184</v>
      </c>
      <c r="B1020" s="4"/>
      <c r="C1020" s="4" t="s">
        <v>86</v>
      </c>
      <c r="D1020" s="4" t="s">
        <v>32</v>
      </c>
      <c r="E1020" s="21" t="s">
        <v>467</v>
      </c>
      <c r="F1020" s="4" t="s">
        <v>95</v>
      </c>
      <c r="G1020" s="55">
        <v>354786</v>
      </c>
    </row>
    <row r="1021" spans="1:7" ht="31.5" x14ac:dyDescent="0.25">
      <c r="A1021" s="129" t="s">
        <v>213</v>
      </c>
      <c r="B1021" s="4"/>
      <c r="C1021" s="4" t="s">
        <v>86</v>
      </c>
      <c r="D1021" s="4" t="s">
        <v>32</v>
      </c>
      <c r="E1021" s="21" t="s">
        <v>926</v>
      </c>
      <c r="F1021" s="4"/>
      <c r="G1021" s="55">
        <f t="shared" ref="G1021" si="268">G1022</f>
        <v>8539.2000000000007</v>
      </c>
    </row>
    <row r="1022" spans="1:7" ht="78.75" x14ac:dyDescent="0.25">
      <c r="A1022" s="129" t="s">
        <v>300</v>
      </c>
      <c r="B1022" s="4"/>
      <c r="C1022" s="4" t="s">
        <v>86</v>
      </c>
      <c r="D1022" s="4" t="s">
        <v>32</v>
      </c>
      <c r="E1022" s="21" t="s">
        <v>927</v>
      </c>
      <c r="F1022" s="4"/>
      <c r="G1022" s="55">
        <f t="shared" ref="G1022" si="269">G1023</f>
        <v>8539.2000000000007</v>
      </c>
    </row>
    <row r="1023" spans="1:7" ht="31.5" x14ac:dyDescent="0.25">
      <c r="A1023" s="129" t="s">
        <v>184</v>
      </c>
      <c r="B1023" s="4"/>
      <c r="C1023" s="4" t="s">
        <v>86</v>
      </c>
      <c r="D1023" s="4" t="s">
        <v>32</v>
      </c>
      <c r="E1023" s="21" t="s">
        <v>927</v>
      </c>
      <c r="F1023" s="4" t="s">
        <v>95</v>
      </c>
      <c r="G1023" s="55">
        <v>8539.2000000000007</v>
      </c>
    </row>
    <row r="1024" spans="1:7" ht="31.5" x14ac:dyDescent="0.25">
      <c r="A1024" s="129" t="s">
        <v>268</v>
      </c>
      <c r="B1024" s="4"/>
      <c r="C1024" s="4" t="s">
        <v>86</v>
      </c>
      <c r="D1024" s="4" t="s">
        <v>32</v>
      </c>
      <c r="E1024" s="21" t="s">
        <v>515</v>
      </c>
      <c r="F1024" s="4"/>
      <c r="G1024" s="55">
        <f>G1025+G1027</f>
        <v>4915.2999999999993</v>
      </c>
    </row>
    <row r="1025" spans="1:7" ht="78.75" x14ac:dyDescent="0.25">
      <c r="A1025" s="129" t="s">
        <v>300</v>
      </c>
      <c r="B1025" s="4"/>
      <c r="C1025" s="4" t="s">
        <v>86</v>
      </c>
      <c r="D1025" s="4" t="s">
        <v>32</v>
      </c>
      <c r="E1025" s="21" t="s">
        <v>928</v>
      </c>
      <c r="F1025" s="4"/>
      <c r="G1025" s="55">
        <f>G1026</f>
        <v>134.4</v>
      </c>
    </row>
    <row r="1026" spans="1:7" ht="31.5" x14ac:dyDescent="0.25">
      <c r="A1026" s="129" t="s">
        <v>184</v>
      </c>
      <c r="B1026" s="4"/>
      <c r="C1026" s="4" t="s">
        <v>86</v>
      </c>
      <c r="D1026" s="4" t="s">
        <v>32</v>
      </c>
      <c r="E1026" s="21" t="s">
        <v>928</v>
      </c>
      <c r="F1026" s="4" t="s">
        <v>95</v>
      </c>
      <c r="G1026" s="55">
        <v>134.4</v>
      </c>
    </row>
    <row r="1027" spans="1:7" x14ac:dyDescent="0.25">
      <c r="A1027" s="81" t="s">
        <v>271</v>
      </c>
      <c r="B1027" s="4"/>
      <c r="C1027" s="4" t="s">
        <v>86</v>
      </c>
      <c r="D1027" s="4" t="s">
        <v>32</v>
      </c>
      <c r="E1027" s="21" t="s">
        <v>477</v>
      </c>
      <c r="F1027" s="4"/>
      <c r="G1027" s="7">
        <f t="shared" ref="G1027" si="270">SUM(G1028)</f>
        <v>4780.8999999999996</v>
      </c>
    </row>
    <row r="1028" spans="1:7" ht="31.5" x14ac:dyDescent="0.25">
      <c r="A1028" s="81" t="s">
        <v>184</v>
      </c>
      <c r="B1028" s="4"/>
      <c r="C1028" s="4" t="s">
        <v>86</v>
      </c>
      <c r="D1028" s="4" t="s">
        <v>32</v>
      </c>
      <c r="E1028" s="21" t="s">
        <v>477</v>
      </c>
      <c r="F1028" s="4" t="s">
        <v>95</v>
      </c>
      <c r="G1028" s="55">
        <v>4780.8999999999996</v>
      </c>
    </row>
    <row r="1029" spans="1:7" ht="31.5" x14ac:dyDescent="0.25">
      <c r="A1029" s="81" t="s">
        <v>33</v>
      </c>
      <c r="B1029" s="4"/>
      <c r="C1029" s="4" t="s">
        <v>86</v>
      </c>
      <c r="D1029" s="4" t="s">
        <v>32</v>
      </c>
      <c r="E1029" s="6" t="s">
        <v>464</v>
      </c>
      <c r="F1029" s="4"/>
      <c r="G1029" s="7">
        <f>G1030+G1033+G1036+G1040</f>
        <v>702032.60000000009</v>
      </c>
    </row>
    <row r="1030" spans="1:7" ht="94.5" x14ac:dyDescent="0.25">
      <c r="A1030" s="81" t="s">
        <v>299</v>
      </c>
      <c r="B1030" s="4"/>
      <c r="C1030" s="4" t="s">
        <v>86</v>
      </c>
      <c r="D1030" s="4" t="s">
        <v>32</v>
      </c>
      <c r="E1030" s="43" t="s">
        <v>807</v>
      </c>
      <c r="F1030" s="4"/>
      <c r="G1030" s="7">
        <f>G1031+G1032</f>
        <v>83072.900000000009</v>
      </c>
    </row>
    <row r="1031" spans="1:7" ht="63" x14ac:dyDescent="0.25">
      <c r="A1031" s="2" t="s">
        <v>39</v>
      </c>
      <c r="B1031" s="4"/>
      <c r="C1031" s="4" t="s">
        <v>86</v>
      </c>
      <c r="D1031" s="4" t="s">
        <v>32</v>
      </c>
      <c r="E1031" s="43" t="s">
        <v>807</v>
      </c>
      <c r="F1031" s="4" t="s">
        <v>67</v>
      </c>
      <c r="G1031" s="55">
        <v>78625.100000000006</v>
      </c>
    </row>
    <row r="1032" spans="1:7" ht="31.5" x14ac:dyDescent="0.25">
      <c r="A1032" s="81" t="s">
        <v>40</v>
      </c>
      <c r="B1032" s="4"/>
      <c r="C1032" s="4" t="s">
        <v>86</v>
      </c>
      <c r="D1032" s="4" t="s">
        <v>32</v>
      </c>
      <c r="E1032" s="43" t="s">
        <v>807</v>
      </c>
      <c r="F1032" s="4" t="s">
        <v>69</v>
      </c>
      <c r="G1032" s="55">
        <v>4447.8</v>
      </c>
    </row>
    <row r="1033" spans="1:7" ht="78.75" x14ac:dyDescent="0.25">
      <c r="A1033" s="81" t="s">
        <v>300</v>
      </c>
      <c r="B1033" s="4"/>
      <c r="C1033" s="4" t="s">
        <v>86</v>
      </c>
      <c r="D1033" s="4" t="s">
        <v>32</v>
      </c>
      <c r="E1033" s="43" t="s">
        <v>808</v>
      </c>
      <c r="F1033" s="4"/>
      <c r="G1033" s="7">
        <f>G1034+G1035</f>
        <v>392774.7</v>
      </c>
    </row>
    <row r="1034" spans="1:7" ht="63" x14ac:dyDescent="0.25">
      <c r="A1034" s="81" t="s">
        <v>39</v>
      </c>
      <c r="B1034" s="4"/>
      <c r="C1034" s="4" t="s">
        <v>86</v>
      </c>
      <c r="D1034" s="4" t="s">
        <v>32</v>
      </c>
      <c r="E1034" s="43" t="s">
        <v>808</v>
      </c>
      <c r="F1034" s="4" t="s">
        <v>67</v>
      </c>
      <c r="G1034" s="7">
        <v>379772.2</v>
      </c>
    </row>
    <row r="1035" spans="1:7" ht="31.5" x14ac:dyDescent="0.25">
      <c r="A1035" s="81" t="s">
        <v>40</v>
      </c>
      <c r="B1035" s="4"/>
      <c r="C1035" s="4" t="s">
        <v>86</v>
      </c>
      <c r="D1035" s="4" t="s">
        <v>32</v>
      </c>
      <c r="E1035" s="43" t="s">
        <v>808</v>
      </c>
      <c r="F1035" s="4" t="s">
        <v>69</v>
      </c>
      <c r="G1035" s="7">
        <v>13002.5</v>
      </c>
    </row>
    <row r="1036" spans="1:7" x14ac:dyDescent="0.25">
      <c r="A1036" s="81" t="s">
        <v>271</v>
      </c>
      <c r="B1036" s="4"/>
      <c r="C1036" s="4" t="s">
        <v>86</v>
      </c>
      <c r="D1036" s="4" t="s">
        <v>32</v>
      </c>
      <c r="E1036" s="30" t="s">
        <v>474</v>
      </c>
      <c r="F1036" s="30"/>
      <c r="G1036" s="7">
        <f>G1037+G1038+G1039</f>
        <v>200357.5</v>
      </c>
    </row>
    <row r="1037" spans="1:7" ht="63" x14ac:dyDescent="0.25">
      <c r="A1037" s="2" t="s">
        <v>39</v>
      </c>
      <c r="B1037" s="4"/>
      <c r="C1037" s="4" t="s">
        <v>86</v>
      </c>
      <c r="D1037" s="4" t="s">
        <v>32</v>
      </c>
      <c r="E1037" s="30" t="s">
        <v>474</v>
      </c>
      <c r="F1037" s="4" t="s">
        <v>67</v>
      </c>
      <c r="G1037" s="7">
        <v>109411.3</v>
      </c>
    </row>
    <row r="1038" spans="1:7" ht="31.5" x14ac:dyDescent="0.25">
      <c r="A1038" s="81" t="s">
        <v>40</v>
      </c>
      <c r="B1038" s="4"/>
      <c r="C1038" s="4" t="s">
        <v>86</v>
      </c>
      <c r="D1038" s="4" t="s">
        <v>32</v>
      </c>
      <c r="E1038" s="30" t="s">
        <v>474</v>
      </c>
      <c r="F1038" s="4" t="s">
        <v>69</v>
      </c>
      <c r="G1038" s="7">
        <v>82883.8</v>
      </c>
    </row>
    <row r="1039" spans="1:7" x14ac:dyDescent="0.25">
      <c r="A1039" s="81" t="s">
        <v>17</v>
      </c>
      <c r="B1039" s="4"/>
      <c r="C1039" s="4" t="s">
        <v>86</v>
      </c>
      <c r="D1039" s="4" t="s">
        <v>32</v>
      </c>
      <c r="E1039" s="30" t="s">
        <v>474</v>
      </c>
      <c r="F1039" s="4" t="s">
        <v>74</v>
      </c>
      <c r="G1039" s="7">
        <v>8062.4</v>
      </c>
    </row>
    <row r="1040" spans="1:7" ht="31.5" x14ac:dyDescent="0.25">
      <c r="A1040" s="81" t="s">
        <v>384</v>
      </c>
      <c r="B1040" s="4"/>
      <c r="C1040" s="4" t="s">
        <v>86</v>
      </c>
      <c r="D1040" s="4" t="s">
        <v>32</v>
      </c>
      <c r="E1040" s="21" t="s">
        <v>475</v>
      </c>
      <c r="F1040" s="21"/>
      <c r="G1040" s="7">
        <f>G1041+G1042+G1043</f>
        <v>25827.5</v>
      </c>
    </row>
    <row r="1041" spans="1:7" ht="63" x14ac:dyDescent="0.25">
      <c r="A1041" s="2" t="s">
        <v>39</v>
      </c>
      <c r="B1041" s="4"/>
      <c r="C1041" s="4" t="s">
        <v>86</v>
      </c>
      <c r="D1041" s="4" t="s">
        <v>32</v>
      </c>
      <c r="E1041" s="21" t="s">
        <v>475</v>
      </c>
      <c r="F1041" s="21">
        <v>100</v>
      </c>
      <c r="G1041" s="55">
        <v>14855.8</v>
      </c>
    </row>
    <row r="1042" spans="1:7" ht="31.5" x14ac:dyDescent="0.25">
      <c r="A1042" s="81" t="s">
        <v>40</v>
      </c>
      <c r="B1042" s="4"/>
      <c r="C1042" s="4" t="s">
        <v>86</v>
      </c>
      <c r="D1042" s="4" t="s">
        <v>32</v>
      </c>
      <c r="E1042" s="21" t="s">
        <v>475</v>
      </c>
      <c r="F1042" s="21">
        <v>200</v>
      </c>
      <c r="G1042" s="55">
        <v>9880.1</v>
      </c>
    </row>
    <row r="1043" spans="1:7" x14ac:dyDescent="0.25">
      <c r="A1043" s="81" t="s">
        <v>17</v>
      </c>
      <c r="B1043" s="4"/>
      <c r="C1043" s="4" t="s">
        <v>86</v>
      </c>
      <c r="D1043" s="4" t="s">
        <v>32</v>
      </c>
      <c r="E1043" s="21" t="s">
        <v>475</v>
      </c>
      <c r="F1043" s="21">
        <v>800</v>
      </c>
      <c r="G1043" s="55">
        <v>1091.5999999999999</v>
      </c>
    </row>
    <row r="1044" spans="1:7" x14ac:dyDescent="0.25">
      <c r="A1044" s="46" t="s">
        <v>610</v>
      </c>
      <c r="B1044" s="4"/>
      <c r="C1044" s="4" t="s">
        <v>86</v>
      </c>
      <c r="D1044" s="4" t="s">
        <v>32</v>
      </c>
      <c r="E1044" s="6" t="s">
        <v>476</v>
      </c>
      <c r="F1044" s="4"/>
      <c r="G1044" s="7">
        <f>G1051+G1045+G1049+G1047</f>
        <v>40058</v>
      </c>
    </row>
    <row r="1045" spans="1:7" ht="63" x14ac:dyDescent="0.25">
      <c r="A1045" s="81" t="s">
        <v>809</v>
      </c>
      <c r="B1045" s="4"/>
      <c r="C1045" s="4" t="s">
        <v>86</v>
      </c>
      <c r="D1045" s="4" t="s">
        <v>32</v>
      </c>
      <c r="E1045" s="6" t="s">
        <v>678</v>
      </c>
      <c r="F1045" s="4"/>
      <c r="G1045" s="7">
        <f t="shared" ref="G1045" si="271">SUM(G1046)</f>
        <v>2223.6999999999998</v>
      </c>
    </row>
    <row r="1046" spans="1:7" ht="31.5" x14ac:dyDescent="0.25">
      <c r="A1046" s="81" t="s">
        <v>40</v>
      </c>
      <c r="B1046" s="4"/>
      <c r="C1046" s="4" t="s">
        <v>86</v>
      </c>
      <c r="D1046" s="4" t="s">
        <v>32</v>
      </c>
      <c r="E1046" s="6" t="s">
        <v>678</v>
      </c>
      <c r="F1046" s="4" t="s">
        <v>69</v>
      </c>
      <c r="G1046" s="55">
        <v>2223.6999999999998</v>
      </c>
    </row>
    <row r="1047" spans="1:7" x14ac:dyDescent="0.25">
      <c r="A1047" s="54" t="s">
        <v>663</v>
      </c>
      <c r="B1047" s="76"/>
      <c r="C1047" s="76" t="s">
        <v>86</v>
      </c>
      <c r="D1047" s="76" t="s">
        <v>32</v>
      </c>
      <c r="E1047" s="6" t="s">
        <v>680</v>
      </c>
      <c r="F1047" s="76"/>
      <c r="G1047" s="55">
        <f>G1048</f>
        <v>22173.5</v>
      </c>
    </row>
    <row r="1048" spans="1:7" ht="31.5" x14ac:dyDescent="0.25">
      <c r="A1048" s="54" t="s">
        <v>184</v>
      </c>
      <c r="B1048" s="76"/>
      <c r="C1048" s="76" t="s">
        <v>86</v>
      </c>
      <c r="D1048" s="76" t="s">
        <v>32</v>
      </c>
      <c r="E1048" s="6" t="s">
        <v>680</v>
      </c>
      <c r="F1048" s="76" t="s">
        <v>95</v>
      </c>
      <c r="G1048" s="55">
        <v>22173.5</v>
      </c>
    </row>
    <row r="1049" spans="1:7" ht="47.25" x14ac:dyDescent="0.25">
      <c r="A1049" s="81" t="s">
        <v>911</v>
      </c>
      <c r="B1049" s="4"/>
      <c r="C1049" s="4" t="s">
        <v>86</v>
      </c>
      <c r="D1049" s="4" t="s">
        <v>32</v>
      </c>
      <c r="E1049" s="6" t="s">
        <v>679</v>
      </c>
      <c r="F1049" s="4"/>
      <c r="G1049" s="55">
        <f t="shared" ref="G1049" si="272">SUM(G1050)</f>
        <v>15223.1</v>
      </c>
    </row>
    <row r="1050" spans="1:7" ht="31.5" x14ac:dyDescent="0.25">
      <c r="A1050" s="81" t="s">
        <v>40</v>
      </c>
      <c r="B1050" s="4"/>
      <c r="C1050" s="4" t="s">
        <v>86</v>
      </c>
      <c r="D1050" s="4" t="s">
        <v>32</v>
      </c>
      <c r="E1050" s="6" t="s">
        <v>679</v>
      </c>
      <c r="F1050" s="4" t="s">
        <v>69</v>
      </c>
      <c r="G1050" s="55">
        <v>15223.1</v>
      </c>
    </row>
    <row r="1051" spans="1:7" ht="47.25" x14ac:dyDescent="0.25">
      <c r="A1051" s="81" t="s">
        <v>342</v>
      </c>
      <c r="B1051" s="4"/>
      <c r="C1051" s="4" t="s">
        <v>86</v>
      </c>
      <c r="D1051" s="4" t="s">
        <v>32</v>
      </c>
      <c r="E1051" s="6" t="s">
        <v>810</v>
      </c>
      <c r="F1051" s="4"/>
      <c r="G1051" s="7">
        <f t="shared" ref="G1051" si="273">G1052</f>
        <v>437.7</v>
      </c>
    </row>
    <row r="1052" spans="1:7" ht="31.5" x14ac:dyDescent="0.25">
      <c r="A1052" s="137" t="s">
        <v>184</v>
      </c>
      <c r="B1052" s="4"/>
      <c r="C1052" s="4" t="s">
        <v>86</v>
      </c>
      <c r="D1052" s="4" t="s">
        <v>32</v>
      </c>
      <c r="E1052" s="6" t="s">
        <v>810</v>
      </c>
      <c r="F1052" s="4" t="s">
        <v>95</v>
      </c>
      <c r="G1052" s="55">
        <v>437.7</v>
      </c>
    </row>
    <row r="1053" spans="1:7" hidden="1" x14ac:dyDescent="0.25">
      <c r="A1053" s="54" t="s">
        <v>664</v>
      </c>
      <c r="B1053" s="76"/>
      <c r="C1053" s="76" t="s">
        <v>86</v>
      </c>
      <c r="D1053" s="4" t="s">
        <v>32</v>
      </c>
      <c r="E1053" s="77" t="s">
        <v>665</v>
      </c>
      <c r="F1053" s="76"/>
      <c r="G1053" s="55">
        <f>G1054</f>
        <v>0</v>
      </c>
    </row>
    <row r="1054" spans="1:7" ht="78.75" hidden="1" x14ac:dyDescent="0.25">
      <c r="A1054" s="54" t="s">
        <v>819</v>
      </c>
      <c r="B1054" s="76"/>
      <c r="C1054" s="76" t="s">
        <v>86</v>
      </c>
      <c r="D1054" s="4" t="s">
        <v>32</v>
      </c>
      <c r="E1054" s="77" t="s">
        <v>818</v>
      </c>
      <c r="F1054" s="76"/>
      <c r="G1054" s="55">
        <f t="shared" ref="G1054" si="274">SUM(G1055:G1056)</f>
        <v>0</v>
      </c>
    </row>
    <row r="1055" spans="1:7" ht="31.5" hidden="1" x14ac:dyDescent="0.25">
      <c r="A1055" s="137" t="s">
        <v>40</v>
      </c>
      <c r="B1055" s="76"/>
      <c r="C1055" s="76" t="s">
        <v>86</v>
      </c>
      <c r="D1055" s="4" t="s">
        <v>32</v>
      </c>
      <c r="E1055" s="77" t="s">
        <v>818</v>
      </c>
      <c r="F1055" s="4" t="s">
        <v>69</v>
      </c>
      <c r="G1055" s="55"/>
    </row>
    <row r="1056" spans="1:7" ht="31.5" hidden="1" x14ac:dyDescent="0.25">
      <c r="A1056" s="137" t="s">
        <v>184</v>
      </c>
      <c r="B1056" s="76"/>
      <c r="C1056" s="76" t="s">
        <v>86</v>
      </c>
      <c r="D1056" s="4" t="s">
        <v>32</v>
      </c>
      <c r="E1056" s="77" t="s">
        <v>818</v>
      </c>
      <c r="F1056" s="76" t="s">
        <v>95</v>
      </c>
      <c r="G1056" s="55"/>
    </row>
    <row r="1057" spans="1:7" x14ac:dyDescent="0.25">
      <c r="A1057" s="137" t="s">
        <v>948</v>
      </c>
      <c r="B1057" s="76"/>
      <c r="C1057" s="4" t="s">
        <v>86</v>
      </c>
      <c r="D1057" s="4" t="s">
        <v>32</v>
      </c>
      <c r="E1057" s="6" t="s">
        <v>947</v>
      </c>
      <c r="F1057" s="76"/>
      <c r="G1057" s="55">
        <f t="shared" ref="G1057:G1058" si="275">G1058</f>
        <v>500</v>
      </c>
    </row>
    <row r="1058" spans="1:7" ht="78.75" x14ac:dyDescent="0.25">
      <c r="A1058" s="137" t="s">
        <v>949</v>
      </c>
      <c r="B1058" s="76"/>
      <c r="C1058" s="4" t="s">
        <v>86</v>
      </c>
      <c r="D1058" s="4" t="s">
        <v>32</v>
      </c>
      <c r="E1058" s="6" t="s">
        <v>947</v>
      </c>
      <c r="F1058" s="76"/>
      <c r="G1058" s="55">
        <f t="shared" si="275"/>
        <v>500</v>
      </c>
    </row>
    <row r="1059" spans="1:7" ht="31.5" x14ac:dyDescent="0.25">
      <c r="A1059" s="137" t="s">
        <v>184</v>
      </c>
      <c r="B1059" s="4"/>
      <c r="C1059" s="4" t="s">
        <v>86</v>
      </c>
      <c r="D1059" s="4" t="s">
        <v>32</v>
      </c>
      <c r="E1059" s="6" t="s">
        <v>947</v>
      </c>
      <c r="F1059" s="4" t="s">
        <v>95</v>
      </c>
      <c r="G1059" s="55">
        <v>500</v>
      </c>
    </row>
    <row r="1060" spans="1:7" ht="31.5" x14ac:dyDescent="0.25">
      <c r="A1060" s="78" t="s">
        <v>674</v>
      </c>
      <c r="B1060" s="4"/>
      <c r="C1060" s="4" t="s">
        <v>86</v>
      </c>
      <c r="D1060" s="4" t="s">
        <v>32</v>
      </c>
      <c r="E1060" s="6" t="s">
        <v>675</v>
      </c>
      <c r="F1060" s="4"/>
      <c r="G1060" s="7">
        <f t="shared" ref="G1060" si="276">SUM(G1061)</f>
        <v>8542.5</v>
      </c>
    </row>
    <row r="1061" spans="1:7" ht="63" x14ac:dyDescent="0.25">
      <c r="A1061" s="81" t="s">
        <v>676</v>
      </c>
      <c r="B1061" s="4"/>
      <c r="C1061" s="4" t="s">
        <v>86</v>
      </c>
      <c r="D1061" s="4" t="s">
        <v>32</v>
      </c>
      <c r="E1061" s="6" t="s">
        <v>682</v>
      </c>
      <c r="F1061" s="4"/>
      <c r="G1061" s="7">
        <f t="shared" ref="G1061" si="277">SUM(G1062:G1063)</f>
        <v>8542.5</v>
      </c>
    </row>
    <row r="1062" spans="1:7" ht="31.5" x14ac:dyDescent="0.25">
      <c r="A1062" s="81" t="s">
        <v>40</v>
      </c>
      <c r="B1062" s="4"/>
      <c r="C1062" s="4" t="s">
        <v>86</v>
      </c>
      <c r="D1062" s="4" t="s">
        <v>32</v>
      </c>
      <c r="E1062" s="6" t="s">
        <v>682</v>
      </c>
      <c r="F1062" s="4" t="s">
        <v>69</v>
      </c>
      <c r="G1062" s="55">
        <v>3041.5</v>
      </c>
    </row>
    <row r="1063" spans="1:7" ht="31.5" x14ac:dyDescent="0.25">
      <c r="A1063" s="81" t="s">
        <v>184</v>
      </c>
      <c r="B1063" s="4"/>
      <c r="C1063" s="4" t="s">
        <v>86</v>
      </c>
      <c r="D1063" s="4" t="s">
        <v>32</v>
      </c>
      <c r="E1063" s="6" t="s">
        <v>682</v>
      </c>
      <c r="F1063" s="4" t="s">
        <v>95</v>
      </c>
      <c r="G1063" s="55">
        <v>5501</v>
      </c>
    </row>
    <row r="1064" spans="1:7" ht="47.25" x14ac:dyDescent="0.25">
      <c r="A1064" s="81" t="s">
        <v>417</v>
      </c>
      <c r="B1064" s="4"/>
      <c r="C1064" s="4" t="s">
        <v>86</v>
      </c>
      <c r="D1064" s="4" t="s">
        <v>32</v>
      </c>
      <c r="E1064" s="30" t="s">
        <v>269</v>
      </c>
      <c r="F1064" s="4"/>
      <c r="G1064" s="7">
        <f>G1065+G1076</f>
        <v>41091.299999999996</v>
      </c>
    </row>
    <row r="1065" spans="1:7" x14ac:dyDescent="0.25">
      <c r="A1065" s="81" t="s">
        <v>26</v>
      </c>
      <c r="B1065" s="4"/>
      <c r="C1065" s="4" t="s">
        <v>86</v>
      </c>
      <c r="D1065" s="4" t="s">
        <v>32</v>
      </c>
      <c r="E1065" s="30" t="s">
        <v>270</v>
      </c>
      <c r="F1065" s="4"/>
      <c r="G1065" s="7">
        <f t="shared" ref="G1065" si="278">SUM(G1066+G1067+G1068+G1071)+G1073</f>
        <v>40652.6</v>
      </c>
    </row>
    <row r="1066" spans="1:7" ht="31.5" x14ac:dyDescent="0.25">
      <c r="A1066" s="81" t="s">
        <v>40</v>
      </c>
      <c r="B1066" s="4"/>
      <c r="C1066" s="4" t="s">
        <v>86</v>
      </c>
      <c r="D1066" s="4" t="s">
        <v>32</v>
      </c>
      <c r="E1066" s="30" t="s">
        <v>270</v>
      </c>
      <c r="F1066" s="4" t="s">
        <v>69</v>
      </c>
      <c r="G1066" s="55">
        <v>15489.1</v>
      </c>
    </row>
    <row r="1067" spans="1:7" ht="31.5" x14ac:dyDescent="0.25">
      <c r="A1067" s="81" t="s">
        <v>184</v>
      </c>
      <c r="B1067" s="4"/>
      <c r="C1067" s="4" t="s">
        <v>86</v>
      </c>
      <c r="D1067" s="4" t="s">
        <v>32</v>
      </c>
      <c r="E1067" s="30" t="s">
        <v>270</v>
      </c>
      <c r="F1067" s="4" t="s">
        <v>95</v>
      </c>
      <c r="G1067" s="55">
        <v>19607.5</v>
      </c>
    </row>
    <row r="1068" spans="1:7" ht="31.5" hidden="1" x14ac:dyDescent="0.25">
      <c r="A1068" s="81" t="s">
        <v>661</v>
      </c>
      <c r="B1068" s="4"/>
      <c r="C1068" s="4" t="s">
        <v>86</v>
      </c>
      <c r="D1068" s="4" t="s">
        <v>32</v>
      </c>
      <c r="E1068" s="30" t="s">
        <v>662</v>
      </c>
      <c r="F1068" s="4"/>
      <c r="G1068" s="55">
        <f>G1069+G1070</f>
        <v>0</v>
      </c>
    </row>
    <row r="1069" spans="1:7" ht="31.5" hidden="1" x14ac:dyDescent="0.25">
      <c r="A1069" s="81" t="s">
        <v>40</v>
      </c>
      <c r="B1069" s="4"/>
      <c r="C1069" s="4" t="s">
        <v>86</v>
      </c>
      <c r="D1069" s="4" t="s">
        <v>32</v>
      </c>
      <c r="E1069" s="30" t="s">
        <v>662</v>
      </c>
      <c r="F1069" s="4" t="s">
        <v>69</v>
      </c>
      <c r="G1069" s="55"/>
    </row>
    <row r="1070" spans="1:7" ht="31.5" hidden="1" x14ac:dyDescent="0.25">
      <c r="A1070" s="81" t="s">
        <v>184</v>
      </c>
      <c r="B1070" s="4"/>
      <c r="C1070" s="4" t="s">
        <v>86</v>
      </c>
      <c r="D1070" s="4" t="s">
        <v>32</v>
      </c>
      <c r="E1070" s="30" t="s">
        <v>662</v>
      </c>
      <c r="F1070" s="4" t="s">
        <v>95</v>
      </c>
      <c r="G1070" s="55"/>
    </row>
    <row r="1071" spans="1:7" ht="31.5" x14ac:dyDescent="0.25">
      <c r="A1071" s="81" t="s">
        <v>478</v>
      </c>
      <c r="B1071" s="4"/>
      <c r="C1071" s="4" t="s">
        <v>86</v>
      </c>
      <c r="D1071" s="4" t="s">
        <v>32</v>
      </c>
      <c r="E1071" s="30" t="s">
        <v>811</v>
      </c>
      <c r="F1071" s="4"/>
      <c r="G1071" s="7">
        <f>G1072</f>
        <v>636</v>
      </c>
    </row>
    <row r="1072" spans="1:7" ht="31.5" x14ac:dyDescent="0.25">
      <c r="A1072" s="81" t="s">
        <v>40</v>
      </c>
      <c r="B1072" s="4"/>
      <c r="C1072" s="4" t="s">
        <v>86</v>
      </c>
      <c r="D1072" s="4" t="s">
        <v>32</v>
      </c>
      <c r="E1072" s="30" t="s">
        <v>811</v>
      </c>
      <c r="F1072" s="4" t="s">
        <v>69</v>
      </c>
      <c r="G1072" s="55">
        <v>636</v>
      </c>
    </row>
    <row r="1073" spans="1:9" ht="47.25" x14ac:dyDescent="0.3">
      <c r="A1073" s="118" t="s">
        <v>884</v>
      </c>
      <c r="B1073" s="4"/>
      <c r="C1073" s="4" t="s">
        <v>86</v>
      </c>
      <c r="D1073" s="4" t="s">
        <v>32</v>
      </c>
      <c r="E1073" s="30" t="s">
        <v>881</v>
      </c>
      <c r="F1073" s="4"/>
      <c r="G1073" s="7">
        <f t="shared" ref="G1073" si="279">SUM(G1074:G1075)</f>
        <v>4920</v>
      </c>
      <c r="I1073" s="119"/>
    </row>
    <row r="1074" spans="1:9" ht="31.5" x14ac:dyDescent="0.25">
      <c r="A1074" s="114" t="s">
        <v>40</v>
      </c>
      <c r="B1074" s="4"/>
      <c r="C1074" s="4" t="s">
        <v>86</v>
      </c>
      <c r="D1074" s="4" t="s">
        <v>32</v>
      </c>
      <c r="E1074" s="30" t="s">
        <v>881</v>
      </c>
      <c r="F1074" s="4" t="s">
        <v>69</v>
      </c>
      <c r="G1074" s="7">
        <v>1518</v>
      </c>
    </row>
    <row r="1075" spans="1:9" ht="31.5" x14ac:dyDescent="0.25">
      <c r="A1075" s="114" t="s">
        <v>184</v>
      </c>
      <c r="B1075" s="4"/>
      <c r="C1075" s="4" t="s">
        <v>86</v>
      </c>
      <c r="D1075" s="4" t="s">
        <v>32</v>
      </c>
      <c r="E1075" s="30" t="s">
        <v>881</v>
      </c>
      <c r="F1075" s="4" t="s">
        <v>95</v>
      </c>
      <c r="G1075" s="7">
        <v>3402</v>
      </c>
    </row>
    <row r="1076" spans="1:9" ht="31.5" x14ac:dyDescent="0.25">
      <c r="A1076" s="81" t="s">
        <v>212</v>
      </c>
      <c r="B1076" s="4"/>
      <c r="C1076" s="4" t="s">
        <v>86</v>
      </c>
      <c r="D1076" s="4" t="s">
        <v>32</v>
      </c>
      <c r="E1076" s="30" t="s">
        <v>480</v>
      </c>
      <c r="F1076" s="4"/>
      <c r="G1076" s="7">
        <f t="shared" ref="G1076:G1077" si="280">SUM(G1077)</f>
        <v>438.7</v>
      </c>
    </row>
    <row r="1077" spans="1:9" ht="31.5" x14ac:dyDescent="0.25">
      <c r="A1077" s="81" t="s">
        <v>478</v>
      </c>
      <c r="B1077" s="4"/>
      <c r="C1077" s="4" t="s">
        <v>86</v>
      </c>
      <c r="D1077" s="4" t="s">
        <v>32</v>
      </c>
      <c r="E1077" s="30" t="s">
        <v>812</v>
      </c>
      <c r="F1077" s="4"/>
      <c r="G1077" s="7">
        <f t="shared" si="280"/>
        <v>438.7</v>
      </c>
    </row>
    <row r="1078" spans="1:9" ht="31.5" x14ac:dyDescent="0.25">
      <c r="A1078" s="81" t="s">
        <v>184</v>
      </c>
      <c r="B1078" s="4"/>
      <c r="C1078" s="4" t="s">
        <v>86</v>
      </c>
      <c r="D1078" s="4" t="s">
        <v>32</v>
      </c>
      <c r="E1078" s="30" t="s">
        <v>812</v>
      </c>
      <c r="F1078" s="4" t="s">
        <v>95</v>
      </c>
      <c r="G1078" s="55">
        <v>438.7</v>
      </c>
    </row>
    <row r="1079" spans="1:9" ht="31.5" x14ac:dyDescent="0.25">
      <c r="A1079" s="81" t="s">
        <v>413</v>
      </c>
      <c r="B1079" s="4"/>
      <c r="C1079" s="4" t="s">
        <v>86</v>
      </c>
      <c r="D1079" s="4" t="s">
        <v>32</v>
      </c>
      <c r="E1079" s="30" t="s">
        <v>14</v>
      </c>
      <c r="F1079" s="4"/>
      <c r="G1079" s="7">
        <f t="shared" ref="G1079:G1081" si="281">G1080</f>
        <v>30</v>
      </c>
    </row>
    <row r="1080" spans="1:9" x14ac:dyDescent="0.25">
      <c r="A1080" s="81" t="s">
        <v>642</v>
      </c>
      <c r="B1080" s="4"/>
      <c r="C1080" s="4" t="s">
        <v>86</v>
      </c>
      <c r="D1080" s="4" t="s">
        <v>32</v>
      </c>
      <c r="E1080" s="30" t="s">
        <v>49</v>
      </c>
      <c r="F1080" s="4"/>
      <c r="G1080" s="7">
        <f t="shared" si="281"/>
        <v>30</v>
      </c>
    </row>
    <row r="1081" spans="1:9" x14ac:dyDescent="0.25">
      <c r="A1081" s="81" t="s">
        <v>26</v>
      </c>
      <c r="B1081" s="4"/>
      <c r="C1081" s="4" t="s">
        <v>86</v>
      </c>
      <c r="D1081" s="4" t="s">
        <v>32</v>
      </c>
      <c r="E1081" s="21" t="s">
        <v>315</v>
      </c>
      <c r="F1081" s="21"/>
      <c r="G1081" s="7">
        <f t="shared" si="281"/>
        <v>30</v>
      </c>
    </row>
    <row r="1082" spans="1:9" x14ac:dyDescent="0.25">
      <c r="A1082" s="81" t="s">
        <v>28</v>
      </c>
      <c r="B1082" s="4"/>
      <c r="C1082" s="4" t="s">
        <v>86</v>
      </c>
      <c r="D1082" s="4" t="s">
        <v>32</v>
      </c>
      <c r="E1082" s="30" t="s">
        <v>316</v>
      </c>
      <c r="F1082" s="4"/>
      <c r="G1082" s="7">
        <f>G1084+G1083</f>
        <v>30</v>
      </c>
    </row>
    <row r="1083" spans="1:9" ht="31.5" hidden="1" x14ac:dyDescent="0.25">
      <c r="A1083" s="81" t="s">
        <v>40</v>
      </c>
      <c r="B1083" s="4"/>
      <c r="C1083" s="4" t="s">
        <v>86</v>
      </c>
      <c r="D1083" s="4" t="s">
        <v>32</v>
      </c>
      <c r="E1083" s="30" t="s">
        <v>316</v>
      </c>
      <c r="F1083" s="4" t="s">
        <v>69</v>
      </c>
      <c r="G1083" s="7"/>
    </row>
    <row r="1084" spans="1:9" ht="31.5" x14ac:dyDescent="0.25">
      <c r="A1084" s="81" t="s">
        <v>184</v>
      </c>
      <c r="B1084" s="4"/>
      <c r="C1084" s="4" t="s">
        <v>86</v>
      </c>
      <c r="D1084" s="4" t="s">
        <v>32</v>
      </c>
      <c r="E1084" s="30" t="s">
        <v>316</v>
      </c>
      <c r="F1084" s="4" t="s">
        <v>95</v>
      </c>
      <c r="G1084" s="7">
        <v>30</v>
      </c>
    </row>
    <row r="1085" spans="1:9" ht="47.25" hidden="1" x14ac:dyDescent="0.25">
      <c r="A1085" s="81" t="s">
        <v>611</v>
      </c>
      <c r="B1085" s="4"/>
      <c r="C1085" s="4" t="s">
        <v>86</v>
      </c>
      <c r="D1085" s="4" t="s">
        <v>32</v>
      </c>
      <c r="E1085" s="30" t="s">
        <v>537</v>
      </c>
      <c r="F1085" s="4"/>
      <c r="G1085" s="7">
        <f t="shared" ref="G1085:G1086" si="282">G1086</f>
        <v>0</v>
      </c>
    </row>
    <row r="1086" spans="1:9" hidden="1" x14ac:dyDescent="0.25">
      <c r="A1086" s="81" t="s">
        <v>26</v>
      </c>
      <c r="B1086" s="4"/>
      <c r="C1086" s="4" t="s">
        <v>86</v>
      </c>
      <c r="D1086" s="4" t="s">
        <v>32</v>
      </c>
      <c r="E1086" s="30" t="s">
        <v>538</v>
      </c>
      <c r="F1086" s="4"/>
      <c r="G1086" s="7">
        <f t="shared" si="282"/>
        <v>0</v>
      </c>
    </row>
    <row r="1087" spans="1:9" ht="31.5" hidden="1" x14ac:dyDescent="0.25">
      <c r="A1087" s="81" t="s">
        <v>40</v>
      </c>
      <c r="B1087" s="4"/>
      <c r="C1087" s="4" t="s">
        <v>86</v>
      </c>
      <c r="D1087" s="4" t="s">
        <v>32</v>
      </c>
      <c r="E1087" s="30" t="s">
        <v>538</v>
      </c>
      <c r="F1087" s="4" t="s">
        <v>69</v>
      </c>
      <c r="G1087" s="55"/>
    </row>
    <row r="1088" spans="1:9" x14ac:dyDescent="0.25">
      <c r="A1088" s="81" t="s">
        <v>87</v>
      </c>
      <c r="B1088" s="4"/>
      <c r="C1088" s="4" t="s">
        <v>86</v>
      </c>
      <c r="D1088" s="4" t="s">
        <v>42</v>
      </c>
      <c r="E1088" s="4"/>
      <c r="F1088" s="4"/>
      <c r="G1088" s="7">
        <f>G1089</f>
        <v>223478.19999999998</v>
      </c>
    </row>
    <row r="1089" spans="1:7" ht="31.5" x14ac:dyDescent="0.25">
      <c r="A1089" s="81" t="s">
        <v>415</v>
      </c>
      <c r="B1089" s="4"/>
      <c r="C1089" s="4" t="s">
        <v>86</v>
      </c>
      <c r="D1089" s="4" t="s">
        <v>42</v>
      </c>
      <c r="E1089" s="43" t="s">
        <v>266</v>
      </c>
      <c r="F1089" s="4"/>
      <c r="G1089" s="7">
        <f>SUM(G1090)+G1116</f>
        <v>223478.19999999998</v>
      </c>
    </row>
    <row r="1090" spans="1:7" ht="47.25" x14ac:dyDescent="0.25">
      <c r="A1090" s="81" t="s">
        <v>502</v>
      </c>
      <c r="B1090" s="4"/>
      <c r="C1090" s="4" t="s">
        <v>86</v>
      </c>
      <c r="D1090" s="4" t="s">
        <v>42</v>
      </c>
      <c r="E1090" s="30" t="s">
        <v>458</v>
      </c>
      <c r="F1090" s="4"/>
      <c r="G1090" s="7">
        <f t="shared" ref="G1090" si="283">SUM(G1091+G1096)+G1107+G1110+G1112</f>
        <v>210384.09999999998</v>
      </c>
    </row>
    <row r="1091" spans="1:7" x14ac:dyDescent="0.25">
      <c r="A1091" s="81" t="s">
        <v>26</v>
      </c>
      <c r="B1091" s="4"/>
      <c r="C1091" s="4" t="s">
        <v>86</v>
      </c>
      <c r="D1091" s="4" t="s">
        <v>42</v>
      </c>
      <c r="E1091" s="98" t="s">
        <v>459</v>
      </c>
      <c r="F1091" s="4"/>
      <c r="G1091" s="7">
        <f t="shared" ref="G1091" si="284">G1094+G1092</f>
        <v>5482.8</v>
      </c>
    </row>
    <row r="1092" spans="1:7" x14ac:dyDescent="0.25">
      <c r="A1092" s="93" t="s">
        <v>868</v>
      </c>
      <c r="B1092" s="4"/>
      <c r="C1092" s="4" t="s">
        <v>86</v>
      </c>
      <c r="D1092" s="4" t="s">
        <v>42</v>
      </c>
      <c r="E1092" s="98" t="s">
        <v>869</v>
      </c>
      <c r="F1092" s="21"/>
      <c r="G1092" s="7">
        <f t="shared" ref="G1092" si="285">SUM(G1093)</f>
        <v>2300</v>
      </c>
    </row>
    <row r="1093" spans="1:7" ht="31.5" x14ac:dyDescent="0.25">
      <c r="A1093" s="93" t="s">
        <v>184</v>
      </c>
      <c r="B1093" s="4"/>
      <c r="C1093" s="4" t="s">
        <v>86</v>
      </c>
      <c r="D1093" s="4" t="s">
        <v>42</v>
      </c>
      <c r="E1093" s="98" t="s">
        <v>869</v>
      </c>
      <c r="F1093" s="21">
        <v>600</v>
      </c>
      <c r="G1093" s="7">
        <v>2300</v>
      </c>
    </row>
    <row r="1094" spans="1:7" x14ac:dyDescent="0.25">
      <c r="A1094" s="81" t="s">
        <v>92</v>
      </c>
      <c r="B1094" s="4"/>
      <c r="C1094" s="4" t="s">
        <v>86</v>
      </c>
      <c r="D1094" s="4" t="s">
        <v>42</v>
      </c>
      <c r="E1094" s="99" t="s">
        <v>470</v>
      </c>
      <c r="F1094" s="4"/>
      <c r="G1094" s="7">
        <f t="shared" ref="G1094" si="286">G1095</f>
        <v>3182.8</v>
      </c>
    </row>
    <row r="1095" spans="1:7" ht="31.5" x14ac:dyDescent="0.25">
      <c r="A1095" s="81" t="s">
        <v>184</v>
      </c>
      <c r="B1095" s="4"/>
      <c r="C1095" s="4" t="s">
        <v>86</v>
      </c>
      <c r="D1095" s="4" t="s">
        <v>42</v>
      </c>
      <c r="E1095" s="99" t="s">
        <v>470</v>
      </c>
      <c r="F1095" s="4" t="s">
        <v>95</v>
      </c>
      <c r="G1095" s="7">
        <v>3182.8</v>
      </c>
    </row>
    <row r="1096" spans="1:7" ht="47.25" x14ac:dyDescent="0.25">
      <c r="A1096" s="81" t="s">
        <v>20</v>
      </c>
      <c r="B1096" s="4"/>
      <c r="C1096" s="4" t="s">
        <v>86</v>
      </c>
      <c r="D1096" s="4" t="s">
        <v>42</v>
      </c>
      <c r="E1096" s="6" t="s">
        <v>466</v>
      </c>
      <c r="F1096" s="4"/>
      <c r="G1096" s="7">
        <f t="shared" ref="G1096" si="287">SUM(G1105)+G1097+G1099+G1103+G1101</f>
        <v>203795.19999999998</v>
      </c>
    </row>
    <row r="1097" spans="1:7" ht="78.75" x14ac:dyDescent="0.25">
      <c r="A1097" s="81" t="s">
        <v>300</v>
      </c>
      <c r="B1097" s="4"/>
      <c r="C1097" s="4" t="s">
        <v>86</v>
      </c>
      <c r="D1097" s="4" t="s">
        <v>42</v>
      </c>
      <c r="E1097" s="43" t="s">
        <v>806</v>
      </c>
      <c r="F1097" s="4"/>
      <c r="G1097" s="7">
        <f t="shared" ref="G1097" si="288">G1098</f>
        <v>22760.2</v>
      </c>
    </row>
    <row r="1098" spans="1:7" ht="31.5" x14ac:dyDescent="0.25">
      <c r="A1098" s="81" t="s">
        <v>94</v>
      </c>
      <c r="B1098" s="4"/>
      <c r="C1098" s="4" t="s">
        <v>86</v>
      </c>
      <c r="D1098" s="4" t="s">
        <v>42</v>
      </c>
      <c r="E1098" s="43" t="s">
        <v>806</v>
      </c>
      <c r="F1098" s="4" t="s">
        <v>95</v>
      </c>
      <c r="G1098" s="55">
        <v>22760.2</v>
      </c>
    </row>
    <row r="1099" spans="1:7" ht="110.25" x14ac:dyDescent="0.25">
      <c r="A1099" s="81" t="s">
        <v>711</v>
      </c>
      <c r="B1099" s="4"/>
      <c r="C1099" s="4" t="s">
        <v>86</v>
      </c>
      <c r="D1099" s="4" t="s">
        <v>42</v>
      </c>
      <c r="E1099" s="43" t="s">
        <v>815</v>
      </c>
      <c r="F1099" s="4"/>
      <c r="G1099" s="7">
        <f t="shared" ref="G1099" si="289">SUM(G1100)</f>
        <v>16507.8</v>
      </c>
    </row>
    <row r="1100" spans="1:7" ht="31.5" x14ac:dyDescent="0.25">
      <c r="A1100" s="81" t="s">
        <v>94</v>
      </c>
      <c r="B1100" s="4"/>
      <c r="C1100" s="4" t="s">
        <v>86</v>
      </c>
      <c r="D1100" s="4" t="s">
        <v>42</v>
      </c>
      <c r="E1100" s="43" t="s">
        <v>815</v>
      </c>
      <c r="F1100" s="4" t="s">
        <v>95</v>
      </c>
      <c r="G1100" s="7">
        <v>16507.8</v>
      </c>
    </row>
    <row r="1101" spans="1:7" ht="63" x14ac:dyDescent="0.25">
      <c r="A1101" s="81" t="s">
        <v>816</v>
      </c>
      <c r="B1101" s="4"/>
      <c r="C1101" s="4" t="s">
        <v>86</v>
      </c>
      <c r="D1101" s="4" t="s">
        <v>42</v>
      </c>
      <c r="E1101" s="43" t="s">
        <v>817</v>
      </c>
      <c r="F1101" s="4"/>
      <c r="G1101" s="7">
        <f t="shared" ref="G1101" si="290">SUM(G1102)</f>
        <v>34048.400000000001</v>
      </c>
    </row>
    <row r="1102" spans="1:7" ht="31.5" x14ac:dyDescent="0.25">
      <c r="A1102" s="81" t="s">
        <v>184</v>
      </c>
      <c r="B1102" s="4"/>
      <c r="C1102" s="4" t="s">
        <v>86</v>
      </c>
      <c r="D1102" s="4" t="s">
        <v>42</v>
      </c>
      <c r="E1102" s="43" t="s">
        <v>817</v>
      </c>
      <c r="F1102" s="4" t="s">
        <v>95</v>
      </c>
      <c r="G1102" s="7">
        <v>34048.400000000001</v>
      </c>
    </row>
    <row r="1103" spans="1:7" x14ac:dyDescent="0.25">
      <c r="A1103" s="81" t="s">
        <v>271</v>
      </c>
      <c r="B1103" s="4"/>
      <c r="C1103" s="4" t="s">
        <v>86</v>
      </c>
      <c r="D1103" s="4" t="s">
        <v>42</v>
      </c>
      <c r="E1103" s="21" t="s">
        <v>467</v>
      </c>
      <c r="F1103" s="4"/>
      <c r="G1103" s="7">
        <f t="shared" ref="G1103" si="291">G1104</f>
        <v>9964.5</v>
      </c>
    </row>
    <row r="1104" spans="1:7" ht="31.5" x14ac:dyDescent="0.25">
      <c r="A1104" s="81" t="s">
        <v>184</v>
      </c>
      <c r="B1104" s="4"/>
      <c r="C1104" s="4" t="s">
        <v>86</v>
      </c>
      <c r="D1104" s="4" t="s">
        <v>42</v>
      </c>
      <c r="E1104" s="21" t="s">
        <v>467</v>
      </c>
      <c r="F1104" s="4" t="s">
        <v>95</v>
      </c>
      <c r="G1104" s="55">
        <v>9964.5</v>
      </c>
    </row>
    <row r="1105" spans="1:7" x14ac:dyDescent="0.25">
      <c r="A1105" s="81" t="s">
        <v>92</v>
      </c>
      <c r="B1105" s="4"/>
      <c r="C1105" s="4" t="s">
        <v>86</v>
      </c>
      <c r="D1105" s="4" t="s">
        <v>42</v>
      </c>
      <c r="E1105" s="6" t="s">
        <v>468</v>
      </c>
      <c r="F1105" s="4"/>
      <c r="G1105" s="7">
        <f>G1106</f>
        <v>120514.3</v>
      </c>
    </row>
    <row r="1106" spans="1:7" ht="31.5" x14ac:dyDescent="0.25">
      <c r="A1106" s="81" t="s">
        <v>184</v>
      </c>
      <c r="B1106" s="4"/>
      <c r="C1106" s="4" t="s">
        <v>86</v>
      </c>
      <c r="D1106" s="4" t="s">
        <v>42</v>
      </c>
      <c r="E1106" s="6" t="s">
        <v>468</v>
      </c>
      <c r="F1106" s="4" t="s">
        <v>95</v>
      </c>
      <c r="G1106" s="7">
        <v>120514.3</v>
      </c>
    </row>
    <row r="1107" spans="1:7" ht="31.5" x14ac:dyDescent="0.25">
      <c r="A1107" s="81" t="s">
        <v>268</v>
      </c>
      <c r="B1107" s="4"/>
      <c r="C1107" s="4" t="s">
        <v>86</v>
      </c>
      <c r="D1107" s="4" t="s">
        <v>42</v>
      </c>
      <c r="E1107" s="21" t="s">
        <v>515</v>
      </c>
      <c r="F1107" s="4"/>
      <c r="G1107" s="7">
        <f t="shared" ref="G1107:G1108" si="292">SUM(G1108)</f>
        <v>200</v>
      </c>
    </row>
    <row r="1108" spans="1:7" x14ac:dyDescent="0.25">
      <c r="A1108" s="81" t="s">
        <v>272</v>
      </c>
      <c r="B1108" s="4"/>
      <c r="C1108" s="4" t="s">
        <v>86</v>
      </c>
      <c r="D1108" s="4" t="s">
        <v>42</v>
      </c>
      <c r="E1108" s="21" t="s">
        <v>522</v>
      </c>
      <c r="F1108" s="4"/>
      <c r="G1108" s="7">
        <f t="shared" si="292"/>
        <v>200</v>
      </c>
    </row>
    <row r="1109" spans="1:7" ht="31.5" x14ac:dyDescent="0.25">
      <c r="A1109" s="81" t="s">
        <v>184</v>
      </c>
      <c r="B1109" s="4"/>
      <c r="C1109" s="4" t="s">
        <v>86</v>
      </c>
      <c r="D1109" s="4" t="s">
        <v>42</v>
      </c>
      <c r="E1109" s="21" t="s">
        <v>522</v>
      </c>
      <c r="F1109" s="4" t="s">
        <v>95</v>
      </c>
      <c r="G1109" s="7">
        <v>200</v>
      </c>
    </row>
    <row r="1110" spans="1:7" ht="94.5" x14ac:dyDescent="0.25">
      <c r="A1110" s="81" t="s">
        <v>710</v>
      </c>
      <c r="B1110" s="4"/>
      <c r="C1110" s="4" t="s">
        <v>86</v>
      </c>
      <c r="D1110" s="4" t="s">
        <v>42</v>
      </c>
      <c r="E1110" s="21" t="s">
        <v>708</v>
      </c>
      <c r="F1110" s="4"/>
      <c r="G1110" s="7">
        <f t="shared" ref="G1110" si="293">SUM(G1111)</f>
        <v>508.7</v>
      </c>
    </row>
    <row r="1111" spans="1:7" x14ac:dyDescent="0.25">
      <c r="A1111" s="81" t="s">
        <v>17</v>
      </c>
      <c r="B1111" s="4"/>
      <c r="C1111" s="4" t="s">
        <v>86</v>
      </c>
      <c r="D1111" s="4" t="s">
        <v>42</v>
      </c>
      <c r="E1111" s="21" t="s">
        <v>708</v>
      </c>
      <c r="F1111" s="4" t="s">
        <v>74</v>
      </c>
      <c r="G1111" s="7">
        <v>508.7</v>
      </c>
    </row>
    <row r="1112" spans="1:7" x14ac:dyDescent="0.25">
      <c r="A1112" s="54" t="s">
        <v>664</v>
      </c>
      <c r="B1112" s="76"/>
      <c r="C1112" s="4" t="s">
        <v>86</v>
      </c>
      <c r="D1112" s="4" t="s">
        <v>42</v>
      </c>
      <c r="E1112" s="77" t="s">
        <v>665</v>
      </c>
      <c r="F1112" s="76"/>
      <c r="G1112" s="55">
        <f>G1113</f>
        <v>397.4</v>
      </c>
    </row>
    <row r="1113" spans="1:7" ht="78.75" x14ac:dyDescent="0.25">
      <c r="A1113" s="54" t="s">
        <v>819</v>
      </c>
      <c r="B1113" s="76"/>
      <c r="C1113" s="4" t="s">
        <v>86</v>
      </c>
      <c r="D1113" s="4" t="s">
        <v>42</v>
      </c>
      <c r="E1113" s="77" t="s">
        <v>818</v>
      </c>
      <c r="F1113" s="76"/>
      <c r="G1113" s="55">
        <f t="shared" ref="G1113" si="294">SUM(G1114:G1115)</f>
        <v>397.4</v>
      </c>
    </row>
    <row r="1114" spans="1:7" ht="31.5" x14ac:dyDescent="0.25">
      <c r="A1114" s="126" t="s">
        <v>40</v>
      </c>
      <c r="B1114" s="76"/>
      <c r="C1114" s="4" t="s">
        <v>86</v>
      </c>
      <c r="D1114" s="4" t="s">
        <v>42</v>
      </c>
      <c r="E1114" s="77" t="s">
        <v>818</v>
      </c>
      <c r="F1114" s="4" t="s">
        <v>69</v>
      </c>
      <c r="G1114" s="55">
        <v>198.7</v>
      </c>
    </row>
    <row r="1115" spans="1:7" ht="31.5" x14ac:dyDescent="0.25">
      <c r="A1115" s="126" t="s">
        <v>184</v>
      </c>
      <c r="B1115" s="76"/>
      <c r="C1115" s="4" t="s">
        <v>86</v>
      </c>
      <c r="D1115" s="4" t="s">
        <v>42</v>
      </c>
      <c r="E1115" s="77" t="s">
        <v>818</v>
      </c>
      <c r="F1115" s="76" t="s">
        <v>95</v>
      </c>
      <c r="G1115" s="55">
        <v>198.7</v>
      </c>
    </row>
    <row r="1116" spans="1:7" ht="47.25" x14ac:dyDescent="0.25">
      <c r="A1116" s="81" t="s">
        <v>417</v>
      </c>
      <c r="B1116" s="4"/>
      <c r="C1116" s="4" t="s">
        <v>86</v>
      </c>
      <c r="D1116" s="4" t="s">
        <v>42</v>
      </c>
      <c r="E1116" s="30" t="s">
        <v>269</v>
      </c>
      <c r="F1116" s="4"/>
      <c r="G1116" s="7">
        <f t="shared" ref="G1116" si="295">SUM(G1117)</f>
        <v>13094.1</v>
      </c>
    </row>
    <row r="1117" spans="1:7" x14ac:dyDescent="0.25">
      <c r="A1117" s="81" t="s">
        <v>26</v>
      </c>
      <c r="B1117" s="4"/>
      <c r="C1117" s="4" t="s">
        <v>86</v>
      </c>
      <c r="D1117" s="4" t="s">
        <v>42</v>
      </c>
      <c r="E1117" s="30" t="s">
        <v>270</v>
      </c>
      <c r="F1117" s="4"/>
      <c r="G1117" s="7">
        <f t="shared" ref="G1117" si="296">SUM(G1118)+G1119</f>
        <v>13094.1</v>
      </c>
    </row>
    <row r="1118" spans="1:7" ht="31.5" x14ac:dyDescent="0.25">
      <c r="A1118" s="81" t="s">
        <v>184</v>
      </c>
      <c r="B1118" s="4"/>
      <c r="C1118" s="4" t="s">
        <v>86</v>
      </c>
      <c r="D1118" s="4" t="s">
        <v>42</v>
      </c>
      <c r="E1118" s="30" t="s">
        <v>270</v>
      </c>
      <c r="F1118" s="4" t="s">
        <v>95</v>
      </c>
      <c r="G1118" s="7">
        <v>12874.1</v>
      </c>
    </row>
    <row r="1119" spans="1:7" ht="47.25" x14ac:dyDescent="0.25">
      <c r="A1119" s="126" t="s">
        <v>884</v>
      </c>
      <c r="B1119" s="4"/>
      <c r="C1119" s="4" t="s">
        <v>86</v>
      </c>
      <c r="D1119" s="4" t="s">
        <v>42</v>
      </c>
      <c r="E1119" s="30" t="s">
        <v>881</v>
      </c>
      <c r="F1119" s="4"/>
      <c r="G1119" s="7">
        <f t="shared" ref="G1119" si="297">SUM(G1120)</f>
        <v>220</v>
      </c>
    </row>
    <row r="1120" spans="1:7" ht="31.5" x14ac:dyDescent="0.25">
      <c r="A1120" s="126" t="s">
        <v>184</v>
      </c>
      <c r="B1120" s="4"/>
      <c r="C1120" s="4" t="s">
        <v>86</v>
      </c>
      <c r="D1120" s="4" t="s">
        <v>42</v>
      </c>
      <c r="E1120" s="30" t="s">
        <v>881</v>
      </c>
      <c r="F1120" s="4" t="s">
        <v>95</v>
      </c>
      <c r="G1120" s="7">
        <v>220</v>
      </c>
    </row>
    <row r="1121" spans="1:7" ht="31.5" hidden="1" x14ac:dyDescent="0.25">
      <c r="A1121" s="2" t="s">
        <v>513</v>
      </c>
      <c r="B1121" s="4"/>
      <c r="C1121" s="4" t="s">
        <v>86</v>
      </c>
      <c r="D1121" s="4" t="s">
        <v>132</v>
      </c>
      <c r="E1121" s="30"/>
      <c r="F1121" s="44"/>
      <c r="G1121" s="45">
        <f t="shared" ref="G1121:G1124" si="298">SUM(G1122)</f>
        <v>0</v>
      </c>
    </row>
    <row r="1122" spans="1:7" ht="31.5" hidden="1" x14ac:dyDescent="0.25">
      <c r="A1122" s="81" t="s">
        <v>415</v>
      </c>
      <c r="B1122" s="4"/>
      <c r="C1122" s="4" t="s">
        <v>86</v>
      </c>
      <c r="D1122" s="4" t="s">
        <v>132</v>
      </c>
      <c r="E1122" s="30" t="s">
        <v>266</v>
      </c>
      <c r="F1122" s="44"/>
      <c r="G1122" s="45">
        <f t="shared" si="298"/>
        <v>0</v>
      </c>
    </row>
    <row r="1123" spans="1:7" ht="47.25" hidden="1" x14ac:dyDescent="0.25">
      <c r="A1123" s="81" t="s">
        <v>612</v>
      </c>
      <c r="B1123" s="4"/>
      <c r="C1123" s="4" t="s">
        <v>86</v>
      </c>
      <c r="D1123" s="4" t="s">
        <v>132</v>
      </c>
      <c r="E1123" s="30" t="s">
        <v>279</v>
      </c>
      <c r="F1123" s="44"/>
      <c r="G1123" s="45">
        <f t="shared" ref="G1123" si="299">SUM(G1124)+G1126</f>
        <v>0</v>
      </c>
    </row>
    <row r="1124" spans="1:7" ht="31.5" hidden="1" x14ac:dyDescent="0.25">
      <c r="A1124" s="31" t="s">
        <v>358</v>
      </c>
      <c r="B1124" s="4"/>
      <c r="C1124" s="4" t="s">
        <v>86</v>
      </c>
      <c r="D1124" s="4" t="s">
        <v>132</v>
      </c>
      <c r="E1124" s="30" t="s">
        <v>359</v>
      </c>
      <c r="F1124" s="44"/>
      <c r="G1124" s="45">
        <f t="shared" si="298"/>
        <v>0</v>
      </c>
    </row>
    <row r="1125" spans="1:7" ht="31.5" hidden="1" x14ac:dyDescent="0.25">
      <c r="A1125" s="81" t="s">
        <v>40</v>
      </c>
      <c r="B1125" s="4"/>
      <c r="C1125" s="4" t="s">
        <v>86</v>
      </c>
      <c r="D1125" s="4" t="s">
        <v>132</v>
      </c>
      <c r="E1125" s="30" t="s">
        <v>359</v>
      </c>
      <c r="F1125" s="44" t="s">
        <v>69</v>
      </c>
      <c r="G1125" s="45"/>
    </row>
    <row r="1126" spans="1:7" ht="31.5" hidden="1" x14ac:dyDescent="0.25">
      <c r="A1126" s="47" t="s">
        <v>33</v>
      </c>
      <c r="B1126" s="4"/>
      <c r="C1126" s="4" t="s">
        <v>86</v>
      </c>
      <c r="D1126" s="4" t="s">
        <v>132</v>
      </c>
      <c r="E1126" s="30" t="s">
        <v>280</v>
      </c>
      <c r="F1126" s="44"/>
      <c r="G1126" s="45">
        <f>SUM(G1127)</f>
        <v>0</v>
      </c>
    </row>
    <row r="1127" spans="1:7" ht="31.5" hidden="1" x14ac:dyDescent="0.25">
      <c r="A1127" s="32" t="s">
        <v>613</v>
      </c>
      <c r="B1127" s="4"/>
      <c r="C1127" s="4" t="s">
        <v>86</v>
      </c>
      <c r="D1127" s="4" t="s">
        <v>132</v>
      </c>
      <c r="E1127" s="30" t="s">
        <v>281</v>
      </c>
      <c r="F1127" s="44"/>
      <c r="G1127" s="45">
        <f t="shared" ref="G1127" si="300">SUM(G1128)</f>
        <v>0</v>
      </c>
    </row>
    <row r="1128" spans="1:7" ht="31.5" hidden="1" x14ac:dyDescent="0.25">
      <c r="A1128" s="81" t="s">
        <v>40</v>
      </c>
      <c r="B1128" s="4"/>
      <c r="C1128" s="4" t="s">
        <v>86</v>
      </c>
      <c r="D1128" s="4" t="s">
        <v>132</v>
      </c>
      <c r="E1128" s="30" t="s">
        <v>281</v>
      </c>
      <c r="F1128" s="44" t="s">
        <v>69</v>
      </c>
      <c r="G1128" s="45"/>
    </row>
    <row r="1129" spans="1:7" x14ac:dyDescent="0.25">
      <c r="A1129" s="81" t="s">
        <v>633</v>
      </c>
      <c r="B1129" s="4"/>
      <c r="C1129" s="4" t="s">
        <v>86</v>
      </c>
      <c r="D1129" s="4" t="s">
        <v>86</v>
      </c>
      <c r="E1129" s="4"/>
      <c r="F1129" s="4"/>
      <c r="G1129" s="7">
        <f>G1130+G1134+G1137</f>
        <v>5825.6</v>
      </c>
    </row>
    <row r="1130" spans="1:7" ht="31.5" x14ac:dyDescent="0.25">
      <c r="A1130" s="81" t="s">
        <v>410</v>
      </c>
      <c r="B1130" s="82"/>
      <c r="C1130" s="82" t="s">
        <v>86</v>
      </c>
      <c r="D1130" s="82" t="s">
        <v>86</v>
      </c>
      <c r="E1130" s="82" t="s">
        <v>179</v>
      </c>
      <c r="F1130" s="82"/>
      <c r="G1130" s="9">
        <f t="shared" ref="G1130" si="301">SUM(G1131)</f>
        <v>111</v>
      </c>
    </row>
    <row r="1131" spans="1:7" ht="47.25" x14ac:dyDescent="0.25">
      <c r="A1131" s="81" t="s">
        <v>555</v>
      </c>
      <c r="B1131" s="82"/>
      <c r="C1131" s="82" t="s">
        <v>86</v>
      </c>
      <c r="D1131" s="82" t="s">
        <v>86</v>
      </c>
      <c r="E1131" s="82" t="s">
        <v>553</v>
      </c>
      <c r="F1131" s="82"/>
      <c r="G1131" s="9">
        <f>SUM(G1132)</f>
        <v>111</v>
      </c>
    </row>
    <row r="1132" spans="1:7" x14ac:dyDescent="0.25">
      <c r="A1132" s="81" t="s">
        <v>26</v>
      </c>
      <c r="B1132" s="82"/>
      <c r="C1132" s="82" t="s">
        <v>86</v>
      </c>
      <c r="D1132" s="82" t="s">
        <v>86</v>
      </c>
      <c r="E1132" s="82" t="s">
        <v>554</v>
      </c>
      <c r="F1132" s="82"/>
      <c r="G1132" s="9">
        <f t="shared" ref="G1132" si="302">SUM(G1133)</f>
        <v>111</v>
      </c>
    </row>
    <row r="1133" spans="1:7" ht="31.5" x14ac:dyDescent="0.25">
      <c r="A1133" s="81" t="s">
        <v>40</v>
      </c>
      <c r="B1133" s="82"/>
      <c r="C1133" s="82" t="s">
        <v>86</v>
      </c>
      <c r="D1133" s="82" t="s">
        <v>86</v>
      </c>
      <c r="E1133" s="82" t="s">
        <v>554</v>
      </c>
      <c r="F1133" s="82" t="s">
        <v>69</v>
      </c>
      <c r="G1133" s="9">
        <v>111</v>
      </c>
    </row>
    <row r="1134" spans="1:7" ht="47.25" x14ac:dyDescent="0.25">
      <c r="A1134" s="81" t="s">
        <v>411</v>
      </c>
      <c r="B1134" s="82"/>
      <c r="C1134" s="82" t="s">
        <v>86</v>
      </c>
      <c r="D1134" s="82" t="s">
        <v>86</v>
      </c>
      <c r="E1134" s="82" t="s">
        <v>273</v>
      </c>
      <c r="F1134" s="82"/>
      <c r="G1134" s="9">
        <f>G1135</f>
        <v>178.5</v>
      </c>
    </row>
    <row r="1135" spans="1:7" x14ac:dyDescent="0.25">
      <c r="A1135" s="81" t="s">
        <v>26</v>
      </c>
      <c r="B1135" s="82"/>
      <c r="C1135" s="82" t="s">
        <v>86</v>
      </c>
      <c r="D1135" s="82" t="s">
        <v>86</v>
      </c>
      <c r="E1135" s="82" t="s">
        <v>274</v>
      </c>
      <c r="F1135" s="82"/>
      <c r="G1135" s="9">
        <f>SUM(G1136)</f>
        <v>178.5</v>
      </c>
    </row>
    <row r="1136" spans="1:7" ht="31.5" x14ac:dyDescent="0.25">
      <c r="A1136" s="81" t="s">
        <v>40</v>
      </c>
      <c r="B1136" s="82"/>
      <c r="C1136" s="82" t="s">
        <v>86</v>
      </c>
      <c r="D1136" s="82" t="s">
        <v>86</v>
      </c>
      <c r="E1136" s="82" t="s">
        <v>274</v>
      </c>
      <c r="F1136" s="82" t="s">
        <v>69</v>
      </c>
      <c r="G1136" s="9">
        <v>178.5</v>
      </c>
    </row>
    <row r="1137" spans="1:7" ht="31.5" x14ac:dyDescent="0.25">
      <c r="A1137" s="81" t="s">
        <v>415</v>
      </c>
      <c r="B1137" s="82"/>
      <c r="C1137" s="82" t="s">
        <v>86</v>
      </c>
      <c r="D1137" s="82" t="s">
        <v>86</v>
      </c>
      <c r="E1137" s="30" t="s">
        <v>266</v>
      </c>
      <c r="F1137" s="82"/>
      <c r="G1137" s="9">
        <f t="shared" ref="G1137" si="303">SUM(G1138)</f>
        <v>5536.1</v>
      </c>
    </row>
    <row r="1138" spans="1:7" ht="31.5" x14ac:dyDescent="0.25">
      <c r="A1138" s="81" t="s">
        <v>356</v>
      </c>
      <c r="B1138" s="4"/>
      <c r="C1138" s="4" t="s">
        <v>86</v>
      </c>
      <c r="D1138" s="4" t="s">
        <v>86</v>
      </c>
      <c r="E1138" s="4" t="s">
        <v>275</v>
      </c>
      <c r="F1138" s="4"/>
      <c r="G1138" s="7">
        <f t="shared" ref="G1138" si="304">G1139+G1149</f>
        <v>5536.1</v>
      </c>
    </row>
    <row r="1139" spans="1:7" x14ac:dyDescent="0.25">
      <c r="A1139" s="81" t="s">
        <v>26</v>
      </c>
      <c r="B1139" s="4"/>
      <c r="C1139" s="4" t="s">
        <v>86</v>
      </c>
      <c r="D1139" s="4" t="s">
        <v>86</v>
      </c>
      <c r="E1139" s="4" t="s">
        <v>276</v>
      </c>
      <c r="F1139" s="4"/>
      <c r="G1139" s="7">
        <f>G1145+G1140</f>
        <v>5088.1000000000004</v>
      </c>
    </row>
    <row r="1140" spans="1:7" x14ac:dyDescent="0.25">
      <c r="A1140" s="81" t="s">
        <v>340</v>
      </c>
      <c r="B1140" s="4"/>
      <c r="C1140" s="4" t="s">
        <v>86</v>
      </c>
      <c r="D1140" s="4" t="s">
        <v>86</v>
      </c>
      <c r="E1140" s="6" t="s">
        <v>341</v>
      </c>
      <c r="F1140" s="4"/>
      <c r="G1140" s="7">
        <f>G1142+G1143+G1141+G1144</f>
        <v>1000</v>
      </c>
    </row>
    <row r="1141" spans="1:7" ht="63" hidden="1" x14ac:dyDescent="0.25">
      <c r="A1141" s="2" t="s">
        <v>39</v>
      </c>
      <c r="B1141" s="4"/>
      <c r="C1141" s="4" t="s">
        <v>86</v>
      </c>
      <c r="D1141" s="4" t="s">
        <v>86</v>
      </c>
      <c r="E1141" s="6" t="s">
        <v>341</v>
      </c>
      <c r="F1141" s="4" t="s">
        <v>67</v>
      </c>
      <c r="G1141" s="7"/>
    </row>
    <row r="1142" spans="1:7" ht="31.5" x14ac:dyDescent="0.25">
      <c r="A1142" s="81" t="s">
        <v>40</v>
      </c>
      <c r="B1142" s="4"/>
      <c r="C1142" s="4" t="s">
        <v>86</v>
      </c>
      <c r="D1142" s="4" t="s">
        <v>86</v>
      </c>
      <c r="E1142" s="6" t="s">
        <v>341</v>
      </c>
      <c r="F1142" s="4" t="s">
        <v>69</v>
      </c>
      <c r="G1142" s="7">
        <v>949</v>
      </c>
    </row>
    <row r="1143" spans="1:7" x14ac:dyDescent="0.25">
      <c r="A1143" s="81" t="s">
        <v>31</v>
      </c>
      <c r="B1143" s="4"/>
      <c r="C1143" s="4" t="s">
        <v>86</v>
      </c>
      <c r="D1143" s="4" t="s">
        <v>86</v>
      </c>
      <c r="E1143" s="6" t="s">
        <v>341</v>
      </c>
      <c r="F1143" s="4" t="s">
        <v>77</v>
      </c>
      <c r="G1143" s="7">
        <v>51</v>
      </c>
    </row>
    <row r="1144" spans="1:7" ht="31.5" x14ac:dyDescent="0.25">
      <c r="A1144" s="81" t="s">
        <v>184</v>
      </c>
      <c r="B1144" s="4"/>
      <c r="C1144" s="4" t="s">
        <v>86</v>
      </c>
      <c r="D1144" s="4" t="s">
        <v>86</v>
      </c>
      <c r="E1144" s="6" t="s">
        <v>341</v>
      </c>
      <c r="F1144" s="4" t="s">
        <v>95</v>
      </c>
      <c r="G1144" s="7">
        <v>0</v>
      </c>
    </row>
    <row r="1145" spans="1:7" ht="31.5" x14ac:dyDescent="0.25">
      <c r="A1145" s="81" t="s">
        <v>277</v>
      </c>
      <c r="B1145" s="30"/>
      <c r="C1145" s="4" t="s">
        <v>86</v>
      </c>
      <c r="D1145" s="4" t="s">
        <v>86</v>
      </c>
      <c r="E1145" s="4" t="s">
        <v>278</v>
      </c>
      <c r="F1145" s="4"/>
      <c r="G1145" s="7">
        <f>SUM(G1146:G1148)</f>
        <v>4088.1</v>
      </c>
    </row>
    <row r="1146" spans="1:7" ht="63" x14ac:dyDescent="0.25">
      <c r="A1146" s="2" t="s">
        <v>39</v>
      </c>
      <c r="B1146" s="30"/>
      <c r="C1146" s="4" t="s">
        <v>86</v>
      </c>
      <c r="D1146" s="4" t="s">
        <v>86</v>
      </c>
      <c r="E1146" s="4" t="s">
        <v>278</v>
      </c>
      <c r="F1146" s="4" t="s">
        <v>67</v>
      </c>
      <c r="G1146" s="7">
        <v>1182.8</v>
      </c>
    </row>
    <row r="1147" spans="1:7" ht="31.5" x14ac:dyDescent="0.25">
      <c r="A1147" s="81" t="s">
        <v>40</v>
      </c>
      <c r="B1147" s="30"/>
      <c r="C1147" s="4" t="s">
        <v>86</v>
      </c>
      <c r="D1147" s="4" t="s">
        <v>86</v>
      </c>
      <c r="E1147" s="4" t="s">
        <v>278</v>
      </c>
      <c r="F1147" s="4" t="s">
        <v>69</v>
      </c>
      <c r="G1147" s="7">
        <v>298.7</v>
      </c>
    </row>
    <row r="1148" spans="1:7" ht="31.5" x14ac:dyDescent="0.25">
      <c r="A1148" s="81" t="s">
        <v>184</v>
      </c>
      <c r="B1148" s="30"/>
      <c r="C1148" s="4" t="s">
        <v>86</v>
      </c>
      <c r="D1148" s="4" t="s">
        <v>86</v>
      </c>
      <c r="E1148" s="4" t="s">
        <v>278</v>
      </c>
      <c r="F1148" s="4" t="s">
        <v>95</v>
      </c>
      <c r="G1148" s="7">
        <v>2606.6</v>
      </c>
    </row>
    <row r="1149" spans="1:7" x14ac:dyDescent="0.25">
      <c r="A1149" s="81" t="s">
        <v>508</v>
      </c>
      <c r="B1149" s="4"/>
      <c r="C1149" s="4" t="s">
        <v>86</v>
      </c>
      <c r="D1149" s="4" t="s">
        <v>86</v>
      </c>
      <c r="E1149" s="4" t="s">
        <v>506</v>
      </c>
      <c r="F1149" s="4"/>
      <c r="G1149" s="7">
        <f>G1150</f>
        <v>448</v>
      </c>
    </row>
    <row r="1150" spans="1:7" x14ac:dyDescent="0.25">
      <c r="A1150" s="81" t="s">
        <v>820</v>
      </c>
      <c r="B1150" s="4"/>
      <c r="C1150" s="4" t="s">
        <v>86</v>
      </c>
      <c r="D1150" s="4" t="s">
        <v>86</v>
      </c>
      <c r="E1150" s="4" t="s">
        <v>507</v>
      </c>
      <c r="F1150" s="4"/>
      <c r="G1150" s="7">
        <f>G1151+G1152+G1153</f>
        <v>448</v>
      </c>
    </row>
    <row r="1151" spans="1:7" ht="63" hidden="1" x14ac:dyDescent="0.25">
      <c r="A1151" s="2" t="s">
        <v>39</v>
      </c>
      <c r="B1151" s="4"/>
      <c r="C1151" s="4" t="s">
        <v>86</v>
      </c>
      <c r="D1151" s="4" t="s">
        <v>86</v>
      </c>
      <c r="E1151" s="4" t="s">
        <v>371</v>
      </c>
      <c r="F1151" s="4" t="s">
        <v>67</v>
      </c>
      <c r="G1151" s="7"/>
    </row>
    <row r="1152" spans="1:7" ht="31.5" x14ac:dyDescent="0.25">
      <c r="A1152" s="81" t="s">
        <v>40</v>
      </c>
      <c r="B1152" s="4"/>
      <c r="C1152" s="4" t="s">
        <v>86</v>
      </c>
      <c r="D1152" s="4" t="s">
        <v>86</v>
      </c>
      <c r="E1152" s="4" t="s">
        <v>507</v>
      </c>
      <c r="F1152" s="4" t="s">
        <v>69</v>
      </c>
      <c r="G1152" s="7">
        <v>362.9</v>
      </c>
    </row>
    <row r="1153" spans="1:7" x14ac:dyDescent="0.25">
      <c r="A1153" s="81" t="s">
        <v>31</v>
      </c>
      <c r="B1153" s="4"/>
      <c r="C1153" s="4" t="s">
        <v>86</v>
      </c>
      <c r="D1153" s="4" t="s">
        <v>86</v>
      </c>
      <c r="E1153" s="4" t="s">
        <v>507</v>
      </c>
      <c r="F1153" s="4" t="s">
        <v>77</v>
      </c>
      <c r="G1153" s="7">
        <v>85.1</v>
      </c>
    </row>
    <row r="1154" spans="1:7" x14ac:dyDescent="0.25">
      <c r="A1154" s="81" t="s">
        <v>145</v>
      </c>
      <c r="B1154" s="30"/>
      <c r="C1154" s="4" t="s">
        <v>86</v>
      </c>
      <c r="D1154" s="4" t="s">
        <v>135</v>
      </c>
      <c r="E1154" s="30"/>
      <c r="F1154" s="30"/>
      <c r="G1154" s="9">
        <f t="shared" ref="G1154" si="305">G1155+G1216</f>
        <v>155853.9</v>
      </c>
    </row>
    <row r="1155" spans="1:7" ht="31.5" x14ac:dyDescent="0.25">
      <c r="A1155" s="81" t="s">
        <v>415</v>
      </c>
      <c r="B1155" s="82"/>
      <c r="C1155" s="82" t="s">
        <v>86</v>
      </c>
      <c r="D1155" s="82" t="s">
        <v>135</v>
      </c>
      <c r="E1155" s="30" t="s">
        <v>266</v>
      </c>
      <c r="F1155" s="30"/>
      <c r="G1155" s="9">
        <f>SUM(G1156)+G1190+G1193+G1186</f>
        <v>155783.9</v>
      </c>
    </row>
    <row r="1156" spans="1:7" ht="47.25" x14ac:dyDescent="0.25">
      <c r="A1156" s="81" t="s">
        <v>502</v>
      </c>
      <c r="B1156" s="82"/>
      <c r="C1156" s="82" t="s">
        <v>86</v>
      </c>
      <c r="D1156" s="82" t="s">
        <v>135</v>
      </c>
      <c r="E1156" s="100" t="s">
        <v>458</v>
      </c>
      <c r="F1156" s="100"/>
      <c r="G1156" s="9">
        <f t="shared" ref="G1156" si="306">SUM(G1157)+G1178</f>
        <v>47907.899999999994</v>
      </c>
    </row>
    <row r="1157" spans="1:7" x14ac:dyDescent="0.25">
      <c r="A1157" s="81" t="s">
        <v>26</v>
      </c>
      <c r="B1157" s="4"/>
      <c r="C1157" s="4" t="s">
        <v>86</v>
      </c>
      <c r="D1157" s="4" t="s">
        <v>135</v>
      </c>
      <c r="E1157" s="98" t="s">
        <v>459</v>
      </c>
      <c r="F1157" s="101"/>
      <c r="G1157" s="7">
        <f t="shared" ref="G1157" si="307">G1170+G1164+G1167+G1161+G1172+G1176+G1158</f>
        <v>31427.8</v>
      </c>
    </row>
    <row r="1158" spans="1:7" x14ac:dyDescent="0.25">
      <c r="A1158" s="93" t="s">
        <v>868</v>
      </c>
      <c r="B1158" s="4"/>
      <c r="C1158" s="4" t="s">
        <v>86</v>
      </c>
      <c r="D1158" s="4" t="s">
        <v>135</v>
      </c>
      <c r="E1158" s="98" t="s">
        <v>869</v>
      </c>
      <c r="F1158" s="101"/>
      <c r="G1158" s="7">
        <f t="shared" ref="G1158" si="308">SUM(G1159)+G1160</f>
        <v>2343.1999999999998</v>
      </c>
    </row>
    <row r="1159" spans="1:7" ht="31.5" x14ac:dyDescent="0.25">
      <c r="A1159" s="93" t="s">
        <v>40</v>
      </c>
      <c r="B1159" s="4"/>
      <c r="C1159" s="4" t="s">
        <v>86</v>
      </c>
      <c r="D1159" s="4" t="s">
        <v>135</v>
      </c>
      <c r="E1159" s="98" t="s">
        <v>869</v>
      </c>
      <c r="F1159" s="101">
        <v>200</v>
      </c>
      <c r="G1159" s="7">
        <v>2033.2</v>
      </c>
    </row>
    <row r="1160" spans="1:7" x14ac:dyDescent="0.25">
      <c r="A1160" s="107" t="s">
        <v>31</v>
      </c>
      <c r="B1160" s="4"/>
      <c r="C1160" s="4" t="s">
        <v>86</v>
      </c>
      <c r="D1160" s="4" t="s">
        <v>135</v>
      </c>
      <c r="E1160" s="98" t="s">
        <v>869</v>
      </c>
      <c r="F1160" s="101">
        <v>300</v>
      </c>
      <c r="G1160" s="7">
        <v>310</v>
      </c>
    </row>
    <row r="1161" spans="1:7" ht="31.5" x14ac:dyDescent="0.25">
      <c r="A1161" s="32" t="s">
        <v>596</v>
      </c>
      <c r="B1161" s="4"/>
      <c r="C1161" s="4" t="s">
        <v>86</v>
      </c>
      <c r="D1161" s="82" t="s">
        <v>135</v>
      </c>
      <c r="E1161" s="90" t="s">
        <v>482</v>
      </c>
      <c r="F1161" s="102"/>
      <c r="G1161" s="9">
        <f>SUM(G1162:G1163)</f>
        <v>3659.6000000000004</v>
      </c>
    </row>
    <row r="1162" spans="1:7" ht="31.5" x14ac:dyDescent="0.25">
      <c r="A1162" s="81" t="s">
        <v>40</v>
      </c>
      <c r="B1162" s="82"/>
      <c r="C1162" s="82" t="s">
        <v>86</v>
      </c>
      <c r="D1162" s="82" t="s">
        <v>135</v>
      </c>
      <c r="E1162" s="4" t="s">
        <v>482</v>
      </c>
      <c r="F1162" s="82" t="s">
        <v>69</v>
      </c>
      <c r="G1162" s="55">
        <v>933.2</v>
      </c>
    </row>
    <row r="1163" spans="1:7" ht="31.5" x14ac:dyDescent="0.25">
      <c r="A1163" s="81" t="s">
        <v>184</v>
      </c>
      <c r="B1163" s="82"/>
      <c r="C1163" s="4" t="s">
        <v>86</v>
      </c>
      <c r="D1163" s="82" t="s">
        <v>135</v>
      </c>
      <c r="E1163" s="4" t="s">
        <v>482</v>
      </c>
      <c r="F1163" s="82" t="s">
        <v>95</v>
      </c>
      <c r="G1163" s="9">
        <v>2726.4</v>
      </c>
    </row>
    <row r="1164" spans="1:7" hidden="1" x14ac:dyDescent="0.25">
      <c r="A1164" s="81" t="s">
        <v>267</v>
      </c>
      <c r="B1164" s="4"/>
      <c r="C1164" s="4" t="s">
        <v>86</v>
      </c>
      <c r="D1164" s="4" t="s">
        <v>135</v>
      </c>
      <c r="E1164" s="6" t="s">
        <v>460</v>
      </c>
      <c r="F1164" s="21"/>
      <c r="G1164" s="7">
        <f t="shared" ref="G1164" si="309">SUM(G1165:G1166)</f>
        <v>0</v>
      </c>
    </row>
    <row r="1165" spans="1:7" ht="31.5" hidden="1" x14ac:dyDescent="0.25">
      <c r="A1165" s="81" t="s">
        <v>40</v>
      </c>
      <c r="B1165" s="4"/>
      <c r="C1165" s="4" t="s">
        <v>86</v>
      </c>
      <c r="D1165" s="4" t="s">
        <v>135</v>
      </c>
      <c r="E1165" s="6" t="s">
        <v>460</v>
      </c>
      <c r="F1165" s="21">
        <v>200</v>
      </c>
      <c r="G1165" s="7"/>
    </row>
    <row r="1166" spans="1:7" hidden="1" x14ac:dyDescent="0.25">
      <c r="A1166" s="81" t="s">
        <v>31</v>
      </c>
      <c r="B1166" s="4"/>
      <c r="C1166" s="4" t="s">
        <v>86</v>
      </c>
      <c r="D1166" s="4" t="s">
        <v>135</v>
      </c>
      <c r="E1166" s="6" t="s">
        <v>460</v>
      </c>
      <c r="F1166" s="21">
        <v>300</v>
      </c>
      <c r="G1166" s="7"/>
    </row>
    <row r="1167" spans="1:7" hidden="1" x14ac:dyDescent="0.25">
      <c r="A1167" s="81" t="s">
        <v>271</v>
      </c>
      <c r="B1167" s="4"/>
      <c r="C1167" s="4" t="s">
        <v>86</v>
      </c>
      <c r="D1167" s="4" t="s">
        <v>135</v>
      </c>
      <c r="E1167" s="6" t="s">
        <v>469</v>
      </c>
      <c r="F1167" s="21"/>
      <c r="G1167" s="7">
        <f t="shared" ref="G1167" si="310">SUM(G1168:G1169)</f>
        <v>0</v>
      </c>
    </row>
    <row r="1168" spans="1:7" ht="31.5" hidden="1" x14ac:dyDescent="0.25">
      <c r="A1168" s="81" t="s">
        <v>40</v>
      </c>
      <c r="B1168" s="4"/>
      <c r="C1168" s="4" t="s">
        <v>86</v>
      </c>
      <c r="D1168" s="4" t="s">
        <v>135</v>
      </c>
      <c r="E1168" s="6" t="s">
        <v>469</v>
      </c>
      <c r="F1168" s="21">
        <v>200</v>
      </c>
      <c r="G1168" s="7"/>
    </row>
    <row r="1169" spans="1:7" hidden="1" x14ac:dyDescent="0.25">
      <c r="A1169" s="81" t="s">
        <v>31</v>
      </c>
      <c r="B1169" s="4"/>
      <c r="C1169" s="4" t="s">
        <v>86</v>
      </c>
      <c r="D1169" s="4" t="s">
        <v>135</v>
      </c>
      <c r="E1169" s="6" t="s">
        <v>469</v>
      </c>
      <c r="F1169" s="21">
        <v>300</v>
      </c>
      <c r="G1169" s="7"/>
    </row>
    <row r="1170" spans="1:7" ht="31.5" hidden="1" x14ac:dyDescent="0.25">
      <c r="A1170" s="47" t="s">
        <v>372</v>
      </c>
      <c r="B1170" s="82"/>
      <c r="C1170" s="82" t="s">
        <v>86</v>
      </c>
      <c r="D1170" s="82" t="s">
        <v>135</v>
      </c>
      <c r="E1170" s="48" t="s">
        <v>539</v>
      </c>
      <c r="F1170" s="82"/>
      <c r="G1170" s="9">
        <f t="shared" ref="G1170" si="311">SUM(G1171)</f>
        <v>0</v>
      </c>
    </row>
    <row r="1171" spans="1:7" ht="31.5" hidden="1" x14ac:dyDescent="0.25">
      <c r="A1171" s="81" t="s">
        <v>40</v>
      </c>
      <c r="B1171" s="82"/>
      <c r="C1171" s="82" t="s">
        <v>86</v>
      </c>
      <c r="D1171" s="82" t="s">
        <v>135</v>
      </c>
      <c r="E1171" s="48" t="s">
        <v>539</v>
      </c>
      <c r="F1171" s="82" t="s">
        <v>69</v>
      </c>
      <c r="G1171" s="9"/>
    </row>
    <row r="1172" spans="1:7" x14ac:dyDescent="0.25">
      <c r="A1172" s="81" t="s">
        <v>326</v>
      </c>
      <c r="B1172" s="4"/>
      <c r="C1172" s="4" t="s">
        <v>86</v>
      </c>
      <c r="D1172" s="82" t="s">
        <v>135</v>
      </c>
      <c r="E1172" s="4" t="s">
        <v>821</v>
      </c>
      <c r="F1172" s="4"/>
      <c r="G1172" s="7">
        <f>SUM(G1173)+G1174+G1175</f>
        <v>24395.1</v>
      </c>
    </row>
    <row r="1173" spans="1:7" ht="31.5" x14ac:dyDescent="0.25">
      <c r="A1173" s="81" t="s">
        <v>40</v>
      </c>
      <c r="B1173" s="4"/>
      <c r="C1173" s="4" t="s">
        <v>86</v>
      </c>
      <c r="D1173" s="82" t="s">
        <v>135</v>
      </c>
      <c r="E1173" s="4" t="s">
        <v>821</v>
      </c>
      <c r="F1173" s="82" t="s">
        <v>69</v>
      </c>
      <c r="G1173" s="55">
        <v>1924.7</v>
      </c>
    </row>
    <row r="1174" spans="1:7" ht="31.5" x14ac:dyDescent="0.25">
      <c r="A1174" s="81" t="s">
        <v>184</v>
      </c>
      <c r="B1174" s="4"/>
      <c r="C1174" s="4" t="s">
        <v>86</v>
      </c>
      <c r="D1174" s="82" t="s">
        <v>135</v>
      </c>
      <c r="E1174" s="4" t="s">
        <v>821</v>
      </c>
      <c r="F1174" s="82" t="s">
        <v>95</v>
      </c>
      <c r="G1174" s="7">
        <v>7107.8</v>
      </c>
    </row>
    <row r="1175" spans="1:7" x14ac:dyDescent="0.25">
      <c r="A1175" s="81" t="s">
        <v>17</v>
      </c>
      <c r="B1175" s="4"/>
      <c r="C1175" s="4" t="s">
        <v>86</v>
      </c>
      <c r="D1175" s="82" t="s">
        <v>135</v>
      </c>
      <c r="E1175" s="4" t="s">
        <v>821</v>
      </c>
      <c r="F1175" s="82" t="s">
        <v>74</v>
      </c>
      <c r="G1175" s="7">
        <v>15362.6</v>
      </c>
    </row>
    <row r="1176" spans="1:7" ht="31.5" x14ac:dyDescent="0.25">
      <c r="A1176" s="81" t="s">
        <v>578</v>
      </c>
      <c r="B1176" s="4"/>
      <c r="C1176" s="4" t="s">
        <v>86</v>
      </c>
      <c r="D1176" s="82" t="s">
        <v>135</v>
      </c>
      <c r="E1176" s="4" t="s">
        <v>579</v>
      </c>
      <c r="F1176" s="82"/>
      <c r="G1176" s="7">
        <f>SUM(G1177)</f>
        <v>1029.9000000000001</v>
      </c>
    </row>
    <row r="1177" spans="1:7" x14ac:dyDescent="0.25">
      <c r="A1177" s="81" t="s">
        <v>17</v>
      </c>
      <c r="B1177" s="4"/>
      <c r="C1177" s="4" t="s">
        <v>86</v>
      </c>
      <c r="D1177" s="82" t="s">
        <v>135</v>
      </c>
      <c r="E1177" s="4" t="s">
        <v>579</v>
      </c>
      <c r="F1177" s="82" t="s">
        <v>74</v>
      </c>
      <c r="G1177" s="7">
        <v>1029.9000000000001</v>
      </c>
    </row>
    <row r="1178" spans="1:7" ht="31.5" x14ac:dyDescent="0.25">
      <c r="A1178" s="47" t="s">
        <v>33</v>
      </c>
      <c r="B1178" s="44"/>
      <c r="C1178" s="44" t="s">
        <v>86</v>
      </c>
      <c r="D1178" s="44" t="s">
        <v>135</v>
      </c>
      <c r="E1178" s="48" t="s">
        <v>464</v>
      </c>
      <c r="F1178" s="44"/>
      <c r="G1178" s="45">
        <f>G1179+G1182</f>
        <v>16480.099999999999</v>
      </c>
    </row>
    <row r="1179" spans="1:7" ht="63" x14ac:dyDescent="0.25">
      <c r="A1179" s="81" t="s">
        <v>301</v>
      </c>
      <c r="B1179" s="4"/>
      <c r="C1179" s="4" t="s">
        <v>86</v>
      </c>
      <c r="D1179" s="4" t="s">
        <v>135</v>
      </c>
      <c r="E1179" s="6" t="s">
        <v>823</v>
      </c>
      <c r="F1179" s="4"/>
      <c r="G1179" s="9">
        <f>G1180+G1181</f>
        <v>5381</v>
      </c>
    </row>
    <row r="1180" spans="1:7" ht="63" x14ac:dyDescent="0.25">
      <c r="A1180" s="81" t="s">
        <v>39</v>
      </c>
      <c r="B1180" s="4"/>
      <c r="C1180" s="4" t="s">
        <v>86</v>
      </c>
      <c r="D1180" s="4" t="s">
        <v>135</v>
      </c>
      <c r="E1180" s="6" t="s">
        <v>823</v>
      </c>
      <c r="F1180" s="4" t="s">
        <v>67</v>
      </c>
      <c r="G1180" s="9">
        <v>5063.7</v>
      </c>
    </row>
    <row r="1181" spans="1:7" ht="31.5" x14ac:dyDescent="0.25">
      <c r="A1181" s="81" t="s">
        <v>40</v>
      </c>
      <c r="B1181" s="4"/>
      <c r="C1181" s="4" t="s">
        <v>86</v>
      </c>
      <c r="D1181" s="4" t="s">
        <v>135</v>
      </c>
      <c r="E1181" s="6" t="s">
        <v>823</v>
      </c>
      <c r="F1181" s="4" t="s">
        <v>69</v>
      </c>
      <c r="G1181" s="9">
        <v>317.3</v>
      </c>
    </row>
    <row r="1182" spans="1:7" ht="31.5" x14ac:dyDescent="0.25">
      <c r="A1182" s="47" t="s">
        <v>372</v>
      </c>
      <c r="B1182" s="44"/>
      <c r="C1182" s="44" t="s">
        <v>86</v>
      </c>
      <c r="D1182" s="44" t="s">
        <v>135</v>
      </c>
      <c r="E1182" s="48" t="s">
        <v>481</v>
      </c>
      <c r="F1182" s="44"/>
      <c r="G1182" s="45">
        <f t="shared" ref="G1182" si="312">SUM(G1183:G1185)</f>
        <v>11099.1</v>
      </c>
    </row>
    <row r="1183" spans="1:7" ht="63" x14ac:dyDescent="0.25">
      <c r="A1183" s="47" t="s">
        <v>39</v>
      </c>
      <c r="B1183" s="44"/>
      <c r="C1183" s="44" t="s">
        <v>86</v>
      </c>
      <c r="D1183" s="44" t="s">
        <v>135</v>
      </c>
      <c r="E1183" s="48" t="s">
        <v>481</v>
      </c>
      <c r="F1183" s="44" t="s">
        <v>67</v>
      </c>
      <c r="G1183" s="45">
        <v>9677.6</v>
      </c>
    </row>
    <row r="1184" spans="1:7" ht="31.5" x14ac:dyDescent="0.25">
      <c r="A1184" s="31" t="s">
        <v>40</v>
      </c>
      <c r="B1184" s="44"/>
      <c r="C1184" s="44" t="s">
        <v>86</v>
      </c>
      <c r="D1184" s="44" t="s">
        <v>135</v>
      </c>
      <c r="E1184" s="48" t="s">
        <v>481</v>
      </c>
      <c r="F1184" s="44" t="s">
        <v>69</v>
      </c>
      <c r="G1184" s="45">
        <v>1345.6</v>
      </c>
    </row>
    <row r="1185" spans="1:7" x14ac:dyDescent="0.25">
      <c r="A1185" s="93" t="s">
        <v>17</v>
      </c>
      <c r="B1185" s="44"/>
      <c r="C1185" s="44" t="s">
        <v>86</v>
      </c>
      <c r="D1185" s="44" t="s">
        <v>135</v>
      </c>
      <c r="E1185" s="48" t="s">
        <v>481</v>
      </c>
      <c r="F1185" s="44" t="s">
        <v>74</v>
      </c>
      <c r="G1185" s="45">
        <v>75.900000000000006</v>
      </c>
    </row>
    <row r="1186" spans="1:7" ht="31.5" x14ac:dyDescent="0.25">
      <c r="A1186" s="129" t="s">
        <v>356</v>
      </c>
      <c r="B1186" s="44"/>
      <c r="C1186" s="44" t="s">
        <v>86</v>
      </c>
      <c r="D1186" s="44" t="s">
        <v>135</v>
      </c>
      <c r="E1186" s="48" t="s">
        <v>275</v>
      </c>
      <c r="F1186" s="44"/>
      <c r="G1186" s="45">
        <f t="shared" ref="G1186:G1188" si="313">G1187</f>
        <v>2000</v>
      </c>
    </row>
    <row r="1187" spans="1:7" x14ac:dyDescent="0.25">
      <c r="A1187" s="129" t="s">
        <v>508</v>
      </c>
      <c r="B1187" s="44"/>
      <c r="C1187" s="44" t="s">
        <v>86</v>
      </c>
      <c r="D1187" s="44" t="s">
        <v>135</v>
      </c>
      <c r="E1187" s="48" t="s">
        <v>506</v>
      </c>
      <c r="F1187" s="44"/>
      <c r="G1187" s="45">
        <f t="shared" si="313"/>
        <v>2000</v>
      </c>
    </row>
    <row r="1188" spans="1:7" ht="31.5" x14ac:dyDescent="0.25">
      <c r="A1188" s="129" t="s">
        <v>929</v>
      </c>
      <c r="B1188" s="44"/>
      <c r="C1188" s="44" t="s">
        <v>86</v>
      </c>
      <c r="D1188" s="44" t="s">
        <v>135</v>
      </c>
      <c r="E1188" s="48" t="s">
        <v>930</v>
      </c>
      <c r="F1188" s="44"/>
      <c r="G1188" s="45">
        <f t="shared" si="313"/>
        <v>2000</v>
      </c>
    </row>
    <row r="1189" spans="1:7" ht="31.5" x14ac:dyDescent="0.25">
      <c r="A1189" s="31" t="s">
        <v>40</v>
      </c>
      <c r="B1189" s="44"/>
      <c r="C1189" s="44" t="s">
        <v>86</v>
      </c>
      <c r="D1189" s="44" t="s">
        <v>135</v>
      </c>
      <c r="E1189" s="48" t="s">
        <v>930</v>
      </c>
      <c r="F1189" s="44" t="s">
        <v>69</v>
      </c>
      <c r="G1189" s="45">
        <v>2000</v>
      </c>
    </row>
    <row r="1190" spans="1:7" ht="47.25" x14ac:dyDescent="0.25">
      <c r="A1190" s="81" t="s">
        <v>417</v>
      </c>
      <c r="B1190" s="4"/>
      <c r="C1190" s="4" t="s">
        <v>86</v>
      </c>
      <c r="D1190" s="4" t="s">
        <v>135</v>
      </c>
      <c r="E1190" s="30" t="s">
        <v>269</v>
      </c>
      <c r="F1190" s="21"/>
      <c r="G1190" s="7">
        <f t="shared" ref="G1190" si="314">SUM(G1191)</f>
        <v>7178.1</v>
      </c>
    </row>
    <row r="1191" spans="1:7" x14ac:dyDescent="0.25">
      <c r="A1191" s="81" t="s">
        <v>26</v>
      </c>
      <c r="B1191" s="4"/>
      <c r="C1191" s="4" t="s">
        <v>86</v>
      </c>
      <c r="D1191" s="4" t="s">
        <v>135</v>
      </c>
      <c r="E1191" s="30" t="s">
        <v>270</v>
      </c>
      <c r="F1191" s="21"/>
      <c r="G1191" s="7">
        <f t="shared" ref="G1191" si="315">SUM(G1192)</f>
        <v>7178.1</v>
      </c>
    </row>
    <row r="1192" spans="1:7" ht="31.5" x14ac:dyDescent="0.25">
      <c r="A1192" s="81" t="s">
        <v>40</v>
      </c>
      <c r="B1192" s="4"/>
      <c r="C1192" s="4" t="s">
        <v>86</v>
      </c>
      <c r="D1192" s="4" t="s">
        <v>135</v>
      </c>
      <c r="E1192" s="30" t="s">
        <v>270</v>
      </c>
      <c r="F1192" s="21">
        <v>200</v>
      </c>
      <c r="G1192" s="7">
        <v>7178.1</v>
      </c>
    </row>
    <row r="1193" spans="1:7" ht="47.25" x14ac:dyDescent="0.25">
      <c r="A1193" s="81" t="s">
        <v>612</v>
      </c>
      <c r="B1193" s="4"/>
      <c r="C1193" s="4" t="s">
        <v>86</v>
      </c>
      <c r="D1193" s="4" t="s">
        <v>135</v>
      </c>
      <c r="E1193" s="43" t="s">
        <v>279</v>
      </c>
      <c r="F1193" s="4"/>
      <c r="G1193" s="7">
        <f t="shared" ref="G1193" si="316">SUM(G1194+G1197+G1200+G1202)+G1210+G1205</f>
        <v>98697.9</v>
      </c>
    </row>
    <row r="1194" spans="1:7" x14ac:dyDescent="0.25">
      <c r="A1194" s="31" t="s">
        <v>59</v>
      </c>
      <c r="B1194" s="44"/>
      <c r="C1194" s="44" t="s">
        <v>86</v>
      </c>
      <c r="D1194" s="44" t="s">
        <v>135</v>
      </c>
      <c r="E1194" s="49" t="s">
        <v>355</v>
      </c>
      <c r="F1194" s="44"/>
      <c r="G1194" s="45">
        <f>+G1195+G1196</f>
        <v>25483.599999999999</v>
      </c>
    </row>
    <row r="1195" spans="1:7" ht="63" x14ac:dyDescent="0.25">
      <c r="A1195" s="31" t="s">
        <v>39</v>
      </c>
      <c r="B1195" s="44"/>
      <c r="C1195" s="44" t="s">
        <v>86</v>
      </c>
      <c r="D1195" s="44" t="s">
        <v>135</v>
      </c>
      <c r="E1195" s="49" t="s">
        <v>355</v>
      </c>
      <c r="F1195" s="44" t="s">
        <v>67</v>
      </c>
      <c r="G1195" s="7">
        <v>25482.6</v>
      </c>
    </row>
    <row r="1196" spans="1:7" ht="31.5" x14ac:dyDescent="0.25">
      <c r="A1196" s="31" t="s">
        <v>40</v>
      </c>
      <c r="B1196" s="44"/>
      <c r="C1196" s="44" t="s">
        <v>86</v>
      </c>
      <c r="D1196" s="44" t="s">
        <v>135</v>
      </c>
      <c r="E1196" s="49" t="s">
        <v>355</v>
      </c>
      <c r="F1196" s="44" t="s">
        <v>69</v>
      </c>
      <c r="G1196" s="7">
        <v>1</v>
      </c>
    </row>
    <row r="1197" spans="1:7" x14ac:dyDescent="0.25">
      <c r="A1197" s="31" t="s">
        <v>73</v>
      </c>
      <c r="B1197" s="44"/>
      <c r="C1197" s="44" t="s">
        <v>86</v>
      </c>
      <c r="D1197" s="44" t="s">
        <v>135</v>
      </c>
      <c r="E1197" s="49" t="s">
        <v>483</v>
      </c>
      <c r="F1197" s="44"/>
      <c r="G1197" s="7">
        <f>SUM(G1198+G1199)</f>
        <v>433.9</v>
      </c>
    </row>
    <row r="1198" spans="1:7" ht="31.5" x14ac:dyDescent="0.25">
      <c r="A1198" s="31" t="s">
        <v>40</v>
      </c>
      <c r="B1198" s="44"/>
      <c r="C1198" s="44" t="s">
        <v>86</v>
      </c>
      <c r="D1198" s="44" t="s">
        <v>135</v>
      </c>
      <c r="E1198" s="49" t="s">
        <v>483</v>
      </c>
      <c r="F1198" s="44" t="s">
        <v>69</v>
      </c>
      <c r="G1198" s="7">
        <v>432.4</v>
      </c>
    </row>
    <row r="1199" spans="1:7" x14ac:dyDescent="0.25">
      <c r="A1199" s="81" t="s">
        <v>17</v>
      </c>
      <c r="B1199" s="44"/>
      <c r="C1199" s="44" t="s">
        <v>86</v>
      </c>
      <c r="D1199" s="44" t="s">
        <v>135</v>
      </c>
      <c r="E1199" s="49" t="s">
        <v>483</v>
      </c>
      <c r="F1199" s="44" t="s">
        <v>74</v>
      </c>
      <c r="G1199" s="7">
        <v>1.5</v>
      </c>
    </row>
    <row r="1200" spans="1:7" ht="31.5" x14ac:dyDescent="0.25">
      <c r="A1200" s="31" t="s">
        <v>75</v>
      </c>
      <c r="B1200" s="44"/>
      <c r="C1200" s="44" t="s">
        <v>86</v>
      </c>
      <c r="D1200" s="44" t="s">
        <v>135</v>
      </c>
      <c r="E1200" s="49" t="s">
        <v>380</v>
      </c>
      <c r="F1200" s="44"/>
      <c r="G1200" s="45">
        <f>SUM(G1201)</f>
        <v>1064.5</v>
      </c>
    </row>
    <row r="1201" spans="1:7" ht="31.5" x14ac:dyDescent="0.25">
      <c r="A1201" s="31" t="s">
        <v>40</v>
      </c>
      <c r="B1201" s="44"/>
      <c r="C1201" s="44" t="s">
        <v>86</v>
      </c>
      <c r="D1201" s="44" t="s">
        <v>135</v>
      </c>
      <c r="E1201" s="49" t="s">
        <v>380</v>
      </c>
      <c r="F1201" s="44" t="s">
        <v>69</v>
      </c>
      <c r="G1201" s="7">
        <v>1064.5</v>
      </c>
    </row>
    <row r="1202" spans="1:7" ht="31.5" x14ac:dyDescent="0.25">
      <c r="A1202" s="31" t="s">
        <v>358</v>
      </c>
      <c r="B1202" s="44"/>
      <c r="C1202" s="44" t="s">
        <v>86</v>
      </c>
      <c r="D1202" s="44" t="s">
        <v>135</v>
      </c>
      <c r="E1202" s="49" t="s">
        <v>359</v>
      </c>
      <c r="F1202" s="44"/>
      <c r="G1202" s="45">
        <f>SUM(G1203:G1204)</f>
        <v>1585.5</v>
      </c>
    </row>
    <row r="1203" spans="1:7" ht="31.5" x14ac:dyDescent="0.25">
      <c r="A1203" s="31" t="s">
        <v>40</v>
      </c>
      <c r="B1203" s="44"/>
      <c r="C1203" s="44" t="s">
        <v>86</v>
      </c>
      <c r="D1203" s="44" t="s">
        <v>135</v>
      </c>
      <c r="E1203" s="49" t="s">
        <v>359</v>
      </c>
      <c r="F1203" s="44" t="s">
        <v>69</v>
      </c>
      <c r="G1203" s="7">
        <v>1516.6</v>
      </c>
    </row>
    <row r="1204" spans="1:7" x14ac:dyDescent="0.25">
      <c r="A1204" s="81" t="s">
        <v>17</v>
      </c>
      <c r="B1204" s="44"/>
      <c r="C1204" s="44" t="s">
        <v>86</v>
      </c>
      <c r="D1204" s="44" t="s">
        <v>135</v>
      </c>
      <c r="E1204" s="49" t="s">
        <v>359</v>
      </c>
      <c r="F1204" s="44" t="s">
        <v>74</v>
      </c>
      <c r="G1204" s="7">
        <v>68.900000000000006</v>
      </c>
    </row>
    <row r="1205" spans="1:7" x14ac:dyDescent="0.25">
      <c r="A1205" s="81" t="s">
        <v>26</v>
      </c>
      <c r="B1205" s="4"/>
      <c r="C1205" s="4" t="s">
        <v>86</v>
      </c>
      <c r="D1205" s="4" t="s">
        <v>135</v>
      </c>
      <c r="E1205" s="21" t="s">
        <v>484</v>
      </c>
      <c r="F1205" s="21"/>
      <c r="G1205" s="7">
        <f t="shared" ref="G1205" si="317">SUM(G1208)+G1206</f>
        <v>5345.9000000000005</v>
      </c>
    </row>
    <row r="1206" spans="1:7" ht="31.5" x14ac:dyDescent="0.25">
      <c r="A1206" s="31" t="s">
        <v>358</v>
      </c>
      <c r="B1206" s="4"/>
      <c r="C1206" s="4" t="s">
        <v>86</v>
      </c>
      <c r="D1206" s="4" t="s">
        <v>135</v>
      </c>
      <c r="E1206" s="21" t="s">
        <v>540</v>
      </c>
      <c r="F1206" s="21"/>
      <c r="G1206" s="7">
        <f t="shared" ref="G1206" si="318">SUM(G1207)</f>
        <v>443.1</v>
      </c>
    </row>
    <row r="1207" spans="1:7" ht="31.5" x14ac:dyDescent="0.25">
      <c r="A1207" s="31" t="s">
        <v>40</v>
      </c>
      <c r="B1207" s="4"/>
      <c r="C1207" s="4" t="s">
        <v>86</v>
      </c>
      <c r="D1207" s="4" t="s">
        <v>135</v>
      </c>
      <c r="E1207" s="21" t="s">
        <v>540</v>
      </c>
      <c r="F1207" s="21">
        <v>200</v>
      </c>
      <c r="G1207" s="7">
        <v>443.1</v>
      </c>
    </row>
    <row r="1208" spans="1:7" ht="31.5" x14ac:dyDescent="0.25">
      <c r="A1208" s="32" t="s">
        <v>613</v>
      </c>
      <c r="B1208" s="4"/>
      <c r="C1208" s="4" t="s">
        <v>86</v>
      </c>
      <c r="D1208" s="82" t="s">
        <v>135</v>
      </c>
      <c r="E1208" s="4" t="s">
        <v>471</v>
      </c>
      <c r="F1208" s="82"/>
      <c r="G1208" s="7">
        <f>G1209</f>
        <v>4902.8</v>
      </c>
    </row>
    <row r="1209" spans="1:7" ht="31.5" x14ac:dyDescent="0.25">
      <c r="A1209" s="81" t="s">
        <v>40</v>
      </c>
      <c r="B1209" s="82"/>
      <c r="C1209" s="82" t="s">
        <v>86</v>
      </c>
      <c r="D1209" s="82" t="s">
        <v>135</v>
      </c>
      <c r="E1209" s="4" t="s">
        <v>471</v>
      </c>
      <c r="F1209" s="82" t="s">
        <v>69</v>
      </c>
      <c r="G1209" s="7">
        <v>4902.8</v>
      </c>
    </row>
    <row r="1210" spans="1:7" ht="31.5" x14ac:dyDescent="0.25">
      <c r="A1210" s="81" t="s">
        <v>33</v>
      </c>
      <c r="B1210" s="4"/>
      <c r="C1210" s="4" t="s">
        <v>86</v>
      </c>
      <c r="D1210" s="4" t="s">
        <v>135</v>
      </c>
      <c r="E1210" s="21" t="s">
        <v>280</v>
      </c>
      <c r="F1210" s="4"/>
      <c r="G1210" s="7">
        <f>SUM(G1211)</f>
        <v>64784.5</v>
      </c>
    </row>
    <row r="1211" spans="1:7" ht="31.5" x14ac:dyDescent="0.25">
      <c r="A1211" s="32" t="s">
        <v>613</v>
      </c>
      <c r="B1211" s="4"/>
      <c r="C1211" s="4" t="s">
        <v>86</v>
      </c>
      <c r="D1211" s="4" t="s">
        <v>135</v>
      </c>
      <c r="E1211" s="21" t="s">
        <v>281</v>
      </c>
      <c r="F1211" s="4"/>
      <c r="G1211" s="7">
        <f t="shared" ref="G1211" si="319">G1212+G1213+G1215+G1214</f>
        <v>64784.5</v>
      </c>
    </row>
    <row r="1212" spans="1:7" ht="63" x14ac:dyDescent="0.25">
      <c r="A1212" s="2" t="s">
        <v>39</v>
      </c>
      <c r="B1212" s="4"/>
      <c r="C1212" s="4" t="s">
        <v>86</v>
      </c>
      <c r="D1212" s="4" t="s">
        <v>135</v>
      </c>
      <c r="E1212" s="21" t="s">
        <v>281</v>
      </c>
      <c r="F1212" s="4" t="s">
        <v>67</v>
      </c>
      <c r="G1212" s="7">
        <v>58063.8</v>
      </c>
    </row>
    <row r="1213" spans="1:7" ht="31.5" x14ac:dyDescent="0.25">
      <c r="A1213" s="81" t="s">
        <v>40</v>
      </c>
      <c r="B1213" s="4"/>
      <c r="C1213" s="4" t="s">
        <v>86</v>
      </c>
      <c r="D1213" s="4" t="s">
        <v>135</v>
      </c>
      <c r="E1213" s="21" t="s">
        <v>281</v>
      </c>
      <c r="F1213" s="4" t="s">
        <v>69</v>
      </c>
      <c r="G1213" s="7">
        <v>6560.2</v>
      </c>
    </row>
    <row r="1214" spans="1:7" x14ac:dyDescent="0.25">
      <c r="A1214" s="81" t="s">
        <v>31</v>
      </c>
      <c r="B1214" s="4"/>
      <c r="C1214" s="4" t="s">
        <v>86</v>
      </c>
      <c r="D1214" s="4" t="s">
        <v>135</v>
      </c>
      <c r="E1214" s="21" t="s">
        <v>281</v>
      </c>
      <c r="F1214" s="4" t="s">
        <v>77</v>
      </c>
      <c r="G1214" s="7"/>
    </row>
    <row r="1215" spans="1:7" x14ac:dyDescent="0.25">
      <c r="A1215" s="81" t="s">
        <v>17</v>
      </c>
      <c r="B1215" s="4"/>
      <c r="C1215" s="4" t="s">
        <v>86</v>
      </c>
      <c r="D1215" s="4" t="s">
        <v>135</v>
      </c>
      <c r="E1215" s="21" t="s">
        <v>281</v>
      </c>
      <c r="F1215" s="4" t="s">
        <v>74</v>
      </c>
      <c r="G1215" s="7">
        <v>160.5</v>
      </c>
    </row>
    <row r="1216" spans="1:7" ht="47.25" x14ac:dyDescent="0.25">
      <c r="A1216" s="81" t="s">
        <v>611</v>
      </c>
      <c r="B1216" s="4"/>
      <c r="C1216" s="4" t="s">
        <v>86</v>
      </c>
      <c r="D1216" s="4" t="s">
        <v>135</v>
      </c>
      <c r="E1216" s="30" t="s">
        <v>537</v>
      </c>
      <c r="F1216" s="4"/>
      <c r="G1216" s="7">
        <f t="shared" ref="G1216:G1217" si="320">G1217</f>
        <v>70</v>
      </c>
    </row>
    <row r="1217" spans="1:7" x14ac:dyDescent="0.25">
      <c r="A1217" s="81" t="s">
        <v>26</v>
      </c>
      <c r="B1217" s="4"/>
      <c r="C1217" s="4" t="s">
        <v>86</v>
      </c>
      <c r="D1217" s="4" t="s">
        <v>135</v>
      </c>
      <c r="E1217" s="30" t="s">
        <v>538</v>
      </c>
      <c r="F1217" s="4"/>
      <c r="G1217" s="7">
        <f t="shared" si="320"/>
        <v>70</v>
      </c>
    </row>
    <row r="1218" spans="1:7" ht="31.5" x14ac:dyDescent="0.25">
      <c r="A1218" s="81" t="s">
        <v>40</v>
      </c>
      <c r="B1218" s="4"/>
      <c r="C1218" s="4" t="s">
        <v>86</v>
      </c>
      <c r="D1218" s="4" t="s">
        <v>135</v>
      </c>
      <c r="E1218" s="30" t="s">
        <v>538</v>
      </c>
      <c r="F1218" s="4" t="s">
        <v>69</v>
      </c>
      <c r="G1218" s="55">
        <v>70</v>
      </c>
    </row>
    <row r="1219" spans="1:7" x14ac:dyDescent="0.25">
      <c r="A1219" s="81" t="s">
        <v>21</v>
      </c>
      <c r="B1219" s="4"/>
      <c r="C1219" s="4" t="s">
        <v>22</v>
      </c>
      <c r="D1219" s="4" t="s">
        <v>23</v>
      </c>
      <c r="E1219" s="6"/>
      <c r="F1219" s="4"/>
      <c r="G1219" s="7">
        <f t="shared" ref="G1219" si="321">SUM(G1226)+G1221</f>
        <v>77831.600000000006</v>
      </c>
    </row>
    <row r="1220" spans="1:7" x14ac:dyDescent="0.25">
      <c r="A1220" s="93" t="s">
        <v>41</v>
      </c>
      <c r="B1220" s="4"/>
      <c r="C1220" s="4" t="s">
        <v>22</v>
      </c>
      <c r="D1220" s="4" t="s">
        <v>42</v>
      </c>
      <c r="E1220" s="6"/>
      <c r="F1220" s="4"/>
      <c r="G1220" s="7">
        <f t="shared" ref="G1220" si="322">SUM(G1221)</f>
        <v>3000</v>
      </c>
    </row>
    <row r="1221" spans="1:7" ht="31.5" x14ac:dyDescent="0.25">
      <c r="A1221" s="93" t="s">
        <v>415</v>
      </c>
      <c r="B1221" s="4"/>
      <c r="C1221" s="4" t="s">
        <v>22</v>
      </c>
      <c r="D1221" s="4" t="s">
        <v>42</v>
      </c>
      <c r="E1221" s="6" t="s">
        <v>266</v>
      </c>
      <c r="F1221" s="4"/>
      <c r="G1221" s="7">
        <f t="shared" ref="G1221:G1224" si="323">G1222</f>
        <v>3000</v>
      </c>
    </row>
    <row r="1222" spans="1:7" ht="47.25" x14ac:dyDescent="0.25">
      <c r="A1222" s="93" t="s">
        <v>502</v>
      </c>
      <c r="B1222" s="4"/>
      <c r="C1222" s="4" t="s">
        <v>22</v>
      </c>
      <c r="D1222" s="4" t="s">
        <v>42</v>
      </c>
      <c r="E1222" s="6" t="s">
        <v>458</v>
      </c>
      <c r="F1222" s="4"/>
      <c r="G1222" s="7">
        <f t="shared" si="323"/>
        <v>3000</v>
      </c>
    </row>
    <row r="1223" spans="1:7" x14ac:dyDescent="0.25">
      <c r="A1223" s="93" t="s">
        <v>26</v>
      </c>
      <c r="B1223" s="4"/>
      <c r="C1223" s="4" t="s">
        <v>22</v>
      </c>
      <c r="D1223" s="4" t="s">
        <v>42</v>
      </c>
      <c r="E1223" s="6" t="s">
        <v>459</v>
      </c>
      <c r="F1223" s="4"/>
      <c r="G1223" s="7">
        <f t="shared" si="323"/>
        <v>3000</v>
      </c>
    </row>
    <row r="1224" spans="1:7" ht="47.25" x14ac:dyDescent="0.25">
      <c r="A1224" s="93" t="s">
        <v>866</v>
      </c>
      <c r="B1224" s="4"/>
      <c r="C1224" s="4" t="s">
        <v>22</v>
      </c>
      <c r="D1224" s="4" t="s">
        <v>42</v>
      </c>
      <c r="E1224" s="6" t="s">
        <v>867</v>
      </c>
      <c r="F1224" s="4"/>
      <c r="G1224" s="7">
        <f t="shared" si="323"/>
        <v>3000</v>
      </c>
    </row>
    <row r="1225" spans="1:7" x14ac:dyDescent="0.25">
      <c r="A1225" s="93" t="s">
        <v>31</v>
      </c>
      <c r="B1225" s="4"/>
      <c r="C1225" s="4" t="s">
        <v>22</v>
      </c>
      <c r="D1225" s="4" t="s">
        <v>42</v>
      </c>
      <c r="E1225" s="6" t="s">
        <v>867</v>
      </c>
      <c r="F1225" s="4" t="s">
        <v>77</v>
      </c>
      <c r="G1225" s="7">
        <v>3000</v>
      </c>
    </row>
    <row r="1226" spans="1:7" x14ac:dyDescent="0.25">
      <c r="A1226" s="81" t="s">
        <v>147</v>
      </c>
      <c r="B1226" s="30"/>
      <c r="C1226" s="4" t="s">
        <v>22</v>
      </c>
      <c r="D1226" s="4" t="s">
        <v>11</v>
      </c>
      <c r="E1226" s="43"/>
      <c r="F1226" s="30"/>
      <c r="G1226" s="9">
        <f t="shared" ref="G1226" si="324">SUM(G1227+G1234+G1239)</f>
        <v>74831.600000000006</v>
      </c>
    </row>
    <row r="1227" spans="1:7" ht="31.5" x14ac:dyDescent="0.25">
      <c r="A1227" s="81" t="s">
        <v>357</v>
      </c>
      <c r="B1227" s="4"/>
      <c r="C1227" s="4" t="s">
        <v>22</v>
      </c>
      <c r="D1227" s="4" t="s">
        <v>11</v>
      </c>
      <c r="E1227" s="43" t="s">
        <v>168</v>
      </c>
      <c r="F1227" s="4"/>
      <c r="G1227" s="9">
        <f>G1228</f>
        <v>41182.9</v>
      </c>
    </row>
    <row r="1228" spans="1:7" x14ac:dyDescent="0.25">
      <c r="A1228" s="81" t="s">
        <v>738</v>
      </c>
      <c r="B1228" s="4"/>
      <c r="C1228" s="4" t="s">
        <v>22</v>
      </c>
      <c r="D1228" s="4" t="s">
        <v>11</v>
      </c>
      <c r="E1228" s="43" t="s">
        <v>742</v>
      </c>
      <c r="F1228" s="4"/>
      <c r="G1228" s="9">
        <f t="shared" ref="G1228" si="325">SUM(G1229)+G1232</f>
        <v>41182.9</v>
      </c>
    </row>
    <row r="1229" spans="1:7" ht="47.25" x14ac:dyDescent="0.25">
      <c r="A1229" s="81" t="s">
        <v>843</v>
      </c>
      <c r="B1229" s="4"/>
      <c r="C1229" s="4" t="s">
        <v>22</v>
      </c>
      <c r="D1229" s="4" t="s">
        <v>11</v>
      </c>
      <c r="E1229" s="43" t="s">
        <v>743</v>
      </c>
      <c r="F1229" s="4"/>
      <c r="G1229" s="9">
        <f t="shared" ref="G1229" si="326">SUM(G1230)</f>
        <v>37337</v>
      </c>
    </row>
    <row r="1230" spans="1:7" ht="78.75" x14ac:dyDescent="0.25">
      <c r="A1230" s="81" t="s">
        <v>744</v>
      </c>
      <c r="B1230" s="4"/>
      <c r="C1230" s="4" t="s">
        <v>22</v>
      </c>
      <c r="D1230" s="4" t="s">
        <v>11</v>
      </c>
      <c r="E1230" s="43" t="s">
        <v>745</v>
      </c>
      <c r="F1230" s="4"/>
      <c r="G1230" s="9">
        <f>G1231</f>
        <v>37337</v>
      </c>
    </row>
    <row r="1231" spans="1:7" x14ac:dyDescent="0.25">
      <c r="A1231" s="81" t="s">
        <v>31</v>
      </c>
      <c r="B1231" s="4"/>
      <c r="C1231" s="4" t="s">
        <v>22</v>
      </c>
      <c r="D1231" s="4" t="s">
        <v>11</v>
      </c>
      <c r="E1231" s="43" t="s">
        <v>745</v>
      </c>
      <c r="F1231" s="4" t="s">
        <v>77</v>
      </c>
      <c r="G1231" s="9">
        <v>37337</v>
      </c>
    </row>
    <row r="1232" spans="1:7" ht="94.5" x14ac:dyDescent="0.25">
      <c r="A1232" s="81" t="s">
        <v>747</v>
      </c>
      <c r="B1232" s="4"/>
      <c r="C1232" s="4" t="s">
        <v>22</v>
      </c>
      <c r="D1232" s="4" t="s">
        <v>11</v>
      </c>
      <c r="E1232" s="43" t="s">
        <v>746</v>
      </c>
      <c r="F1232" s="4"/>
      <c r="G1232" s="9">
        <f t="shared" ref="G1232" si="327">SUM(G1233)</f>
        <v>3845.9</v>
      </c>
    </row>
    <row r="1233" spans="1:9" x14ac:dyDescent="0.25">
      <c r="A1233" s="81" t="s">
        <v>31</v>
      </c>
      <c r="B1233" s="4"/>
      <c r="C1233" s="4" t="s">
        <v>22</v>
      </c>
      <c r="D1233" s="4" t="s">
        <v>11</v>
      </c>
      <c r="E1233" s="43" t="s">
        <v>746</v>
      </c>
      <c r="F1233" s="4" t="s">
        <v>77</v>
      </c>
      <c r="G1233" s="9">
        <v>3845.9</v>
      </c>
    </row>
    <row r="1234" spans="1:9" ht="31.5" x14ac:dyDescent="0.25">
      <c r="A1234" s="81" t="s">
        <v>643</v>
      </c>
      <c r="B1234" s="4"/>
      <c r="C1234" s="4" t="s">
        <v>22</v>
      </c>
      <c r="D1234" s="4" t="s">
        <v>11</v>
      </c>
      <c r="E1234" s="6" t="s">
        <v>297</v>
      </c>
      <c r="F1234" s="4"/>
      <c r="G1234" s="9">
        <f t="shared" ref="G1234" si="328">SUM(G1235)</f>
        <v>29039.1</v>
      </c>
    </row>
    <row r="1235" spans="1:9" x14ac:dyDescent="0.25">
      <c r="A1235" s="81" t="s">
        <v>738</v>
      </c>
      <c r="B1235" s="4"/>
      <c r="C1235" s="4" t="s">
        <v>22</v>
      </c>
      <c r="D1235" s="4" t="s">
        <v>11</v>
      </c>
      <c r="E1235" s="6" t="s">
        <v>748</v>
      </c>
      <c r="F1235" s="4"/>
      <c r="G1235" s="9">
        <f>SUM(G1237)</f>
        <v>29039.1</v>
      </c>
    </row>
    <row r="1236" spans="1:9" ht="31.5" x14ac:dyDescent="0.25">
      <c r="A1236" s="81" t="s">
        <v>844</v>
      </c>
      <c r="B1236" s="4"/>
      <c r="C1236" s="4" t="s">
        <v>22</v>
      </c>
      <c r="D1236" s="4" t="s">
        <v>11</v>
      </c>
      <c r="E1236" s="6" t="s">
        <v>749</v>
      </c>
      <c r="F1236" s="4"/>
      <c r="G1236" s="9">
        <f t="shared" ref="G1236" si="329">SUM(G1237)</f>
        <v>29039.1</v>
      </c>
    </row>
    <row r="1237" spans="1:9" ht="78.75" x14ac:dyDescent="0.25">
      <c r="A1237" s="81" t="s">
        <v>750</v>
      </c>
      <c r="B1237" s="4"/>
      <c r="C1237" s="4" t="s">
        <v>22</v>
      </c>
      <c r="D1237" s="4" t="s">
        <v>11</v>
      </c>
      <c r="E1237" s="6" t="s">
        <v>751</v>
      </c>
      <c r="F1237" s="4"/>
      <c r="G1237" s="9">
        <f t="shared" ref="G1237" si="330">G1238</f>
        <v>29039.1</v>
      </c>
    </row>
    <row r="1238" spans="1:9" x14ac:dyDescent="0.25">
      <c r="A1238" s="81" t="s">
        <v>31</v>
      </c>
      <c r="B1238" s="82"/>
      <c r="C1238" s="4" t="s">
        <v>22</v>
      </c>
      <c r="D1238" s="4" t="s">
        <v>11</v>
      </c>
      <c r="E1238" s="6" t="s">
        <v>751</v>
      </c>
      <c r="F1238" s="4">
        <v>300</v>
      </c>
      <c r="G1238" s="9">
        <v>29039.1</v>
      </c>
    </row>
    <row r="1239" spans="1:9" ht="31.5" x14ac:dyDescent="0.25">
      <c r="A1239" s="81" t="s">
        <v>415</v>
      </c>
      <c r="B1239" s="30"/>
      <c r="C1239" s="4" t="s">
        <v>22</v>
      </c>
      <c r="D1239" s="4" t="s">
        <v>11</v>
      </c>
      <c r="E1239" s="30" t="s">
        <v>266</v>
      </c>
      <c r="F1239" s="30"/>
      <c r="G1239" s="9">
        <f t="shared" ref="G1239" si="331">SUM(G1240)</f>
        <v>4609.6000000000004</v>
      </c>
    </row>
    <row r="1240" spans="1:9" ht="47.25" x14ac:dyDescent="0.25">
      <c r="A1240" s="81" t="s">
        <v>502</v>
      </c>
      <c r="B1240" s="30"/>
      <c r="C1240" s="4" t="s">
        <v>22</v>
      </c>
      <c r="D1240" s="4" t="s">
        <v>11</v>
      </c>
      <c r="E1240" s="30" t="s">
        <v>458</v>
      </c>
      <c r="F1240" s="30"/>
      <c r="G1240" s="9">
        <f t="shared" ref="G1240" si="332">SUM(G1241+G1247)</f>
        <v>4609.6000000000004</v>
      </c>
    </row>
    <row r="1241" spans="1:9" x14ac:dyDescent="0.25">
      <c r="A1241" s="81" t="s">
        <v>26</v>
      </c>
      <c r="B1241" s="30"/>
      <c r="C1241" s="4" t="s">
        <v>22</v>
      </c>
      <c r="D1241" s="4" t="s">
        <v>11</v>
      </c>
      <c r="E1241" s="30" t="s">
        <v>459</v>
      </c>
      <c r="F1241" s="30"/>
      <c r="G1241" s="9">
        <f t="shared" ref="G1241" si="333">SUM(G1245)+G1242</f>
        <v>4359.5</v>
      </c>
    </row>
    <row r="1242" spans="1:9" ht="47.25" x14ac:dyDescent="0.25">
      <c r="A1242" s="81" t="s">
        <v>644</v>
      </c>
      <c r="B1242" s="30"/>
      <c r="C1242" s="4" t="s">
        <v>22</v>
      </c>
      <c r="D1242" s="4" t="s">
        <v>11</v>
      </c>
      <c r="E1242" s="30" t="s">
        <v>473</v>
      </c>
      <c r="F1242" s="30"/>
      <c r="G1242" s="9">
        <f>G1243+G1244</f>
        <v>484.5</v>
      </c>
    </row>
    <row r="1243" spans="1:9" x14ac:dyDescent="0.25">
      <c r="A1243" s="81" t="s">
        <v>31</v>
      </c>
      <c r="B1243" s="30"/>
      <c r="C1243" s="4" t="s">
        <v>22</v>
      </c>
      <c r="D1243" s="4" t="s">
        <v>11</v>
      </c>
      <c r="E1243" s="30" t="s">
        <v>473</v>
      </c>
      <c r="F1243" s="30">
        <v>300</v>
      </c>
      <c r="G1243" s="9">
        <v>165.5</v>
      </c>
    </row>
    <row r="1244" spans="1:9" ht="31.5" x14ac:dyDescent="0.25">
      <c r="A1244" s="81" t="s">
        <v>184</v>
      </c>
      <c r="B1244" s="30"/>
      <c r="C1244" s="4" t="s">
        <v>22</v>
      </c>
      <c r="D1244" s="4" t="s">
        <v>11</v>
      </c>
      <c r="E1244" s="30" t="s">
        <v>473</v>
      </c>
      <c r="F1244" s="30">
        <v>600</v>
      </c>
      <c r="G1244" s="9">
        <v>319</v>
      </c>
    </row>
    <row r="1245" spans="1:9" ht="94.5" x14ac:dyDescent="0.3">
      <c r="A1245" s="120" t="s">
        <v>912</v>
      </c>
      <c r="B1245" s="4"/>
      <c r="C1245" s="4" t="s">
        <v>22</v>
      </c>
      <c r="D1245" s="4" t="s">
        <v>11</v>
      </c>
      <c r="E1245" s="30" t="s">
        <v>822</v>
      </c>
      <c r="F1245" s="4"/>
      <c r="G1245" s="7">
        <f t="shared" ref="G1245" si="334">G1246</f>
        <v>3875</v>
      </c>
      <c r="I1245" s="115"/>
    </row>
    <row r="1246" spans="1:9" ht="16.5" x14ac:dyDescent="0.25">
      <c r="A1246" s="81" t="s">
        <v>31</v>
      </c>
      <c r="B1246" s="4"/>
      <c r="C1246" s="4" t="s">
        <v>22</v>
      </c>
      <c r="D1246" s="4" t="s">
        <v>11</v>
      </c>
      <c r="E1246" s="30" t="s">
        <v>822</v>
      </c>
      <c r="F1246" s="4" t="s">
        <v>77</v>
      </c>
      <c r="G1246" s="7">
        <v>3875</v>
      </c>
      <c r="I1246" s="116"/>
    </row>
    <row r="1247" spans="1:9" ht="31.5" x14ac:dyDescent="0.25">
      <c r="A1247" s="81" t="s">
        <v>33</v>
      </c>
      <c r="B1247" s="4"/>
      <c r="C1247" s="4" t="s">
        <v>22</v>
      </c>
      <c r="D1247" s="4" t="s">
        <v>11</v>
      </c>
      <c r="E1247" s="30" t="s">
        <v>464</v>
      </c>
      <c r="F1247" s="4"/>
      <c r="G1247" s="7">
        <f t="shared" ref="G1247:G1248" si="335">SUM(G1248)</f>
        <v>250.1</v>
      </c>
      <c r="I1247" s="117"/>
    </row>
    <row r="1248" spans="1:9" ht="94.5" x14ac:dyDescent="0.25">
      <c r="A1248" s="81" t="s">
        <v>299</v>
      </c>
      <c r="B1248" s="4"/>
      <c r="C1248" s="4" t="s">
        <v>22</v>
      </c>
      <c r="D1248" s="4" t="s">
        <v>11</v>
      </c>
      <c r="E1248" s="30" t="s">
        <v>807</v>
      </c>
      <c r="F1248" s="4"/>
      <c r="G1248" s="7">
        <f t="shared" si="335"/>
        <v>250.1</v>
      </c>
    </row>
    <row r="1249" spans="1:7" x14ac:dyDescent="0.25">
      <c r="A1249" s="81" t="s">
        <v>31</v>
      </c>
      <c r="B1249" s="4"/>
      <c r="C1249" s="4" t="s">
        <v>22</v>
      </c>
      <c r="D1249" s="4" t="s">
        <v>11</v>
      </c>
      <c r="E1249" s="30" t="s">
        <v>807</v>
      </c>
      <c r="F1249" s="4" t="s">
        <v>77</v>
      </c>
      <c r="G1249" s="7">
        <v>250.1</v>
      </c>
    </row>
    <row r="1250" spans="1:7" hidden="1" x14ac:dyDescent="0.25">
      <c r="A1250" s="81" t="s">
        <v>56</v>
      </c>
      <c r="B1250" s="39"/>
      <c r="C1250" s="82" t="s">
        <v>22</v>
      </c>
      <c r="D1250" s="82" t="s">
        <v>57</v>
      </c>
      <c r="E1250" s="82"/>
      <c r="F1250" s="30"/>
      <c r="G1250" s="9">
        <f t="shared" ref="G1250:G1251" si="336">G1251</f>
        <v>0</v>
      </c>
    </row>
    <row r="1251" spans="1:7" ht="31.5" hidden="1" x14ac:dyDescent="0.25">
      <c r="A1251" s="81" t="s">
        <v>645</v>
      </c>
      <c r="B1251" s="39"/>
      <c r="C1251" s="82" t="s">
        <v>22</v>
      </c>
      <c r="D1251" s="82" t="s">
        <v>57</v>
      </c>
      <c r="E1251" s="30" t="s">
        <v>14</v>
      </c>
      <c r="F1251" s="30"/>
      <c r="G1251" s="9">
        <f t="shared" si="336"/>
        <v>0</v>
      </c>
    </row>
    <row r="1252" spans="1:7" hidden="1" x14ac:dyDescent="0.25">
      <c r="A1252" s="81" t="s">
        <v>62</v>
      </c>
      <c r="B1252" s="39"/>
      <c r="C1252" s="82" t="s">
        <v>22</v>
      </c>
      <c r="D1252" s="82" t="s">
        <v>57</v>
      </c>
      <c r="E1252" s="30" t="s">
        <v>49</v>
      </c>
      <c r="F1252" s="30"/>
      <c r="G1252" s="9">
        <f>SUM(G1254)</f>
        <v>0</v>
      </c>
    </row>
    <row r="1253" spans="1:7" hidden="1" x14ac:dyDescent="0.25">
      <c r="A1253" s="81" t="s">
        <v>26</v>
      </c>
      <c r="B1253" s="39"/>
      <c r="C1253" s="82" t="s">
        <v>22</v>
      </c>
      <c r="D1253" s="82" t="s">
        <v>57</v>
      </c>
      <c r="E1253" s="30" t="s">
        <v>315</v>
      </c>
      <c r="F1253" s="30"/>
      <c r="G1253" s="9">
        <f t="shared" ref="G1253:G1254" si="337">G1254</f>
        <v>0</v>
      </c>
    </row>
    <row r="1254" spans="1:7" hidden="1" x14ac:dyDescent="0.25">
      <c r="A1254" s="81" t="s">
        <v>28</v>
      </c>
      <c r="B1254" s="39"/>
      <c r="C1254" s="82" t="s">
        <v>22</v>
      </c>
      <c r="D1254" s="82" t="s">
        <v>57</v>
      </c>
      <c r="E1254" s="30" t="s">
        <v>316</v>
      </c>
      <c r="F1254" s="30"/>
      <c r="G1254" s="9">
        <f t="shared" si="337"/>
        <v>0</v>
      </c>
    </row>
    <row r="1255" spans="1:7" ht="31.5" hidden="1" x14ac:dyDescent="0.25">
      <c r="A1255" s="81" t="s">
        <v>94</v>
      </c>
      <c r="B1255" s="39"/>
      <c r="C1255" s="82" t="s">
        <v>22</v>
      </c>
      <c r="D1255" s="82" t="s">
        <v>57</v>
      </c>
      <c r="E1255" s="30" t="s">
        <v>316</v>
      </c>
      <c r="F1255" s="30">
        <v>600</v>
      </c>
      <c r="G1255" s="9"/>
    </row>
    <row r="1256" spans="1:7" x14ac:dyDescent="0.25">
      <c r="A1256" s="81" t="s">
        <v>207</v>
      </c>
      <c r="B1256" s="39"/>
      <c r="C1256" s="82" t="s">
        <v>133</v>
      </c>
      <c r="D1256" s="82"/>
      <c r="E1256" s="30"/>
      <c r="F1256" s="30"/>
      <c r="G1256" s="9">
        <f t="shared" ref="G1256:G1261" si="338">SUM(G1257)</f>
        <v>3869</v>
      </c>
    </row>
    <row r="1257" spans="1:7" x14ac:dyDescent="0.25">
      <c r="A1257" s="81" t="s">
        <v>151</v>
      </c>
      <c r="B1257" s="39"/>
      <c r="C1257" s="82" t="s">
        <v>133</v>
      </c>
      <c r="D1257" s="82" t="s">
        <v>132</v>
      </c>
      <c r="E1257" s="30"/>
      <c r="F1257" s="30"/>
      <c r="G1257" s="9">
        <f t="shared" si="338"/>
        <v>3869</v>
      </c>
    </row>
    <row r="1258" spans="1:7" ht="31.5" x14ac:dyDescent="0.25">
      <c r="A1258" s="81" t="s">
        <v>415</v>
      </c>
      <c r="B1258" s="39"/>
      <c r="C1258" s="82" t="s">
        <v>133</v>
      </c>
      <c r="D1258" s="82" t="s">
        <v>132</v>
      </c>
      <c r="E1258" s="30" t="s">
        <v>266</v>
      </c>
      <c r="F1258" s="30"/>
      <c r="G1258" s="9">
        <f t="shared" si="338"/>
        <v>3869</v>
      </c>
    </row>
    <row r="1259" spans="1:7" ht="47.25" x14ac:dyDescent="0.25">
      <c r="A1259" s="81" t="s">
        <v>612</v>
      </c>
      <c r="B1259" s="39"/>
      <c r="C1259" s="82" t="s">
        <v>133</v>
      </c>
      <c r="D1259" s="82" t="s">
        <v>132</v>
      </c>
      <c r="E1259" s="30" t="s">
        <v>279</v>
      </c>
      <c r="F1259" s="30"/>
      <c r="G1259" s="9">
        <f t="shared" si="338"/>
        <v>3869</v>
      </c>
    </row>
    <row r="1260" spans="1:7" ht="31.5" x14ac:dyDescent="0.25">
      <c r="A1260" s="81" t="s">
        <v>33</v>
      </c>
      <c r="B1260" s="39"/>
      <c r="C1260" s="82" t="s">
        <v>133</v>
      </c>
      <c r="D1260" s="82" t="s">
        <v>132</v>
      </c>
      <c r="E1260" s="30" t="s">
        <v>280</v>
      </c>
      <c r="F1260" s="30"/>
      <c r="G1260" s="9">
        <f t="shared" si="338"/>
        <v>3869</v>
      </c>
    </row>
    <row r="1261" spans="1:7" ht="31.5" x14ac:dyDescent="0.25">
      <c r="A1261" s="81" t="s">
        <v>613</v>
      </c>
      <c r="B1261" s="39"/>
      <c r="C1261" s="82" t="s">
        <v>133</v>
      </c>
      <c r="D1261" s="82" t="s">
        <v>132</v>
      </c>
      <c r="E1261" s="30" t="s">
        <v>281</v>
      </c>
      <c r="F1261" s="30"/>
      <c r="G1261" s="9">
        <f t="shared" si="338"/>
        <v>3869</v>
      </c>
    </row>
    <row r="1262" spans="1:7" ht="63" x14ac:dyDescent="0.25">
      <c r="A1262" s="2" t="s">
        <v>39</v>
      </c>
      <c r="B1262" s="39"/>
      <c r="C1262" s="82" t="s">
        <v>133</v>
      </c>
      <c r="D1262" s="82" t="s">
        <v>132</v>
      </c>
      <c r="E1262" s="30" t="s">
        <v>281</v>
      </c>
      <c r="F1262" s="30">
        <v>100</v>
      </c>
      <c r="G1262" s="9">
        <v>3869</v>
      </c>
    </row>
    <row r="1263" spans="1:7" ht="31.5" x14ac:dyDescent="0.25">
      <c r="A1263" s="74" t="s">
        <v>646</v>
      </c>
      <c r="B1263" s="23" t="s">
        <v>84</v>
      </c>
      <c r="C1263" s="23"/>
      <c r="D1263" s="23"/>
      <c r="E1263" s="23"/>
      <c r="F1263" s="23"/>
      <c r="G1263" s="25">
        <f>G1264+G1318</f>
        <v>470623.89999999997</v>
      </c>
    </row>
    <row r="1264" spans="1:7" x14ac:dyDescent="0.25">
      <c r="A1264" s="81" t="s">
        <v>85</v>
      </c>
      <c r="B1264" s="4"/>
      <c r="C1264" s="4" t="s">
        <v>86</v>
      </c>
      <c r="D1264" s="4"/>
      <c r="E1264" s="4"/>
      <c r="F1264" s="4"/>
      <c r="G1264" s="7">
        <f>G1265+G1310+G1305</f>
        <v>161101</v>
      </c>
    </row>
    <row r="1265" spans="1:7" x14ac:dyDescent="0.25">
      <c r="A1265" s="81" t="s">
        <v>87</v>
      </c>
      <c r="B1265" s="4"/>
      <c r="C1265" s="4" t="s">
        <v>86</v>
      </c>
      <c r="D1265" s="4" t="s">
        <v>42</v>
      </c>
      <c r="E1265" s="4"/>
      <c r="F1265" s="4"/>
      <c r="G1265" s="7">
        <f>SUM(G1266)+G1300</f>
        <v>160744</v>
      </c>
    </row>
    <row r="1266" spans="1:7" ht="31.5" x14ac:dyDescent="0.25">
      <c r="A1266" s="81" t="s">
        <v>419</v>
      </c>
      <c r="B1266" s="4"/>
      <c r="C1266" s="4" t="s">
        <v>86</v>
      </c>
      <c r="D1266" s="4" t="s">
        <v>42</v>
      </c>
      <c r="E1266" s="4" t="s">
        <v>88</v>
      </c>
      <c r="F1266" s="4"/>
      <c r="G1266" s="7">
        <f>SUM(G1267)+G1278+G1274</f>
        <v>157314.6</v>
      </c>
    </row>
    <row r="1267" spans="1:7" x14ac:dyDescent="0.25">
      <c r="A1267" s="81" t="s">
        <v>89</v>
      </c>
      <c r="B1267" s="4"/>
      <c r="C1267" s="4" t="s">
        <v>86</v>
      </c>
      <c r="D1267" s="4" t="s">
        <v>42</v>
      </c>
      <c r="E1267" s="4" t="s">
        <v>90</v>
      </c>
      <c r="F1267" s="4"/>
      <c r="G1267" s="7">
        <f>G1268+G1271</f>
        <v>152736.20000000001</v>
      </c>
    </row>
    <row r="1268" spans="1:7" ht="47.25" x14ac:dyDescent="0.25">
      <c r="A1268" s="81" t="s">
        <v>20</v>
      </c>
      <c r="B1268" s="4"/>
      <c r="C1268" s="4" t="s">
        <v>86</v>
      </c>
      <c r="D1268" s="4" t="s">
        <v>42</v>
      </c>
      <c r="E1268" s="4" t="s">
        <v>91</v>
      </c>
      <c r="F1268" s="4"/>
      <c r="G1268" s="7">
        <f>G1269</f>
        <v>152648.20000000001</v>
      </c>
    </row>
    <row r="1269" spans="1:7" x14ac:dyDescent="0.25">
      <c r="A1269" s="81" t="s">
        <v>92</v>
      </c>
      <c r="B1269" s="4"/>
      <c r="C1269" s="4" t="s">
        <v>86</v>
      </c>
      <c r="D1269" s="4" t="s">
        <v>42</v>
      </c>
      <c r="E1269" s="4" t="s">
        <v>93</v>
      </c>
      <c r="F1269" s="4"/>
      <c r="G1269" s="7">
        <f t="shared" ref="G1269" si="339">G1270</f>
        <v>152648.20000000001</v>
      </c>
    </row>
    <row r="1270" spans="1:7" ht="31.5" x14ac:dyDescent="0.25">
      <c r="A1270" s="81" t="s">
        <v>94</v>
      </c>
      <c r="B1270" s="4"/>
      <c r="C1270" s="4" t="s">
        <v>86</v>
      </c>
      <c r="D1270" s="4" t="s">
        <v>42</v>
      </c>
      <c r="E1270" s="4" t="s">
        <v>93</v>
      </c>
      <c r="F1270" s="4" t="s">
        <v>95</v>
      </c>
      <c r="G1270" s="7">
        <v>152648.20000000001</v>
      </c>
    </row>
    <row r="1271" spans="1:7" ht="31.5" x14ac:dyDescent="0.25">
      <c r="A1271" s="137" t="s">
        <v>268</v>
      </c>
      <c r="B1271" s="4"/>
      <c r="C1271" s="4" t="s">
        <v>86</v>
      </c>
      <c r="D1271" s="4" t="s">
        <v>42</v>
      </c>
      <c r="E1271" s="4" t="s">
        <v>941</v>
      </c>
      <c r="F1271" s="4"/>
      <c r="G1271" s="7">
        <f>G1272</f>
        <v>88</v>
      </c>
    </row>
    <row r="1272" spans="1:7" x14ac:dyDescent="0.25">
      <c r="A1272" s="137" t="s">
        <v>92</v>
      </c>
      <c r="B1272" s="4"/>
      <c r="C1272" s="4" t="s">
        <v>86</v>
      </c>
      <c r="D1272" s="4" t="s">
        <v>42</v>
      </c>
      <c r="E1272" s="4" t="s">
        <v>942</v>
      </c>
      <c r="F1272" s="4"/>
      <c r="G1272" s="7">
        <f>G1273</f>
        <v>88</v>
      </c>
    </row>
    <row r="1273" spans="1:7" ht="31.5" x14ac:dyDescent="0.25">
      <c r="A1273" s="137" t="s">
        <v>94</v>
      </c>
      <c r="B1273" s="4"/>
      <c r="C1273" s="4" t="s">
        <v>86</v>
      </c>
      <c r="D1273" s="4" t="s">
        <v>42</v>
      </c>
      <c r="E1273" s="4" t="s">
        <v>942</v>
      </c>
      <c r="F1273" s="4" t="s">
        <v>95</v>
      </c>
      <c r="G1273" s="7">
        <v>88</v>
      </c>
    </row>
    <row r="1274" spans="1:7" x14ac:dyDescent="0.25">
      <c r="A1274" s="81" t="s">
        <v>120</v>
      </c>
      <c r="B1274" s="4"/>
      <c r="C1274" s="4" t="s">
        <v>86</v>
      </c>
      <c r="D1274" s="4" t="s">
        <v>42</v>
      </c>
      <c r="E1274" s="4" t="s">
        <v>121</v>
      </c>
      <c r="F1274" s="4"/>
      <c r="G1274" s="7">
        <f t="shared" ref="G1274:G1276" si="340">SUM(G1275)</f>
        <v>565</v>
      </c>
    </row>
    <row r="1275" spans="1:7" x14ac:dyDescent="0.25">
      <c r="A1275" s="81" t="s">
        <v>26</v>
      </c>
      <c r="B1275" s="4"/>
      <c r="C1275" s="4" t="s">
        <v>86</v>
      </c>
      <c r="D1275" s="4" t="s">
        <v>42</v>
      </c>
      <c r="E1275" s="4" t="s">
        <v>306</v>
      </c>
      <c r="F1275" s="4"/>
      <c r="G1275" s="7">
        <f t="shared" si="340"/>
        <v>565</v>
      </c>
    </row>
    <row r="1276" spans="1:7" x14ac:dyDescent="0.25">
      <c r="A1276" s="81" t="s">
        <v>92</v>
      </c>
      <c r="B1276" s="4"/>
      <c r="C1276" s="4" t="s">
        <v>86</v>
      </c>
      <c r="D1276" s="4" t="s">
        <v>42</v>
      </c>
      <c r="E1276" s="4" t="s">
        <v>509</v>
      </c>
      <c r="F1276" s="4"/>
      <c r="G1276" s="7">
        <f t="shared" si="340"/>
        <v>565</v>
      </c>
    </row>
    <row r="1277" spans="1:7" ht="31.5" x14ac:dyDescent="0.25">
      <c r="A1277" s="81" t="s">
        <v>94</v>
      </c>
      <c r="B1277" s="4"/>
      <c r="C1277" s="4" t="s">
        <v>86</v>
      </c>
      <c r="D1277" s="4" t="s">
        <v>42</v>
      </c>
      <c r="E1277" s="4" t="s">
        <v>509</v>
      </c>
      <c r="F1277" s="4" t="s">
        <v>95</v>
      </c>
      <c r="G1277" s="7">
        <v>565</v>
      </c>
    </row>
    <row r="1278" spans="1:7" ht="31.5" x14ac:dyDescent="0.25">
      <c r="A1278" s="81" t="s">
        <v>122</v>
      </c>
      <c r="B1278" s="50"/>
      <c r="C1278" s="4" t="s">
        <v>86</v>
      </c>
      <c r="D1278" s="4" t="s">
        <v>42</v>
      </c>
      <c r="E1278" s="4" t="s">
        <v>123</v>
      </c>
      <c r="F1278" s="51"/>
      <c r="G1278" s="7">
        <f>G1285+G1288+G1291+G1294+G1279+G1297+G1282</f>
        <v>4013.3999999999996</v>
      </c>
    </row>
    <row r="1279" spans="1:7" hidden="1" x14ac:dyDescent="0.25">
      <c r="A1279" s="81" t="s">
        <v>26</v>
      </c>
      <c r="B1279" s="50"/>
      <c r="C1279" s="4" t="s">
        <v>86</v>
      </c>
      <c r="D1279" s="4" t="s">
        <v>42</v>
      </c>
      <c r="E1279" s="4" t="s">
        <v>307</v>
      </c>
      <c r="F1279" s="51"/>
      <c r="G1279" s="7">
        <f>SUM(G1280)</f>
        <v>0</v>
      </c>
    </row>
    <row r="1280" spans="1:7" ht="31.5" hidden="1" x14ac:dyDescent="0.25">
      <c r="A1280" s="88" t="s">
        <v>849</v>
      </c>
      <c r="B1280" s="89"/>
      <c r="C1280" s="90" t="s">
        <v>86</v>
      </c>
      <c r="D1280" s="90" t="s">
        <v>42</v>
      </c>
      <c r="E1280" s="90" t="s">
        <v>850</v>
      </c>
      <c r="F1280" s="91"/>
      <c r="G1280" s="92">
        <f t="shared" ref="G1280" si="341">G1281</f>
        <v>0</v>
      </c>
    </row>
    <row r="1281" spans="1:7" ht="31.5" hidden="1" x14ac:dyDescent="0.25">
      <c r="A1281" s="88" t="s">
        <v>94</v>
      </c>
      <c r="B1281" s="89"/>
      <c r="C1281" s="90" t="s">
        <v>86</v>
      </c>
      <c r="D1281" s="90" t="s">
        <v>42</v>
      </c>
      <c r="E1281" s="90" t="s">
        <v>850</v>
      </c>
      <c r="F1281" s="90" t="s">
        <v>95</v>
      </c>
      <c r="G1281" s="92"/>
    </row>
    <row r="1282" spans="1:7" ht="31.5" x14ac:dyDescent="0.25">
      <c r="A1282" s="81" t="s">
        <v>641</v>
      </c>
      <c r="B1282" s="50"/>
      <c r="C1282" s="4" t="s">
        <v>86</v>
      </c>
      <c r="D1282" s="4" t="s">
        <v>42</v>
      </c>
      <c r="E1282" s="4" t="s">
        <v>672</v>
      </c>
      <c r="F1282" s="4"/>
      <c r="G1282" s="7">
        <f t="shared" ref="G1282:G1283" si="342">G1283</f>
        <v>1356.7</v>
      </c>
    </row>
    <row r="1283" spans="1:7" x14ac:dyDescent="0.25">
      <c r="A1283" s="81" t="s">
        <v>92</v>
      </c>
      <c r="B1283" s="50"/>
      <c r="C1283" s="4" t="s">
        <v>86</v>
      </c>
      <c r="D1283" s="4" t="s">
        <v>42</v>
      </c>
      <c r="E1283" s="4" t="s">
        <v>705</v>
      </c>
      <c r="F1283" s="4"/>
      <c r="G1283" s="7">
        <f t="shared" si="342"/>
        <v>1356.7</v>
      </c>
    </row>
    <row r="1284" spans="1:7" ht="31.5" x14ac:dyDescent="0.25">
      <c r="A1284" s="81" t="s">
        <v>94</v>
      </c>
      <c r="B1284" s="50"/>
      <c r="C1284" s="4" t="s">
        <v>86</v>
      </c>
      <c r="D1284" s="4" t="s">
        <v>42</v>
      </c>
      <c r="E1284" s="4" t="s">
        <v>705</v>
      </c>
      <c r="F1284" s="4" t="s">
        <v>95</v>
      </c>
      <c r="G1284" s="7">
        <v>1356.7</v>
      </c>
    </row>
    <row r="1285" spans="1:7" ht="31.5" x14ac:dyDescent="0.25">
      <c r="A1285" s="81" t="s">
        <v>865</v>
      </c>
      <c r="B1285" s="50"/>
      <c r="C1285" s="4" t="s">
        <v>86</v>
      </c>
      <c r="D1285" s="4" t="s">
        <v>42</v>
      </c>
      <c r="E1285" s="4" t="s">
        <v>311</v>
      </c>
      <c r="F1285" s="4"/>
      <c r="G1285" s="7">
        <f>G1286</f>
        <v>290.5</v>
      </c>
    </row>
    <row r="1286" spans="1:7" x14ac:dyDescent="0.25">
      <c r="A1286" s="81" t="s">
        <v>92</v>
      </c>
      <c r="B1286" s="50"/>
      <c r="C1286" s="4" t="s">
        <v>86</v>
      </c>
      <c r="D1286" s="4" t="s">
        <v>42</v>
      </c>
      <c r="E1286" s="4" t="s">
        <v>312</v>
      </c>
      <c r="F1286" s="4"/>
      <c r="G1286" s="7">
        <f t="shared" ref="G1286" si="343">G1287</f>
        <v>290.5</v>
      </c>
    </row>
    <row r="1287" spans="1:7" ht="31.5" x14ac:dyDescent="0.25">
      <c r="A1287" s="81" t="s">
        <v>94</v>
      </c>
      <c r="B1287" s="50"/>
      <c r="C1287" s="4" t="s">
        <v>86</v>
      </c>
      <c r="D1287" s="4" t="s">
        <v>42</v>
      </c>
      <c r="E1287" s="4" t="s">
        <v>312</v>
      </c>
      <c r="F1287" s="4" t="s">
        <v>95</v>
      </c>
      <c r="G1287" s="7">
        <v>290.5</v>
      </c>
    </row>
    <row r="1288" spans="1:7" ht="31.5" x14ac:dyDescent="0.25">
      <c r="A1288" s="81" t="s">
        <v>213</v>
      </c>
      <c r="B1288" s="50"/>
      <c r="C1288" s="4" t="s">
        <v>86</v>
      </c>
      <c r="D1288" s="4" t="s">
        <v>42</v>
      </c>
      <c r="E1288" s="4" t="s">
        <v>318</v>
      </c>
      <c r="F1288" s="4"/>
      <c r="G1288" s="7">
        <f t="shared" ref="G1288" si="344">SUM(G1289)</f>
        <v>1005.9</v>
      </c>
    </row>
    <row r="1289" spans="1:7" x14ac:dyDescent="0.25">
      <c r="A1289" s="81" t="s">
        <v>92</v>
      </c>
      <c r="B1289" s="50"/>
      <c r="C1289" s="4" t="s">
        <v>86</v>
      </c>
      <c r="D1289" s="4" t="s">
        <v>42</v>
      </c>
      <c r="E1289" s="4" t="s">
        <v>319</v>
      </c>
      <c r="F1289" s="4"/>
      <c r="G1289" s="7">
        <f t="shared" ref="G1289" si="345">SUM(G1290)</f>
        <v>1005.9</v>
      </c>
    </row>
    <row r="1290" spans="1:7" ht="31.5" x14ac:dyDescent="0.25">
      <c r="A1290" s="81" t="s">
        <v>94</v>
      </c>
      <c r="B1290" s="50"/>
      <c r="C1290" s="4" t="s">
        <v>86</v>
      </c>
      <c r="D1290" s="4" t="s">
        <v>42</v>
      </c>
      <c r="E1290" s="4" t="s">
        <v>319</v>
      </c>
      <c r="F1290" s="4" t="s">
        <v>95</v>
      </c>
      <c r="G1290" s="7">
        <v>1005.9</v>
      </c>
    </row>
    <row r="1291" spans="1:7" ht="31.5" x14ac:dyDescent="0.25">
      <c r="A1291" s="81" t="s">
        <v>268</v>
      </c>
      <c r="B1291" s="50"/>
      <c r="C1291" s="4" t="s">
        <v>86</v>
      </c>
      <c r="D1291" s="4" t="s">
        <v>42</v>
      </c>
      <c r="E1291" s="4" t="s">
        <v>313</v>
      </c>
      <c r="F1291" s="4"/>
      <c r="G1291" s="7">
        <f>SUM(G1292)</f>
        <v>1360.3</v>
      </c>
    </row>
    <row r="1292" spans="1:7" x14ac:dyDescent="0.25">
      <c r="A1292" s="81" t="s">
        <v>92</v>
      </c>
      <c r="B1292" s="50"/>
      <c r="C1292" s="4" t="s">
        <v>86</v>
      </c>
      <c r="D1292" s="4" t="s">
        <v>42</v>
      </c>
      <c r="E1292" s="4" t="s">
        <v>314</v>
      </c>
      <c r="F1292" s="4"/>
      <c r="G1292" s="7">
        <f>G1293</f>
        <v>1360.3</v>
      </c>
    </row>
    <row r="1293" spans="1:7" ht="31.5" x14ac:dyDescent="0.25">
      <c r="A1293" s="81" t="s">
        <v>94</v>
      </c>
      <c r="B1293" s="50"/>
      <c r="C1293" s="4" t="s">
        <v>86</v>
      </c>
      <c r="D1293" s="4" t="s">
        <v>42</v>
      </c>
      <c r="E1293" s="4" t="s">
        <v>314</v>
      </c>
      <c r="F1293" s="4" t="s">
        <v>95</v>
      </c>
      <c r="G1293" s="7">
        <v>1360.3</v>
      </c>
    </row>
    <row r="1294" spans="1:7" hidden="1" x14ac:dyDescent="0.25">
      <c r="A1294" s="81" t="s">
        <v>505</v>
      </c>
      <c r="B1294" s="50"/>
      <c r="C1294" s="4" t="s">
        <v>86</v>
      </c>
      <c r="D1294" s="4" t="s">
        <v>42</v>
      </c>
      <c r="E1294" s="4" t="s">
        <v>370</v>
      </c>
      <c r="F1294" s="4"/>
      <c r="G1294" s="7">
        <f t="shared" ref="G1294:G1295" si="346">G1295</f>
        <v>0</v>
      </c>
    </row>
    <row r="1295" spans="1:7" ht="47.25" hidden="1" x14ac:dyDescent="0.25">
      <c r="A1295" s="81" t="s">
        <v>595</v>
      </c>
      <c r="B1295" s="50"/>
      <c r="C1295" s="4" t="s">
        <v>86</v>
      </c>
      <c r="D1295" s="4" t="s">
        <v>42</v>
      </c>
      <c r="E1295" s="4" t="s">
        <v>456</v>
      </c>
      <c r="F1295" s="4"/>
      <c r="G1295" s="7">
        <f t="shared" si="346"/>
        <v>0</v>
      </c>
    </row>
    <row r="1296" spans="1:7" ht="31.5" hidden="1" x14ac:dyDescent="0.25">
      <c r="A1296" s="81" t="s">
        <v>94</v>
      </c>
      <c r="B1296" s="50"/>
      <c r="C1296" s="4" t="s">
        <v>86</v>
      </c>
      <c r="D1296" s="4" t="s">
        <v>42</v>
      </c>
      <c r="E1296" s="4" t="s">
        <v>456</v>
      </c>
      <c r="F1296" s="4" t="s">
        <v>95</v>
      </c>
      <c r="G1296" s="7"/>
    </row>
    <row r="1297" spans="1:7" hidden="1" x14ac:dyDescent="0.25">
      <c r="A1297" s="81" t="s">
        <v>845</v>
      </c>
      <c r="B1297" s="4"/>
      <c r="C1297" s="4" t="s">
        <v>86</v>
      </c>
      <c r="D1297" s="4" t="s">
        <v>42</v>
      </c>
      <c r="E1297" s="4" t="s">
        <v>669</v>
      </c>
      <c r="F1297" s="4"/>
      <c r="G1297" s="7">
        <f t="shared" ref="G1297" si="347">G1298</f>
        <v>0</v>
      </c>
    </row>
    <row r="1298" spans="1:7" hidden="1" x14ac:dyDescent="0.25">
      <c r="A1298" s="81" t="s">
        <v>670</v>
      </c>
      <c r="B1298" s="4"/>
      <c r="C1298" s="4" t="s">
        <v>86</v>
      </c>
      <c r="D1298" s="4" t="s">
        <v>42</v>
      </c>
      <c r="E1298" s="4" t="s">
        <v>671</v>
      </c>
      <c r="F1298" s="4"/>
      <c r="G1298" s="7">
        <f>G1299</f>
        <v>0</v>
      </c>
    </row>
    <row r="1299" spans="1:7" ht="31.5" hidden="1" x14ac:dyDescent="0.25">
      <c r="A1299" s="81" t="s">
        <v>94</v>
      </c>
      <c r="B1299" s="4"/>
      <c r="C1299" s="4" t="s">
        <v>86</v>
      </c>
      <c r="D1299" s="4" t="s">
        <v>42</v>
      </c>
      <c r="E1299" s="4" t="s">
        <v>671</v>
      </c>
      <c r="F1299" s="4" t="s">
        <v>95</v>
      </c>
      <c r="G1299" s="7"/>
    </row>
    <row r="1300" spans="1:7" ht="31.5" x14ac:dyDescent="0.25">
      <c r="A1300" s="81" t="s">
        <v>413</v>
      </c>
      <c r="B1300" s="4"/>
      <c r="C1300" s="4" t="s">
        <v>86</v>
      </c>
      <c r="D1300" s="4" t="s">
        <v>42</v>
      </c>
      <c r="E1300" s="4" t="s">
        <v>14</v>
      </c>
      <c r="F1300" s="4"/>
      <c r="G1300" s="7">
        <f t="shared" ref="G1300" si="348">G1301</f>
        <v>3429.4</v>
      </c>
    </row>
    <row r="1301" spans="1:7" x14ac:dyDescent="0.25">
      <c r="A1301" s="81" t="s">
        <v>62</v>
      </c>
      <c r="B1301" s="4"/>
      <c r="C1301" s="4" t="s">
        <v>86</v>
      </c>
      <c r="D1301" s="4" t="s">
        <v>42</v>
      </c>
      <c r="E1301" s="4" t="s">
        <v>49</v>
      </c>
      <c r="F1301" s="4"/>
      <c r="G1301" s="7">
        <f t="shared" ref="G1301" si="349">G1303</f>
        <v>3429.4</v>
      </c>
    </row>
    <row r="1302" spans="1:7" x14ac:dyDescent="0.25">
      <c r="A1302" s="81" t="s">
        <v>26</v>
      </c>
      <c r="B1302" s="4"/>
      <c r="C1302" s="4" t="s">
        <v>86</v>
      </c>
      <c r="D1302" s="4" t="s">
        <v>42</v>
      </c>
      <c r="E1302" s="4" t="s">
        <v>315</v>
      </c>
      <c r="F1302" s="4"/>
      <c r="G1302" s="7">
        <f>SUM(G1303)</f>
        <v>3429.4</v>
      </c>
    </row>
    <row r="1303" spans="1:7" x14ac:dyDescent="0.25">
      <c r="A1303" s="81" t="s">
        <v>28</v>
      </c>
      <c r="B1303" s="4"/>
      <c r="C1303" s="4" t="s">
        <v>86</v>
      </c>
      <c r="D1303" s="4" t="s">
        <v>42</v>
      </c>
      <c r="E1303" s="4" t="s">
        <v>316</v>
      </c>
      <c r="F1303" s="4"/>
      <c r="G1303" s="7">
        <f t="shared" ref="G1303" si="350">G1304</f>
        <v>3429.4</v>
      </c>
    </row>
    <row r="1304" spans="1:7" ht="31.5" x14ac:dyDescent="0.25">
      <c r="A1304" s="81" t="s">
        <v>94</v>
      </c>
      <c r="B1304" s="4"/>
      <c r="C1304" s="4" t="s">
        <v>86</v>
      </c>
      <c r="D1304" s="4" t="s">
        <v>42</v>
      </c>
      <c r="E1304" s="4" t="s">
        <v>316</v>
      </c>
      <c r="F1304" s="4" t="s">
        <v>95</v>
      </c>
      <c r="G1304" s="7">
        <v>3429.4</v>
      </c>
    </row>
    <row r="1305" spans="1:7" ht="31.5" hidden="1" x14ac:dyDescent="0.25">
      <c r="A1305" s="2" t="s">
        <v>513</v>
      </c>
      <c r="B1305" s="50"/>
      <c r="C1305" s="4" t="s">
        <v>86</v>
      </c>
      <c r="D1305" s="4" t="s">
        <v>132</v>
      </c>
      <c r="E1305" s="4"/>
      <c r="F1305" s="4"/>
      <c r="G1305" s="7">
        <f t="shared" ref="G1305:G1307" si="351">SUM(G1306)</f>
        <v>0</v>
      </c>
    </row>
    <row r="1306" spans="1:7" ht="31.5" hidden="1" x14ac:dyDescent="0.25">
      <c r="A1306" s="81" t="s">
        <v>419</v>
      </c>
      <c r="B1306" s="4"/>
      <c r="C1306" s="4" t="s">
        <v>86</v>
      </c>
      <c r="D1306" s="4" t="s">
        <v>132</v>
      </c>
      <c r="E1306" s="4" t="s">
        <v>88</v>
      </c>
      <c r="F1306" s="4"/>
      <c r="G1306" s="7">
        <f>SUM(G1307)</f>
        <v>0</v>
      </c>
    </row>
    <row r="1307" spans="1:7" ht="31.5" hidden="1" x14ac:dyDescent="0.25">
      <c r="A1307" s="81" t="s">
        <v>373</v>
      </c>
      <c r="B1307" s="50"/>
      <c r="C1307" s="4" t="s">
        <v>86</v>
      </c>
      <c r="D1307" s="4" t="s">
        <v>132</v>
      </c>
      <c r="E1307" s="4" t="s">
        <v>114</v>
      </c>
      <c r="F1307" s="4"/>
      <c r="G1307" s="7">
        <f t="shared" si="351"/>
        <v>0</v>
      </c>
    </row>
    <row r="1308" spans="1:7" ht="31.5" hidden="1" x14ac:dyDescent="0.25">
      <c r="A1308" s="81" t="s">
        <v>76</v>
      </c>
      <c r="B1308" s="50"/>
      <c r="C1308" s="4" t="s">
        <v>86</v>
      </c>
      <c r="D1308" s="4" t="s">
        <v>132</v>
      </c>
      <c r="E1308" s="4" t="s">
        <v>375</v>
      </c>
      <c r="F1308" s="4"/>
      <c r="G1308" s="7"/>
    </row>
    <row r="1309" spans="1:7" ht="31.5" hidden="1" x14ac:dyDescent="0.25">
      <c r="A1309" s="81" t="s">
        <v>40</v>
      </c>
      <c r="B1309" s="50"/>
      <c r="C1309" s="4" t="s">
        <v>86</v>
      </c>
      <c r="D1309" s="4" t="s">
        <v>132</v>
      </c>
      <c r="E1309" s="4" t="s">
        <v>375</v>
      </c>
      <c r="F1309" s="4" t="s">
        <v>69</v>
      </c>
      <c r="G1309" s="7"/>
    </row>
    <row r="1310" spans="1:7" x14ac:dyDescent="0.25">
      <c r="A1310" s="81" t="s">
        <v>633</v>
      </c>
      <c r="B1310" s="4"/>
      <c r="C1310" s="4" t="s">
        <v>86</v>
      </c>
      <c r="D1310" s="4" t="s">
        <v>86</v>
      </c>
      <c r="E1310" s="4"/>
      <c r="F1310" s="30"/>
      <c r="G1310" s="7">
        <f t="shared" ref="G1310:G1313" si="352">SUM(G1311)</f>
        <v>357</v>
      </c>
    </row>
    <row r="1311" spans="1:7" ht="31.5" x14ac:dyDescent="0.25">
      <c r="A1311" s="81" t="s">
        <v>415</v>
      </c>
      <c r="B1311" s="82"/>
      <c r="C1311" s="82" t="s">
        <v>86</v>
      </c>
      <c r="D1311" s="82" t="s">
        <v>86</v>
      </c>
      <c r="E1311" s="30" t="s">
        <v>266</v>
      </c>
      <c r="F1311" s="30"/>
      <c r="G1311" s="7">
        <f t="shared" si="352"/>
        <v>357</v>
      </c>
    </row>
    <row r="1312" spans="1:7" ht="31.5" x14ac:dyDescent="0.25">
      <c r="A1312" s="81" t="s">
        <v>356</v>
      </c>
      <c r="B1312" s="4"/>
      <c r="C1312" s="4" t="s">
        <v>86</v>
      </c>
      <c r="D1312" s="4" t="s">
        <v>86</v>
      </c>
      <c r="E1312" s="4" t="s">
        <v>275</v>
      </c>
      <c r="F1312" s="4"/>
      <c r="G1312" s="7">
        <f t="shared" si="352"/>
        <v>357</v>
      </c>
    </row>
    <row r="1313" spans="1:7" x14ac:dyDescent="0.25">
      <c r="A1313" s="81" t="s">
        <v>26</v>
      </c>
      <c r="B1313" s="4"/>
      <c r="C1313" s="4" t="s">
        <v>86</v>
      </c>
      <c r="D1313" s="4" t="s">
        <v>86</v>
      </c>
      <c r="E1313" s="4" t="s">
        <v>276</v>
      </c>
      <c r="F1313" s="4"/>
      <c r="G1313" s="7">
        <f t="shared" si="352"/>
        <v>357</v>
      </c>
    </row>
    <row r="1314" spans="1:7" ht="31.5" x14ac:dyDescent="0.25">
      <c r="A1314" s="81" t="s">
        <v>277</v>
      </c>
      <c r="B1314" s="30"/>
      <c r="C1314" s="4" t="s">
        <v>86</v>
      </c>
      <c r="D1314" s="4" t="s">
        <v>86</v>
      </c>
      <c r="E1314" s="4" t="s">
        <v>278</v>
      </c>
      <c r="F1314" s="4"/>
      <c r="G1314" s="7">
        <f t="shared" ref="G1314" si="353">SUM(G1315:G1317)</f>
        <v>357</v>
      </c>
    </row>
    <row r="1315" spans="1:7" ht="63" x14ac:dyDescent="0.25">
      <c r="A1315" s="81" t="s">
        <v>39</v>
      </c>
      <c r="B1315" s="30"/>
      <c r="C1315" s="4" t="s">
        <v>86</v>
      </c>
      <c r="D1315" s="4" t="s">
        <v>86</v>
      </c>
      <c r="E1315" s="4" t="s">
        <v>278</v>
      </c>
      <c r="F1315" s="4" t="s">
        <v>67</v>
      </c>
      <c r="G1315" s="7">
        <v>75.8</v>
      </c>
    </row>
    <row r="1316" spans="1:7" ht="31.5" x14ac:dyDescent="0.25">
      <c r="A1316" s="81" t="s">
        <v>40</v>
      </c>
      <c r="B1316" s="30"/>
      <c r="C1316" s="4" t="s">
        <v>86</v>
      </c>
      <c r="D1316" s="4" t="s">
        <v>86</v>
      </c>
      <c r="E1316" s="4" t="s">
        <v>278</v>
      </c>
      <c r="F1316" s="4" t="s">
        <v>69</v>
      </c>
      <c r="G1316" s="7">
        <v>13.4</v>
      </c>
    </row>
    <row r="1317" spans="1:7" ht="31.5" x14ac:dyDescent="0.25">
      <c r="A1317" s="81" t="s">
        <v>184</v>
      </c>
      <c r="B1317" s="4"/>
      <c r="C1317" s="4" t="s">
        <v>86</v>
      </c>
      <c r="D1317" s="4" t="s">
        <v>86</v>
      </c>
      <c r="E1317" s="4" t="s">
        <v>278</v>
      </c>
      <c r="F1317" s="21">
        <v>600</v>
      </c>
      <c r="G1317" s="7">
        <v>267.8</v>
      </c>
    </row>
    <row r="1318" spans="1:7" x14ac:dyDescent="0.25">
      <c r="A1318" s="81" t="s">
        <v>621</v>
      </c>
      <c r="B1318" s="4"/>
      <c r="C1318" s="4" t="s">
        <v>13</v>
      </c>
      <c r="D1318" s="4"/>
      <c r="E1318" s="4"/>
      <c r="F1318" s="4"/>
      <c r="G1318" s="7">
        <f>SUM(G1319+G1403)</f>
        <v>309522.89999999997</v>
      </c>
    </row>
    <row r="1319" spans="1:7" x14ac:dyDescent="0.25">
      <c r="A1319" s="81" t="s">
        <v>647</v>
      </c>
      <c r="B1319" s="4"/>
      <c r="C1319" s="4" t="s">
        <v>13</v>
      </c>
      <c r="D1319" s="4" t="s">
        <v>25</v>
      </c>
      <c r="E1319" s="4"/>
      <c r="F1319" s="4"/>
      <c r="G1319" s="7">
        <f>G1329+G1397+G1344+G1323</f>
        <v>236037.49999999997</v>
      </c>
    </row>
    <row r="1320" spans="1:7" hidden="1" x14ac:dyDescent="0.25">
      <c r="A1320" s="81" t="s">
        <v>648</v>
      </c>
      <c r="B1320" s="4"/>
      <c r="C1320" s="4" t="s">
        <v>13</v>
      </c>
      <c r="D1320" s="4" t="s">
        <v>25</v>
      </c>
      <c r="E1320" s="4" t="s">
        <v>331</v>
      </c>
      <c r="F1320" s="4"/>
      <c r="G1320" s="7">
        <f t="shared" ref="G1320:G1321" si="354">G1321</f>
        <v>0</v>
      </c>
    </row>
    <row r="1321" spans="1:7" hidden="1" x14ac:dyDescent="0.25">
      <c r="A1321" s="81" t="s">
        <v>649</v>
      </c>
      <c r="B1321" s="4"/>
      <c r="C1321" s="4" t="s">
        <v>13</v>
      </c>
      <c r="D1321" s="4" t="s">
        <v>25</v>
      </c>
      <c r="E1321" s="4" t="s">
        <v>332</v>
      </c>
      <c r="F1321" s="4"/>
      <c r="G1321" s="7">
        <f t="shared" si="354"/>
        <v>0</v>
      </c>
    </row>
    <row r="1322" spans="1:7" ht="63" hidden="1" x14ac:dyDescent="0.25">
      <c r="A1322" s="81" t="s">
        <v>39</v>
      </c>
      <c r="B1322" s="4"/>
      <c r="C1322" s="4" t="s">
        <v>13</v>
      </c>
      <c r="D1322" s="4" t="s">
        <v>25</v>
      </c>
      <c r="E1322" s="4" t="s">
        <v>332</v>
      </c>
      <c r="F1322" s="4" t="s">
        <v>67</v>
      </c>
      <c r="G1322" s="7"/>
    </row>
    <row r="1323" spans="1:7" ht="31.5" x14ac:dyDescent="0.25">
      <c r="A1323" s="81" t="s">
        <v>652</v>
      </c>
      <c r="B1323" s="39"/>
      <c r="C1323" s="4" t="s">
        <v>13</v>
      </c>
      <c r="D1323" s="4" t="s">
        <v>25</v>
      </c>
      <c r="E1323" s="43" t="s">
        <v>287</v>
      </c>
      <c r="F1323" s="4"/>
      <c r="G1323" s="7">
        <f t="shared" ref="G1323" si="355">G1324</f>
        <v>780.8</v>
      </c>
    </row>
    <row r="1324" spans="1:7" x14ac:dyDescent="0.25">
      <c r="A1324" s="75" t="s">
        <v>738</v>
      </c>
      <c r="B1324" s="39"/>
      <c r="C1324" s="4" t="s">
        <v>13</v>
      </c>
      <c r="D1324" s="4" t="s">
        <v>25</v>
      </c>
      <c r="E1324" s="43" t="s">
        <v>292</v>
      </c>
      <c r="F1324" s="4"/>
      <c r="G1324" s="7">
        <f>G1325</f>
        <v>780.8</v>
      </c>
    </row>
    <row r="1325" spans="1:7" ht="31.5" x14ac:dyDescent="0.25">
      <c r="A1325" s="75" t="s">
        <v>824</v>
      </c>
      <c r="B1325" s="39"/>
      <c r="C1325" s="4" t="s">
        <v>13</v>
      </c>
      <c r="D1325" s="4" t="s">
        <v>25</v>
      </c>
      <c r="E1325" s="43" t="s">
        <v>739</v>
      </c>
      <c r="F1325" s="4"/>
      <c r="G1325" s="7">
        <f>SUM(G1326)</f>
        <v>780.8</v>
      </c>
    </row>
    <row r="1326" spans="1:7" ht="47.25" x14ac:dyDescent="0.25">
      <c r="A1326" s="81" t="s">
        <v>681</v>
      </c>
      <c r="B1326" s="39"/>
      <c r="C1326" s="4" t="s">
        <v>13</v>
      </c>
      <c r="D1326" s="4" t="s">
        <v>25</v>
      </c>
      <c r="E1326" s="43" t="s">
        <v>740</v>
      </c>
      <c r="F1326" s="4"/>
      <c r="G1326" s="7">
        <f>G1327+G1328</f>
        <v>780.8</v>
      </c>
    </row>
    <row r="1327" spans="1:7" ht="63" x14ac:dyDescent="0.25">
      <c r="A1327" s="81" t="s">
        <v>39</v>
      </c>
      <c r="B1327" s="39"/>
      <c r="C1327" s="4" t="s">
        <v>13</v>
      </c>
      <c r="D1327" s="4" t="s">
        <v>25</v>
      </c>
      <c r="E1327" s="43" t="s">
        <v>740</v>
      </c>
      <c r="F1327" s="82" t="s">
        <v>67</v>
      </c>
      <c r="G1327" s="7">
        <v>388.7</v>
      </c>
    </row>
    <row r="1328" spans="1:7" ht="31.5" x14ac:dyDescent="0.25">
      <c r="A1328" s="81" t="s">
        <v>94</v>
      </c>
      <c r="B1328" s="39"/>
      <c r="C1328" s="4" t="s">
        <v>13</v>
      </c>
      <c r="D1328" s="4" t="s">
        <v>25</v>
      </c>
      <c r="E1328" s="43" t="s">
        <v>740</v>
      </c>
      <c r="F1328" s="4" t="s">
        <v>95</v>
      </c>
      <c r="G1328" s="7">
        <v>392.1</v>
      </c>
    </row>
    <row r="1329" spans="1:7" ht="63" x14ac:dyDescent="0.25">
      <c r="A1329" s="81" t="s">
        <v>453</v>
      </c>
      <c r="B1329" s="4"/>
      <c r="C1329" s="4" t="s">
        <v>13</v>
      </c>
      <c r="D1329" s="4" t="s">
        <v>25</v>
      </c>
      <c r="E1329" s="4" t="s">
        <v>452</v>
      </c>
      <c r="F1329" s="4"/>
      <c r="G1329" s="7">
        <f t="shared" ref="G1329" si="356">SUM(G1330)+G1341+G1335+G1338</f>
        <v>7926.4000000000005</v>
      </c>
    </row>
    <row r="1330" spans="1:7" x14ac:dyDescent="0.25">
      <c r="A1330" s="81" t="s">
        <v>26</v>
      </c>
      <c r="B1330" s="4"/>
      <c r="C1330" s="4" t="s">
        <v>13</v>
      </c>
      <c r="D1330" s="4" t="s">
        <v>25</v>
      </c>
      <c r="E1330" s="4" t="s">
        <v>454</v>
      </c>
      <c r="F1330" s="4"/>
      <c r="G1330" s="7">
        <f t="shared" ref="G1330" si="357">SUM(G1331)+G1333</f>
        <v>454</v>
      </c>
    </row>
    <row r="1331" spans="1:7" hidden="1" x14ac:dyDescent="0.25">
      <c r="A1331" s="81" t="s">
        <v>99</v>
      </c>
      <c r="B1331" s="4"/>
      <c r="C1331" s="4" t="s">
        <v>13</v>
      </c>
      <c r="D1331" s="4" t="s">
        <v>25</v>
      </c>
      <c r="E1331" s="4" t="s">
        <v>455</v>
      </c>
      <c r="F1331" s="4"/>
      <c r="G1331" s="7">
        <f t="shared" ref="G1331" si="358">SUM(G1332)</f>
        <v>0</v>
      </c>
    </row>
    <row r="1332" spans="1:7" ht="31.5" hidden="1" x14ac:dyDescent="0.25">
      <c r="A1332" s="81" t="s">
        <v>40</v>
      </c>
      <c r="B1332" s="4"/>
      <c r="C1332" s="4" t="s">
        <v>13</v>
      </c>
      <c r="D1332" s="4" t="s">
        <v>25</v>
      </c>
      <c r="E1332" s="4" t="s">
        <v>455</v>
      </c>
      <c r="F1332" s="4" t="s">
        <v>69</v>
      </c>
      <c r="G1332" s="7"/>
    </row>
    <row r="1333" spans="1:7" x14ac:dyDescent="0.25">
      <c r="A1333" s="84" t="s">
        <v>106</v>
      </c>
      <c r="B1333" s="4"/>
      <c r="C1333" s="4" t="s">
        <v>13</v>
      </c>
      <c r="D1333" s="4" t="s">
        <v>25</v>
      </c>
      <c r="E1333" s="4" t="s">
        <v>851</v>
      </c>
      <c r="F1333" s="4"/>
      <c r="G1333" s="7">
        <f>SUM(G1334)</f>
        <v>454</v>
      </c>
    </row>
    <row r="1334" spans="1:7" ht="31.5" x14ac:dyDescent="0.25">
      <c r="A1334" s="84" t="s">
        <v>40</v>
      </c>
      <c r="B1334" s="4"/>
      <c r="C1334" s="4" t="s">
        <v>13</v>
      </c>
      <c r="D1334" s="4" t="s">
        <v>25</v>
      </c>
      <c r="E1334" s="4" t="s">
        <v>851</v>
      </c>
      <c r="F1334" s="4" t="s">
        <v>69</v>
      </c>
      <c r="G1334" s="7">
        <v>454</v>
      </c>
    </row>
    <row r="1335" spans="1:7" ht="31.5" x14ac:dyDescent="0.25">
      <c r="A1335" s="88" t="s">
        <v>641</v>
      </c>
      <c r="B1335" s="4"/>
      <c r="C1335" s="4" t="s">
        <v>13</v>
      </c>
      <c r="D1335" s="4" t="s">
        <v>25</v>
      </c>
      <c r="E1335" s="4" t="s">
        <v>853</v>
      </c>
      <c r="F1335" s="4"/>
      <c r="G1335" s="7">
        <f>SUM(G1336)</f>
        <v>3706.1</v>
      </c>
    </row>
    <row r="1336" spans="1:7" x14ac:dyDescent="0.25">
      <c r="A1336" s="81" t="s">
        <v>111</v>
      </c>
      <c r="B1336" s="4"/>
      <c r="C1336" s="4" t="s">
        <v>13</v>
      </c>
      <c r="D1336" s="4" t="s">
        <v>25</v>
      </c>
      <c r="E1336" s="4" t="s">
        <v>854</v>
      </c>
      <c r="F1336" s="4"/>
      <c r="G1336" s="7">
        <f t="shared" ref="G1336" si="359">SUM(G1337)</f>
        <v>3706.1</v>
      </c>
    </row>
    <row r="1337" spans="1:7" ht="31.5" x14ac:dyDescent="0.25">
      <c r="A1337" s="81" t="s">
        <v>94</v>
      </c>
      <c r="B1337" s="4"/>
      <c r="C1337" s="4" t="s">
        <v>13</v>
      </c>
      <c r="D1337" s="4" t="s">
        <v>25</v>
      </c>
      <c r="E1337" s="4" t="s">
        <v>854</v>
      </c>
      <c r="F1337" s="4" t="s">
        <v>95</v>
      </c>
      <c r="G1337" s="7">
        <v>3706.1</v>
      </c>
    </row>
    <row r="1338" spans="1:7" ht="31.5" x14ac:dyDescent="0.25">
      <c r="A1338" s="88" t="s">
        <v>268</v>
      </c>
      <c r="B1338" s="90"/>
      <c r="C1338" s="90" t="s">
        <v>13</v>
      </c>
      <c r="D1338" s="90" t="s">
        <v>25</v>
      </c>
      <c r="E1338" s="90" t="s">
        <v>856</v>
      </c>
      <c r="F1338" s="90"/>
      <c r="G1338" s="92">
        <f t="shared" ref="G1338:G1339" si="360">G1339</f>
        <v>3766.3</v>
      </c>
    </row>
    <row r="1339" spans="1:7" x14ac:dyDescent="0.25">
      <c r="A1339" s="88" t="s">
        <v>111</v>
      </c>
      <c r="B1339" s="90"/>
      <c r="C1339" s="90" t="s">
        <v>13</v>
      </c>
      <c r="D1339" s="90" t="s">
        <v>25</v>
      </c>
      <c r="E1339" s="90" t="s">
        <v>855</v>
      </c>
      <c r="F1339" s="90"/>
      <c r="G1339" s="92">
        <f t="shared" si="360"/>
        <v>3766.3</v>
      </c>
    </row>
    <row r="1340" spans="1:7" ht="31.5" x14ac:dyDescent="0.25">
      <c r="A1340" s="88" t="s">
        <v>94</v>
      </c>
      <c r="B1340" s="90"/>
      <c r="C1340" s="90" t="s">
        <v>13</v>
      </c>
      <c r="D1340" s="90" t="s">
        <v>25</v>
      </c>
      <c r="E1340" s="90" t="s">
        <v>855</v>
      </c>
      <c r="F1340" s="90" t="s">
        <v>95</v>
      </c>
      <c r="G1340" s="92">
        <v>3766.3</v>
      </c>
    </row>
    <row r="1341" spans="1:7" hidden="1" x14ac:dyDescent="0.25">
      <c r="A1341" s="81" t="s">
        <v>505</v>
      </c>
      <c r="B1341" s="4"/>
      <c r="C1341" s="4" t="s">
        <v>13</v>
      </c>
      <c r="D1341" s="4" t="s">
        <v>25</v>
      </c>
      <c r="E1341" s="4" t="s">
        <v>585</v>
      </c>
      <c r="F1341" s="4"/>
      <c r="G1341" s="7">
        <f t="shared" ref="G1341:G1342" si="361">SUM(G1342)</f>
        <v>0</v>
      </c>
    </row>
    <row r="1342" spans="1:7" hidden="1" x14ac:dyDescent="0.25">
      <c r="A1342" s="81" t="s">
        <v>584</v>
      </c>
      <c r="B1342" s="4"/>
      <c r="C1342" s="4" t="s">
        <v>13</v>
      </c>
      <c r="D1342" s="4" t="s">
        <v>25</v>
      </c>
      <c r="E1342" s="4" t="s">
        <v>586</v>
      </c>
      <c r="F1342" s="4"/>
      <c r="G1342" s="7">
        <f t="shared" si="361"/>
        <v>0</v>
      </c>
    </row>
    <row r="1343" spans="1:7" ht="31.5" hidden="1" x14ac:dyDescent="0.25">
      <c r="A1343" s="81" t="s">
        <v>94</v>
      </c>
      <c r="B1343" s="4"/>
      <c r="C1343" s="4" t="s">
        <v>13</v>
      </c>
      <c r="D1343" s="4" t="s">
        <v>25</v>
      </c>
      <c r="E1343" s="4" t="s">
        <v>586</v>
      </c>
      <c r="F1343" s="4" t="s">
        <v>95</v>
      </c>
      <c r="G1343" s="7"/>
    </row>
    <row r="1344" spans="1:7" ht="31.5" x14ac:dyDescent="0.25">
      <c r="A1344" s="81" t="s">
        <v>419</v>
      </c>
      <c r="B1344" s="4"/>
      <c r="C1344" s="4" t="s">
        <v>13</v>
      </c>
      <c r="D1344" s="4" t="s">
        <v>25</v>
      </c>
      <c r="E1344" s="4" t="s">
        <v>88</v>
      </c>
      <c r="F1344" s="4"/>
      <c r="G1344" s="7">
        <f>SUM(G1345+G1356+G1362+G1366)</f>
        <v>225759.69999999998</v>
      </c>
    </row>
    <row r="1345" spans="1:7" x14ac:dyDescent="0.25">
      <c r="A1345" s="81" t="s">
        <v>96</v>
      </c>
      <c r="B1345" s="4"/>
      <c r="C1345" s="4" t="s">
        <v>13</v>
      </c>
      <c r="D1345" s="4" t="s">
        <v>25</v>
      </c>
      <c r="E1345" s="4" t="s">
        <v>97</v>
      </c>
      <c r="F1345" s="4"/>
      <c r="G1345" s="7">
        <f>SUM(G1346+G1351)+G1349</f>
        <v>109651.2</v>
      </c>
    </row>
    <row r="1346" spans="1:7" ht="47.25" x14ac:dyDescent="0.25">
      <c r="A1346" s="81" t="s">
        <v>20</v>
      </c>
      <c r="B1346" s="4"/>
      <c r="C1346" s="4" t="s">
        <v>13</v>
      </c>
      <c r="D1346" s="4" t="s">
        <v>25</v>
      </c>
      <c r="E1346" s="4" t="s">
        <v>98</v>
      </c>
      <c r="F1346" s="4"/>
      <c r="G1346" s="7">
        <f>G1347</f>
        <v>76684.899999999994</v>
      </c>
    </row>
    <row r="1347" spans="1:7" x14ac:dyDescent="0.25">
      <c r="A1347" s="81" t="s">
        <v>99</v>
      </c>
      <c r="B1347" s="4"/>
      <c r="C1347" s="4" t="s">
        <v>13</v>
      </c>
      <c r="D1347" s="4" t="s">
        <v>25</v>
      </c>
      <c r="E1347" s="4" t="s">
        <v>100</v>
      </c>
      <c r="F1347" s="4"/>
      <c r="G1347" s="7">
        <f t="shared" ref="G1347" si="362">G1348</f>
        <v>76684.899999999994</v>
      </c>
    </row>
    <row r="1348" spans="1:7" ht="31.5" x14ac:dyDescent="0.25">
      <c r="A1348" s="81" t="s">
        <v>94</v>
      </c>
      <c r="B1348" s="4"/>
      <c r="C1348" s="4" t="s">
        <v>13</v>
      </c>
      <c r="D1348" s="4" t="s">
        <v>25</v>
      </c>
      <c r="E1348" s="4" t="s">
        <v>100</v>
      </c>
      <c r="F1348" s="4" t="s">
        <v>95</v>
      </c>
      <c r="G1348" s="7">
        <v>76684.899999999994</v>
      </c>
    </row>
    <row r="1349" spans="1:7" ht="31.5" x14ac:dyDescent="0.25">
      <c r="A1349" s="81" t="s">
        <v>268</v>
      </c>
      <c r="B1349" s="4"/>
      <c r="C1349" s="4" t="s">
        <v>13</v>
      </c>
      <c r="D1349" s="4" t="s">
        <v>25</v>
      </c>
      <c r="E1349" s="4" t="s">
        <v>374</v>
      </c>
      <c r="F1349" s="4"/>
      <c r="G1349" s="7">
        <f t="shared" ref="G1349" si="363">SUM(G1350)</f>
        <v>31</v>
      </c>
    </row>
    <row r="1350" spans="1:7" ht="31.5" x14ac:dyDescent="0.25">
      <c r="A1350" s="81" t="s">
        <v>94</v>
      </c>
      <c r="B1350" s="4"/>
      <c r="C1350" s="4" t="s">
        <v>13</v>
      </c>
      <c r="D1350" s="4" t="s">
        <v>25</v>
      </c>
      <c r="E1350" s="4" t="s">
        <v>374</v>
      </c>
      <c r="F1350" s="4" t="s">
        <v>95</v>
      </c>
      <c r="G1350" s="7">
        <v>31</v>
      </c>
    </row>
    <row r="1351" spans="1:7" ht="31.5" x14ac:dyDescent="0.25">
      <c r="A1351" s="81" t="s">
        <v>33</v>
      </c>
      <c r="B1351" s="4"/>
      <c r="C1351" s="4" t="s">
        <v>13</v>
      </c>
      <c r="D1351" s="4" t="s">
        <v>25</v>
      </c>
      <c r="E1351" s="4" t="s">
        <v>101</v>
      </c>
      <c r="F1351" s="4"/>
      <c r="G1351" s="7">
        <f>G1352</f>
        <v>32935.300000000003</v>
      </c>
    </row>
    <row r="1352" spans="1:7" x14ac:dyDescent="0.25">
      <c r="A1352" s="81" t="s">
        <v>99</v>
      </c>
      <c r="B1352" s="4"/>
      <c r="C1352" s="4" t="s">
        <v>13</v>
      </c>
      <c r="D1352" s="4" t="s">
        <v>25</v>
      </c>
      <c r="E1352" s="4" t="s">
        <v>102</v>
      </c>
      <c r="F1352" s="4"/>
      <c r="G1352" s="7">
        <f>G1353+G1354+G1355</f>
        <v>32935.300000000003</v>
      </c>
    </row>
    <row r="1353" spans="1:7" ht="63" x14ac:dyDescent="0.25">
      <c r="A1353" s="81" t="s">
        <v>39</v>
      </c>
      <c r="B1353" s="4"/>
      <c r="C1353" s="4" t="s">
        <v>13</v>
      </c>
      <c r="D1353" s="4" t="s">
        <v>25</v>
      </c>
      <c r="E1353" s="4" t="s">
        <v>102</v>
      </c>
      <c r="F1353" s="4" t="s">
        <v>67</v>
      </c>
      <c r="G1353" s="7">
        <v>27739.9</v>
      </c>
    </row>
    <row r="1354" spans="1:7" ht="31.5" x14ac:dyDescent="0.25">
      <c r="A1354" s="81" t="s">
        <v>40</v>
      </c>
      <c r="B1354" s="4"/>
      <c r="C1354" s="4" t="s">
        <v>13</v>
      </c>
      <c r="D1354" s="4" t="s">
        <v>25</v>
      </c>
      <c r="E1354" s="4" t="s">
        <v>102</v>
      </c>
      <c r="F1354" s="4" t="s">
        <v>69</v>
      </c>
      <c r="G1354" s="9">
        <v>4944.5</v>
      </c>
    </row>
    <row r="1355" spans="1:7" x14ac:dyDescent="0.25">
      <c r="A1355" s="81" t="s">
        <v>17</v>
      </c>
      <c r="B1355" s="4"/>
      <c r="C1355" s="4" t="s">
        <v>13</v>
      </c>
      <c r="D1355" s="4" t="s">
        <v>25</v>
      </c>
      <c r="E1355" s="4" t="s">
        <v>102</v>
      </c>
      <c r="F1355" s="4" t="s">
        <v>74</v>
      </c>
      <c r="G1355" s="7">
        <v>250.9</v>
      </c>
    </row>
    <row r="1356" spans="1:7" ht="31.5" x14ac:dyDescent="0.25">
      <c r="A1356" s="81" t="s">
        <v>103</v>
      </c>
      <c r="B1356" s="4"/>
      <c r="C1356" s="4" t="s">
        <v>13</v>
      </c>
      <c r="D1356" s="4" t="s">
        <v>25</v>
      </c>
      <c r="E1356" s="4" t="s">
        <v>104</v>
      </c>
      <c r="F1356" s="4"/>
      <c r="G1356" s="7">
        <f t="shared" ref="G1356" si="364">G1357</f>
        <v>79587.100000000006</v>
      </c>
    </row>
    <row r="1357" spans="1:7" ht="31.5" x14ac:dyDescent="0.25">
      <c r="A1357" s="81" t="s">
        <v>33</v>
      </c>
      <c r="B1357" s="4"/>
      <c r="C1357" s="4" t="s">
        <v>13</v>
      </c>
      <c r="D1357" s="4" t="s">
        <v>25</v>
      </c>
      <c r="E1357" s="4" t="s">
        <v>105</v>
      </c>
      <c r="F1357" s="4"/>
      <c r="G1357" s="7">
        <f>G1358</f>
        <v>79587.100000000006</v>
      </c>
    </row>
    <row r="1358" spans="1:7" x14ac:dyDescent="0.25">
      <c r="A1358" s="81" t="s">
        <v>852</v>
      </c>
      <c r="B1358" s="4"/>
      <c r="C1358" s="4" t="s">
        <v>13</v>
      </c>
      <c r="D1358" s="4" t="s">
        <v>25</v>
      </c>
      <c r="E1358" s="4" t="s">
        <v>107</v>
      </c>
      <c r="F1358" s="4"/>
      <c r="G1358" s="7">
        <f>G1359+G1360+G1361</f>
        <v>79587.100000000006</v>
      </c>
    </row>
    <row r="1359" spans="1:7" ht="63" x14ac:dyDescent="0.25">
      <c r="A1359" s="81" t="s">
        <v>39</v>
      </c>
      <c r="B1359" s="4"/>
      <c r="C1359" s="4" t="s">
        <v>13</v>
      </c>
      <c r="D1359" s="4" t="s">
        <v>25</v>
      </c>
      <c r="E1359" s="4" t="s">
        <v>107</v>
      </c>
      <c r="F1359" s="4" t="s">
        <v>67</v>
      </c>
      <c r="G1359" s="7">
        <v>71859</v>
      </c>
    </row>
    <row r="1360" spans="1:7" ht="31.5" x14ac:dyDescent="0.25">
      <c r="A1360" s="81" t="s">
        <v>40</v>
      </c>
      <c r="B1360" s="4"/>
      <c r="C1360" s="4" t="s">
        <v>13</v>
      </c>
      <c r="D1360" s="4" t="s">
        <v>25</v>
      </c>
      <c r="E1360" s="4" t="s">
        <v>107</v>
      </c>
      <c r="F1360" s="4" t="s">
        <v>69</v>
      </c>
      <c r="G1360" s="9">
        <v>7280.1</v>
      </c>
    </row>
    <row r="1361" spans="1:7" x14ac:dyDescent="0.25">
      <c r="A1361" s="81" t="s">
        <v>17</v>
      </c>
      <c r="B1361" s="4"/>
      <c r="C1361" s="4" t="s">
        <v>13</v>
      </c>
      <c r="D1361" s="4" t="s">
        <v>25</v>
      </c>
      <c r="E1361" s="4" t="s">
        <v>107</v>
      </c>
      <c r="F1361" s="4" t="s">
        <v>74</v>
      </c>
      <c r="G1361" s="7">
        <v>448</v>
      </c>
    </row>
    <row r="1362" spans="1:7" ht="31.5" x14ac:dyDescent="0.25">
      <c r="A1362" s="81" t="s">
        <v>108</v>
      </c>
      <c r="B1362" s="4"/>
      <c r="C1362" s="4" t="s">
        <v>13</v>
      </c>
      <c r="D1362" s="4" t="s">
        <v>25</v>
      </c>
      <c r="E1362" s="4" t="s">
        <v>109</v>
      </c>
      <c r="F1362" s="4"/>
      <c r="G1362" s="7">
        <f t="shared" ref="G1362:G1364" si="365">G1363</f>
        <v>17485.8</v>
      </c>
    </row>
    <row r="1363" spans="1:7" ht="47.25" x14ac:dyDescent="0.25">
      <c r="A1363" s="81" t="s">
        <v>20</v>
      </c>
      <c r="B1363" s="4"/>
      <c r="C1363" s="4" t="s">
        <v>13</v>
      </c>
      <c r="D1363" s="4" t="s">
        <v>25</v>
      </c>
      <c r="E1363" s="4" t="s">
        <v>110</v>
      </c>
      <c r="F1363" s="4"/>
      <c r="G1363" s="7">
        <f>G1364</f>
        <v>17485.8</v>
      </c>
    </row>
    <row r="1364" spans="1:7" x14ac:dyDescent="0.25">
      <c r="A1364" s="81" t="s">
        <v>111</v>
      </c>
      <c r="B1364" s="4"/>
      <c r="C1364" s="4" t="s">
        <v>13</v>
      </c>
      <c r="D1364" s="4" t="s">
        <v>25</v>
      </c>
      <c r="E1364" s="4" t="s">
        <v>112</v>
      </c>
      <c r="F1364" s="4"/>
      <c r="G1364" s="7">
        <f t="shared" si="365"/>
        <v>17485.8</v>
      </c>
    </row>
    <row r="1365" spans="1:7" ht="31.5" x14ac:dyDescent="0.25">
      <c r="A1365" s="81" t="s">
        <v>94</v>
      </c>
      <c r="B1365" s="4"/>
      <c r="C1365" s="4" t="s">
        <v>13</v>
      </c>
      <c r="D1365" s="4" t="s">
        <v>25</v>
      </c>
      <c r="E1365" s="4" t="s">
        <v>112</v>
      </c>
      <c r="F1365" s="4" t="s">
        <v>95</v>
      </c>
      <c r="G1365" s="7">
        <v>17485.8</v>
      </c>
    </row>
    <row r="1366" spans="1:7" ht="31.5" x14ac:dyDescent="0.25">
      <c r="A1366" s="81" t="s">
        <v>122</v>
      </c>
      <c r="B1366" s="51"/>
      <c r="C1366" s="4" t="s">
        <v>13</v>
      </c>
      <c r="D1366" s="4" t="s">
        <v>25</v>
      </c>
      <c r="E1366" s="4" t="s">
        <v>123</v>
      </c>
      <c r="F1366" s="4"/>
      <c r="G1366" s="7">
        <f>SUM(G1367+G1387+G1392+G1379+G1382)</f>
        <v>19035.599999999999</v>
      </c>
    </row>
    <row r="1367" spans="1:7" x14ac:dyDescent="0.25">
      <c r="A1367" s="81" t="s">
        <v>26</v>
      </c>
      <c r="B1367" s="51"/>
      <c r="C1367" s="4" t="s">
        <v>13</v>
      </c>
      <c r="D1367" s="4" t="s">
        <v>25</v>
      </c>
      <c r="E1367" s="4" t="s">
        <v>307</v>
      </c>
      <c r="F1367" s="4"/>
      <c r="G1367" s="7">
        <f>SUM(G1368+G1370+G1374)+G1377</f>
        <v>11147.4</v>
      </c>
    </row>
    <row r="1368" spans="1:7" x14ac:dyDescent="0.25">
      <c r="A1368" s="81" t="s">
        <v>99</v>
      </c>
      <c r="B1368" s="50"/>
      <c r="C1368" s="4" t="s">
        <v>13</v>
      </c>
      <c r="D1368" s="4" t="s">
        <v>25</v>
      </c>
      <c r="E1368" s="4" t="s">
        <v>308</v>
      </c>
      <c r="F1368" s="4"/>
      <c r="G1368" s="7">
        <f>G1369</f>
        <v>7604.9</v>
      </c>
    </row>
    <row r="1369" spans="1:7" ht="31.5" x14ac:dyDescent="0.25">
      <c r="A1369" s="81" t="s">
        <v>40</v>
      </c>
      <c r="B1369" s="50"/>
      <c r="C1369" s="4" t="s">
        <v>13</v>
      </c>
      <c r="D1369" s="4" t="s">
        <v>25</v>
      </c>
      <c r="E1369" s="4" t="s">
        <v>308</v>
      </c>
      <c r="F1369" s="4" t="s">
        <v>69</v>
      </c>
      <c r="G1369" s="7">
        <v>7604.9</v>
      </c>
    </row>
    <row r="1370" spans="1:7" x14ac:dyDescent="0.25">
      <c r="A1370" s="81" t="s">
        <v>106</v>
      </c>
      <c r="B1370" s="51"/>
      <c r="C1370" s="4" t="s">
        <v>13</v>
      </c>
      <c r="D1370" s="4" t="s">
        <v>25</v>
      </c>
      <c r="E1370" s="4" t="s">
        <v>309</v>
      </c>
      <c r="F1370" s="4"/>
      <c r="G1370" s="7">
        <f>SUM(G1371)</f>
        <v>2829.9</v>
      </c>
    </row>
    <row r="1371" spans="1:7" ht="31.5" x14ac:dyDescent="0.25">
      <c r="A1371" s="81" t="s">
        <v>40</v>
      </c>
      <c r="B1371" s="51"/>
      <c r="C1371" s="4" t="s">
        <v>13</v>
      </c>
      <c r="D1371" s="4" t="s">
        <v>25</v>
      </c>
      <c r="E1371" s="4" t="s">
        <v>309</v>
      </c>
      <c r="F1371" s="4" t="s">
        <v>69</v>
      </c>
      <c r="G1371" s="7">
        <v>2829.9</v>
      </c>
    </row>
    <row r="1372" spans="1:7" hidden="1" x14ac:dyDescent="0.25">
      <c r="A1372" s="81" t="s">
        <v>361</v>
      </c>
      <c r="B1372" s="51"/>
      <c r="C1372" s="4" t="s">
        <v>13</v>
      </c>
      <c r="D1372" s="4" t="s">
        <v>25</v>
      </c>
      <c r="E1372" s="4" t="s">
        <v>549</v>
      </c>
      <c r="F1372" s="4"/>
      <c r="G1372" s="7"/>
    </row>
    <row r="1373" spans="1:7" ht="31.5" hidden="1" x14ac:dyDescent="0.25">
      <c r="A1373" s="81" t="s">
        <v>40</v>
      </c>
      <c r="B1373" s="51"/>
      <c r="C1373" s="4" t="s">
        <v>13</v>
      </c>
      <c r="D1373" s="4" t="s">
        <v>25</v>
      </c>
      <c r="E1373" s="4" t="s">
        <v>549</v>
      </c>
      <c r="F1373" s="4" t="s">
        <v>69</v>
      </c>
      <c r="G1373" s="7"/>
    </row>
    <row r="1374" spans="1:7" ht="63" hidden="1" x14ac:dyDescent="0.25">
      <c r="A1374" s="81" t="s">
        <v>543</v>
      </c>
      <c r="B1374" s="51"/>
      <c r="C1374" s="4" t="s">
        <v>13</v>
      </c>
      <c r="D1374" s="4" t="s">
        <v>25</v>
      </c>
      <c r="E1374" s="4" t="s">
        <v>544</v>
      </c>
      <c r="F1374" s="4"/>
      <c r="G1374" s="7">
        <f t="shared" ref="G1374" si="366">SUM(G1375:G1376)</f>
        <v>0</v>
      </c>
    </row>
    <row r="1375" spans="1:7" ht="31.5" hidden="1" x14ac:dyDescent="0.25">
      <c r="A1375" s="81" t="s">
        <v>40</v>
      </c>
      <c r="B1375" s="51"/>
      <c r="C1375" s="4" t="s">
        <v>13</v>
      </c>
      <c r="D1375" s="4" t="s">
        <v>25</v>
      </c>
      <c r="E1375" s="4" t="s">
        <v>544</v>
      </c>
      <c r="F1375" s="4" t="s">
        <v>69</v>
      </c>
      <c r="G1375" s="7"/>
    </row>
    <row r="1376" spans="1:7" ht="31.5" hidden="1" x14ac:dyDescent="0.25">
      <c r="A1376" s="81" t="s">
        <v>94</v>
      </c>
      <c r="B1376" s="51"/>
      <c r="C1376" s="4" t="s">
        <v>13</v>
      </c>
      <c r="D1376" s="4" t="s">
        <v>25</v>
      </c>
      <c r="E1376" s="4" t="s">
        <v>544</v>
      </c>
      <c r="F1376" s="4" t="s">
        <v>95</v>
      </c>
      <c r="G1376" s="7"/>
    </row>
    <row r="1377" spans="1:7" ht="47.25" x14ac:dyDescent="0.25">
      <c r="A1377" s="81" t="s">
        <v>603</v>
      </c>
      <c r="B1377" s="51"/>
      <c r="C1377" s="4" t="s">
        <v>13</v>
      </c>
      <c r="D1377" s="4" t="s">
        <v>25</v>
      </c>
      <c r="E1377" s="4" t="s">
        <v>587</v>
      </c>
      <c r="F1377" s="4"/>
      <c r="G1377" s="7">
        <f t="shared" ref="G1377" si="367">SUM(G1378)</f>
        <v>712.6</v>
      </c>
    </row>
    <row r="1378" spans="1:7" ht="31.5" x14ac:dyDescent="0.25">
      <c r="A1378" s="81" t="s">
        <v>40</v>
      </c>
      <c r="B1378" s="51"/>
      <c r="C1378" s="4" t="s">
        <v>13</v>
      </c>
      <c r="D1378" s="4" t="s">
        <v>25</v>
      </c>
      <c r="E1378" s="4" t="s">
        <v>587</v>
      </c>
      <c r="F1378" s="4" t="s">
        <v>69</v>
      </c>
      <c r="G1378" s="7">
        <v>712.6</v>
      </c>
    </row>
    <row r="1379" spans="1:7" ht="31.5" x14ac:dyDescent="0.25">
      <c r="A1379" s="81" t="s">
        <v>641</v>
      </c>
      <c r="B1379" s="51"/>
      <c r="C1379" s="4" t="s">
        <v>13</v>
      </c>
      <c r="D1379" s="4" t="s">
        <v>25</v>
      </c>
      <c r="E1379" s="4" t="s">
        <v>672</v>
      </c>
      <c r="F1379" s="4"/>
      <c r="G1379" s="7">
        <f t="shared" ref="G1379:G1380" si="368">G1380</f>
        <v>1305.4000000000001</v>
      </c>
    </row>
    <row r="1380" spans="1:7" x14ac:dyDescent="0.25">
      <c r="A1380" s="81" t="s">
        <v>99</v>
      </c>
      <c r="B1380" s="51"/>
      <c r="C1380" s="4" t="s">
        <v>13</v>
      </c>
      <c r="D1380" s="4" t="s">
        <v>25</v>
      </c>
      <c r="E1380" s="4" t="s">
        <v>673</v>
      </c>
      <c r="F1380" s="4"/>
      <c r="G1380" s="7">
        <f t="shared" si="368"/>
        <v>1305.4000000000001</v>
      </c>
    </row>
    <row r="1381" spans="1:7" ht="31.5" x14ac:dyDescent="0.25">
      <c r="A1381" s="81" t="s">
        <v>94</v>
      </c>
      <c r="B1381" s="51"/>
      <c r="C1381" s="4" t="s">
        <v>13</v>
      </c>
      <c r="D1381" s="4" t="s">
        <v>25</v>
      </c>
      <c r="E1381" s="4" t="s">
        <v>673</v>
      </c>
      <c r="F1381" s="4" t="s">
        <v>95</v>
      </c>
      <c r="G1381" s="7">
        <v>1305.4000000000001</v>
      </c>
    </row>
    <row r="1382" spans="1:7" ht="31.5" hidden="1" x14ac:dyDescent="0.25">
      <c r="A1382" s="81" t="s">
        <v>857</v>
      </c>
      <c r="B1382" s="51"/>
      <c r="C1382" s="4" t="s">
        <v>13</v>
      </c>
      <c r="D1382" s="4" t="s">
        <v>25</v>
      </c>
      <c r="E1382" s="4" t="s">
        <v>311</v>
      </c>
      <c r="F1382" s="4"/>
      <c r="G1382" s="7">
        <f t="shared" ref="G1382" si="369">G1383+G1385</f>
        <v>0</v>
      </c>
    </row>
    <row r="1383" spans="1:7" hidden="1" x14ac:dyDescent="0.25">
      <c r="A1383" s="81" t="s">
        <v>99</v>
      </c>
      <c r="B1383" s="51"/>
      <c r="C1383" s="4" t="s">
        <v>13</v>
      </c>
      <c r="D1383" s="4" t="s">
        <v>25</v>
      </c>
      <c r="E1383" s="4" t="s">
        <v>317</v>
      </c>
      <c r="F1383" s="4"/>
      <c r="G1383" s="7">
        <f t="shared" ref="G1383" si="370">G1384</f>
        <v>0</v>
      </c>
    </row>
    <row r="1384" spans="1:7" ht="31.5" hidden="1" x14ac:dyDescent="0.25">
      <c r="A1384" s="81" t="s">
        <v>94</v>
      </c>
      <c r="B1384" s="51"/>
      <c r="C1384" s="4" t="s">
        <v>13</v>
      </c>
      <c r="D1384" s="4" t="s">
        <v>25</v>
      </c>
      <c r="E1384" s="4" t="s">
        <v>317</v>
      </c>
      <c r="F1384" s="4" t="s">
        <v>95</v>
      </c>
      <c r="G1384" s="7"/>
    </row>
    <row r="1385" spans="1:7" hidden="1" x14ac:dyDescent="0.25">
      <c r="A1385" s="81" t="s">
        <v>111</v>
      </c>
      <c r="B1385" s="51"/>
      <c r="C1385" s="4" t="s">
        <v>13</v>
      </c>
      <c r="D1385" s="4" t="s">
        <v>25</v>
      </c>
      <c r="E1385" s="4" t="s">
        <v>701</v>
      </c>
      <c r="F1385" s="4"/>
      <c r="G1385" s="7">
        <f t="shared" ref="G1385" si="371">SUM(G1386)</f>
        <v>0</v>
      </c>
    </row>
    <row r="1386" spans="1:7" ht="31.5" hidden="1" x14ac:dyDescent="0.25">
      <c r="A1386" s="81" t="s">
        <v>94</v>
      </c>
      <c r="B1386" s="51"/>
      <c r="C1386" s="4" t="s">
        <v>13</v>
      </c>
      <c r="D1386" s="4" t="s">
        <v>25</v>
      </c>
      <c r="E1386" s="4" t="s">
        <v>701</v>
      </c>
      <c r="F1386" s="4" t="s">
        <v>95</v>
      </c>
      <c r="G1386" s="7"/>
    </row>
    <row r="1387" spans="1:7" ht="31.5" x14ac:dyDescent="0.25">
      <c r="A1387" s="81" t="s">
        <v>213</v>
      </c>
      <c r="B1387" s="51"/>
      <c r="C1387" s="4" t="s">
        <v>13</v>
      </c>
      <c r="D1387" s="4" t="s">
        <v>25</v>
      </c>
      <c r="E1387" s="4" t="s">
        <v>318</v>
      </c>
      <c r="F1387" s="4"/>
      <c r="G1387" s="7">
        <f>G1388+G1390</f>
        <v>1622</v>
      </c>
    </row>
    <row r="1388" spans="1:7" x14ac:dyDescent="0.25">
      <c r="A1388" s="81" t="s">
        <v>99</v>
      </c>
      <c r="B1388" s="51"/>
      <c r="C1388" s="4" t="s">
        <v>13</v>
      </c>
      <c r="D1388" s="4" t="s">
        <v>25</v>
      </c>
      <c r="E1388" s="4" t="s">
        <v>320</v>
      </c>
      <c r="F1388" s="4"/>
      <c r="G1388" s="7">
        <f t="shared" ref="G1388" si="372">G1389</f>
        <v>1499.5</v>
      </c>
    </row>
    <row r="1389" spans="1:7" ht="31.5" x14ac:dyDescent="0.25">
      <c r="A1389" s="81" t="s">
        <v>94</v>
      </c>
      <c r="B1389" s="51"/>
      <c r="C1389" s="4" t="s">
        <v>13</v>
      </c>
      <c r="D1389" s="4" t="s">
        <v>25</v>
      </c>
      <c r="E1389" s="4" t="s">
        <v>320</v>
      </c>
      <c r="F1389" s="4" t="s">
        <v>95</v>
      </c>
      <c r="G1389" s="7">
        <v>1499.5</v>
      </c>
    </row>
    <row r="1390" spans="1:7" x14ac:dyDescent="0.25">
      <c r="A1390" s="81" t="s">
        <v>378</v>
      </c>
      <c r="B1390" s="51"/>
      <c r="C1390" s="4" t="s">
        <v>13</v>
      </c>
      <c r="D1390" s="4" t="s">
        <v>25</v>
      </c>
      <c r="E1390" s="4" t="s">
        <v>547</v>
      </c>
      <c r="F1390" s="4"/>
      <c r="G1390" s="7">
        <f t="shared" ref="G1390" si="373">SUM(G1391)</f>
        <v>122.5</v>
      </c>
    </row>
    <row r="1391" spans="1:7" ht="31.5" x14ac:dyDescent="0.25">
      <c r="A1391" s="81" t="s">
        <v>94</v>
      </c>
      <c r="B1391" s="51"/>
      <c r="C1391" s="4" t="s">
        <v>13</v>
      </c>
      <c r="D1391" s="4" t="s">
        <v>25</v>
      </c>
      <c r="E1391" s="4" t="s">
        <v>547</v>
      </c>
      <c r="F1391" s="4" t="s">
        <v>95</v>
      </c>
      <c r="G1391" s="7">
        <v>122.5</v>
      </c>
    </row>
    <row r="1392" spans="1:7" ht="31.5" x14ac:dyDescent="0.25">
      <c r="A1392" s="81" t="s">
        <v>268</v>
      </c>
      <c r="B1392" s="51"/>
      <c r="C1392" s="4" t="s">
        <v>13</v>
      </c>
      <c r="D1392" s="4" t="s">
        <v>25</v>
      </c>
      <c r="E1392" s="4" t="s">
        <v>313</v>
      </c>
      <c r="F1392" s="4"/>
      <c r="G1392" s="7">
        <f>G1393+G1395</f>
        <v>4960.7999999999993</v>
      </c>
    </row>
    <row r="1393" spans="1:7" x14ac:dyDescent="0.25">
      <c r="A1393" s="81" t="s">
        <v>99</v>
      </c>
      <c r="B1393" s="51"/>
      <c r="C1393" s="4" t="s">
        <v>13</v>
      </c>
      <c r="D1393" s="4" t="s">
        <v>25</v>
      </c>
      <c r="E1393" s="4" t="s">
        <v>333</v>
      </c>
      <c r="F1393" s="4"/>
      <c r="G1393" s="7">
        <f>G1394</f>
        <v>4912.8999999999996</v>
      </c>
    </row>
    <row r="1394" spans="1:7" ht="31.5" x14ac:dyDescent="0.25">
      <c r="A1394" s="81" t="s">
        <v>94</v>
      </c>
      <c r="B1394" s="51"/>
      <c r="C1394" s="4" t="s">
        <v>13</v>
      </c>
      <c r="D1394" s="4" t="s">
        <v>25</v>
      </c>
      <c r="E1394" s="4" t="s">
        <v>333</v>
      </c>
      <c r="F1394" s="4" t="s">
        <v>95</v>
      </c>
      <c r="G1394" s="7">
        <v>4912.8999999999996</v>
      </c>
    </row>
    <row r="1395" spans="1:7" x14ac:dyDescent="0.25">
      <c r="A1395" s="81" t="s">
        <v>111</v>
      </c>
      <c r="B1395" s="51"/>
      <c r="C1395" s="4" t="s">
        <v>13</v>
      </c>
      <c r="D1395" s="4" t="s">
        <v>25</v>
      </c>
      <c r="E1395" s="4" t="s">
        <v>383</v>
      </c>
      <c r="F1395" s="4"/>
      <c r="G1395" s="7">
        <f>G1396</f>
        <v>47.9</v>
      </c>
    </row>
    <row r="1396" spans="1:7" ht="31.5" x14ac:dyDescent="0.25">
      <c r="A1396" s="81" t="s">
        <v>94</v>
      </c>
      <c r="B1396" s="51"/>
      <c r="C1396" s="4" t="s">
        <v>13</v>
      </c>
      <c r="D1396" s="4" t="s">
        <v>25</v>
      </c>
      <c r="E1396" s="4" t="s">
        <v>383</v>
      </c>
      <c r="F1396" s="4" t="s">
        <v>95</v>
      </c>
      <c r="G1396" s="7">
        <v>47.9</v>
      </c>
    </row>
    <row r="1397" spans="1:7" ht="31.5" x14ac:dyDescent="0.25">
      <c r="A1397" s="81" t="s">
        <v>645</v>
      </c>
      <c r="B1397" s="38"/>
      <c r="C1397" s="82" t="s">
        <v>13</v>
      </c>
      <c r="D1397" s="82" t="s">
        <v>25</v>
      </c>
      <c r="E1397" s="30" t="s">
        <v>14</v>
      </c>
      <c r="F1397" s="30"/>
      <c r="G1397" s="9">
        <f t="shared" ref="G1397:G1399" si="374">G1398</f>
        <v>1570.6000000000001</v>
      </c>
    </row>
    <row r="1398" spans="1:7" x14ac:dyDescent="0.25">
      <c r="A1398" s="81" t="s">
        <v>62</v>
      </c>
      <c r="B1398" s="38"/>
      <c r="C1398" s="82" t="s">
        <v>13</v>
      </c>
      <c r="D1398" s="82" t="s">
        <v>25</v>
      </c>
      <c r="E1398" s="30" t="s">
        <v>49</v>
      </c>
      <c r="F1398" s="30"/>
      <c r="G1398" s="9">
        <f t="shared" si="374"/>
        <v>1570.6000000000001</v>
      </c>
    </row>
    <row r="1399" spans="1:7" x14ac:dyDescent="0.25">
      <c r="A1399" s="81" t="s">
        <v>26</v>
      </c>
      <c r="B1399" s="38"/>
      <c r="C1399" s="82" t="s">
        <v>13</v>
      </c>
      <c r="D1399" s="82" t="s">
        <v>25</v>
      </c>
      <c r="E1399" s="30" t="s">
        <v>315</v>
      </c>
      <c r="F1399" s="30"/>
      <c r="G1399" s="9">
        <f t="shared" si="374"/>
        <v>1570.6000000000001</v>
      </c>
    </row>
    <row r="1400" spans="1:7" x14ac:dyDescent="0.25">
      <c r="A1400" s="81" t="s">
        <v>28</v>
      </c>
      <c r="B1400" s="38"/>
      <c r="C1400" s="82" t="s">
        <v>13</v>
      </c>
      <c r="D1400" s="82" t="s">
        <v>25</v>
      </c>
      <c r="E1400" s="30" t="s">
        <v>316</v>
      </c>
      <c r="F1400" s="30"/>
      <c r="G1400" s="9">
        <f>SUM(G1401:G1402)</f>
        <v>1570.6000000000001</v>
      </c>
    </row>
    <row r="1401" spans="1:7" ht="31.5" x14ac:dyDescent="0.25">
      <c r="A1401" s="86" t="s">
        <v>40</v>
      </c>
      <c r="B1401" s="38"/>
      <c r="C1401" s="87" t="s">
        <v>13</v>
      </c>
      <c r="D1401" s="87" t="s">
        <v>25</v>
      </c>
      <c r="E1401" s="30" t="s">
        <v>316</v>
      </c>
      <c r="F1401" s="30">
        <v>200</v>
      </c>
      <c r="G1401" s="9">
        <v>307.2</v>
      </c>
    </row>
    <row r="1402" spans="1:7" ht="31.5" x14ac:dyDescent="0.25">
      <c r="A1402" s="81" t="s">
        <v>94</v>
      </c>
      <c r="B1402" s="38"/>
      <c r="C1402" s="82" t="s">
        <v>13</v>
      </c>
      <c r="D1402" s="82" t="s">
        <v>25</v>
      </c>
      <c r="E1402" s="30" t="s">
        <v>316</v>
      </c>
      <c r="F1402" s="30">
        <v>600</v>
      </c>
      <c r="G1402" s="9">
        <v>1263.4000000000001</v>
      </c>
    </row>
    <row r="1403" spans="1:7" x14ac:dyDescent="0.25">
      <c r="A1403" s="81" t="s">
        <v>650</v>
      </c>
      <c r="B1403" s="51"/>
      <c r="C1403" s="4" t="s">
        <v>13</v>
      </c>
      <c r="D1403" s="4" t="s">
        <v>11</v>
      </c>
      <c r="E1403" s="4"/>
      <c r="F1403" s="51"/>
      <c r="G1403" s="7">
        <f>G1404</f>
        <v>73485.400000000009</v>
      </c>
    </row>
    <row r="1404" spans="1:7" ht="31.5" x14ac:dyDescent="0.25">
      <c r="A1404" s="81" t="s">
        <v>419</v>
      </c>
      <c r="B1404" s="51"/>
      <c r="C1404" s="4" t="s">
        <v>13</v>
      </c>
      <c r="D1404" s="4" t="s">
        <v>11</v>
      </c>
      <c r="E1404" s="4" t="s">
        <v>88</v>
      </c>
      <c r="F1404" s="51"/>
      <c r="G1404" s="7">
        <f>G1405+G1413+G1441+G1454</f>
        <v>73485.400000000009</v>
      </c>
    </row>
    <row r="1405" spans="1:7" ht="31.5" hidden="1" x14ac:dyDescent="0.25">
      <c r="A1405" s="81" t="s">
        <v>651</v>
      </c>
      <c r="B1405" s="51"/>
      <c r="C1405" s="4" t="s">
        <v>13</v>
      </c>
      <c r="D1405" s="4" t="s">
        <v>11</v>
      </c>
      <c r="E1405" s="4" t="s">
        <v>117</v>
      </c>
      <c r="F1405" s="51"/>
      <c r="G1405" s="7">
        <f>G1409+G1406</f>
        <v>0</v>
      </c>
    </row>
    <row r="1406" spans="1:7" hidden="1" x14ac:dyDescent="0.25">
      <c r="A1406" s="81" t="s">
        <v>26</v>
      </c>
      <c r="B1406" s="51"/>
      <c r="C1406" s="4" t="s">
        <v>13</v>
      </c>
      <c r="D1406" s="4" t="s">
        <v>11</v>
      </c>
      <c r="E1406" s="4" t="s">
        <v>304</v>
      </c>
      <c r="F1406" s="51"/>
      <c r="G1406" s="7">
        <f t="shared" ref="G1406:G1407" si="375">G1407</f>
        <v>0</v>
      </c>
    </row>
    <row r="1407" spans="1:7" hidden="1" x14ac:dyDescent="0.25">
      <c r="A1407" s="81" t="s">
        <v>99</v>
      </c>
      <c r="B1407" s="51"/>
      <c r="C1407" s="4" t="s">
        <v>13</v>
      </c>
      <c r="D1407" s="4" t="s">
        <v>11</v>
      </c>
      <c r="E1407" s="4" t="s">
        <v>305</v>
      </c>
      <c r="F1407" s="51"/>
      <c r="G1407" s="7">
        <f t="shared" si="375"/>
        <v>0</v>
      </c>
    </row>
    <row r="1408" spans="1:7" ht="31.5" hidden="1" x14ac:dyDescent="0.25">
      <c r="A1408" s="81" t="s">
        <v>40</v>
      </c>
      <c r="B1408" s="51"/>
      <c r="C1408" s="4" t="s">
        <v>13</v>
      </c>
      <c r="D1408" s="4" t="s">
        <v>11</v>
      </c>
      <c r="E1408" s="4" t="s">
        <v>305</v>
      </c>
      <c r="F1408" s="4" t="s">
        <v>69</v>
      </c>
      <c r="G1408" s="7"/>
    </row>
    <row r="1409" spans="1:7" hidden="1" x14ac:dyDescent="0.25">
      <c r="A1409" s="81" t="s">
        <v>118</v>
      </c>
      <c r="B1409" s="51"/>
      <c r="C1409" s="4" t="s">
        <v>13</v>
      </c>
      <c r="D1409" s="4" t="s">
        <v>11</v>
      </c>
      <c r="E1409" s="4" t="s">
        <v>119</v>
      </c>
      <c r="F1409" s="4"/>
      <c r="G1409" s="7">
        <f t="shared" ref="G1409:G1411" si="376">G1410</f>
        <v>0</v>
      </c>
    </row>
    <row r="1410" spans="1:7" hidden="1" x14ac:dyDescent="0.25">
      <c r="A1410" s="81" t="s">
        <v>111</v>
      </c>
      <c r="B1410" s="51"/>
      <c r="C1410" s="4" t="s">
        <v>13</v>
      </c>
      <c r="D1410" s="4" t="s">
        <v>11</v>
      </c>
      <c r="E1410" s="4" t="s">
        <v>302</v>
      </c>
      <c r="F1410" s="4"/>
      <c r="G1410" s="7">
        <f t="shared" si="376"/>
        <v>0</v>
      </c>
    </row>
    <row r="1411" spans="1:7" ht="31.5" hidden="1" x14ac:dyDescent="0.25">
      <c r="A1411" s="81" t="s">
        <v>268</v>
      </c>
      <c r="B1411" s="51"/>
      <c r="C1411" s="4" t="s">
        <v>13</v>
      </c>
      <c r="D1411" s="4" t="s">
        <v>11</v>
      </c>
      <c r="E1411" s="4" t="s">
        <v>303</v>
      </c>
      <c r="F1411" s="4"/>
      <c r="G1411" s="7">
        <f t="shared" si="376"/>
        <v>0</v>
      </c>
    </row>
    <row r="1412" spans="1:7" ht="31.5" hidden="1" x14ac:dyDescent="0.25">
      <c r="A1412" s="81" t="s">
        <v>51</v>
      </c>
      <c r="B1412" s="51"/>
      <c r="C1412" s="4" t="s">
        <v>13</v>
      </c>
      <c r="D1412" s="4" t="s">
        <v>11</v>
      </c>
      <c r="E1412" s="4" t="s">
        <v>303</v>
      </c>
      <c r="F1412" s="4" t="s">
        <v>95</v>
      </c>
      <c r="G1412" s="7"/>
    </row>
    <row r="1413" spans="1:7" x14ac:dyDescent="0.25">
      <c r="A1413" s="81" t="s">
        <v>120</v>
      </c>
      <c r="B1413" s="51"/>
      <c r="C1413" s="4" t="s">
        <v>13</v>
      </c>
      <c r="D1413" s="4" t="s">
        <v>11</v>
      </c>
      <c r="E1413" s="4" t="s">
        <v>121</v>
      </c>
      <c r="F1413" s="4"/>
      <c r="G1413" s="7">
        <f t="shared" ref="G1413" si="377">G1414+G1428</f>
        <v>13294.3</v>
      </c>
    </row>
    <row r="1414" spans="1:7" x14ac:dyDescent="0.25">
      <c r="A1414" s="81" t="s">
        <v>26</v>
      </c>
      <c r="B1414" s="51"/>
      <c r="C1414" s="4" t="s">
        <v>13</v>
      </c>
      <c r="D1414" s="4" t="s">
        <v>11</v>
      </c>
      <c r="E1414" s="4" t="s">
        <v>306</v>
      </c>
      <c r="F1414" s="4"/>
      <c r="G1414" s="7">
        <f t="shared" ref="G1414" si="378">SUM(G1415+G1419+G1423)+G1421</f>
        <v>13294.3</v>
      </c>
    </row>
    <row r="1415" spans="1:7" s="52" customFormat="1" x14ac:dyDescent="0.25">
      <c r="A1415" s="81" t="s">
        <v>99</v>
      </c>
      <c r="B1415" s="51"/>
      <c r="C1415" s="4" t="s">
        <v>13</v>
      </c>
      <c r="D1415" s="4" t="s">
        <v>11</v>
      </c>
      <c r="E1415" s="4" t="s">
        <v>532</v>
      </c>
      <c r="F1415" s="4"/>
      <c r="G1415" s="7">
        <f t="shared" ref="G1415" si="379">SUM(G1416:G1418)</f>
        <v>11195.3</v>
      </c>
    </row>
    <row r="1416" spans="1:7" ht="31.5" x14ac:dyDescent="0.25">
      <c r="A1416" s="81" t="s">
        <v>40</v>
      </c>
      <c r="B1416" s="51"/>
      <c r="C1416" s="4" t="s">
        <v>13</v>
      </c>
      <c r="D1416" s="4" t="s">
        <v>11</v>
      </c>
      <c r="E1416" s="4" t="s">
        <v>532</v>
      </c>
      <c r="F1416" s="4" t="s">
        <v>69</v>
      </c>
      <c r="G1416" s="7">
        <v>3200.1</v>
      </c>
    </row>
    <row r="1417" spans="1:7" x14ac:dyDescent="0.25">
      <c r="A1417" s="125" t="s">
        <v>31</v>
      </c>
      <c r="B1417" s="51"/>
      <c r="C1417" s="4" t="s">
        <v>13</v>
      </c>
      <c r="D1417" s="4" t="s">
        <v>11</v>
      </c>
      <c r="E1417" s="4" t="s">
        <v>532</v>
      </c>
      <c r="F1417" s="4" t="s">
        <v>77</v>
      </c>
      <c r="G1417" s="7">
        <v>103.5</v>
      </c>
    </row>
    <row r="1418" spans="1:7" ht="31.5" x14ac:dyDescent="0.25">
      <c r="A1418" s="81" t="s">
        <v>94</v>
      </c>
      <c r="B1418" s="51"/>
      <c r="C1418" s="4" t="s">
        <v>13</v>
      </c>
      <c r="D1418" s="4" t="s">
        <v>11</v>
      </c>
      <c r="E1418" s="4" t="s">
        <v>532</v>
      </c>
      <c r="F1418" s="4" t="s">
        <v>95</v>
      </c>
      <c r="G1418" s="7">
        <v>7891.7</v>
      </c>
    </row>
    <row r="1419" spans="1:7" x14ac:dyDescent="0.25">
      <c r="A1419" s="81" t="s">
        <v>378</v>
      </c>
      <c r="B1419" s="50"/>
      <c r="C1419" s="4" t="s">
        <v>13</v>
      </c>
      <c r="D1419" s="4" t="s">
        <v>11</v>
      </c>
      <c r="E1419" s="4" t="s">
        <v>533</v>
      </c>
      <c r="F1419" s="4"/>
      <c r="G1419" s="7">
        <f>SUM(G1420)</f>
        <v>183</v>
      </c>
    </row>
    <row r="1420" spans="1:7" ht="31.5" x14ac:dyDescent="0.25">
      <c r="A1420" s="81" t="s">
        <v>94</v>
      </c>
      <c r="B1420" s="51"/>
      <c r="C1420" s="4" t="s">
        <v>13</v>
      </c>
      <c r="D1420" s="4" t="s">
        <v>11</v>
      </c>
      <c r="E1420" s="4" t="s">
        <v>533</v>
      </c>
      <c r="F1420" s="4" t="s">
        <v>95</v>
      </c>
      <c r="G1420" s="7">
        <v>183</v>
      </c>
    </row>
    <row r="1421" spans="1:7" x14ac:dyDescent="0.25">
      <c r="A1421" s="81" t="s">
        <v>106</v>
      </c>
      <c r="B1421" s="51"/>
      <c r="C1421" s="4" t="s">
        <v>13</v>
      </c>
      <c r="D1421" s="4" t="s">
        <v>11</v>
      </c>
      <c r="E1421" s="4" t="s">
        <v>588</v>
      </c>
      <c r="F1421" s="4"/>
      <c r="G1421" s="7">
        <f t="shared" ref="G1421" si="380">G1422</f>
        <v>50</v>
      </c>
    </row>
    <row r="1422" spans="1:7" ht="31.5" x14ac:dyDescent="0.25">
      <c r="A1422" s="81" t="s">
        <v>40</v>
      </c>
      <c r="B1422" s="51"/>
      <c r="C1422" s="4" t="s">
        <v>13</v>
      </c>
      <c r="D1422" s="4" t="s">
        <v>11</v>
      </c>
      <c r="E1422" s="4" t="s">
        <v>588</v>
      </c>
      <c r="F1422" s="4" t="s">
        <v>69</v>
      </c>
      <c r="G1422" s="7">
        <v>50</v>
      </c>
    </row>
    <row r="1423" spans="1:7" x14ac:dyDescent="0.25">
      <c r="A1423" s="81" t="s">
        <v>361</v>
      </c>
      <c r="B1423" s="50"/>
      <c r="C1423" s="4" t="s">
        <v>13</v>
      </c>
      <c r="D1423" s="4" t="s">
        <v>11</v>
      </c>
      <c r="E1423" s="4" t="s">
        <v>534</v>
      </c>
      <c r="F1423" s="51"/>
      <c r="G1423" s="7">
        <f t="shared" ref="G1423" si="381">SUM(G1425:G1426)</f>
        <v>1866</v>
      </c>
    </row>
    <row r="1424" spans="1:7" ht="63" hidden="1" x14ac:dyDescent="0.25">
      <c r="A1424" s="31" t="s">
        <v>39</v>
      </c>
      <c r="B1424" s="50"/>
      <c r="C1424" s="4" t="s">
        <v>13</v>
      </c>
      <c r="D1424" s="4" t="s">
        <v>11</v>
      </c>
      <c r="E1424" s="4" t="s">
        <v>534</v>
      </c>
      <c r="F1424" s="44" t="s">
        <v>67</v>
      </c>
      <c r="G1424" s="7"/>
    </row>
    <row r="1425" spans="1:7" ht="31.5" x14ac:dyDescent="0.25">
      <c r="A1425" s="81" t="s">
        <v>40</v>
      </c>
      <c r="B1425" s="50"/>
      <c r="C1425" s="4" t="s">
        <v>13</v>
      </c>
      <c r="D1425" s="4" t="s">
        <v>11</v>
      </c>
      <c r="E1425" s="4" t="s">
        <v>534</v>
      </c>
      <c r="F1425" s="4" t="s">
        <v>69</v>
      </c>
      <c r="G1425" s="7">
        <v>1693.5</v>
      </c>
    </row>
    <row r="1426" spans="1:7" x14ac:dyDescent="0.25">
      <c r="A1426" s="81" t="s">
        <v>31</v>
      </c>
      <c r="B1426" s="51"/>
      <c r="C1426" s="4" t="s">
        <v>13</v>
      </c>
      <c r="D1426" s="4" t="s">
        <v>11</v>
      </c>
      <c r="E1426" s="4" t="s">
        <v>534</v>
      </c>
      <c r="F1426" s="4" t="s">
        <v>77</v>
      </c>
      <c r="G1426" s="7">
        <v>172.5</v>
      </c>
    </row>
    <row r="1427" spans="1:7" ht="31.5" hidden="1" x14ac:dyDescent="0.25">
      <c r="A1427" s="129" t="s">
        <v>94</v>
      </c>
      <c r="B1427" s="51"/>
      <c r="C1427" s="4" t="s">
        <v>13</v>
      </c>
      <c r="D1427" s="4" t="s">
        <v>11</v>
      </c>
      <c r="E1427" s="4" t="s">
        <v>534</v>
      </c>
      <c r="F1427" s="4" t="s">
        <v>95</v>
      </c>
      <c r="G1427" s="7"/>
    </row>
    <row r="1428" spans="1:7" hidden="1" x14ac:dyDescent="0.25">
      <c r="A1428" s="81" t="s">
        <v>599</v>
      </c>
      <c r="B1428" s="51"/>
      <c r="C1428" s="4" t="s">
        <v>13</v>
      </c>
      <c r="D1428" s="4" t="s">
        <v>11</v>
      </c>
      <c r="E1428" s="4" t="s">
        <v>657</v>
      </c>
      <c r="F1428" s="4"/>
      <c r="G1428" s="7"/>
    </row>
    <row r="1429" spans="1:7" ht="31.5" hidden="1" x14ac:dyDescent="0.25">
      <c r="A1429" s="81" t="s">
        <v>659</v>
      </c>
      <c r="B1429" s="51"/>
      <c r="C1429" s="4" t="s">
        <v>13</v>
      </c>
      <c r="D1429" s="4" t="s">
        <v>11</v>
      </c>
      <c r="E1429" s="4" t="s">
        <v>658</v>
      </c>
      <c r="F1429" s="4"/>
      <c r="G1429" s="7">
        <f t="shared" ref="G1429" si="382">SUM(G1430)</f>
        <v>0</v>
      </c>
    </row>
    <row r="1430" spans="1:7" hidden="1" x14ac:dyDescent="0.25">
      <c r="A1430" s="81" t="s">
        <v>31</v>
      </c>
      <c r="B1430" s="51"/>
      <c r="C1430" s="4" t="s">
        <v>13</v>
      </c>
      <c r="D1430" s="4" t="s">
        <v>11</v>
      </c>
      <c r="E1430" s="4" t="s">
        <v>658</v>
      </c>
      <c r="F1430" s="4" t="s">
        <v>77</v>
      </c>
      <c r="G1430" s="7"/>
    </row>
    <row r="1431" spans="1:7" ht="31.5" hidden="1" x14ac:dyDescent="0.25">
      <c r="A1431" s="81" t="s">
        <v>213</v>
      </c>
      <c r="B1431" s="50"/>
      <c r="C1431" s="4" t="s">
        <v>13</v>
      </c>
      <c r="D1431" s="4" t="s">
        <v>11</v>
      </c>
      <c r="E1431" s="4" t="s">
        <v>516</v>
      </c>
      <c r="F1431" s="51"/>
      <c r="G1431" s="7">
        <f t="shared" ref="G1431" si="383">SUM(G1432+G1434)</f>
        <v>0</v>
      </c>
    </row>
    <row r="1432" spans="1:7" hidden="1" x14ac:dyDescent="0.25">
      <c r="A1432" s="81" t="s">
        <v>99</v>
      </c>
      <c r="B1432" s="50"/>
      <c r="C1432" s="4" t="s">
        <v>13</v>
      </c>
      <c r="D1432" s="4" t="s">
        <v>11</v>
      </c>
      <c r="E1432" s="4" t="s">
        <v>517</v>
      </c>
      <c r="F1432" s="51"/>
      <c r="G1432" s="7">
        <f t="shared" ref="G1432" si="384">SUM(G1433)</f>
        <v>0</v>
      </c>
    </row>
    <row r="1433" spans="1:7" ht="31.5" hidden="1" x14ac:dyDescent="0.25">
      <c r="A1433" s="81" t="s">
        <v>94</v>
      </c>
      <c r="B1433" s="50"/>
      <c r="C1433" s="4" t="s">
        <v>13</v>
      </c>
      <c r="D1433" s="4" t="s">
        <v>11</v>
      </c>
      <c r="E1433" s="4" t="s">
        <v>517</v>
      </c>
      <c r="F1433" s="4" t="s">
        <v>95</v>
      </c>
      <c r="G1433" s="7"/>
    </row>
    <row r="1434" spans="1:7" hidden="1" x14ac:dyDescent="0.25">
      <c r="A1434" s="81" t="s">
        <v>378</v>
      </c>
      <c r="B1434" s="50"/>
      <c r="C1434" s="4" t="s">
        <v>13</v>
      </c>
      <c r="D1434" s="4" t="s">
        <v>11</v>
      </c>
      <c r="E1434" s="4" t="s">
        <v>519</v>
      </c>
      <c r="F1434" s="4"/>
      <c r="G1434" s="7">
        <f t="shared" ref="G1434" si="385">SUM(G1435)</f>
        <v>0</v>
      </c>
    </row>
    <row r="1435" spans="1:7" ht="31.5" hidden="1" x14ac:dyDescent="0.25">
      <c r="A1435" s="81" t="s">
        <v>94</v>
      </c>
      <c r="B1435" s="50"/>
      <c r="C1435" s="4" t="s">
        <v>13</v>
      </c>
      <c r="D1435" s="4" t="s">
        <v>11</v>
      </c>
      <c r="E1435" s="4" t="s">
        <v>519</v>
      </c>
      <c r="F1435" s="4" t="s">
        <v>95</v>
      </c>
      <c r="G1435" s="7"/>
    </row>
    <row r="1436" spans="1:7" ht="31.5" hidden="1" x14ac:dyDescent="0.25">
      <c r="A1436" s="81" t="s">
        <v>268</v>
      </c>
      <c r="B1436" s="50"/>
      <c r="C1436" s="4" t="s">
        <v>13</v>
      </c>
      <c r="D1436" s="4" t="s">
        <v>11</v>
      </c>
      <c r="E1436" s="4" t="s">
        <v>518</v>
      </c>
      <c r="F1436" s="4"/>
      <c r="G1436" s="7">
        <f t="shared" ref="G1436" si="386">SUM(G1437)+G1439</f>
        <v>0</v>
      </c>
    </row>
    <row r="1437" spans="1:7" hidden="1" x14ac:dyDescent="0.25">
      <c r="A1437" s="81" t="s">
        <v>99</v>
      </c>
      <c r="B1437" s="50"/>
      <c r="C1437" s="4" t="s">
        <v>13</v>
      </c>
      <c r="D1437" s="4" t="s">
        <v>11</v>
      </c>
      <c r="E1437" s="4" t="s">
        <v>360</v>
      </c>
      <c r="F1437" s="51"/>
      <c r="G1437" s="7">
        <f t="shared" ref="G1437" si="387">G1438</f>
        <v>0</v>
      </c>
    </row>
    <row r="1438" spans="1:7" ht="31.5" hidden="1" x14ac:dyDescent="0.25">
      <c r="A1438" s="81" t="s">
        <v>94</v>
      </c>
      <c r="B1438" s="50"/>
      <c r="C1438" s="4" t="s">
        <v>13</v>
      </c>
      <c r="D1438" s="4" t="s">
        <v>11</v>
      </c>
      <c r="E1438" s="4" t="s">
        <v>360</v>
      </c>
      <c r="F1438" s="4" t="s">
        <v>95</v>
      </c>
      <c r="G1438" s="7"/>
    </row>
    <row r="1439" spans="1:7" hidden="1" x14ac:dyDescent="0.25">
      <c r="A1439" s="81" t="s">
        <v>378</v>
      </c>
      <c r="B1439" s="50"/>
      <c r="C1439" s="4" t="s">
        <v>13</v>
      </c>
      <c r="D1439" s="4" t="s">
        <v>11</v>
      </c>
      <c r="E1439" s="4" t="s">
        <v>379</v>
      </c>
      <c r="F1439" s="4"/>
      <c r="G1439" s="7">
        <f t="shared" ref="G1439" si="388">SUM(G1440)</f>
        <v>0</v>
      </c>
    </row>
    <row r="1440" spans="1:7" ht="31.5" hidden="1" x14ac:dyDescent="0.25">
      <c r="A1440" s="81" t="s">
        <v>94</v>
      </c>
      <c r="B1440" s="50"/>
      <c r="C1440" s="4" t="s">
        <v>13</v>
      </c>
      <c r="D1440" s="4" t="s">
        <v>11</v>
      </c>
      <c r="E1440" s="4" t="s">
        <v>379</v>
      </c>
      <c r="F1440" s="4" t="s">
        <v>95</v>
      </c>
      <c r="G1440" s="7"/>
    </row>
    <row r="1441" spans="1:7" ht="31.5" x14ac:dyDescent="0.25">
      <c r="A1441" s="81" t="s">
        <v>122</v>
      </c>
      <c r="B1441" s="51"/>
      <c r="C1441" s="4" t="s">
        <v>13</v>
      </c>
      <c r="D1441" s="4" t="s">
        <v>11</v>
      </c>
      <c r="E1441" s="4" t="s">
        <v>123</v>
      </c>
      <c r="F1441" s="51"/>
      <c r="G1441" s="7">
        <f t="shared" ref="G1441" si="389">SUM(G1445+G1448+G1451)+G1442</f>
        <v>452.5</v>
      </c>
    </row>
    <row r="1442" spans="1:7" x14ac:dyDescent="0.25">
      <c r="A1442" s="81" t="s">
        <v>26</v>
      </c>
      <c r="B1442" s="51"/>
      <c r="C1442" s="4" t="s">
        <v>13</v>
      </c>
      <c r="D1442" s="4" t="s">
        <v>11</v>
      </c>
      <c r="E1442" s="4" t="s">
        <v>307</v>
      </c>
      <c r="F1442" s="51"/>
      <c r="G1442" s="7">
        <f t="shared" ref="G1442" si="390">SUM(G1443)</f>
        <v>452.5</v>
      </c>
    </row>
    <row r="1443" spans="1:7" x14ac:dyDescent="0.25">
      <c r="A1443" s="81" t="s">
        <v>361</v>
      </c>
      <c r="B1443" s="50"/>
      <c r="C1443" s="4" t="s">
        <v>13</v>
      </c>
      <c r="D1443" s="4" t="s">
        <v>11</v>
      </c>
      <c r="E1443" s="4" t="s">
        <v>549</v>
      </c>
      <c r="F1443" s="51"/>
      <c r="G1443" s="7">
        <f t="shared" ref="G1443" si="391">SUM(G1444:G1444)</f>
        <v>452.5</v>
      </c>
    </row>
    <row r="1444" spans="1:7" ht="31.5" x14ac:dyDescent="0.25">
      <c r="A1444" s="81" t="s">
        <v>40</v>
      </c>
      <c r="B1444" s="50"/>
      <c r="C1444" s="4" t="s">
        <v>13</v>
      </c>
      <c r="D1444" s="4" t="s">
        <v>11</v>
      </c>
      <c r="E1444" s="4" t="s">
        <v>549</v>
      </c>
      <c r="F1444" s="4" t="s">
        <v>69</v>
      </c>
      <c r="G1444" s="7">
        <v>452.5</v>
      </c>
    </row>
    <row r="1445" spans="1:7" ht="31.5" hidden="1" x14ac:dyDescent="0.25">
      <c r="A1445" s="81" t="s">
        <v>310</v>
      </c>
      <c r="B1445" s="51"/>
      <c r="C1445" s="4" t="s">
        <v>13</v>
      </c>
      <c r="D1445" s="4" t="s">
        <v>11</v>
      </c>
      <c r="E1445" s="4" t="s">
        <v>311</v>
      </c>
      <c r="F1445" s="4"/>
      <c r="G1445" s="7">
        <f t="shared" ref="G1445:G1446" si="392">G1446</f>
        <v>0</v>
      </c>
    </row>
    <row r="1446" spans="1:7" hidden="1" x14ac:dyDescent="0.25">
      <c r="A1446" s="81" t="s">
        <v>92</v>
      </c>
      <c r="B1446" s="51"/>
      <c r="C1446" s="4" t="s">
        <v>13</v>
      </c>
      <c r="D1446" s="4" t="s">
        <v>11</v>
      </c>
      <c r="E1446" s="4" t="s">
        <v>312</v>
      </c>
      <c r="F1446" s="4"/>
      <c r="G1446" s="7">
        <f t="shared" si="392"/>
        <v>0</v>
      </c>
    </row>
    <row r="1447" spans="1:7" ht="31.5" hidden="1" x14ac:dyDescent="0.25">
      <c r="A1447" s="81" t="s">
        <v>94</v>
      </c>
      <c r="B1447" s="51"/>
      <c r="C1447" s="4" t="s">
        <v>13</v>
      </c>
      <c r="D1447" s="4" t="s">
        <v>11</v>
      </c>
      <c r="E1447" s="4" t="s">
        <v>312</v>
      </c>
      <c r="F1447" s="4" t="s">
        <v>95</v>
      </c>
      <c r="G1447" s="7"/>
    </row>
    <row r="1448" spans="1:7" ht="31.5" hidden="1" x14ac:dyDescent="0.25">
      <c r="A1448" s="81" t="s">
        <v>213</v>
      </c>
      <c r="B1448" s="51"/>
      <c r="C1448" s="4" t="s">
        <v>13</v>
      </c>
      <c r="D1448" s="4" t="s">
        <v>11</v>
      </c>
      <c r="E1448" s="4" t="s">
        <v>318</v>
      </c>
      <c r="F1448" s="4"/>
      <c r="G1448" s="7">
        <f t="shared" ref="G1448:G1449" si="393">G1449</f>
        <v>0</v>
      </c>
    </row>
    <row r="1449" spans="1:7" hidden="1" x14ac:dyDescent="0.25">
      <c r="A1449" s="81" t="s">
        <v>92</v>
      </c>
      <c r="B1449" s="51"/>
      <c r="C1449" s="4" t="s">
        <v>13</v>
      </c>
      <c r="D1449" s="4" t="s">
        <v>11</v>
      </c>
      <c r="E1449" s="4" t="s">
        <v>319</v>
      </c>
      <c r="F1449" s="4"/>
      <c r="G1449" s="7">
        <f t="shared" si="393"/>
        <v>0</v>
      </c>
    </row>
    <row r="1450" spans="1:7" ht="31.5" hidden="1" x14ac:dyDescent="0.25">
      <c r="A1450" s="81" t="s">
        <v>94</v>
      </c>
      <c r="B1450" s="51"/>
      <c r="C1450" s="4" t="s">
        <v>13</v>
      </c>
      <c r="D1450" s="4" t="s">
        <v>11</v>
      </c>
      <c r="E1450" s="4" t="s">
        <v>319</v>
      </c>
      <c r="F1450" s="4" t="s">
        <v>95</v>
      </c>
      <c r="G1450" s="7"/>
    </row>
    <row r="1451" spans="1:7" ht="31.5" hidden="1" x14ac:dyDescent="0.25">
      <c r="A1451" s="81" t="s">
        <v>268</v>
      </c>
      <c r="B1451" s="51"/>
      <c r="C1451" s="4" t="s">
        <v>13</v>
      </c>
      <c r="D1451" s="4" t="s">
        <v>11</v>
      </c>
      <c r="E1451" s="4" t="s">
        <v>313</v>
      </c>
      <c r="F1451" s="4"/>
      <c r="G1451" s="7">
        <f t="shared" ref="G1451:G1452" si="394">G1452</f>
        <v>0</v>
      </c>
    </row>
    <row r="1452" spans="1:7" hidden="1" x14ac:dyDescent="0.25">
      <c r="A1452" s="81" t="s">
        <v>92</v>
      </c>
      <c r="B1452" s="51"/>
      <c r="C1452" s="4" t="s">
        <v>13</v>
      </c>
      <c r="D1452" s="4" t="s">
        <v>11</v>
      </c>
      <c r="E1452" s="4" t="s">
        <v>314</v>
      </c>
      <c r="F1452" s="4"/>
      <c r="G1452" s="7">
        <f t="shared" si="394"/>
        <v>0</v>
      </c>
    </row>
    <row r="1453" spans="1:7" ht="31.5" hidden="1" x14ac:dyDescent="0.25">
      <c r="A1453" s="81" t="s">
        <v>94</v>
      </c>
      <c r="B1453" s="51"/>
      <c r="C1453" s="4" t="s">
        <v>13</v>
      </c>
      <c r="D1453" s="4" t="s">
        <v>11</v>
      </c>
      <c r="E1453" s="4" t="s">
        <v>314</v>
      </c>
      <c r="F1453" s="4" t="s">
        <v>95</v>
      </c>
      <c r="G1453" s="7"/>
    </row>
    <row r="1454" spans="1:7" ht="31.5" x14ac:dyDescent="0.25">
      <c r="A1454" s="81" t="s">
        <v>373</v>
      </c>
      <c r="B1454" s="51"/>
      <c r="C1454" s="4" t="s">
        <v>13</v>
      </c>
      <c r="D1454" s="4" t="s">
        <v>11</v>
      </c>
      <c r="E1454" s="4" t="s">
        <v>114</v>
      </c>
      <c r="F1454" s="4"/>
      <c r="G1454" s="7">
        <f t="shared" ref="G1454" si="395">G1463+G1455+G1461+G1458</f>
        <v>59738.600000000006</v>
      </c>
    </row>
    <row r="1455" spans="1:7" x14ac:dyDescent="0.25">
      <c r="A1455" s="31" t="s">
        <v>59</v>
      </c>
      <c r="B1455" s="44"/>
      <c r="C1455" s="44" t="s">
        <v>13</v>
      </c>
      <c r="D1455" s="44" t="s">
        <v>11</v>
      </c>
      <c r="E1455" s="49" t="s">
        <v>354</v>
      </c>
      <c r="F1455" s="44"/>
      <c r="G1455" s="45">
        <f>+G1456+G1457</f>
        <v>5595.3</v>
      </c>
    </row>
    <row r="1456" spans="1:7" ht="63" x14ac:dyDescent="0.25">
      <c r="A1456" s="31" t="s">
        <v>39</v>
      </c>
      <c r="B1456" s="44"/>
      <c r="C1456" s="44" t="s">
        <v>13</v>
      </c>
      <c r="D1456" s="44" t="s">
        <v>11</v>
      </c>
      <c r="E1456" s="49" t="s">
        <v>354</v>
      </c>
      <c r="F1456" s="44" t="s">
        <v>67</v>
      </c>
      <c r="G1456" s="45">
        <v>5594.8</v>
      </c>
    </row>
    <row r="1457" spans="1:7" ht="31.5" x14ac:dyDescent="0.25">
      <c r="A1457" s="31" t="s">
        <v>40</v>
      </c>
      <c r="B1457" s="44"/>
      <c r="C1457" s="44" t="s">
        <v>13</v>
      </c>
      <c r="D1457" s="44" t="s">
        <v>11</v>
      </c>
      <c r="E1457" s="49" t="s">
        <v>354</v>
      </c>
      <c r="F1457" s="44" t="s">
        <v>69</v>
      </c>
      <c r="G1457" s="45">
        <v>0.5</v>
      </c>
    </row>
    <row r="1458" spans="1:7" x14ac:dyDescent="0.25">
      <c r="A1458" s="31" t="s">
        <v>73</v>
      </c>
      <c r="B1458" s="44"/>
      <c r="C1458" s="44" t="s">
        <v>13</v>
      </c>
      <c r="D1458" s="44" t="s">
        <v>11</v>
      </c>
      <c r="E1458" s="49" t="s">
        <v>600</v>
      </c>
      <c r="F1458" s="44"/>
      <c r="G1458" s="45">
        <f t="shared" ref="G1458" si="396">SUM(G1459:G1460)</f>
        <v>149.20000000000002</v>
      </c>
    </row>
    <row r="1459" spans="1:7" ht="31.5" x14ac:dyDescent="0.25">
      <c r="A1459" s="31" t="s">
        <v>40</v>
      </c>
      <c r="B1459" s="44"/>
      <c r="C1459" s="44" t="s">
        <v>13</v>
      </c>
      <c r="D1459" s="44" t="s">
        <v>11</v>
      </c>
      <c r="E1459" s="49" t="s">
        <v>600</v>
      </c>
      <c r="F1459" s="44" t="s">
        <v>69</v>
      </c>
      <c r="G1459" s="45">
        <v>147.80000000000001</v>
      </c>
    </row>
    <row r="1460" spans="1:7" x14ac:dyDescent="0.25">
      <c r="A1460" s="81" t="s">
        <v>17</v>
      </c>
      <c r="B1460" s="44"/>
      <c r="C1460" s="44" t="s">
        <v>13</v>
      </c>
      <c r="D1460" s="44" t="s">
        <v>11</v>
      </c>
      <c r="E1460" s="49" t="s">
        <v>600</v>
      </c>
      <c r="F1460" s="44" t="s">
        <v>74</v>
      </c>
      <c r="G1460" s="45">
        <v>1.4</v>
      </c>
    </row>
    <row r="1461" spans="1:7" ht="31.5" x14ac:dyDescent="0.25">
      <c r="A1461" s="81" t="s">
        <v>76</v>
      </c>
      <c r="B1461" s="44"/>
      <c r="C1461" s="44" t="s">
        <v>13</v>
      </c>
      <c r="D1461" s="44" t="s">
        <v>11</v>
      </c>
      <c r="E1461" s="49" t="s">
        <v>375</v>
      </c>
      <c r="F1461" s="44"/>
      <c r="G1461" s="45">
        <f>SUM(G1462)</f>
        <v>102.4</v>
      </c>
    </row>
    <row r="1462" spans="1:7" ht="31.5" x14ac:dyDescent="0.25">
      <c r="A1462" s="31" t="s">
        <v>40</v>
      </c>
      <c r="B1462" s="44"/>
      <c r="C1462" s="44" t="s">
        <v>13</v>
      </c>
      <c r="D1462" s="44" t="s">
        <v>11</v>
      </c>
      <c r="E1462" s="49" t="s">
        <v>375</v>
      </c>
      <c r="F1462" s="44" t="s">
        <v>69</v>
      </c>
      <c r="G1462" s="45">
        <v>102.4</v>
      </c>
    </row>
    <row r="1463" spans="1:7" ht="31.5" x14ac:dyDescent="0.25">
      <c r="A1463" s="81" t="s">
        <v>33</v>
      </c>
      <c r="B1463" s="50"/>
      <c r="C1463" s="4" t="s">
        <v>13</v>
      </c>
      <c r="D1463" s="4" t="s">
        <v>11</v>
      </c>
      <c r="E1463" s="4" t="s">
        <v>115</v>
      </c>
      <c r="F1463" s="4"/>
      <c r="G1463" s="7">
        <f>G1464</f>
        <v>53891.700000000004</v>
      </c>
    </row>
    <row r="1464" spans="1:7" x14ac:dyDescent="0.25">
      <c r="A1464" s="81" t="s">
        <v>361</v>
      </c>
      <c r="B1464" s="50"/>
      <c r="C1464" s="4" t="s">
        <v>13</v>
      </c>
      <c r="D1464" s="4" t="s">
        <v>11</v>
      </c>
      <c r="E1464" s="4" t="s">
        <v>116</v>
      </c>
      <c r="F1464" s="4"/>
      <c r="G1464" s="7">
        <f>G1465+G1466+G1467</f>
        <v>53891.700000000004</v>
      </c>
    </row>
    <row r="1465" spans="1:7" ht="63" x14ac:dyDescent="0.25">
      <c r="A1465" s="81" t="s">
        <v>39</v>
      </c>
      <c r="B1465" s="51"/>
      <c r="C1465" s="4" t="s">
        <v>13</v>
      </c>
      <c r="D1465" s="4" t="s">
        <v>11</v>
      </c>
      <c r="E1465" s="4" t="s">
        <v>116</v>
      </c>
      <c r="F1465" s="4" t="s">
        <v>67</v>
      </c>
      <c r="G1465" s="7">
        <v>52081.3</v>
      </c>
    </row>
    <row r="1466" spans="1:7" s="26" customFormat="1" ht="31.5" x14ac:dyDescent="0.25">
      <c r="A1466" s="81" t="s">
        <v>40</v>
      </c>
      <c r="B1466" s="51"/>
      <c r="C1466" s="4" t="s">
        <v>13</v>
      </c>
      <c r="D1466" s="4" t="s">
        <v>11</v>
      </c>
      <c r="E1466" s="4" t="s">
        <v>116</v>
      </c>
      <c r="F1466" s="4" t="s">
        <v>69</v>
      </c>
      <c r="G1466" s="7">
        <v>1807</v>
      </c>
    </row>
    <row r="1467" spans="1:7" x14ac:dyDescent="0.25">
      <c r="A1467" s="81" t="s">
        <v>17</v>
      </c>
      <c r="B1467" s="51"/>
      <c r="C1467" s="4" t="s">
        <v>13</v>
      </c>
      <c r="D1467" s="4" t="s">
        <v>11</v>
      </c>
      <c r="E1467" s="4" t="s">
        <v>116</v>
      </c>
      <c r="F1467" s="4" t="s">
        <v>74</v>
      </c>
      <c r="G1467" s="7">
        <v>3.4</v>
      </c>
    </row>
    <row r="1468" spans="1:7" hidden="1" x14ac:dyDescent="0.25">
      <c r="A1468" s="22" t="s">
        <v>485</v>
      </c>
      <c r="B1468" s="39"/>
      <c r="C1468" s="82"/>
      <c r="D1468" s="82"/>
      <c r="E1468" s="82"/>
      <c r="F1468" s="30"/>
      <c r="G1468" s="10"/>
    </row>
    <row r="1469" spans="1:7" x14ac:dyDescent="0.25">
      <c r="A1469" s="22" t="s">
        <v>152</v>
      </c>
      <c r="B1469" s="37"/>
      <c r="C1469" s="28"/>
      <c r="D1469" s="28"/>
      <c r="E1469" s="28"/>
      <c r="F1469" s="28"/>
      <c r="G1469" s="10">
        <f>SUM(G10+G36+G522+G566+G755+G904+G1263)+G1468</f>
        <v>9437907.2999999989</v>
      </c>
    </row>
    <row r="1470" spans="1:7" x14ac:dyDescent="0.25">
      <c r="G1470" s="53"/>
    </row>
    <row r="1471" spans="1:7" x14ac:dyDescent="0.25">
      <c r="G1471" s="80"/>
    </row>
    <row r="1472" spans="1:7" x14ac:dyDescent="0.25">
      <c r="G1472" s="147"/>
    </row>
    <row r="1475" spans="7:7" x14ac:dyDescent="0.25">
      <c r="G1475" s="53"/>
    </row>
  </sheetData>
  <mergeCells count="3">
    <mergeCell ref="G8:G9"/>
    <mergeCell ref="A8:A9"/>
    <mergeCell ref="B8:F8"/>
  </mergeCells>
  <pageMargins left="0.86614173228346458" right="0.11811023622047245" top="0" bottom="0" header="0" footer="0"/>
  <pageSetup paperSize="9" scale="70" fitToHeight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57"/>
  <sheetViews>
    <sheetView tabSelected="1" zoomScale="90" zoomScaleNormal="90" workbookViewId="0">
      <selection activeCell="G6" sqref="G6"/>
    </sheetView>
  </sheetViews>
  <sheetFormatPr defaultRowHeight="15.75" x14ac:dyDescent="0.25"/>
  <cols>
    <col min="1" max="1" width="55.5703125" style="56" customWidth="1"/>
    <col min="2" max="3" width="12" style="57" customWidth="1"/>
    <col min="4" max="4" width="18.140625" style="57" customWidth="1"/>
    <col min="5" max="16384" width="9.140625" style="57"/>
  </cols>
  <sheetData>
    <row r="1" spans="1:4" x14ac:dyDescent="0.25">
      <c r="C1" s="14" t="s">
        <v>963</v>
      </c>
      <c r="D1" s="14"/>
    </row>
    <row r="2" spans="1:4" x14ac:dyDescent="0.25">
      <c r="C2" s="3" t="s">
        <v>0</v>
      </c>
      <c r="D2" s="3"/>
    </row>
    <row r="3" spans="1:4" x14ac:dyDescent="0.25">
      <c r="C3" s="3" t="s">
        <v>1</v>
      </c>
      <c r="D3" s="3"/>
    </row>
    <row r="4" spans="1:4" x14ac:dyDescent="0.25">
      <c r="C4" s="3" t="s">
        <v>2</v>
      </c>
      <c r="D4" s="3"/>
    </row>
    <row r="5" spans="1:4" x14ac:dyDescent="0.25">
      <c r="C5" s="1" t="s">
        <v>962</v>
      </c>
      <c r="D5" s="1"/>
    </row>
    <row r="6" spans="1:4" ht="36" customHeight="1" x14ac:dyDescent="0.25">
      <c r="A6" s="246" t="s">
        <v>965</v>
      </c>
      <c r="B6" s="247"/>
      <c r="C6" s="247"/>
      <c r="D6" s="248"/>
    </row>
    <row r="7" spans="1:4" x14ac:dyDescent="0.25">
      <c r="D7" s="58" t="s">
        <v>964</v>
      </c>
    </row>
    <row r="8" spans="1:4" ht="31.5" x14ac:dyDescent="0.25">
      <c r="A8" s="59" t="s">
        <v>124</v>
      </c>
      <c r="B8" s="60" t="s">
        <v>126</v>
      </c>
      <c r="C8" s="60" t="s">
        <v>127</v>
      </c>
      <c r="D8" s="7" t="s">
        <v>961</v>
      </c>
    </row>
    <row r="9" spans="1:4" s="64" customFormat="1" x14ac:dyDescent="0.25">
      <c r="A9" s="61" t="s">
        <v>65</v>
      </c>
      <c r="B9" s="62" t="s">
        <v>25</v>
      </c>
      <c r="C9" s="62" t="s">
        <v>23</v>
      </c>
      <c r="D9" s="63">
        <f>SUM(D10:D16)</f>
        <v>414646.3</v>
      </c>
    </row>
    <row r="10" spans="1:4" ht="47.25" x14ac:dyDescent="0.25">
      <c r="A10" s="65" t="s">
        <v>128</v>
      </c>
      <c r="B10" s="66" t="s">
        <v>25</v>
      </c>
      <c r="C10" s="66" t="s">
        <v>32</v>
      </c>
      <c r="D10" s="67">
        <f>'2.Ведомственная'!G38</f>
        <v>4777</v>
      </c>
    </row>
    <row r="11" spans="1:4" ht="63" x14ac:dyDescent="0.25">
      <c r="A11" s="65" t="s">
        <v>129</v>
      </c>
      <c r="B11" s="66" t="s">
        <v>25</v>
      </c>
      <c r="C11" s="66" t="s">
        <v>42</v>
      </c>
      <c r="D11" s="67">
        <f>'2.Ведомственная'!G12</f>
        <v>26275.1</v>
      </c>
    </row>
    <row r="12" spans="1:4" ht="63" x14ac:dyDescent="0.25">
      <c r="A12" s="65" t="s">
        <v>130</v>
      </c>
      <c r="B12" s="66" t="s">
        <v>25</v>
      </c>
      <c r="C12" s="66" t="s">
        <v>11</v>
      </c>
      <c r="D12" s="67">
        <f>'2.Ведомственная'!G42</f>
        <v>236812.3</v>
      </c>
    </row>
    <row r="13" spans="1:4" x14ac:dyDescent="0.25">
      <c r="A13" s="65" t="s">
        <v>131</v>
      </c>
      <c r="B13" s="66" t="s">
        <v>25</v>
      </c>
      <c r="C13" s="66" t="s">
        <v>132</v>
      </c>
      <c r="D13" s="67">
        <f>'2.Ведомственная'!G65</f>
        <v>12.1</v>
      </c>
    </row>
    <row r="14" spans="1:4" ht="47.25" x14ac:dyDescent="0.25">
      <c r="A14" s="65" t="s">
        <v>78</v>
      </c>
      <c r="B14" s="66" t="s">
        <v>25</v>
      </c>
      <c r="C14" s="66" t="s">
        <v>57</v>
      </c>
      <c r="D14" s="67">
        <f>'2.Ведомственная'!G524</f>
        <v>47412.4</v>
      </c>
    </row>
    <row r="15" spans="1:4" x14ac:dyDescent="0.25">
      <c r="A15" s="65" t="s">
        <v>113</v>
      </c>
      <c r="B15" s="66" t="s">
        <v>25</v>
      </c>
      <c r="C15" s="66" t="s">
        <v>133</v>
      </c>
      <c r="D15" s="67">
        <f>SUM('2.Ведомственная'!G529)</f>
        <v>0</v>
      </c>
    </row>
    <row r="16" spans="1:4" x14ac:dyDescent="0.25">
      <c r="A16" s="65" t="s">
        <v>71</v>
      </c>
      <c r="B16" s="66" t="s">
        <v>25</v>
      </c>
      <c r="C16" s="66" t="s">
        <v>72</v>
      </c>
      <c r="D16" s="67">
        <f>SUM('2.Ведомственная'!G20+'2.Ведомственная'!G69+'2.Ведомственная'!G533)</f>
        <v>99357.400000000009</v>
      </c>
    </row>
    <row r="17" spans="1:4" s="64" customFormat="1" ht="31.5" x14ac:dyDescent="0.25">
      <c r="A17" s="61" t="s">
        <v>185</v>
      </c>
      <c r="B17" s="62" t="s">
        <v>42</v>
      </c>
      <c r="C17" s="62" t="s">
        <v>23</v>
      </c>
      <c r="D17" s="63">
        <f t="shared" ref="D17" si="0">SUM(D18:D20)</f>
        <v>44103.4</v>
      </c>
    </row>
    <row r="18" spans="1:4" x14ac:dyDescent="0.25">
      <c r="A18" s="65" t="s">
        <v>134</v>
      </c>
      <c r="B18" s="66" t="s">
        <v>42</v>
      </c>
      <c r="C18" s="66" t="s">
        <v>11</v>
      </c>
      <c r="D18" s="67">
        <f>SUM('2.Ведомственная'!G122)</f>
        <v>7085.5</v>
      </c>
    </row>
    <row r="19" spans="1:4" x14ac:dyDescent="0.25">
      <c r="A19" s="65" t="s">
        <v>530</v>
      </c>
      <c r="B19" s="66" t="s">
        <v>42</v>
      </c>
      <c r="C19" s="66" t="s">
        <v>135</v>
      </c>
      <c r="D19" s="67">
        <f>SUM('2.Ведомственная'!G132)</f>
        <v>29323.999999999996</v>
      </c>
    </row>
    <row r="20" spans="1:4" ht="47.25" x14ac:dyDescent="0.25">
      <c r="A20" s="2" t="s">
        <v>531</v>
      </c>
      <c r="B20" s="66" t="s">
        <v>42</v>
      </c>
      <c r="C20" s="66" t="s">
        <v>22</v>
      </c>
      <c r="D20" s="67">
        <f>SUM('2.Ведомственная'!G145)</f>
        <v>7693.9000000000005</v>
      </c>
    </row>
    <row r="21" spans="1:4" s="64" customFormat="1" x14ac:dyDescent="0.25">
      <c r="A21" s="61" t="s">
        <v>10</v>
      </c>
      <c r="B21" s="62" t="s">
        <v>11</v>
      </c>
      <c r="C21" s="62" t="s">
        <v>23</v>
      </c>
      <c r="D21" s="63">
        <f>SUM(D22:D24)</f>
        <v>1744396.4</v>
      </c>
    </row>
    <row r="22" spans="1:4" x14ac:dyDescent="0.25">
      <c r="A22" s="65" t="s">
        <v>12</v>
      </c>
      <c r="B22" s="66" t="s">
        <v>11</v>
      </c>
      <c r="C22" s="66" t="s">
        <v>13</v>
      </c>
      <c r="D22" s="67">
        <f>'2.Ведомственная'!G170</f>
        <v>960878.99999999988</v>
      </c>
    </row>
    <row r="23" spans="1:4" x14ac:dyDescent="0.25">
      <c r="A23" s="65" t="s">
        <v>136</v>
      </c>
      <c r="B23" s="66" t="s">
        <v>11</v>
      </c>
      <c r="C23" s="66" t="s">
        <v>135</v>
      </c>
      <c r="D23" s="67">
        <f>SUM('2.Ведомственная'!G197)</f>
        <v>746512.6</v>
      </c>
    </row>
    <row r="24" spans="1:4" x14ac:dyDescent="0.25">
      <c r="A24" s="65" t="s">
        <v>18</v>
      </c>
      <c r="B24" s="66" t="s">
        <v>11</v>
      </c>
      <c r="C24" s="66" t="s">
        <v>19</v>
      </c>
      <c r="D24" s="67">
        <f>'2.Ведомственная'!G232</f>
        <v>37004.800000000003</v>
      </c>
    </row>
    <row r="25" spans="1:4" x14ac:dyDescent="0.25">
      <c r="A25" s="61" t="s">
        <v>191</v>
      </c>
      <c r="B25" s="62" t="s">
        <v>132</v>
      </c>
      <c r="C25" s="62" t="s">
        <v>23</v>
      </c>
      <c r="D25" s="63">
        <f>SUM(D26:D29)</f>
        <v>1009771.7</v>
      </c>
    </row>
    <row r="26" spans="1:4" x14ac:dyDescent="0.25">
      <c r="A26" s="65" t="s">
        <v>137</v>
      </c>
      <c r="B26" s="66" t="s">
        <v>132</v>
      </c>
      <c r="C26" s="66" t="s">
        <v>25</v>
      </c>
      <c r="D26" s="67">
        <f>SUM('2.Ведомственная'!G265)</f>
        <v>1320.7</v>
      </c>
    </row>
    <row r="27" spans="1:4" x14ac:dyDescent="0.25">
      <c r="A27" s="65" t="s">
        <v>138</v>
      </c>
      <c r="B27" s="66" t="s">
        <v>132</v>
      </c>
      <c r="C27" s="66" t="s">
        <v>32</v>
      </c>
      <c r="D27" s="67">
        <f>SUM('2.Ведомственная'!G280)</f>
        <v>175069.3</v>
      </c>
    </row>
    <row r="28" spans="1:4" x14ac:dyDescent="0.25">
      <c r="A28" s="65" t="s">
        <v>139</v>
      </c>
      <c r="B28" s="66" t="s">
        <v>132</v>
      </c>
      <c r="C28" s="66" t="s">
        <v>42</v>
      </c>
      <c r="D28" s="68">
        <f>SUM('2.Ведомственная'!G327)+'2.Ведомственная'!G757</f>
        <v>706871.29999999993</v>
      </c>
    </row>
    <row r="29" spans="1:4" ht="31.5" x14ac:dyDescent="0.25">
      <c r="A29" s="65" t="s">
        <v>140</v>
      </c>
      <c r="B29" s="66" t="s">
        <v>132</v>
      </c>
      <c r="C29" s="66" t="s">
        <v>132</v>
      </c>
      <c r="D29" s="68">
        <f>SUM('2.Ведомственная'!G396)+'2.Ведомственная'!G763</f>
        <v>126510.40000000001</v>
      </c>
    </row>
    <row r="30" spans="1:4" s="64" customFormat="1" x14ac:dyDescent="0.25">
      <c r="A30" s="61" t="s">
        <v>282</v>
      </c>
      <c r="B30" s="62" t="s">
        <v>57</v>
      </c>
      <c r="C30" s="62" t="s">
        <v>23</v>
      </c>
      <c r="D30" s="63">
        <f>SUM(D31:D32)</f>
        <v>65261.599999999999</v>
      </c>
    </row>
    <row r="31" spans="1:4" ht="31.5" x14ac:dyDescent="0.25">
      <c r="A31" s="65" t="s">
        <v>195</v>
      </c>
      <c r="B31" s="66" t="s">
        <v>57</v>
      </c>
      <c r="C31" s="66" t="s">
        <v>42</v>
      </c>
      <c r="D31" s="67">
        <f>SUM('2.Ведомственная'!G421)</f>
        <v>11011.1</v>
      </c>
    </row>
    <row r="32" spans="1:4" x14ac:dyDescent="0.25">
      <c r="A32" s="65" t="s">
        <v>141</v>
      </c>
      <c r="B32" s="66" t="s">
        <v>57</v>
      </c>
      <c r="C32" s="66" t="s">
        <v>132</v>
      </c>
      <c r="D32" s="67">
        <f>SUM('2.Ведомственная'!G427)+'2.Ведомственная'!G547</f>
        <v>54250.5</v>
      </c>
    </row>
    <row r="33" spans="1:4" s="64" customFormat="1" x14ac:dyDescent="0.25">
      <c r="A33" s="61" t="s">
        <v>85</v>
      </c>
      <c r="B33" s="62" t="s">
        <v>86</v>
      </c>
      <c r="C33" s="62" t="s">
        <v>23</v>
      </c>
      <c r="D33" s="63">
        <f>SUM(D34:D39)</f>
        <v>4200548.1999999993</v>
      </c>
    </row>
    <row r="34" spans="1:4" x14ac:dyDescent="0.25">
      <c r="A34" s="65" t="s">
        <v>142</v>
      </c>
      <c r="B34" s="66" t="s">
        <v>86</v>
      </c>
      <c r="C34" s="66" t="s">
        <v>25</v>
      </c>
      <c r="D34" s="67">
        <f>SUM('2.Ведомственная'!G906)</f>
        <v>1356584.7999999998</v>
      </c>
    </row>
    <row r="35" spans="1:4" x14ac:dyDescent="0.25">
      <c r="A35" s="65" t="s">
        <v>143</v>
      </c>
      <c r="B35" s="66" t="s">
        <v>86</v>
      </c>
      <c r="C35" s="66" t="s">
        <v>32</v>
      </c>
      <c r="D35" s="67">
        <f>SUM('2.Ведомственная'!G964)</f>
        <v>2296841.6999999997</v>
      </c>
    </row>
    <row r="36" spans="1:4" x14ac:dyDescent="0.25">
      <c r="A36" s="65" t="s">
        <v>87</v>
      </c>
      <c r="B36" s="66" t="s">
        <v>86</v>
      </c>
      <c r="C36" s="66" t="s">
        <v>42</v>
      </c>
      <c r="D36" s="67">
        <f>SUM('2.Ведомственная'!G1265+'2.Ведомственная'!G1088)</f>
        <v>384222.19999999995</v>
      </c>
    </row>
    <row r="37" spans="1:4" ht="31.5" x14ac:dyDescent="0.25">
      <c r="A37" s="2" t="s">
        <v>513</v>
      </c>
      <c r="B37" s="66" t="s">
        <v>86</v>
      </c>
      <c r="C37" s="66" t="s">
        <v>132</v>
      </c>
      <c r="D37" s="68">
        <f>SUM('2.Ведомственная'!G32+'2.Ведомственная'!G445+'2.Ведомственная'!G552+'2.Ведомственная'!G568+'2.Ведомственная'!G1121)+'2.Ведомственная'!G1305</f>
        <v>506</v>
      </c>
    </row>
    <row r="38" spans="1:4" x14ac:dyDescent="0.25">
      <c r="A38" s="65" t="s">
        <v>144</v>
      </c>
      <c r="B38" s="66" t="s">
        <v>86</v>
      </c>
      <c r="C38" s="66" t="s">
        <v>86</v>
      </c>
      <c r="D38" s="67">
        <f>SUM('2.Ведомственная'!G583+'2.Ведомственная'!G771+'2.Ведомственная'!G1129+'2.Ведомственная'!G1310)</f>
        <v>6539.6</v>
      </c>
    </row>
    <row r="39" spans="1:4" x14ac:dyDescent="0.25">
      <c r="A39" s="65" t="s">
        <v>145</v>
      </c>
      <c r="B39" s="66" t="s">
        <v>86</v>
      </c>
      <c r="C39" s="66" t="s">
        <v>135</v>
      </c>
      <c r="D39" s="67">
        <f>SUM('2.Ведомственная'!G1154)+'2.Ведомственная'!G471</f>
        <v>155853.9</v>
      </c>
    </row>
    <row r="40" spans="1:4" s="64" customFormat="1" x14ac:dyDescent="0.25">
      <c r="A40" s="61" t="s">
        <v>283</v>
      </c>
      <c r="B40" s="62" t="s">
        <v>13</v>
      </c>
      <c r="C40" s="62" t="s">
        <v>23</v>
      </c>
      <c r="D40" s="63">
        <f>SUM(D41:D42)</f>
        <v>317163.09999999998</v>
      </c>
    </row>
    <row r="41" spans="1:4" x14ac:dyDescent="0.25">
      <c r="A41" s="65" t="s">
        <v>146</v>
      </c>
      <c r="B41" s="66" t="s">
        <v>13</v>
      </c>
      <c r="C41" s="66" t="s">
        <v>25</v>
      </c>
      <c r="D41" s="67">
        <f>SUM('2.Ведомственная'!G1319)+'2.Ведомственная'!G476</f>
        <v>243677.69999999998</v>
      </c>
    </row>
    <row r="42" spans="1:4" x14ac:dyDescent="0.25">
      <c r="A42" s="65" t="s">
        <v>622</v>
      </c>
      <c r="B42" s="66" t="s">
        <v>13</v>
      </c>
      <c r="C42" s="66" t="s">
        <v>11</v>
      </c>
      <c r="D42" s="67">
        <f>SUM('2.Ведомственная'!G1403)</f>
        <v>73485.400000000009</v>
      </c>
    </row>
    <row r="43" spans="1:4" s="64" customFormat="1" x14ac:dyDescent="0.25">
      <c r="A43" s="61" t="s">
        <v>21</v>
      </c>
      <c r="B43" s="62" t="s">
        <v>22</v>
      </c>
      <c r="C43" s="62" t="s">
        <v>23</v>
      </c>
      <c r="D43" s="63">
        <f>SUM(D44:D47)</f>
        <v>1059496.8999999999</v>
      </c>
    </row>
    <row r="44" spans="1:4" x14ac:dyDescent="0.25">
      <c r="A44" s="65" t="s">
        <v>24</v>
      </c>
      <c r="B44" s="66" t="s">
        <v>22</v>
      </c>
      <c r="C44" s="66" t="s">
        <v>25</v>
      </c>
      <c r="D44" s="67">
        <f>SUM('2.Ведомственная'!G591)</f>
        <v>21205.1</v>
      </c>
    </row>
    <row r="45" spans="1:4" x14ac:dyDescent="0.25">
      <c r="A45" s="65" t="s">
        <v>41</v>
      </c>
      <c r="B45" s="66" t="s">
        <v>22</v>
      </c>
      <c r="C45" s="66" t="s">
        <v>42</v>
      </c>
      <c r="D45" s="67">
        <f>SUM('2.Ведомственная'!G602)+'2.Ведомственная'!G1220+'2.Ведомственная'!G778</f>
        <v>637101.19999999995</v>
      </c>
    </row>
    <row r="46" spans="1:4" x14ac:dyDescent="0.25">
      <c r="A46" s="65" t="s">
        <v>147</v>
      </c>
      <c r="B46" s="66" t="s">
        <v>22</v>
      </c>
      <c r="C46" s="66" t="s">
        <v>11</v>
      </c>
      <c r="D46" s="67">
        <f>SUM('2.Ведомственная'!G685+'2.Ведомственная'!G487+'2.Ведомственная'!G1226)</f>
        <v>324428.79999999993</v>
      </c>
    </row>
    <row r="47" spans="1:4" x14ac:dyDescent="0.25">
      <c r="A47" s="65" t="s">
        <v>56</v>
      </c>
      <c r="B47" s="66" t="s">
        <v>22</v>
      </c>
      <c r="C47" s="66" t="s">
        <v>57</v>
      </c>
      <c r="D47" s="67">
        <f>SUM('2.Ведомственная'!G498+'2.Ведомственная'!G557+'2.Ведомственная'!G710+'2.Ведомственная'!G1250)</f>
        <v>76761.8</v>
      </c>
    </row>
    <row r="48" spans="1:4" s="64" customFormat="1" x14ac:dyDescent="0.25">
      <c r="A48" s="61" t="s">
        <v>207</v>
      </c>
      <c r="B48" s="62" t="s">
        <v>133</v>
      </c>
      <c r="C48" s="62" t="s">
        <v>23</v>
      </c>
      <c r="D48" s="63">
        <f>SUM(D49:D52)</f>
        <v>582519.70000000007</v>
      </c>
    </row>
    <row r="49" spans="1:4" x14ac:dyDescent="0.25">
      <c r="A49" s="65" t="s">
        <v>148</v>
      </c>
      <c r="B49" s="66" t="s">
        <v>133</v>
      </c>
      <c r="C49" s="66" t="s">
        <v>25</v>
      </c>
      <c r="D49" s="67">
        <f>SUM('2.Ведомственная'!G784)</f>
        <v>344903.50000000006</v>
      </c>
    </row>
    <row r="50" spans="1:4" x14ac:dyDescent="0.25">
      <c r="A50" s="65" t="s">
        <v>149</v>
      </c>
      <c r="B50" s="66" t="s">
        <v>133</v>
      </c>
      <c r="C50" s="66" t="s">
        <v>32</v>
      </c>
      <c r="D50" s="67">
        <f>'2.Ведомственная'!G828</f>
        <v>34741.199999999997</v>
      </c>
    </row>
    <row r="51" spans="1:4" x14ac:dyDescent="0.25">
      <c r="A51" s="65" t="s">
        <v>150</v>
      </c>
      <c r="B51" s="66" t="s">
        <v>133</v>
      </c>
      <c r="C51" s="66" t="s">
        <v>42</v>
      </c>
      <c r="D51" s="67">
        <f>'2.Ведомственная'!G869</f>
        <v>37439.300000000003</v>
      </c>
    </row>
    <row r="52" spans="1:4" ht="31.5" x14ac:dyDescent="0.25">
      <c r="A52" s="65" t="s">
        <v>151</v>
      </c>
      <c r="B52" s="66" t="s">
        <v>133</v>
      </c>
      <c r="C52" s="66" t="s">
        <v>132</v>
      </c>
      <c r="D52" s="67">
        <f>SUM('2.Ведомственная'!G890)+'2.Ведомственная'!G1262+'2.Ведомственная'!G508</f>
        <v>165435.70000000001</v>
      </c>
    </row>
    <row r="53" spans="1:4" s="64" customFormat="1" x14ac:dyDescent="0.25">
      <c r="A53" s="61" t="s">
        <v>152</v>
      </c>
      <c r="B53" s="69"/>
      <c r="C53" s="69"/>
      <c r="D53" s="70">
        <f t="shared" ref="D53" si="1">SUM(D9+D17+D21+D25+D30+D33+D40+D43+D48)</f>
        <v>9437907.2999999989</v>
      </c>
    </row>
    <row r="54" spans="1:4" x14ac:dyDescent="0.25">
      <c r="D54" s="71"/>
    </row>
    <row r="55" spans="1:4" x14ac:dyDescent="0.25">
      <c r="D55" s="72"/>
    </row>
    <row r="56" spans="1:4" x14ac:dyDescent="0.25">
      <c r="D56" s="72"/>
    </row>
    <row r="57" spans="1:4" x14ac:dyDescent="0.25">
      <c r="D57" s="73"/>
    </row>
  </sheetData>
  <mergeCells count="1">
    <mergeCell ref="A6:D6"/>
  </mergeCells>
  <conditionalFormatting sqref="D20 D37:D38 D41 D32 D35 D52 D49 D45:D47 D28:D29 D14:D17">
    <cfRule type="cellIs" dxfId="1" priority="16" operator="lessThan">
      <formula>0</formula>
    </cfRule>
  </conditionalFormatting>
  <conditionalFormatting sqref="D9:D13 D36 D39:D40 D21:D27 D18:D19 D48 D42:D44 D33:D34 D50:D51 D30:D31">
    <cfRule type="cellIs" dxfId="0" priority="2" operator="lessThan">
      <formula>0</formula>
    </cfRule>
  </conditionalFormatting>
  <pageMargins left="0.70866141732283472" right="0.11811023622047245" top="0.35433070866141736" bottom="0.15748031496062992" header="0.31496062992125984" footer="0"/>
  <pageSetup paperSize="9" scale="96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selection activeCell="B37" sqref="B37"/>
    </sheetView>
  </sheetViews>
  <sheetFormatPr defaultRowHeight="15.75" x14ac:dyDescent="0.25"/>
  <cols>
    <col min="1" max="1" width="25.42578125" style="148" customWidth="1"/>
    <col min="2" max="2" width="60.28515625" style="149" customWidth="1"/>
    <col min="3" max="3" width="16.28515625" style="155" customWidth="1"/>
    <col min="4" max="251" width="9.140625" style="151"/>
    <col min="252" max="252" width="27.5703125" style="151" customWidth="1"/>
    <col min="253" max="253" width="51.7109375" style="151" customWidth="1"/>
    <col min="254" max="254" width="0" style="151" hidden="1" customWidth="1"/>
    <col min="255" max="255" width="14.7109375" style="151" customWidth="1"/>
    <col min="256" max="257" width="0" style="151" hidden="1" customWidth="1"/>
    <col min="258" max="259" width="12.85546875" style="151" customWidth="1"/>
    <col min="260" max="507" width="9.140625" style="151"/>
    <col min="508" max="508" width="27.5703125" style="151" customWidth="1"/>
    <col min="509" max="509" width="51.7109375" style="151" customWidth="1"/>
    <col min="510" max="510" width="0" style="151" hidden="1" customWidth="1"/>
    <col min="511" max="511" width="14.7109375" style="151" customWidth="1"/>
    <col min="512" max="513" width="0" style="151" hidden="1" customWidth="1"/>
    <col min="514" max="515" width="12.85546875" style="151" customWidth="1"/>
    <col min="516" max="763" width="9.140625" style="151"/>
    <col min="764" max="764" width="27.5703125" style="151" customWidth="1"/>
    <col min="765" max="765" width="51.7109375" style="151" customWidth="1"/>
    <col min="766" max="766" width="0" style="151" hidden="1" customWidth="1"/>
    <col min="767" max="767" width="14.7109375" style="151" customWidth="1"/>
    <col min="768" max="769" width="0" style="151" hidden="1" customWidth="1"/>
    <col min="770" max="771" width="12.85546875" style="151" customWidth="1"/>
    <col min="772" max="1019" width="9.140625" style="151"/>
    <col min="1020" max="1020" width="27.5703125" style="151" customWidth="1"/>
    <col min="1021" max="1021" width="51.7109375" style="151" customWidth="1"/>
    <col min="1022" max="1022" width="0" style="151" hidden="1" customWidth="1"/>
    <col min="1023" max="1023" width="14.7109375" style="151" customWidth="1"/>
    <col min="1024" max="1025" width="0" style="151" hidden="1" customWidth="1"/>
    <col min="1026" max="1027" width="12.85546875" style="151" customWidth="1"/>
    <col min="1028" max="1275" width="9.140625" style="151"/>
    <col min="1276" max="1276" width="27.5703125" style="151" customWidth="1"/>
    <col min="1277" max="1277" width="51.7109375" style="151" customWidth="1"/>
    <col min="1278" max="1278" width="0" style="151" hidden="1" customWidth="1"/>
    <col min="1279" max="1279" width="14.7109375" style="151" customWidth="1"/>
    <col min="1280" max="1281" width="0" style="151" hidden="1" customWidth="1"/>
    <col min="1282" max="1283" width="12.85546875" style="151" customWidth="1"/>
    <col min="1284" max="1531" width="9.140625" style="151"/>
    <col min="1532" max="1532" width="27.5703125" style="151" customWidth="1"/>
    <col min="1533" max="1533" width="51.7109375" style="151" customWidth="1"/>
    <col min="1534" max="1534" width="0" style="151" hidden="1" customWidth="1"/>
    <col min="1535" max="1535" width="14.7109375" style="151" customWidth="1"/>
    <col min="1536" max="1537" width="0" style="151" hidden="1" customWidth="1"/>
    <col min="1538" max="1539" width="12.85546875" style="151" customWidth="1"/>
    <col min="1540" max="1787" width="9.140625" style="151"/>
    <col min="1788" max="1788" width="27.5703125" style="151" customWidth="1"/>
    <col min="1789" max="1789" width="51.7109375" style="151" customWidth="1"/>
    <col min="1790" max="1790" width="0" style="151" hidden="1" customWidth="1"/>
    <col min="1791" max="1791" width="14.7109375" style="151" customWidth="1"/>
    <col min="1792" max="1793" width="0" style="151" hidden="1" customWidth="1"/>
    <col min="1794" max="1795" width="12.85546875" style="151" customWidth="1"/>
    <col min="1796" max="2043" width="9.140625" style="151"/>
    <col min="2044" max="2044" width="27.5703125" style="151" customWidth="1"/>
    <col min="2045" max="2045" width="51.7109375" style="151" customWidth="1"/>
    <col min="2046" max="2046" width="0" style="151" hidden="1" customWidth="1"/>
    <col min="2047" max="2047" width="14.7109375" style="151" customWidth="1"/>
    <col min="2048" max="2049" width="0" style="151" hidden="1" customWidth="1"/>
    <col min="2050" max="2051" width="12.85546875" style="151" customWidth="1"/>
    <col min="2052" max="2299" width="9.140625" style="151"/>
    <col min="2300" max="2300" width="27.5703125" style="151" customWidth="1"/>
    <col min="2301" max="2301" width="51.7109375" style="151" customWidth="1"/>
    <col min="2302" max="2302" width="0" style="151" hidden="1" customWidth="1"/>
    <col min="2303" max="2303" width="14.7109375" style="151" customWidth="1"/>
    <col min="2304" max="2305" width="0" style="151" hidden="1" customWidth="1"/>
    <col min="2306" max="2307" width="12.85546875" style="151" customWidth="1"/>
    <col min="2308" max="2555" width="9.140625" style="151"/>
    <col min="2556" max="2556" width="27.5703125" style="151" customWidth="1"/>
    <col min="2557" max="2557" width="51.7109375" style="151" customWidth="1"/>
    <col min="2558" max="2558" width="0" style="151" hidden="1" customWidth="1"/>
    <col min="2559" max="2559" width="14.7109375" style="151" customWidth="1"/>
    <col min="2560" max="2561" width="0" style="151" hidden="1" customWidth="1"/>
    <col min="2562" max="2563" width="12.85546875" style="151" customWidth="1"/>
    <col min="2564" max="2811" width="9.140625" style="151"/>
    <col min="2812" max="2812" width="27.5703125" style="151" customWidth="1"/>
    <col min="2813" max="2813" width="51.7109375" style="151" customWidth="1"/>
    <col min="2814" max="2814" width="0" style="151" hidden="1" customWidth="1"/>
    <col min="2815" max="2815" width="14.7109375" style="151" customWidth="1"/>
    <col min="2816" max="2817" width="0" style="151" hidden="1" customWidth="1"/>
    <col min="2818" max="2819" width="12.85546875" style="151" customWidth="1"/>
    <col min="2820" max="3067" width="9.140625" style="151"/>
    <col min="3068" max="3068" width="27.5703125" style="151" customWidth="1"/>
    <col min="3069" max="3069" width="51.7109375" style="151" customWidth="1"/>
    <col min="3070" max="3070" width="0" style="151" hidden="1" customWidth="1"/>
    <col min="3071" max="3071" width="14.7109375" style="151" customWidth="1"/>
    <col min="3072" max="3073" width="0" style="151" hidden="1" customWidth="1"/>
    <col min="3074" max="3075" width="12.85546875" style="151" customWidth="1"/>
    <col min="3076" max="3323" width="9.140625" style="151"/>
    <col min="3324" max="3324" width="27.5703125" style="151" customWidth="1"/>
    <col min="3325" max="3325" width="51.7109375" style="151" customWidth="1"/>
    <col min="3326" max="3326" width="0" style="151" hidden="1" customWidth="1"/>
    <col min="3327" max="3327" width="14.7109375" style="151" customWidth="1"/>
    <col min="3328" max="3329" width="0" style="151" hidden="1" customWidth="1"/>
    <col min="3330" max="3331" width="12.85546875" style="151" customWidth="1"/>
    <col min="3332" max="3579" width="9.140625" style="151"/>
    <col min="3580" max="3580" width="27.5703125" style="151" customWidth="1"/>
    <col min="3581" max="3581" width="51.7109375" style="151" customWidth="1"/>
    <col min="3582" max="3582" width="0" style="151" hidden="1" customWidth="1"/>
    <col min="3583" max="3583" width="14.7109375" style="151" customWidth="1"/>
    <col min="3584" max="3585" width="0" style="151" hidden="1" customWidth="1"/>
    <col min="3586" max="3587" width="12.85546875" style="151" customWidth="1"/>
    <col min="3588" max="3835" width="9.140625" style="151"/>
    <col min="3836" max="3836" width="27.5703125" style="151" customWidth="1"/>
    <col min="3837" max="3837" width="51.7109375" style="151" customWidth="1"/>
    <col min="3838" max="3838" width="0" style="151" hidden="1" customWidth="1"/>
    <col min="3839" max="3839" width="14.7109375" style="151" customWidth="1"/>
    <col min="3840" max="3841" width="0" style="151" hidden="1" customWidth="1"/>
    <col min="3842" max="3843" width="12.85546875" style="151" customWidth="1"/>
    <col min="3844" max="4091" width="9.140625" style="151"/>
    <col min="4092" max="4092" width="27.5703125" style="151" customWidth="1"/>
    <col min="4093" max="4093" width="51.7109375" style="151" customWidth="1"/>
    <col min="4094" max="4094" width="0" style="151" hidden="1" customWidth="1"/>
    <col min="4095" max="4095" width="14.7109375" style="151" customWidth="1"/>
    <col min="4096" max="4097" width="0" style="151" hidden="1" customWidth="1"/>
    <col min="4098" max="4099" width="12.85546875" style="151" customWidth="1"/>
    <col min="4100" max="4347" width="9.140625" style="151"/>
    <col min="4348" max="4348" width="27.5703125" style="151" customWidth="1"/>
    <col min="4349" max="4349" width="51.7109375" style="151" customWidth="1"/>
    <col min="4350" max="4350" width="0" style="151" hidden="1" customWidth="1"/>
    <col min="4351" max="4351" width="14.7109375" style="151" customWidth="1"/>
    <col min="4352" max="4353" width="0" style="151" hidden="1" customWidth="1"/>
    <col min="4354" max="4355" width="12.85546875" style="151" customWidth="1"/>
    <col min="4356" max="4603" width="9.140625" style="151"/>
    <col min="4604" max="4604" width="27.5703125" style="151" customWidth="1"/>
    <col min="4605" max="4605" width="51.7109375" style="151" customWidth="1"/>
    <col min="4606" max="4606" width="0" style="151" hidden="1" customWidth="1"/>
    <col min="4607" max="4607" width="14.7109375" style="151" customWidth="1"/>
    <col min="4608" max="4609" width="0" style="151" hidden="1" customWidth="1"/>
    <col min="4610" max="4611" width="12.85546875" style="151" customWidth="1"/>
    <col min="4612" max="4859" width="9.140625" style="151"/>
    <col min="4860" max="4860" width="27.5703125" style="151" customWidth="1"/>
    <col min="4861" max="4861" width="51.7109375" style="151" customWidth="1"/>
    <col min="4862" max="4862" width="0" style="151" hidden="1" customWidth="1"/>
    <col min="4863" max="4863" width="14.7109375" style="151" customWidth="1"/>
    <col min="4864" max="4865" width="0" style="151" hidden="1" customWidth="1"/>
    <col min="4866" max="4867" width="12.85546875" style="151" customWidth="1"/>
    <col min="4868" max="5115" width="9.140625" style="151"/>
    <col min="5116" max="5116" width="27.5703125" style="151" customWidth="1"/>
    <col min="5117" max="5117" width="51.7109375" style="151" customWidth="1"/>
    <col min="5118" max="5118" width="0" style="151" hidden="1" customWidth="1"/>
    <col min="5119" max="5119" width="14.7109375" style="151" customWidth="1"/>
    <col min="5120" max="5121" width="0" style="151" hidden="1" customWidth="1"/>
    <col min="5122" max="5123" width="12.85546875" style="151" customWidth="1"/>
    <col min="5124" max="5371" width="9.140625" style="151"/>
    <col min="5372" max="5372" width="27.5703125" style="151" customWidth="1"/>
    <col min="5373" max="5373" width="51.7109375" style="151" customWidth="1"/>
    <col min="5374" max="5374" width="0" style="151" hidden="1" customWidth="1"/>
    <col min="5375" max="5375" width="14.7109375" style="151" customWidth="1"/>
    <col min="5376" max="5377" width="0" style="151" hidden="1" customWidth="1"/>
    <col min="5378" max="5379" width="12.85546875" style="151" customWidth="1"/>
    <col min="5380" max="5627" width="9.140625" style="151"/>
    <col min="5628" max="5628" width="27.5703125" style="151" customWidth="1"/>
    <col min="5629" max="5629" width="51.7109375" style="151" customWidth="1"/>
    <col min="5630" max="5630" width="0" style="151" hidden="1" customWidth="1"/>
    <col min="5631" max="5631" width="14.7109375" style="151" customWidth="1"/>
    <col min="5632" max="5633" width="0" style="151" hidden="1" customWidth="1"/>
    <col min="5634" max="5635" width="12.85546875" style="151" customWidth="1"/>
    <col min="5636" max="5883" width="9.140625" style="151"/>
    <col min="5884" max="5884" width="27.5703125" style="151" customWidth="1"/>
    <col min="5885" max="5885" width="51.7109375" style="151" customWidth="1"/>
    <col min="5886" max="5886" width="0" style="151" hidden="1" customWidth="1"/>
    <col min="5887" max="5887" width="14.7109375" style="151" customWidth="1"/>
    <col min="5888" max="5889" width="0" style="151" hidden="1" customWidth="1"/>
    <col min="5890" max="5891" width="12.85546875" style="151" customWidth="1"/>
    <col min="5892" max="6139" width="9.140625" style="151"/>
    <col min="6140" max="6140" width="27.5703125" style="151" customWidth="1"/>
    <col min="6141" max="6141" width="51.7109375" style="151" customWidth="1"/>
    <col min="6142" max="6142" width="0" style="151" hidden="1" customWidth="1"/>
    <col min="6143" max="6143" width="14.7109375" style="151" customWidth="1"/>
    <col min="6144" max="6145" width="0" style="151" hidden="1" customWidth="1"/>
    <col min="6146" max="6147" width="12.85546875" style="151" customWidth="1"/>
    <col min="6148" max="6395" width="9.140625" style="151"/>
    <col min="6396" max="6396" width="27.5703125" style="151" customWidth="1"/>
    <col min="6397" max="6397" width="51.7109375" style="151" customWidth="1"/>
    <col min="6398" max="6398" width="0" style="151" hidden="1" customWidth="1"/>
    <col min="6399" max="6399" width="14.7109375" style="151" customWidth="1"/>
    <col min="6400" max="6401" width="0" style="151" hidden="1" customWidth="1"/>
    <col min="6402" max="6403" width="12.85546875" style="151" customWidth="1"/>
    <col min="6404" max="6651" width="9.140625" style="151"/>
    <col min="6652" max="6652" width="27.5703125" style="151" customWidth="1"/>
    <col min="6653" max="6653" width="51.7109375" style="151" customWidth="1"/>
    <col min="6654" max="6654" width="0" style="151" hidden="1" customWidth="1"/>
    <col min="6655" max="6655" width="14.7109375" style="151" customWidth="1"/>
    <col min="6656" max="6657" width="0" style="151" hidden="1" customWidth="1"/>
    <col min="6658" max="6659" width="12.85546875" style="151" customWidth="1"/>
    <col min="6660" max="6907" width="9.140625" style="151"/>
    <col min="6908" max="6908" width="27.5703125" style="151" customWidth="1"/>
    <col min="6909" max="6909" width="51.7109375" style="151" customWidth="1"/>
    <col min="6910" max="6910" width="0" style="151" hidden="1" customWidth="1"/>
    <col min="6911" max="6911" width="14.7109375" style="151" customWidth="1"/>
    <col min="6912" max="6913" width="0" style="151" hidden="1" customWidth="1"/>
    <col min="6914" max="6915" width="12.85546875" style="151" customWidth="1"/>
    <col min="6916" max="7163" width="9.140625" style="151"/>
    <col min="7164" max="7164" width="27.5703125" style="151" customWidth="1"/>
    <col min="7165" max="7165" width="51.7109375" style="151" customWidth="1"/>
    <col min="7166" max="7166" width="0" style="151" hidden="1" customWidth="1"/>
    <col min="7167" max="7167" width="14.7109375" style="151" customWidth="1"/>
    <col min="7168" max="7169" width="0" style="151" hidden="1" customWidth="1"/>
    <col min="7170" max="7171" width="12.85546875" style="151" customWidth="1"/>
    <col min="7172" max="7419" width="9.140625" style="151"/>
    <col min="7420" max="7420" width="27.5703125" style="151" customWidth="1"/>
    <col min="7421" max="7421" width="51.7109375" style="151" customWidth="1"/>
    <col min="7422" max="7422" width="0" style="151" hidden="1" customWidth="1"/>
    <col min="7423" max="7423" width="14.7109375" style="151" customWidth="1"/>
    <col min="7424" max="7425" width="0" style="151" hidden="1" customWidth="1"/>
    <col min="7426" max="7427" width="12.85546875" style="151" customWidth="1"/>
    <col min="7428" max="7675" width="9.140625" style="151"/>
    <col min="7676" max="7676" width="27.5703125" style="151" customWidth="1"/>
    <col min="7677" max="7677" width="51.7109375" style="151" customWidth="1"/>
    <col min="7678" max="7678" width="0" style="151" hidden="1" customWidth="1"/>
    <col min="7679" max="7679" width="14.7109375" style="151" customWidth="1"/>
    <col min="7680" max="7681" width="0" style="151" hidden="1" customWidth="1"/>
    <col min="7682" max="7683" width="12.85546875" style="151" customWidth="1"/>
    <col min="7684" max="7931" width="9.140625" style="151"/>
    <col min="7932" max="7932" width="27.5703125" style="151" customWidth="1"/>
    <col min="7933" max="7933" width="51.7109375" style="151" customWidth="1"/>
    <col min="7934" max="7934" width="0" style="151" hidden="1" customWidth="1"/>
    <col min="7935" max="7935" width="14.7109375" style="151" customWidth="1"/>
    <col min="7936" max="7937" width="0" style="151" hidden="1" customWidth="1"/>
    <col min="7938" max="7939" width="12.85546875" style="151" customWidth="1"/>
    <col min="7940" max="8187" width="9.140625" style="151"/>
    <col min="8188" max="8188" width="27.5703125" style="151" customWidth="1"/>
    <col min="8189" max="8189" width="51.7109375" style="151" customWidth="1"/>
    <col min="8190" max="8190" width="0" style="151" hidden="1" customWidth="1"/>
    <col min="8191" max="8191" width="14.7109375" style="151" customWidth="1"/>
    <col min="8192" max="8193" width="0" style="151" hidden="1" customWidth="1"/>
    <col min="8194" max="8195" width="12.85546875" style="151" customWidth="1"/>
    <col min="8196" max="8443" width="9.140625" style="151"/>
    <col min="8444" max="8444" width="27.5703125" style="151" customWidth="1"/>
    <col min="8445" max="8445" width="51.7109375" style="151" customWidth="1"/>
    <col min="8446" max="8446" width="0" style="151" hidden="1" customWidth="1"/>
    <col min="8447" max="8447" width="14.7109375" style="151" customWidth="1"/>
    <col min="8448" max="8449" width="0" style="151" hidden="1" customWidth="1"/>
    <col min="8450" max="8451" width="12.85546875" style="151" customWidth="1"/>
    <col min="8452" max="8699" width="9.140625" style="151"/>
    <col min="8700" max="8700" width="27.5703125" style="151" customWidth="1"/>
    <col min="8701" max="8701" width="51.7109375" style="151" customWidth="1"/>
    <col min="8702" max="8702" width="0" style="151" hidden="1" customWidth="1"/>
    <col min="8703" max="8703" width="14.7109375" style="151" customWidth="1"/>
    <col min="8704" max="8705" width="0" style="151" hidden="1" customWidth="1"/>
    <col min="8706" max="8707" width="12.85546875" style="151" customWidth="1"/>
    <col min="8708" max="8955" width="9.140625" style="151"/>
    <col min="8956" max="8956" width="27.5703125" style="151" customWidth="1"/>
    <col min="8957" max="8957" width="51.7109375" style="151" customWidth="1"/>
    <col min="8958" max="8958" width="0" style="151" hidden="1" customWidth="1"/>
    <col min="8959" max="8959" width="14.7109375" style="151" customWidth="1"/>
    <col min="8960" max="8961" width="0" style="151" hidden="1" customWidth="1"/>
    <col min="8962" max="8963" width="12.85546875" style="151" customWidth="1"/>
    <col min="8964" max="9211" width="9.140625" style="151"/>
    <col min="9212" max="9212" width="27.5703125" style="151" customWidth="1"/>
    <col min="9213" max="9213" width="51.7109375" style="151" customWidth="1"/>
    <col min="9214" max="9214" width="0" style="151" hidden="1" customWidth="1"/>
    <col min="9215" max="9215" width="14.7109375" style="151" customWidth="1"/>
    <col min="9216" max="9217" width="0" style="151" hidden="1" customWidth="1"/>
    <col min="9218" max="9219" width="12.85546875" style="151" customWidth="1"/>
    <col min="9220" max="9467" width="9.140625" style="151"/>
    <col min="9468" max="9468" width="27.5703125" style="151" customWidth="1"/>
    <col min="9469" max="9469" width="51.7109375" style="151" customWidth="1"/>
    <col min="9470" max="9470" width="0" style="151" hidden="1" customWidth="1"/>
    <col min="9471" max="9471" width="14.7109375" style="151" customWidth="1"/>
    <col min="9472" max="9473" width="0" style="151" hidden="1" customWidth="1"/>
    <col min="9474" max="9475" width="12.85546875" style="151" customWidth="1"/>
    <col min="9476" max="9723" width="9.140625" style="151"/>
    <col min="9724" max="9724" width="27.5703125" style="151" customWidth="1"/>
    <col min="9725" max="9725" width="51.7109375" style="151" customWidth="1"/>
    <col min="9726" max="9726" width="0" style="151" hidden="1" customWidth="1"/>
    <col min="9727" max="9727" width="14.7109375" style="151" customWidth="1"/>
    <col min="9728" max="9729" width="0" style="151" hidden="1" customWidth="1"/>
    <col min="9730" max="9731" width="12.85546875" style="151" customWidth="1"/>
    <col min="9732" max="9979" width="9.140625" style="151"/>
    <col min="9980" max="9980" width="27.5703125" style="151" customWidth="1"/>
    <col min="9981" max="9981" width="51.7109375" style="151" customWidth="1"/>
    <col min="9982" max="9982" width="0" style="151" hidden="1" customWidth="1"/>
    <col min="9983" max="9983" width="14.7109375" style="151" customWidth="1"/>
    <col min="9984" max="9985" width="0" style="151" hidden="1" customWidth="1"/>
    <col min="9986" max="9987" width="12.85546875" style="151" customWidth="1"/>
    <col min="9988" max="10235" width="9.140625" style="151"/>
    <col min="10236" max="10236" width="27.5703125" style="151" customWidth="1"/>
    <col min="10237" max="10237" width="51.7109375" style="151" customWidth="1"/>
    <col min="10238" max="10238" width="0" style="151" hidden="1" customWidth="1"/>
    <col min="10239" max="10239" width="14.7109375" style="151" customWidth="1"/>
    <col min="10240" max="10241" width="0" style="151" hidden="1" customWidth="1"/>
    <col min="10242" max="10243" width="12.85546875" style="151" customWidth="1"/>
    <col min="10244" max="10491" width="9.140625" style="151"/>
    <col min="10492" max="10492" width="27.5703125" style="151" customWidth="1"/>
    <col min="10493" max="10493" width="51.7109375" style="151" customWidth="1"/>
    <col min="10494" max="10494" width="0" style="151" hidden="1" customWidth="1"/>
    <col min="10495" max="10495" width="14.7109375" style="151" customWidth="1"/>
    <col min="10496" max="10497" width="0" style="151" hidden="1" customWidth="1"/>
    <col min="10498" max="10499" width="12.85546875" style="151" customWidth="1"/>
    <col min="10500" max="10747" width="9.140625" style="151"/>
    <col min="10748" max="10748" width="27.5703125" style="151" customWidth="1"/>
    <col min="10749" max="10749" width="51.7109375" style="151" customWidth="1"/>
    <col min="10750" max="10750" width="0" style="151" hidden="1" customWidth="1"/>
    <col min="10751" max="10751" width="14.7109375" style="151" customWidth="1"/>
    <col min="10752" max="10753" width="0" style="151" hidden="1" customWidth="1"/>
    <col min="10754" max="10755" width="12.85546875" style="151" customWidth="1"/>
    <col min="10756" max="11003" width="9.140625" style="151"/>
    <col min="11004" max="11004" width="27.5703125" style="151" customWidth="1"/>
    <col min="11005" max="11005" width="51.7109375" style="151" customWidth="1"/>
    <col min="11006" max="11006" width="0" style="151" hidden="1" customWidth="1"/>
    <col min="11007" max="11007" width="14.7109375" style="151" customWidth="1"/>
    <col min="11008" max="11009" width="0" style="151" hidden="1" customWidth="1"/>
    <col min="11010" max="11011" width="12.85546875" style="151" customWidth="1"/>
    <col min="11012" max="11259" width="9.140625" style="151"/>
    <col min="11260" max="11260" width="27.5703125" style="151" customWidth="1"/>
    <col min="11261" max="11261" width="51.7109375" style="151" customWidth="1"/>
    <col min="11262" max="11262" width="0" style="151" hidden="1" customWidth="1"/>
    <col min="11263" max="11263" width="14.7109375" style="151" customWidth="1"/>
    <col min="11264" max="11265" width="0" style="151" hidden="1" customWidth="1"/>
    <col min="11266" max="11267" width="12.85546875" style="151" customWidth="1"/>
    <col min="11268" max="11515" width="9.140625" style="151"/>
    <col min="11516" max="11516" width="27.5703125" style="151" customWidth="1"/>
    <col min="11517" max="11517" width="51.7109375" style="151" customWidth="1"/>
    <col min="11518" max="11518" width="0" style="151" hidden="1" customWidth="1"/>
    <col min="11519" max="11519" width="14.7109375" style="151" customWidth="1"/>
    <col min="11520" max="11521" width="0" style="151" hidden="1" customWidth="1"/>
    <col min="11522" max="11523" width="12.85546875" style="151" customWidth="1"/>
    <col min="11524" max="11771" width="9.140625" style="151"/>
    <col min="11772" max="11772" width="27.5703125" style="151" customWidth="1"/>
    <col min="11773" max="11773" width="51.7109375" style="151" customWidth="1"/>
    <col min="11774" max="11774" width="0" style="151" hidden="1" customWidth="1"/>
    <col min="11775" max="11775" width="14.7109375" style="151" customWidth="1"/>
    <col min="11776" max="11777" width="0" style="151" hidden="1" customWidth="1"/>
    <col min="11778" max="11779" width="12.85546875" style="151" customWidth="1"/>
    <col min="11780" max="12027" width="9.140625" style="151"/>
    <col min="12028" max="12028" width="27.5703125" style="151" customWidth="1"/>
    <col min="12029" max="12029" width="51.7109375" style="151" customWidth="1"/>
    <col min="12030" max="12030" width="0" style="151" hidden="1" customWidth="1"/>
    <col min="12031" max="12031" width="14.7109375" style="151" customWidth="1"/>
    <col min="12032" max="12033" width="0" style="151" hidden="1" customWidth="1"/>
    <col min="12034" max="12035" width="12.85546875" style="151" customWidth="1"/>
    <col min="12036" max="12283" width="9.140625" style="151"/>
    <col min="12284" max="12284" width="27.5703125" style="151" customWidth="1"/>
    <col min="12285" max="12285" width="51.7109375" style="151" customWidth="1"/>
    <col min="12286" max="12286" width="0" style="151" hidden="1" customWidth="1"/>
    <col min="12287" max="12287" width="14.7109375" style="151" customWidth="1"/>
    <col min="12288" max="12289" width="0" style="151" hidden="1" customWidth="1"/>
    <col min="12290" max="12291" width="12.85546875" style="151" customWidth="1"/>
    <col min="12292" max="12539" width="9.140625" style="151"/>
    <col min="12540" max="12540" width="27.5703125" style="151" customWidth="1"/>
    <col min="12541" max="12541" width="51.7109375" style="151" customWidth="1"/>
    <col min="12542" max="12542" width="0" style="151" hidden="1" customWidth="1"/>
    <col min="12543" max="12543" width="14.7109375" style="151" customWidth="1"/>
    <col min="12544" max="12545" width="0" style="151" hidden="1" customWidth="1"/>
    <col min="12546" max="12547" width="12.85546875" style="151" customWidth="1"/>
    <col min="12548" max="12795" width="9.140625" style="151"/>
    <col min="12796" max="12796" width="27.5703125" style="151" customWidth="1"/>
    <col min="12797" max="12797" width="51.7109375" style="151" customWidth="1"/>
    <col min="12798" max="12798" width="0" style="151" hidden="1" customWidth="1"/>
    <col min="12799" max="12799" width="14.7109375" style="151" customWidth="1"/>
    <col min="12800" max="12801" width="0" style="151" hidden="1" customWidth="1"/>
    <col min="12802" max="12803" width="12.85546875" style="151" customWidth="1"/>
    <col min="12804" max="13051" width="9.140625" style="151"/>
    <col min="13052" max="13052" width="27.5703125" style="151" customWidth="1"/>
    <col min="13053" max="13053" width="51.7109375" style="151" customWidth="1"/>
    <col min="13054" max="13054" width="0" style="151" hidden="1" customWidth="1"/>
    <col min="13055" max="13055" width="14.7109375" style="151" customWidth="1"/>
    <col min="13056" max="13057" width="0" style="151" hidden="1" customWidth="1"/>
    <col min="13058" max="13059" width="12.85546875" style="151" customWidth="1"/>
    <col min="13060" max="13307" width="9.140625" style="151"/>
    <col min="13308" max="13308" width="27.5703125" style="151" customWidth="1"/>
    <col min="13309" max="13309" width="51.7109375" style="151" customWidth="1"/>
    <col min="13310" max="13310" width="0" style="151" hidden="1" customWidth="1"/>
    <col min="13311" max="13311" width="14.7109375" style="151" customWidth="1"/>
    <col min="13312" max="13313" width="0" style="151" hidden="1" customWidth="1"/>
    <col min="13314" max="13315" width="12.85546875" style="151" customWidth="1"/>
    <col min="13316" max="13563" width="9.140625" style="151"/>
    <col min="13564" max="13564" width="27.5703125" style="151" customWidth="1"/>
    <col min="13565" max="13565" width="51.7109375" style="151" customWidth="1"/>
    <col min="13566" max="13566" width="0" style="151" hidden="1" customWidth="1"/>
    <col min="13567" max="13567" width="14.7109375" style="151" customWidth="1"/>
    <col min="13568" max="13569" width="0" style="151" hidden="1" customWidth="1"/>
    <col min="13570" max="13571" width="12.85546875" style="151" customWidth="1"/>
    <col min="13572" max="13819" width="9.140625" style="151"/>
    <col min="13820" max="13820" width="27.5703125" style="151" customWidth="1"/>
    <col min="13821" max="13821" width="51.7109375" style="151" customWidth="1"/>
    <col min="13822" max="13822" width="0" style="151" hidden="1" customWidth="1"/>
    <col min="13823" max="13823" width="14.7109375" style="151" customWidth="1"/>
    <col min="13824" max="13825" width="0" style="151" hidden="1" customWidth="1"/>
    <col min="13826" max="13827" width="12.85546875" style="151" customWidth="1"/>
    <col min="13828" max="14075" width="9.140625" style="151"/>
    <col min="14076" max="14076" width="27.5703125" style="151" customWidth="1"/>
    <col min="14077" max="14077" width="51.7109375" style="151" customWidth="1"/>
    <col min="14078" max="14078" width="0" style="151" hidden="1" customWidth="1"/>
    <col min="14079" max="14079" width="14.7109375" style="151" customWidth="1"/>
    <col min="14080" max="14081" width="0" style="151" hidden="1" customWidth="1"/>
    <col min="14082" max="14083" width="12.85546875" style="151" customWidth="1"/>
    <col min="14084" max="14331" width="9.140625" style="151"/>
    <col min="14332" max="14332" width="27.5703125" style="151" customWidth="1"/>
    <col min="14333" max="14333" width="51.7109375" style="151" customWidth="1"/>
    <col min="14334" max="14334" width="0" style="151" hidden="1" customWidth="1"/>
    <col min="14335" max="14335" width="14.7109375" style="151" customWidth="1"/>
    <col min="14336" max="14337" width="0" style="151" hidden="1" customWidth="1"/>
    <col min="14338" max="14339" width="12.85546875" style="151" customWidth="1"/>
    <col min="14340" max="14587" width="9.140625" style="151"/>
    <col min="14588" max="14588" width="27.5703125" style="151" customWidth="1"/>
    <col min="14589" max="14589" width="51.7109375" style="151" customWidth="1"/>
    <col min="14590" max="14590" width="0" style="151" hidden="1" customWidth="1"/>
    <col min="14591" max="14591" width="14.7109375" style="151" customWidth="1"/>
    <col min="14592" max="14593" width="0" style="151" hidden="1" customWidth="1"/>
    <col min="14594" max="14595" width="12.85546875" style="151" customWidth="1"/>
    <col min="14596" max="14843" width="9.140625" style="151"/>
    <col min="14844" max="14844" width="27.5703125" style="151" customWidth="1"/>
    <col min="14845" max="14845" width="51.7109375" style="151" customWidth="1"/>
    <col min="14846" max="14846" width="0" style="151" hidden="1" customWidth="1"/>
    <col min="14847" max="14847" width="14.7109375" style="151" customWidth="1"/>
    <col min="14848" max="14849" width="0" style="151" hidden="1" customWidth="1"/>
    <col min="14850" max="14851" width="12.85546875" style="151" customWidth="1"/>
    <col min="14852" max="15099" width="9.140625" style="151"/>
    <col min="15100" max="15100" width="27.5703125" style="151" customWidth="1"/>
    <col min="15101" max="15101" width="51.7109375" style="151" customWidth="1"/>
    <col min="15102" max="15102" width="0" style="151" hidden="1" customWidth="1"/>
    <col min="15103" max="15103" width="14.7109375" style="151" customWidth="1"/>
    <col min="15104" max="15105" width="0" style="151" hidden="1" customWidth="1"/>
    <col min="15106" max="15107" width="12.85546875" style="151" customWidth="1"/>
    <col min="15108" max="15355" width="9.140625" style="151"/>
    <col min="15356" max="15356" width="27.5703125" style="151" customWidth="1"/>
    <col min="15357" max="15357" width="51.7109375" style="151" customWidth="1"/>
    <col min="15358" max="15358" width="0" style="151" hidden="1" customWidth="1"/>
    <col min="15359" max="15359" width="14.7109375" style="151" customWidth="1"/>
    <col min="15360" max="15361" width="0" style="151" hidden="1" customWidth="1"/>
    <col min="15362" max="15363" width="12.85546875" style="151" customWidth="1"/>
    <col min="15364" max="15611" width="9.140625" style="151"/>
    <col min="15612" max="15612" width="27.5703125" style="151" customWidth="1"/>
    <col min="15613" max="15613" width="51.7109375" style="151" customWidth="1"/>
    <col min="15614" max="15614" width="0" style="151" hidden="1" customWidth="1"/>
    <col min="15615" max="15615" width="14.7109375" style="151" customWidth="1"/>
    <col min="15616" max="15617" width="0" style="151" hidden="1" customWidth="1"/>
    <col min="15618" max="15619" width="12.85546875" style="151" customWidth="1"/>
    <col min="15620" max="15867" width="9.140625" style="151"/>
    <col min="15868" max="15868" width="27.5703125" style="151" customWidth="1"/>
    <col min="15869" max="15869" width="51.7109375" style="151" customWidth="1"/>
    <col min="15870" max="15870" width="0" style="151" hidden="1" customWidth="1"/>
    <col min="15871" max="15871" width="14.7109375" style="151" customWidth="1"/>
    <col min="15872" max="15873" width="0" style="151" hidden="1" customWidth="1"/>
    <col min="15874" max="15875" width="12.85546875" style="151" customWidth="1"/>
    <col min="15876" max="16123" width="9.140625" style="151"/>
    <col min="16124" max="16124" width="27.5703125" style="151" customWidth="1"/>
    <col min="16125" max="16125" width="51.7109375" style="151" customWidth="1"/>
    <col min="16126" max="16126" width="0" style="151" hidden="1" customWidth="1"/>
    <col min="16127" max="16127" width="14.7109375" style="151" customWidth="1"/>
    <col min="16128" max="16129" width="0" style="151" hidden="1" customWidth="1"/>
    <col min="16130" max="16131" width="12.85546875" style="151" customWidth="1"/>
    <col min="16132" max="16384" width="9.140625" style="151"/>
  </cols>
  <sheetData>
    <row r="1" spans="1:3" x14ac:dyDescent="0.25">
      <c r="B1" s="152"/>
      <c r="C1" s="14" t="s">
        <v>913</v>
      </c>
    </row>
    <row r="2" spans="1:3" x14ac:dyDescent="0.25">
      <c r="B2" s="153"/>
      <c r="C2" s="3" t="s">
        <v>0</v>
      </c>
    </row>
    <row r="3" spans="1:3" x14ac:dyDescent="0.25">
      <c r="A3" s="154"/>
      <c r="B3" s="153"/>
      <c r="C3" s="3" t="s">
        <v>1</v>
      </c>
    </row>
    <row r="4" spans="1:3" x14ac:dyDescent="0.25">
      <c r="C4" s="3" t="s">
        <v>2</v>
      </c>
    </row>
    <row r="5" spans="1:3" x14ac:dyDescent="0.25">
      <c r="C5" s="1" t="s">
        <v>962</v>
      </c>
    </row>
    <row r="6" spans="1:3" ht="50.25" customHeight="1" x14ac:dyDescent="0.25">
      <c r="A6" s="249" t="s">
        <v>1011</v>
      </c>
      <c r="B6" s="249"/>
      <c r="C6" s="249"/>
    </row>
    <row r="7" spans="1:3" s="149" customFormat="1" x14ac:dyDescent="0.25">
      <c r="A7" s="148"/>
      <c r="C7" s="150" t="s">
        <v>964</v>
      </c>
    </row>
    <row r="8" spans="1:3" s="149" customFormat="1" ht="36" customHeight="1" x14ac:dyDescent="0.25">
      <c r="A8" s="156" t="s">
        <v>967</v>
      </c>
      <c r="B8" s="157" t="s">
        <v>968</v>
      </c>
      <c r="C8" s="158" t="s">
        <v>961</v>
      </c>
    </row>
    <row r="9" spans="1:3" ht="31.5" x14ac:dyDescent="0.25">
      <c r="A9" s="159" t="s">
        <v>969</v>
      </c>
      <c r="B9" s="88" t="s">
        <v>970</v>
      </c>
      <c r="C9" s="160">
        <f>SUM(C10+C15+C19+C28)</f>
        <v>170959.79999999888</v>
      </c>
    </row>
    <row r="10" spans="1:3" ht="31.5" hidden="1" x14ac:dyDescent="0.25">
      <c r="A10" s="159" t="s">
        <v>971</v>
      </c>
      <c r="B10" s="161" t="s">
        <v>972</v>
      </c>
      <c r="C10" s="160">
        <v>0</v>
      </c>
    </row>
    <row r="11" spans="1:3" ht="31.5" hidden="1" x14ac:dyDescent="0.25">
      <c r="A11" s="159" t="s">
        <v>973</v>
      </c>
      <c r="B11" s="162" t="s">
        <v>974</v>
      </c>
      <c r="C11" s="160"/>
    </row>
    <row r="12" spans="1:3" ht="31.5" hidden="1" x14ac:dyDescent="0.25">
      <c r="A12" s="159" t="s">
        <v>975</v>
      </c>
      <c r="B12" s="88" t="s">
        <v>976</v>
      </c>
      <c r="C12" s="160"/>
    </row>
    <row r="13" spans="1:3" ht="31.5" hidden="1" x14ac:dyDescent="0.25">
      <c r="A13" s="163" t="s">
        <v>977</v>
      </c>
      <c r="B13" s="146" t="s">
        <v>978</v>
      </c>
      <c r="C13" s="160"/>
    </row>
    <row r="14" spans="1:3" ht="31.5" hidden="1" x14ac:dyDescent="0.25">
      <c r="A14" s="163" t="s">
        <v>979</v>
      </c>
      <c r="B14" s="146" t="s">
        <v>980</v>
      </c>
      <c r="C14" s="160"/>
    </row>
    <row r="15" spans="1:3" ht="31.5" hidden="1" x14ac:dyDescent="0.25">
      <c r="A15" s="163" t="s">
        <v>981</v>
      </c>
      <c r="B15" s="146" t="s">
        <v>982</v>
      </c>
      <c r="C15" s="160">
        <v>0</v>
      </c>
    </row>
    <row r="16" spans="1:3" ht="47.25" hidden="1" x14ac:dyDescent="0.25">
      <c r="A16" s="163" t="s">
        <v>983</v>
      </c>
      <c r="B16" s="146" t="s">
        <v>984</v>
      </c>
      <c r="C16" s="160"/>
    </row>
    <row r="17" spans="1:9" ht="47.25" hidden="1" x14ac:dyDescent="0.25">
      <c r="A17" s="163" t="s">
        <v>985</v>
      </c>
      <c r="B17" s="146" t="s">
        <v>986</v>
      </c>
      <c r="C17" s="160"/>
    </row>
    <row r="18" spans="1:9" ht="47.25" hidden="1" x14ac:dyDescent="0.25">
      <c r="A18" s="163" t="s">
        <v>987</v>
      </c>
      <c r="B18" s="146" t="s">
        <v>988</v>
      </c>
      <c r="C18" s="160"/>
    </row>
    <row r="19" spans="1:9" ht="31.5" x14ac:dyDescent="0.25">
      <c r="A19" s="163" t="s">
        <v>989</v>
      </c>
      <c r="B19" s="146" t="s">
        <v>990</v>
      </c>
      <c r="C19" s="160">
        <f>SUM(C20+C24)</f>
        <v>170959.79999999888</v>
      </c>
      <c r="E19" s="164"/>
    </row>
    <row r="20" spans="1:9" ht="22.5" customHeight="1" x14ac:dyDescent="0.25">
      <c r="A20" s="163" t="s">
        <v>991</v>
      </c>
      <c r="B20" s="146" t="s">
        <v>992</v>
      </c>
      <c r="C20" s="160">
        <f t="shared" ref="C20:C22" si="0">SUM(C21)</f>
        <v>-9375281.9000000004</v>
      </c>
    </row>
    <row r="21" spans="1:9" ht="22.5" customHeight="1" x14ac:dyDescent="0.25">
      <c r="A21" s="163" t="s">
        <v>993</v>
      </c>
      <c r="B21" s="146" t="s">
        <v>994</v>
      </c>
      <c r="C21" s="160">
        <f t="shared" si="0"/>
        <v>-9375281.9000000004</v>
      </c>
    </row>
    <row r="22" spans="1:9" x14ac:dyDescent="0.25">
      <c r="A22" s="163" t="s">
        <v>995</v>
      </c>
      <c r="B22" s="146" t="s">
        <v>996</v>
      </c>
      <c r="C22" s="160">
        <f t="shared" si="0"/>
        <v>-9375281.9000000004</v>
      </c>
    </row>
    <row r="23" spans="1:9" ht="31.5" x14ac:dyDescent="0.25">
      <c r="A23" s="163" t="s">
        <v>997</v>
      </c>
      <c r="B23" s="146" t="s">
        <v>998</v>
      </c>
      <c r="C23" s="160">
        <v>-9375281.9000000004</v>
      </c>
      <c r="F23" s="165"/>
      <c r="G23" s="165"/>
      <c r="H23" s="165"/>
      <c r="I23" s="165"/>
    </row>
    <row r="24" spans="1:9" x14ac:dyDescent="0.25">
      <c r="A24" s="163" t="s">
        <v>999</v>
      </c>
      <c r="B24" s="146" t="s">
        <v>1000</v>
      </c>
      <c r="C24" s="160">
        <f t="shared" ref="C24:C26" si="1">SUM(C25)</f>
        <v>9546241.6999999993</v>
      </c>
    </row>
    <row r="25" spans="1:9" x14ac:dyDescent="0.25">
      <c r="A25" s="163" t="s">
        <v>1001</v>
      </c>
      <c r="B25" s="146" t="s">
        <v>1002</v>
      </c>
      <c r="C25" s="160">
        <f t="shared" si="1"/>
        <v>9546241.6999999993</v>
      </c>
    </row>
    <row r="26" spans="1:9" ht="31.5" x14ac:dyDescent="0.25">
      <c r="A26" s="163" t="s">
        <v>1003</v>
      </c>
      <c r="B26" s="146" t="s">
        <v>1004</v>
      </c>
      <c r="C26" s="160">
        <f t="shared" si="1"/>
        <v>9546241.6999999993</v>
      </c>
    </row>
    <row r="27" spans="1:9" ht="31.5" x14ac:dyDescent="0.25">
      <c r="A27" s="163" t="s">
        <v>1005</v>
      </c>
      <c r="B27" s="146" t="s">
        <v>1006</v>
      </c>
      <c r="C27" s="160">
        <v>9546241.6999999993</v>
      </c>
    </row>
    <row r="28" spans="1:9" ht="31.5" hidden="1" x14ac:dyDescent="0.25">
      <c r="A28" s="166" t="s">
        <v>1007</v>
      </c>
      <c r="B28" s="167" t="s">
        <v>1008</v>
      </c>
      <c r="C28" s="168">
        <v>0</v>
      </c>
    </row>
    <row r="29" spans="1:9" ht="31.5" hidden="1" x14ac:dyDescent="0.25">
      <c r="A29" s="166" t="s">
        <v>1009</v>
      </c>
      <c r="B29" s="167" t="s">
        <v>1010</v>
      </c>
      <c r="C29" s="168">
        <v>0</v>
      </c>
    </row>
  </sheetData>
  <mergeCells count="1">
    <mergeCell ref="A6:C6"/>
  </mergeCells>
  <pageMargins left="0.70866141732283472" right="0.31496062992125984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1.Доходы </vt:lpstr>
      <vt:lpstr>2.Ведомственная</vt:lpstr>
      <vt:lpstr>3.Раздел, подраздел</vt:lpstr>
      <vt:lpstr>4.Источн</vt:lpstr>
      <vt:lpstr>'1.Доходы '!Заголовки_для_печати</vt:lpstr>
      <vt:lpstr>'2.Ведомственная'!Заголовки_для_печати</vt:lpstr>
      <vt:lpstr>'3.Раздел, подраздел'!Заголовки_для_печати</vt:lpstr>
      <vt:lpstr>'1.Доходы '!Область_печати</vt:lpstr>
      <vt:lpstr>'2.Ведомственная'!Область_печати</vt:lpstr>
      <vt:lpstr>'3.Раздел, подраздел'!Область_печати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2025-03-19T06:45:31Z</cp:lastPrinted>
  <dcterms:created xsi:type="dcterms:W3CDTF">2016-11-10T06:54:02Z</dcterms:created>
  <dcterms:modified xsi:type="dcterms:W3CDTF">2025-03-19T06:45:40Z</dcterms:modified>
</cp:coreProperties>
</file>