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Лист2" sheetId="2" r:id="rId1"/>
    <sheet name="Лист3" sheetId="3" r:id="rId2"/>
  </sheets>
  <definedNames>
    <definedName name="_xlnm.Print_Titles" localSheetId="0">Лист2!$5:$5</definedName>
  </definedNames>
  <calcPr calcId="145621"/>
</workbook>
</file>

<file path=xl/calcChain.xml><?xml version="1.0" encoding="utf-8"?>
<calcChain xmlns="http://schemas.openxmlformats.org/spreadsheetml/2006/main">
  <c r="E23" i="2" l="1"/>
  <c r="E22" i="2"/>
  <c r="E17" i="2" l="1"/>
  <c r="E47" i="2"/>
  <c r="E43" i="2"/>
  <c r="E44" i="2" l="1"/>
  <c r="E40" i="2" s="1"/>
  <c r="E36" i="2"/>
  <c r="E26" i="2"/>
  <c r="E24" i="2" s="1"/>
  <c r="E14" i="2" l="1"/>
  <c r="F40" i="2" l="1"/>
  <c r="F24" i="2"/>
  <c r="E6" i="2"/>
  <c r="E50" i="2" s="1"/>
  <c r="E53" i="2" s="1"/>
  <c r="F6" i="2"/>
  <c r="F50" i="2" s="1"/>
</calcChain>
</file>

<file path=xl/sharedStrings.xml><?xml version="1.0" encoding="utf-8"?>
<sst xmlns="http://schemas.openxmlformats.org/spreadsheetml/2006/main" count="113" uniqueCount="89">
  <si>
    <t>№</t>
  </si>
  <si>
    <t>Наименование расходов</t>
  </si>
  <si>
    <t>ГРБС</t>
  </si>
  <si>
    <t>Предложения к уточнению</t>
  </si>
  <si>
    <t>Примечание</t>
  </si>
  <si>
    <t>Содержание муниципальных учереждений</t>
  </si>
  <si>
    <t>Предложения к уточнению (тыс. рублей)</t>
  </si>
  <si>
    <t>Администрация МГО</t>
  </si>
  <si>
    <t>Управление образования Администрации МГО</t>
  </si>
  <si>
    <t>Управление культуры Администрации МГО</t>
  </si>
  <si>
    <t>Управление социальной защиты населения Администрации МГО</t>
  </si>
  <si>
    <t>Управление по физической  культуре и спорту Администрации МГО</t>
  </si>
  <si>
    <t>до 01.08, при наличии экономии до 01.09</t>
  </si>
  <si>
    <t>Мероприятия по программам, прочие расходы</t>
  </si>
  <si>
    <t>ИТОГО</t>
  </si>
  <si>
    <t>Финансовое управление Администрации МГО</t>
  </si>
  <si>
    <t xml:space="preserve">На заработную плату и начисления на нее </t>
  </si>
  <si>
    <t>Приложение 3 к реестру</t>
  </si>
  <si>
    <t>На выполнение ремонтных работ, противопожарных мероприятий (в т.ч. по предписаниям), работ по обеспечению безопасности муниципальных учреждений, проектно-сметная документация</t>
  </si>
  <si>
    <t xml:space="preserve">На приобретение оборудования и программного обеспечения </t>
  </si>
  <si>
    <t>Субсидии предприятиям автотранспорта по городским, пригородным автобусным маршрутам</t>
  </si>
  <si>
    <t>На техническое обслуживание и ремонт установок наружного освещения</t>
  </si>
  <si>
    <t>Для обеспечения мероприятий по обслуживанию уличного освещения до 01.12.2023 года</t>
  </si>
  <si>
    <t>Обслуживание и содержание муниципального имуществ, земельные отношения</t>
  </si>
  <si>
    <t>На оплату взносов  на капитальный ремонт общего имущества в многоквартирном доме</t>
  </si>
  <si>
    <t>На проведение мероприятий по МП "Охрана окружающей среды на территории МГО "</t>
  </si>
  <si>
    <t>На проведение мероприятий по МП "Обеспечение безопасности жизнедеятельности населения Миасского городского округа"</t>
  </si>
  <si>
    <t>Выделение средств за счет остатка средств на счете, в связи с принятием Решений СД от 31.01.2025 года</t>
  </si>
  <si>
    <t>На оплату аренды зданий и сооружений</t>
  </si>
  <si>
    <t xml:space="preserve">Для оплаты аренды спортивных зданий и сооружений (до 01.09.2025г.) с учетом направляемых остатков с лицевых счетов учреждений и сезонности оказания услуг </t>
  </si>
  <si>
    <t>На охрану муниципальных учреждений</t>
  </si>
  <si>
    <t>Для обеспечения учреждений образования физической охраной:
-  по  представлениям прокуратуры от 19.11.24 №82-2024/Прдп225-24-20750039 - МБДОУ № 99, 28.12.2024 №82-2024 Прдп 253-24-20750039 - МАОУ СОШ № 44;
- по замечаниям к акту проверки готовности организации к новому 2024-2025 году и паспортам безопасности учреждений: СОШ №№  6,  10, 13;  ДОУ № 2 на период с апреля по сентябрь 2025 года</t>
  </si>
  <si>
    <t>На подвоз учащихся</t>
  </si>
  <si>
    <t>На  расходы учреждений за счет средств, полученных от оказания платных услуг(в 2024 году), доходов, поступающих от платежей по искам о возмещении вреда, причиненного окружающей среде  и поступления инициативных платежей</t>
  </si>
  <si>
    <t xml:space="preserve">На приобретение продуктов питания - 314,6 тыс. рублей, оплату коммунальных услуг - 537,6 тыс. рублей, расходные материалы - 78,0 тыс. рублей, оказание прочих услуг - 24,6 тыс. рублей </t>
  </si>
  <si>
    <t>На прочие расходы, в том числе для обеспечения деятельности муниципальных учреждений</t>
  </si>
  <si>
    <t>На приобретение канцелярских и хозяйственных товаров, картриджей и инициативные платежи на реализацию инициативного проекта "Благоустройство территории сельского клуба по ул. Ленина, 25 в селе Черновское Миасского городского округа" (178,7 тыс. рублей)</t>
  </si>
  <si>
    <t>Инициативные платежи населения для реализация инициативных проектов: "Благоустройство дворовой территории многоквартирных домов №№ 33, 35а, по ул. Набережная в г. Миассе"; "Благоустройство дворовой территории многоквартирных домов №№ 9, 13, 15 по ул. Уральских Добровольцев в г. Миассе";  "Благоустройство дворовой территории многоквартирного дома № 17 по ул. Попова в г. Миассе"; "Благоустройство дворовой территории многоквартирных домов №№ 3, 5, 9 по б-ру Седова в г. Миассе"</t>
  </si>
  <si>
    <t>ЖКХ, транспорт, капитальное строительство</t>
  </si>
  <si>
    <t>На содержание и ремонт мостовых сооружений</t>
  </si>
  <si>
    <t>На проведение ремонтных работ на пешеходном мосту в п.Тургояк на тропе здоровья, дополнительно к предусмотренному в бюджете (4100,0 тыс. рублей)</t>
  </si>
  <si>
    <t>Работы по внедрению и содержанию технических средств организации и регулирования дорожного движения</t>
  </si>
  <si>
    <t>На выполнение работ по  восстановлению дорожной разметки</t>
  </si>
  <si>
    <t>На озеленение</t>
  </si>
  <si>
    <t>На содержание и благоустройство кладбищ</t>
  </si>
  <si>
    <t>На выполнение работ по  устройству периметра ограждения кладбища "Тургоякское" (предписание прокуратуры г Миасса)</t>
  </si>
  <si>
    <t>На выполнение работ по обрезке и сносу аварийных деревьев</t>
  </si>
  <si>
    <t>На оплату энергосервисного контракта</t>
  </si>
  <si>
    <t>На обеспечение текущих платежей по контракту и частично на обеспечение выполнения  мирового соглашения (до 01.08.2025г.)</t>
  </si>
  <si>
    <t>Восстановление ассигнований, перемещенных на обеспечение текущих платежей по энергосервисному контракту</t>
  </si>
  <si>
    <t>На обслуживание газовых сетей</t>
  </si>
  <si>
    <t>На ограждение части территории общественного пространства в районе Набережной Городского пруда</t>
  </si>
  <si>
    <t>Для выполнения работ по ограждению части территории общественного пространства в районе Набережной Городского пруда</t>
  </si>
  <si>
    <t>На проведение  капитального ремонта инженерных сетей, водоснабжение на автополив по пр.Автозаводцев</t>
  </si>
  <si>
    <t>Для обеспечения прохождение экспертизы ПСД по кап.ремонту сетей теплоснабжения и водоотведения в ОГАУ "Госэкспертиза ЧО", восстановление средств, снятых на обслуживание автополива пр.Автозаводцев и водоснабжение</t>
  </si>
  <si>
    <t>На выполнение работ по благоустройству</t>
  </si>
  <si>
    <t>Для выполнение работ по благоустройству (асфальтирование парковки, проезда, тротуара, установка скамеек)</t>
  </si>
  <si>
    <t>На оформление и оценку бесхозяйных объектов</t>
  </si>
  <si>
    <t>На оплату услуг по охране муниципального имущества</t>
  </si>
  <si>
    <t>Восстановление ассигнований отвлеченных на оплату кредиторской задолженности по приобретению водогрейных котлов</t>
  </si>
  <si>
    <t>Для проведения работ по  созданию противопожарных разрывов и проектированию  капитального ремонта гидротехнических сооружений в целях обеспечения их безопасности</t>
  </si>
  <si>
    <t>На проведение мероприятий, направленных на профилактику проявлениям экстремизма</t>
  </si>
  <si>
    <t>МП "Содержание общегородских территорий и объектов благоустройства"</t>
  </si>
  <si>
    <t xml:space="preserve">Для выполнения работ по уборке и содержанию скверов, содержанию МАФов </t>
  </si>
  <si>
    <t xml:space="preserve">На проведение общегородских мероприятий,  Дня Победы,на оплату услуг Челябинского симфонического оркестра на концерте Д.Мацуева </t>
  </si>
  <si>
    <t xml:space="preserve">На проведение мероприятий по МП "Развитие системы образования" </t>
  </si>
  <si>
    <t>На проведение мероприятий по МП "Развитие культуры в Миасском городском округе" (мероприятия КИТ)</t>
  </si>
  <si>
    <t>На проведение мероприятий по МП "Профилактика терроризма, экстремизма и иных правонарушений в Миасском городском округе"</t>
  </si>
  <si>
    <t>На проведение мероприятий по МП «Социальная защита населения Миасского городского округа»</t>
  </si>
  <si>
    <t>На проведение мероприятий по МП «Социальная защита населения Миасского городского округа», комплексу процессных мероприятий  "Формирование доступной среды для инвалидов и маломобильных групп населения"</t>
  </si>
  <si>
    <t>На  выплату материальной помощи родственникам  погибших военнослужащих ВС РФ,  оказание материальной помощи малоимущим гражданам и гражданам, оказавшимся в трудной жизненной ситуации,  на обеспечение выплаты единовременной денежной выплаты гражданам, заключившим контракт с Министерством обороны Российской Федерации о прохождении военной службы в Вооруженных силах Российской Федерации</t>
  </si>
  <si>
    <t>На проведение мероприятий по МП "Формирование современной городской среды на территории Миасского городского округа на 2025-2027 годы"</t>
  </si>
  <si>
    <t>На оплату услуг специалистов (по договору подряда), привлеченных для создания общественного пространства Набережной в центральной части г. Миасса</t>
  </si>
  <si>
    <t>На приобретение оборудования и мебели для создания модельной библиотеки (филиал №21 по адресу: проспект Автозаводцев,9)</t>
  </si>
  <si>
    <t xml:space="preserve">На приобретение оборудования, табличек по доступной среде в учреждения культуры и подъемной платформы (МКУ "ЦБС") </t>
  </si>
  <si>
    <t xml:space="preserve">На выполнение  работ по ремонту кровли МКОУ "СОШ № 73" (возврат аванса от поставщика в связи с ненадлежащим исполнением  подрядчиком работ) </t>
  </si>
  <si>
    <t>На ремонт актового зала МБУДО "ДШИ № 1" к юбилею школы;  монтаж и наладку охранной сигнализации МБУДО "ДШИ № 2" (по предписанию прокуратуры г.Миасса)</t>
  </si>
  <si>
    <t>На проведение мероприятий по оздоровительной кампании; трудовой занятости подростков и "Школьный стадион"</t>
  </si>
  <si>
    <t xml:space="preserve">На приобретение расходных материалов </t>
  </si>
  <si>
    <t>Для оплаты  медицинского обслуживания муниципальных служащих, вышедших на пенсию</t>
  </si>
  <si>
    <r>
      <t xml:space="preserve">Распределение дополнительных доходов  (без учета изменений объема безвозмездных поступлений) и уточнение остатков средств </t>
    </r>
    <r>
      <rPr>
        <b/>
        <sz val="12.5"/>
        <rFont val="Times New Roman"/>
        <family val="1"/>
        <charset val="204"/>
      </rPr>
      <t xml:space="preserve">на  счете бюджета Округа </t>
    </r>
    <r>
      <rPr>
        <b/>
        <sz val="12.5"/>
        <color theme="1"/>
        <rFont val="Times New Roman"/>
        <family val="1"/>
        <charset val="204"/>
      </rPr>
      <t>на 01.01.2025 года (на сумму 27172,8 тыс. рублей)</t>
    </r>
  </si>
  <si>
    <t>На  проведение ремонтных работ помещения общества  "Всероссийское общество инвалидов" (средства из областного бюджета в виде дотации поступили в декабре 2024 года)</t>
  </si>
  <si>
    <t xml:space="preserve">Для проведения работ по ликвидации несанкционированных свалок (по предписаниям прокуратуры) </t>
  </si>
  <si>
    <t>В зарезервированные средства по "экологическим платежам"  (в соответствии с Постановлением Правительства РФ от 02.08.2022 г. № 1370)</t>
  </si>
  <si>
    <t>На восстановление распределенных зарезервированных средств (для обеспечения своевременной выплаты заработной платы, на выполнение обязательств по исполнению судебных решений и др.)</t>
  </si>
  <si>
    <t>На обеспечение проведения выборов (частично)</t>
  </si>
  <si>
    <t>Для МКУ "ГОЧС" на проведение судебной экспертизы</t>
  </si>
  <si>
    <t xml:space="preserve">Для обеспечения перевозок по пригородным и городским маршрутам до 01.08.2023г. (с учетом доп.маршрута №50, увеличения количества подвижного состава на  маршрутах №№ 33, 4,6,389/389нт,31,2,68 и повышения тарифов) </t>
  </si>
  <si>
    <t xml:space="preserve">Для обеспечения подвоза учащихся МГО (по сентябрь 2025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</si>
</sst>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Calibri"/>
      <family val="2"/>
      <charset val="204"/>
      <scheme val="minor"/>
    </font>
    <font>
      <i/>
      <sz val="12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2.5"/>
      <color rgb="FFFF0000"/>
      <name val="Times New Roman"/>
      <family val="1"/>
      <charset val="204"/>
    </font>
    <font>
      <i/>
      <sz val="12.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4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/>
    </xf>
    <xf numFmtId="4" fontId="8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justify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3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49" fontId="6" fillId="0" borderId="3" xfId="0" applyNumberFormat="1" applyFont="1" applyFill="1" applyBorder="1" applyAlignment="1" applyProtection="1">
      <alignment horizontal="justify" vertical="center" wrapText="1"/>
    </xf>
    <xf numFmtId="49" fontId="6" fillId="0" borderId="4" xfId="0" applyNumberFormat="1" applyFont="1" applyFill="1" applyBorder="1" applyAlignment="1" applyProtection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3"/>
  <sheetViews>
    <sheetView tabSelected="1" topLeftCell="A43" workbookViewId="0">
      <selection activeCell="G48" sqref="G48"/>
    </sheetView>
  </sheetViews>
  <sheetFormatPr defaultColWidth="9.140625" defaultRowHeight="16.5" x14ac:dyDescent="0.25"/>
  <cols>
    <col min="1" max="1" width="1.5703125" style="3" customWidth="1"/>
    <col min="2" max="2" width="4.28515625" style="1" customWidth="1"/>
    <col min="3" max="3" width="48" style="2" customWidth="1"/>
    <col min="4" max="4" width="29" style="2" customWidth="1"/>
    <col min="5" max="5" width="15.28515625" style="1" customWidth="1"/>
    <col min="6" max="6" width="14.140625" style="1" hidden="1" customWidth="1"/>
    <col min="7" max="7" width="83.85546875" style="2" customWidth="1"/>
    <col min="8" max="8" width="5.28515625" style="3" hidden="1" customWidth="1"/>
    <col min="9" max="16384" width="9.140625" style="3"/>
  </cols>
  <sheetData>
    <row r="1" spans="2:8" x14ac:dyDescent="0.25">
      <c r="F1" s="53" t="s">
        <v>17</v>
      </c>
      <c r="G1" s="53"/>
    </row>
    <row r="2" spans="2:8" x14ac:dyDescent="0.25">
      <c r="F2" s="54"/>
      <c r="G2" s="54"/>
    </row>
    <row r="3" spans="2:8" ht="39" customHeight="1" x14ac:dyDescent="0.25">
      <c r="C3" s="55" t="s">
        <v>80</v>
      </c>
      <c r="D3" s="55"/>
      <c r="E3" s="56"/>
      <c r="F3" s="57"/>
      <c r="G3" s="57"/>
    </row>
    <row r="4" spans="2:8" x14ac:dyDescent="0.25">
      <c r="G4" s="4"/>
    </row>
    <row r="5" spans="2:8" ht="49.5" x14ac:dyDescent="0.25">
      <c r="B5" s="5" t="s">
        <v>0</v>
      </c>
      <c r="C5" s="6" t="s">
        <v>1</v>
      </c>
      <c r="D5" s="5" t="s">
        <v>2</v>
      </c>
      <c r="E5" s="7" t="s">
        <v>6</v>
      </c>
      <c r="F5" s="7" t="s">
        <v>3</v>
      </c>
      <c r="G5" s="7" t="s">
        <v>4</v>
      </c>
    </row>
    <row r="6" spans="2:8" ht="33" x14ac:dyDescent="0.25">
      <c r="B6" s="8">
        <v>1</v>
      </c>
      <c r="C6" s="9" t="s">
        <v>5</v>
      </c>
      <c r="D6" s="10"/>
      <c r="E6" s="11">
        <f>SUM(E7:E23)</f>
        <v>81423.399999999994</v>
      </c>
      <c r="F6" s="11" t="e">
        <f>SUM(#REF!)</f>
        <v>#REF!</v>
      </c>
      <c r="G6" s="12"/>
    </row>
    <row r="7" spans="2:8" ht="33" x14ac:dyDescent="0.25">
      <c r="B7" s="5"/>
      <c r="C7" s="13" t="s">
        <v>16</v>
      </c>
      <c r="D7" s="15" t="s">
        <v>7</v>
      </c>
      <c r="E7" s="14">
        <v>25760.1</v>
      </c>
      <c r="F7" s="14"/>
      <c r="G7" s="15" t="s">
        <v>27</v>
      </c>
    </row>
    <row r="8" spans="2:8" ht="60.75" customHeight="1" x14ac:dyDescent="0.25">
      <c r="B8" s="16"/>
      <c r="C8" s="17" t="s">
        <v>28</v>
      </c>
      <c r="D8" s="15" t="s">
        <v>11</v>
      </c>
      <c r="E8" s="14">
        <v>3500</v>
      </c>
      <c r="F8" s="14"/>
      <c r="G8" s="15" t="s">
        <v>29</v>
      </c>
    </row>
    <row r="9" spans="2:8" ht="117" customHeight="1" x14ac:dyDescent="0.25">
      <c r="B9" s="5"/>
      <c r="C9" s="18" t="s">
        <v>30</v>
      </c>
      <c r="D9" s="13" t="s">
        <v>8</v>
      </c>
      <c r="E9" s="14">
        <v>4670.8999999999996</v>
      </c>
      <c r="F9" s="19"/>
      <c r="G9" s="13" t="s">
        <v>31</v>
      </c>
      <c r="H9" s="20" t="s">
        <v>12</v>
      </c>
    </row>
    <row r="10" spans="2:8" ht="38.25" customHeight="1" x14ac:dyDescent="0.25">
      <c r="B10" s="5"/>
      <c r="C10" s="18" t="s">
        <v>32</v>
      </c>
      <c r="D10" s="21" t="s">
        <v>8</v>
      </c>
      <c r="E10" s="14">
        <v>3450</v>
      </c>
      <c r="F10" s="19"/>
      <c r="G10" s="15" t="s">
        <v>88</v>
      </c>
      <c r="H10" s="20"/>
    </row>
    <row r="11" spans="2:8" ht="47.25" customHeight="1" x14ac:dyDescent="0.25">
      <c r="B11" s="42"/>
      <c r="C11" s="46" t="s">
        <v>33</v>
      </c>
      <c r="D11" s="13" t="s">
        <v>8</v>
      </c>
      <c r="E11" s="14">
        <v>954.8</v>
      </c>
      <c r="F11" s="19"/>
      <c r="G11" s="13" t="s">
        <v>34</v>
      </c>
    </row>
    <row r="12" spans="2:8" ht="115.5" x14ac:dyDescent="0.25">
      <c r="B12" s="43"/>
      <c r="C12" s="47"/>
      <c r="D12" s="15" t="s">
        <v>7</v>
      </c>
      <c r="E12" s="14">
        <v>4440.3</v>
      </c>
      <c r="F12" s="19"/>
      <c r="G12" s="13" t="s">
        <v>37</v>
      </c>
    </row>
    <row r="13" spans="2:8" ht="33" x14ac:dyDescent="0.25">
      <c r="B13" s="43"/>
      <c r="C13" s="47"/>
      <c r="D13" s="15" t="s">
        <v>15</v>
      </c>
      <c r="E13" s="23">
        <v>204.6</v>
      </c>
      <c r="F13" s="19"/>
      <c r="G13" s="15" t="s">
        <v>83</v>
      </c>
    </row>
    <row r="14" spans="2:8" ht="66" x14ac:dyDescent="0.25">
      <c r="B14" s="40"/>
      <c r="C14" s="48"/>
      <c r="D14" s="13" t="s">
        <v>9</v>
      </c>
      <c r="E14" s="14">
        <f>51.8+178.7</f>
        <v>230.5</v>
      </c>
      <c r="F14" s="19"/>
      <c r="G14" s="13" t="s">
        <v>36</v>
      </c>
    </row>
    <row r="15" spans="2:8" ht="43.5" customHeight="1" x14ac:dyDescent="0.25">
      <c r="B15" s="42"/>
      <c r="C15" s="49" t="s">
        <v>18</v>
      </c>
      <c r="D15" s="13" t="s">
        <v>8</v>
      </c>
      <c r="E15" s="14">
        <v>1216.5</v>
      </c>
      <c r="F15" s="19"/>
      <c r="G15" s="13" t="s">
        <v>75</v>
      </c>
    </row>
    <row r="16" spans="2:8" ht="49.5" x14ac:dyDescent="0.25">
      <c r="B16" s="43"/>
      <c r="C16" s="50"/>
      <c r="D16" s="22" t="s">
        <v>10</v>
      </c>
      <c r="E16" s="14">
        <v>187.3</v>
      </c>
      <c r="F16" s="19"/>
      <c r="G16" s="13" t="s">
        <v>81</v>
      </c>
    </row>
    <row r="17" spans="2:7" ht="49.5" x14ac:dyDescent="0.25">
      <c r="B17" s="43"/>
      <c r="C17" s="50"/>
      <c r="D17" s="13" t="s">
        <v>9</v>
      </c>
      <c r="E17" s="14">
        <f>937.2+911</f>
        <v>1848.2</v>
      </c>
      <c r="F17" s="19"/>
      <c r="G17" s="13" t="s">
        <v>76</v>
      </c>
    </row>
    <row r="18" spans="2:7" ht="49.5" customHeight="1" x14ac:dyDescent="0.25">
      <c r="B18" s="38"/>
      <c r="C18" s="37" t="s">
        <v>19</v>
      </c>
      <c r="D18" s="21" t="s">
        <v>9</v>
      </c>
      <c r="E18" s="23">
        <v>8500</v>
      </c>
      <c r="F18" s="19"/>
      <c r="G18" s="13" t="s">
        <v>73</v>
      </c>
    </row>
    <row r="19" spans="2:7" ht="34.5" customHeight="1" x14ac:dyDescent="0.25">
      <c r="B19" s="42"/>
      <c r="C19" s="44" t="s">
        <v>35</v>
      </c>
      <c r="D19" s="13" t="s">
        <v>8</v>
      </c>
      <c r="E19" s="23">
        <v>14.2</v>
      </c>
      <c r="F19" s="19"/>
      <c r="G19" s="13" t="s">
        <v>78</v>
      </c>
    </row>
    <row r="20" spans="2:7" ht="57" customHeight="1" x14ac:dyDescent="0.25">
      <c r="B20" s="43"/>
      <c r="C20" s="44"/>
      <c r="D20" s="10" t="s">
        <v>10</v>
      </c>
      <c r="E20" s="23">
        <v>360</v>
      </c>
      <c r="F20" s="19"/>
      <c r="G20" s="13" t="s">
        <v>79</v>
      </c>
    </row>
    <row r="21" spans="2:7" ht="49.5" customHeight="1" x14ac:dyDescent="0.25">
      <c r="B21" s="43"/>
      <c r="C21" s="44"/>
      <c r="D21" s="15" t="s">
        <v>15</v>
      </c>
      <c r="E21" s="35">
        <v>24000</v>
      </c>
      <c r="F21" s="14"/>
      <c r="G21" s="15" t="s">
        <v>84</v>
      </c>
    </row>
    <row r="22" spans="2:7" ht="49.5" customHeight="1" x14ac:dyDescent="0.25">
      <c r="B22" s="43"/>
      <c r="C22" s="44"/>
      <c r="D22" s="15" t="s">
        <v>7</v>
      </c>
      <c r="E22" s="35">
        <f>1660</f>
        <v>1660</v>
      </c>
      <c r="F22" s="14"/>
      <c r="G22" s="15" t="s">
        <v>85</v>
      </c>
    </row>
    <row r="23" spans="2:7" ht="39.75" customHeight="1" x14ac:dyDescent="0.25">
      <c r="B23" s="40"/>
      <c r="C23" s="45"/>
      <c r="D23" s="15" t="s">
        <v>7</v>
      </c>
      <c r="E23" s="35">
        <f>426</f>
        <v>426</v>
      </c>
      <c r="F23" s="14"/>
      <c r="G23" s="15" t="s">
        <v>86</v>
      </c>
    </row>
    <row r="24" spans="2:7" ht="33" x14ac:dyDescent="0.25">
      <c r="B24" s="8">
        <v>2</v>
      </c>
      <c r="C24" s="9" t="s">
        <v>38</v>
      </c>
      <c r="D24" s="10"/>
      <c r="E24" s="11">
        <f>SUM(E25:E35)</f>
        <v>146269.6</v>
      </c>
      <c r="F24" s="11">
        <f>SUM(F25:F25)</f>
        <v>0</v>
      </c>
      <c r="G24" s="12"/>
    </row>
    <row r="25" spans="2:7" ht="56.25" customHeight="1" x14ac:dyDescent="0.25">
      <c r="B25" s="5"/>
      <c r="C25" s="10" t="s">
        <v>20</v>
      </c>
      <c r="D25" s="51" t="s">
        <v>7</v>
      </c>
      <c r="E25" s="24">
        <v>60469.1</v>
      </c>
      <c r="F25" s="19"/>
      <c r="G25" s="15" t="s">
        <v>87</v>
      </c>
    </row>
    <row r="26" spans="2:7" ht="66" x14ac:dyDescent="0.25">
      <c r="B26" s="5"/>
      <c r="C26" s="10" t="s">
        <v>53</v>
      </c>
      <c r="D26" s="52"/>
      <c r="E26" s="23">
        <f>1000+335+3.2</f>
        <v>1338.2</v>
      </c>
      <c r="F26" s="19"/>
      <c r="G26" s="13" t="s">
        <v>54</v>
      </c>
    </row>
    <row r="27" spans="2:7" ht="49.5" x14ac:dyDescent="0.25">
      <c r="B27" s="5"/>
      <c r="C27" s="22" t="s">
        <v>39</v>
      </c>
      <c r="D27" s="52"/>
      <c r="E27" s="23">
        <v>12752.2</v>
      </c>
      <c r="F27" s="19"/>
      <c r="G27" s="21" t="s">
        <v>40</v>
      </c>
    </row>
    <row r="28" spans="2:7" s="33" customFormat="1" ht="33" x14ac:dyDescent="0.25">
      <c r="B28" s="34"/>
      <c r="C28" s="15" t="s">
        <v>55</v>
      </c>
      <c r="D28" s="52"/>
      <c r="E28" s="35">
        <v>1189.8</v>
      </c>
      <c r="F28" s="14"/>
      <c r="G28" s="15" t="s">
        <v>56</v>
      </c>
    </row>
    <row r="29" spans="2:7" ht="56.25" customHeight="1" x14ac:dyDescent="0.25">
      <c r="B29" s="5"/>
      <c r="C29" s="10" t="s">
        <v>41</v>
      </c>
      <c r="D29" s="52"/>
      <c r="E29" s="23">
        <v>12400</v>
      </c>
      <c r="F29" s="19"/>
      <c r="G29" s="13" t="s">
        <v>42</v>
      </c>
    </row>
    <row r="30" spans="2:7" ht="33" x14ac:dyDescent="0.25">
      <c r="B30" s="5"/>
      <c r="C30" s="10" t="s">
        <v>21</v>
      </c>
      <c r="D30" s="52"/>
      <c r="E30" s="23">
        <v>12000</v>
      </c>
      <c r="F30" s="19"/>
      <c r="G30" s="13" t="s">
        <v>22</v>
      </c>
    </row>
    <row r="31" spans="2:7" ht="27" customHeight="1" x14ac:dyDescent="0.25">
      <c r="B31" s="5"/>
      <c r="C31" s="10" t="s">
        <v>43</v>
      </c>
      <c r="D31" s="52"/>
      <c r="E31" s="23">
        <v>3000</v>
      </c>
      <c r="F31" s="19"/>
      <c r="G31" s="13" t="s">
        <v>46</v>
      </c>
    </row>
    <row r="32" spans="2:7" ht="42" customHeight="1" x14ac:dyDescent="0.25">
      <c r="B32" s="5"/>
      <c r="C32" s="22" t="s">
        <v>44</v>
      </c>
      <c r="D32" s="52"/>
      <c r="E32" s="23">
        <v>5400</v>
      </c>
      <c r="F32" s="19"/>
      <c r="G32" s="21" t="s">
        <v>45</v>
      </c>
    </row>
    <row r="33" spans="2:7" ht="42" customHeight="1" x14ac:dyDescent="0.25">
      <c r="B33" s="5"/>
      <c r="C33" s="22" t="s">
        <v>47</v>
      </c>
      <c r="D33" s="52"/>
      <c r="E33" s="23">
        <v>25124.3</v>
      </c>
      <c r="F33" s="19"/>
      <c r="G33" s="21" t="s">
        <v>48</v>
      </c>
    </row>
    <row r="34" spans="2:7" ht="42" customHeight="1" x14ac:dyDescent="0.25">
      <c r="B34" s="5"/>
      <c r="C34" s="22" t="s">
        <v>50</v>
      </c>
      <c r="D34" s="52"/>
      <c r="E34" s="23">
        <v>12123.2</v>
      </c>
      <c r="F34" s="19"/>
      <c r="G34" s="21" t="s">
        <v>49</v>
      </c>
    </row>
    <row r="35" spans="2:7" ht="55.5" customHeight="1" x14ac:dyDescent="0.25">
      <c r="B35" s="5"/>
      <c r="C35" s="22" t="s">
        <v>51</v>
      </c>
      <c r="D35" s="52"/>
      <c r="E35" s="23">
        <v>472.8</v>
      </c>
      <c r="F35" s="19"/>
      <c r="G35" s="21" t="s">
        <v>52</v>
      </c>
    </row>
    <row r="36" spans="2:7" ht="49.5" x14ac:dyDescent="0.25">
      <c r="B36" s="8">
        <v>3</v>
      </c>
      <c r="C36" s="9" t="s">
        <v>23</v>
      </c>
      <c r="D36" s="10"/>
      <c r="E36" s="25">
        <f>SUM(E37:E39)</f>
        <v>1640</v>
      </c>
      <c r="F36" s="19"/>
      <c r="G36" s="13"/>
    </row>
    <row r="37" spans="2:7" ht="49.5" x14ac:dyDescent="0.25">
      <c r="B37" s="8"/>
      <c r="C37" s="10" t="s">
        <v>24</v>
      </c>
      <c r="D37" s="10" t="s">
        <v>7</v>
      </c>
      <c r="E37" s="23">
        <v>1063.3</v>
      </c>
      <c r="F37" s="19"/>
      <c r="G37" s="46" t="s">
        <v>59</v>
      </c>
    </row>
    <row r="38" spans="2:7" ht="33" x14ac:dyDescent="0.25">
      <c r="B38" s="5"/>
      <c r="C38" s="10" t="s">
        <v>57</v>
      </c>
      <c r="D38" s="10" t="s">
        <v>7</v>
      </c>
      <c r="E38" s="23">
        <v>326.7</v>
      </c>
      <c r="F38" s="19"/>
      <c r="G38" s="52"/>
    </row>
    <row r="39" spans="2:7" ht="33" x14ac:dyDescent="0.25">
      <c r="B39" s="5"/>
      <c r="C39" s="10" t="s">
        <v>58</v>
      </c>
      <c r="D39" s="10" t="s">
        <v>7</v>
      </c>
      <c r="E39" s="23">
        <v>250</v>
      </c>
      <c r="F39" s="19"/>
      <c r="G39" s="41"/>
    </row>
    <row r="40" spans="2:7" ht="33" x14ac:dyDescent="0.25">
      <c r="B40" s="8">
        <v>4</v>
      </c>
      <c r="C40" s="9" t="s">
        <v>13</v>
      </c>
      <c r="D40" s="15"/>
      <c r="E40" s="11">
        <f>SUM(E41:E49)</f>
        <v>40621.300000000003</v>
      </c>
      <c r="F40" s="11">
        <f>SUM(F42:F43)</f>
        <v>0</v>
      </c>
      <c r="G40" s="12"/>
    </row>
    <row r="41" spans="2:7" ht="99" x14ac:dyDescent="0.25">
      <c r="B41" s="5"/>
      <c r="C41" s="13" t="s">
        <v>68</v>
      </c>
      <c r="D41" s="10" t="s">
        <v>10</v>
      </c>
      <c r="E41" s="19">
        <v>12500</v>
      </c>
      <c r="F41" s="19"/>
      <c r="G41" s="26" t="s">
        <v>70</v>
      </c>
    </row>
    <row r="42" spans="2:7" ht="46.5" customHeight="1" x14ac:dyDescent="0.25">
      <c r="B42" s="5"/>
      <c r="C42" s="13" t="s">
        <v>25</v>
      </c>
      <c r="D42" s="15" t="s">
        <v>7</v>
      </c>
      <c r="E42" s="14">
        <v>1500</v>
      </c>
      <c r="F42" s="14"/>
      <c r="G42" s="39" t="s">
        <v>82</v>
      </c>
    </row>
    <row r="43" spans="2:7" ht="48" customHeight="1" x14ac:dyDescent="0.25">
      <c r="B43" s="5"/>
      <c r="C43" s="13" t="s">
        <v>62</v>
      </c>
      <c r="D43" s="15" t="s">
        <v>7</v>
      </c>
      <c r="E43" s="14">
        <f>1185.8+1028.1+762</f>
        <v>2975.8999999999996</v>
      </c>
      <c r="F43" s="19"/>
      <c r="G43" s="15" t="s">
        <v>63</v>
      </c>
    </row>
    <row r="44" spans="2:7" ht="64.5" customHeight="1" x14ac:dyDescent="0.25">
      <c r="B44" s="5"/>
      <c r="C44" s="13" t="s">
        <v>26</v>
      </c>
      <c r="D44" s="15" t="s">
        <v>7</v>
      </c>
      <c r="E44" s="14">
        <f>1500+1660.5</f>
        <v>3160.5</v>
      </c>
      <c r="F44" s="19"/>
      <c r="G44" s="15" t="s">
        <v>60</v>
      </c>
    </row>
    <row r="45" spans="2:7" ht="64.5" customHeight="1" x14ac:dyDescent="0.25">
      <c r="B45" s="5"/>
      <c r="C45" s="21" t="s">
        <v>71</v>
      </c>
      <c r="D45" s="15" t="s">
        <v>11</v>
      </c>
      <c r="E45" s="14">
        <v>1300</v>
      </c>
      <c r="F45" s="19"/>
      <c r="G45" s="15" t="s">
        <v>72</v>
      </c>
    </row>
    <row r="46" spans="2:7" ht="64.5" customHeight="1" x14ac:dyDescent="0.25">
      <c r="B46" s="5"/>
      <c r="C46" s="21" t="s">
        <v>67</v>
      </c>
      <c r="D46" s="21" t="s">
        <v>8</v>
      </c>
      <c r="E46" s="14">
        <v>142</v>
      </c>
      <c r="F46" s="19"/>
      <c r="G46" s="15" t="s">
        <v>61</v>
      </c>
    </row>
    <row r="47" spans="2:7" ht="64.5" customHeight="1" x14ac:dyDescent="0.25">
      <c r="B47" s="5"/>
      <c r="C47" s="21" t="s">
        <v>65</v>
      </c>
      <c r="D47" s="21" t="s">
        <v>8</v>
      </c>
      <c r="E47" s="14">
        <f>5050.4+10000</f>
        <v>15050.4</v>
      </c>
      <c r="F47" s="19"/>
      <c r="G47" s="15" t="s">
        <v>77</v>
      </c>
    </row>
    <row r="48" spans="2:7" ht="64.5" customHeight="1" x14ac:dyDescent="0.25">
      <c r="B48" s="5"/>
      <c r="C48" s="21" t="s">
        <v>66</v>
      </c>
      <c r="D48" s="21" t="s">
        <v>9</v>
      </c>
      <c r="E48" s="14">
        <v>2500</v>
      </c>
      <c r="F48" s="19"/>
      <c r="G48" s="15" t="s">
        <v>64</v>
      </c>
    </row>
    <row r="49" spans="2:7" ht="111" customHeight="1" x14ac:dyDescent="0.25">
      <c r="B49" s="5"/>
      <c r="C49" s="21" t="s">
        <v>69</v>
      </c>
      <c r="D49" s="21" t="s">
        <v>9</v>
      </c>
      <c r="E49" s="14">
        <v>1492.5</v>
      </c>
      <c r="F49" s="19"/>
      <c r="G49" s="27" t="s">
        <v>74</v>
      </c>
    </row>
    <row r="50" spans="2:7" x14ac:dyDescent="0.25">
      <c r="B50" s="5"/>
      <c r="C50" s="28" t="s">
        <v>14</v>
      </c>
      <c r="D50" s="8"/>
      <c r="E50" s="11">
        <f>SUM(E6+E24+E36+E40)</f>
        <v>269954.3</v>
      </c>
      <c r="F50" s="11" t="e">
        <f>SUM(#REF!+#REF!+F6+#REF!)+#REF!</f>
        <v>#REF!</v>
      </c>
      <c r="G50" s="12"/>
    </row>
    <row r="51" spans="2:7" ht="15.75" customHeight="1" x14ac:dyDescent="0.25">
      <c r="B51" s="29"/>
      <c r="C51" s="30"/>
      <c r="D51" s="30"/>
      <c r="E51" s="31"/>
      <c r="F51" s="31"/>
      <c r="G51" s="32"/>
    </row>
    <row r="52" spans="2:7" hidden="1" x14ac:dyDescent="0.25">
      <c r="E52" s="1">
        <v>269954.3</v>
      </c>
    </row>
    <row r="53" spans="2:7" hidden="1" x14ac:dyDescent="0.25">
      <c r="E53" s="36">
        <f>SUM(E50-E52)</f>
        <v>0</v>
      </c>
    </row>
  </sheetData>
  <mergeCells count="11">
    <mergeCell ref="D25:D35"/>
    <mergeCell ref="G37:G39"/>
    <mergeCell ref="F1:G1"/>
    <mergeCell ref="F2:G2"/>
    <mergeCell ref="C3:G3"/>
    <mergeCell ref="B19:B23"/>
    <mergeCell ref="C19:C23"/>
    <mergeCell ref="B11:B14"/>
    <mergeCell ref="C11:C14"/>
    <mergeCell ref="B15:B17"/>
    <mergeCell ref="C15:C17"/>
  </mergeCells>
  <pageMargins left="0.70866141732283472" right="0.70866141732283472" top="0.35433070866141736" bottom="0.15748031496062992" header="0.31496062992125984" footer="0.31496062992125984"/>
  <pageSetup paperSize="9" scale="71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Ира Халявина</cp:lastModifiedBy>
  <cp:lastPrinted>2025-03-13T07:49:42Z</cp:lastPrinted>
  <dcterms:created xsi:type="dcterms:W3CDTF">2021-08-09T05:03:38Z</dcterms:created>
  <dcterms:modified xsi:type="dcterms:W3CDTF">2025-03-13T07:50:15Z</dcterms:modified>
</cp:coreProperties>
</file>