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7555" windowHeight="12300" activeTab="1"/>
  </bookViews>
  <sheets>
    <sheet name="прил 1" sheetId="2" r:id="rId1"/>
    <sheet name="прил 2" sheetId="1" r:id="rId2"/>
  </sheets>
  <definedNames>
    <definedName name="_xlnm.Print_Titles" localSheetId="0">'прил 1'!$7:$7</definedName>
    <definedName name="_xlnm.Print_Titles" localSheetId="1">'прил 2'!$8:$8</definedName>
    <definedName name="_xlnm.Print_Area" localSheetId="0">'прил 1'!$A$1:$B$53</definedName>
    <definedName name="_xlnm.Print_Area" localSheetId="1">'прил 2'!$A$1:$E$242</definedName>
  </definedNames>
  <calcPr calcId="145621"/>
</workbook>
</file>

<file path=xl/calcChain.xml><?xml version="1.0" encoding="utf-8"?>
<calcChain xmlns="http://schemas.openxmlformats.org/spreadsheetml/2006/main">
  <c r="C238" i="1" l="1"/>
  <c r="C236" i="1"/>
  <c r="E230" i="1"/>
  <c r="D230" i="1"/>
  <c r="C230" i="1"/>
  <c r="E185" i="1"/>
  <c r="D185" i="1"/>
  <c r="C185" i="1"/>
  <c r="E121" i="1"/>
  <c r="D121" i="1"/>
  <c r="C121" i="1"/>
  <c r="C116" i="1" s="1"/>
  <c r="C241" i="1" s="1"/>
  <c r="E117" i="1"/>
  <c r="D117" i="1"/>
  <c r="C117" i="1"/>
  <c r="E108" i="1"/>
  <c r="D108" i="1"/>
  <c r="C108" i="1"/>
  <c r="C107" i="1" s="1"/>
  <c r="E78" i="1"/>
  <c r="D78" i="1"/>
  <c r="C78" i="1"/>
  <c r="E69" i="1"/>
  <c r="D69" i="1"/>
  <c r="C69" i="1"/>
  <c r="E58" i="1"/>
  <c r="D58" i="1"/>
  <c r="C58" i="1"/>
  <c r="E53" i="1"/>
  <c r="D53" i="1"/>
  <c r="C53" i="1"/>
  <c r="E40" i="1"/>
  <c r="D40" i="1"/>
  <c r="C40" i="1"/>
  <c r="E36" i="1"/>
  <c r="D36" i="1"/>
  <c r="C36" i="1"/>
  <c r="E33" i="1"/>
  <c r="E31" i="1" s="1"/>
  <c r="D33" i="1"/>
  <c r="D31" i="1" s="1"/>
  <c r="C33" i="1"/>
  <c r="C31" i="1" s="1"/>
  <c r="E24" i="1"/>
  <c r="D24" i="1"/>
  <c r="C24" i="1"/>
  <c r="E19" i="1"/>
  <c r="D19" i="1"/>
  <c r="C19" i="1"/>
  <c r="E9" i="1"/>
  <c r="D9" i="1"/>
  <c r="C9" i="1"/>
  <c r="E39" i="1" l="1"/>
  <c r="C39" i="1"/>
  <c r="E114" i="1"/>
  <c r="E115" i="1" s="1"/>
  <c r="E242" i="1" s="1"/>
  <c r="D114" i="1"/>
  <c r="C114" i="1"/>
  <c r="D39" i="1"/>
  <c r="D116" i="1"/>
  <c r="D241" i="1" s="1"/>
  <c r="E116" i="1"/>
  <c r="E241" i="1" s="1"/>
  <c r="D115" i="1"/>
  <c r="D242" i="1" l="1"/>
  <c r="C115" i="1"/>
  <c r="C242" i="1" s="1"/>
</calcChain>
</file>

<file path=xl/sharedStrings.xml><?xml version="1.0" encoding="utf-8"?>
<sst xmlns="http://schemas.openxmlformats.org/spreadsheetml/2006/main" count="530" uniqueCount="428">
  <si>
    <t>к решению собрания депутатов</t>
  </si>
  <si>
    <t>Миасского городского округа</t>
  </si>
  <si>
    <t>от                             г.  №            .</t>
  </si>
  <si>
    <t>Объем бюджета Миасского городского округа по доходам на 2025 год и на плановый период 2026 - 2027 годов</t>
  </si>
  <si>
    <t>(Тыс. рублей)</t>
  </si>
  <si>
    <t>Коды бюджетной классификации</t>
  </si>
  <si>
    <t>Наименование доходов</t>
  </si>
  <si>
    <t>2025 год</t>
  </si>
  <si>
    <t>2026 год</t>
  </si>
  <si>
    <t>2027 год</t>
  </si>
  <si>
    <t xml:space="preserve"> 000 1 01 02000 01 0000 110</t>
  </si>
  <si>
    <t xml:space="preserve"> Налог на доходы физических лиц</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</si>
  <si>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</si>
  <si>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</si>
  <si>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</si>
  <si>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</si>
  <si>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</si>
  <si>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</si>
  <si>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</si>
  <si>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</si>
  <si>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182 1 01 02080 01 1000 110</t>
  </si>
  <si>
    <t>182 1 01 02130 01 1000 110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</si>
  <si>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</si>
  <si>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</si>
  <si>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</si>
  <si>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182 1 01 02150 01 1000 110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</si>
  <si>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</si>
  <si>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182 1 01 02210 01 1000 110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</si>
  <si>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</si>
  <si>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</si>
  <si>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</si>
  <si>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</si>
  <si>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</si>
  <si>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</si>
  <si>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</si>
  <si>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</si>
  <si>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</si>
  <si>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</si>
  <si>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</si>
  <si>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</si>
  <si>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</si>
  <si>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182 1 05 01011 01 1000 110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</si>
  <si>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</si>
  <si>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</si>
  <si>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</si>
  <si>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</si>
  <si>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</si>
  <si>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</si>
  <si>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</si>
  <si>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</si>
  <si>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</si>
  <si>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</si>
  <si>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</si>
  <si>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</si>
  <si>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</si>
  <si>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</si>
  <si>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</si>
  <si>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</si>
  <si>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</si>
  <si>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</si>
  <si>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</si>
  <si>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</si>
  <si>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</si>
  <si>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</si>
  <si>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</si>
  <si>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</si>
  <si>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</si>
  <si>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</si>
  <si>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</si>
  <si>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</si>
  <si>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</si>
  <si>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</si>
  <si>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</si>
  <si>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</si>
  <si>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</si>
  <si>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</si>
  <si>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</si>
  <si>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</si>
  <si>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</si>
  <si>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</si>
  <si>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</si>
  <si>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</si>
  <si>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</si>
  <si>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</si>
  <si>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</si>
  <si>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</si>
  <si>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</si>
  <si>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</si>
  <si>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</si>
  <si>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</si>
  <si>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</si>
  <si>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283 1 11 09080 04 0000 120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</si>
  <si>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</si>
  <si>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</si>
  <si>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</si>
  <si>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</si>
  <si>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</si>
  <si>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</si>
  <si>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</si>
  <si>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</si>
  <si>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</si>
  <si>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</si>
  <si>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</si>
  <si>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</si>
  <si>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</si>
  <si>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</si>
  <si>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</si>
  <si>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</si>
  <si>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Прочие доходы от оказания платных услуг (работ) получателями средств бюджетов городских округов</t>
  </si>
  <si>
    <t>283 1 13 02064 04 0000 130</t>
  </si>
  <si>
    <t>Доходы, поступающие в порядке возмещения расходов, понесенных в связи с эксплуатацией имущества городских округов</t>
  </si>
  <si>
    <t>287 1 13 02064 04 0000 130</t>
  </si>
  <si>
    <t>288 1 13 02064 04 0000 130</t>
  </si>
  <si>
    <t>289 1 13 02064 04 0000 130</t>
  </si>
  <si>
    <t>283 1 13 02994 04 0000 130</t>
  </si>
  <si>
    <t>Прочие доходы от компенсации затрат бюджетов городских округов</t>
  </si>
  <si>
    <t>285 1 13 02994 04 0000 130</t>
  </si>
  <si>
    <t>288 1 13 02994 04 0000 130</t>
  </si>
  <si>
    <t>289 1 13 02994 04 0000 130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</si>
  <si>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</si>
  <si>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</si>
  <si>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</si>
  <si>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</si>
  <si>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</si>
  <si>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</si>
  <si>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</si>
  <si>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</si>
  <si>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</si>
  <si>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</si>
  <si>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</si>
  <si>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</si>
  <si>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</si>
  <si>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</si>
  <si>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</si>
  <si>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</si>
  <si>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</si>
  <si>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</si>
  <si>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</si>
  <si>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</si>
  <si>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</si>
  <si>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</si>
  <si>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</si>
  <si>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</si>
  <si>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</si>
  <si>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</si>
  <si>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</si>
  <si>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</si>
  <si>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</si>
  <si>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</si>
  <si>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024 1 16 01113 01 0000 140</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</si>
  <si>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</si>
  <si>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</si>
  <si>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</si>
  <si>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</si>
  <si>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</si>
  <si>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</si>
  <si>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</si>
  <si>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</si>
  <si>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012 1 16 01183 01 9000 140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</si>
  <si>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</si>
  <si>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</si>
  <si>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</si>
  <si>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</si>
  <si>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</si>
  <si>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</si>
  <si>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</si>
  <si>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</si>
  <si>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</si>
  <si>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</si>
  <si>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</si>
  <si>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</si>
  <si>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</si>
  <si>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</si>
  <si>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</si>
  <si>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</si>
  <si>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</si>
  <si>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</si>
  <si>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</si>
  <si>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</si>
  <si>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188 1 16 10123 01 0000 140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</si>
  <si>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</si>
  <si>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283 1 16 10123 01 0000 140</t>
  </si>
  <si>
    <t>033 1 16 11050 01 0000 140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</si>
  <si>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</si>
  <si>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048 1 16 11050 01 0000 140</t>
  </si>
  <si>
    <t>000 1 17 05000 00 0000 180</t>
  </si>
  <si>
    <t>Прочие неналоговые доходы</t>
  </si>
  <si>
    <t>283 1 17 15020 04 0000 150</t>
  </si>
  <si>
    <t>Инициативные платежи, зачисляемые в бюджеты городских округов</t>
  </si>
  <si>
    <t>283 1 17 15020 04 0014 150</t>
  </si>
  <si>
    <t>Инициативные платежи, зачисляемые в бюджеты городских округов (инициативный проект «Благоустройство дворовой территории многоквартирных домов №№ 33, 35а по ул. Набережная в г. Миассе»)</t>
  </si>
  <si>
    <t>283 1 17 15020 04 0015 150</t>
  </si>
  <si>
    <t>Инициативные платежи, зачисляемые в бюджеты городских округов (инициативный проект «Благоустройство дворовой территории многоквартирных домов №№ 9, 13, 15 по ул. Уральских Добровольцев в г. Миассе»)</t>
  </si>
  <si>
    <t>283 1 17 15020 04 0016 150</t>
  </si>
  <si>
    <t>Инициативные платежи, зачисляемые в бюджеты городских округов (инициативный проект «Благоустройство дворовой территории многоквартирного дома № 17 по ул. Попова в г. Миассе»)</t>
  </si>
  <si>
    <t>283 1 17 15020 04 0017 150</t>
  </si>
  <si>
    <t>Инициативные платежи, зачисляемые в бюджеты городских округов (инициативный проект «Благоустройство территории сельского клуба по ул. Ленина, 25 в селе Черновском Миасского городского округа»)</t>
  </si>
  <si>
    <t>283 1 17 15020 04 0018 150</t>
  </si>
  <si>
    <t>Инициативные платежи, зачисляемые в бюджеты городских округов (инициативный проект «Благоустройство дворовой территории многоквартирных домов №№ 3, 5, 9 по б-ру Седова в г. Миассе»)</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</si>
  <si>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</si>
  <si>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</si>
  <si>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</si>
  <si>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</si>
  <si>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</si>
  <si>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</si>
  <si>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</si>
  <si>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</si>
  <si>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</si>
  <si>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</si>
  <si>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</si>
  <si>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</si>
  <si>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</si>
  <si>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</si>
  <si>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</si>
  <si>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</si>
  <si>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</si>
  <si>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</si>
  <si>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</si>
  <si>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</si>
  <si>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 xml:space="preserve">283 2 02 20079 04 0000 150
</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</si>
  <si>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</si>
  <si>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</si>
  <si>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</si>
  <si>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</si>
  <si>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Субсидии бюджетам городских округов на государственную поддержку организаций, входящих в систему спортивной подготовки</t>
  </si>
  <si>
    <t>287 2 02 25229 04 0000 150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</si>
  <si>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</si>
  <si>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</si>
  <si>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</si>
  <si>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288 2 02 25315 04 0000 150</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</si>
  <si>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</si>
  <si>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</si>
  <si>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</si>
  <si>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</si>
  <si>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городских округов на реализацию мероприятий по обеспечению жильем молодых семей</t>
  </si>
  <si>
    <t>289 2 02 25519 04 0000 150</t>
  </si>
  <si>
    <t>Субсидии бюджетам городских округов  на поддержку отрасли культуры на приобретение зданий для размещения муниципальных учреждений культуры, в том числе путем инвестирования в строительство, и приобретение основных средств для указанных учреждений</t>
  </si>
  <si>
    <t>Субсидии бюджетам городских округов  на поддержку отрасли культуры на создание модельных муниципальных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</si>
  <si>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школ искусств</t>
  </si>
  <si>
    <t>Субсидии бюджетам городских округов на поддержку отрасли культуры на государственную поддержку лучших работников муниципальных учреждений культуры, находящихся на территории сельских поселений</t>
  </si>
  <si>
    <t>Субсидии бюджетам городских округов на поддержку отрасли культуры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t>
  </si>
  <si>
    <t xml:space="preserve">283 2 02 25555 04 0000 150 </t>
  </si>
  <si>
    <t>Субсидии бюджетам городских округов на реализацию программ формирования современной городской среды</t>
  </si>
  <si>
    <t>288 2 02 25559 04 0000 150</t>
  </si>
  <si>
    <t>Субсидии на оснащение предметных кабинетов общеобразовательных организаций средствами обучения и воспитания</t>
  </si>
  <si>
    <t>288 2 02 25750 04 0000 150</t>
  </si>
  <si>
    <t>Прочие субсидии бюджетам городских округов на еализацию мероприятий по модернизации школьных систем образования</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</si>
  <si>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</si>
  <si>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</si>
  <si>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283 2 02 27112 04 0000 150</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</si>
  <si>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</si>
  <si>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Прочие субсидии бюджетам городских округов на  капитальные вложения в объекты физической культуры и спорта </t>
  </si>
  <si>
    <t>283 2 02 29999 04 0000 150</t>
  </si>
  <si>
    <t>Прочие субсидии бюджетам городских округов на мероприятия по проведению строительно-монтажных и проектно-изыскательских работ на объектах коммунального хозяйства и систем инженерной инфраструктуры, находящихся в муниципальной собственности, в целях энергосбережения и повышения энергетической эффективности</t>
  </si>
  <si>
    <t>Прочие субсидии бюджетам городских округов на 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</si>
  <si>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</si>
  <si>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</si>
  <si>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</si>
  <si>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</si>
  <si>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</si>
  <si>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</si>
  <si>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</si>
  <si>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модернизацию, реконструкцию и капитальный ремонт объектов систем водоснабжения, водоотведения и очистки сточных вод, а также очистных сооружений канализации, в том числе проектно-изыскательские работы</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</si>
  <si>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</si>
  <si>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</si>
  <si>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модернизацию муниципальных учреждений культурно-досугового типа в населенных пунктах с численностью до 500 тысяч человек</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</si>
  <si>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</si>
  <si>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</si>
  <si>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</si>
  <si>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</si>
  <si>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</si>
  <si>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</si>
  <si>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</si>
  <si>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закупку и монтаж оборудования для создания модульных спортивных сооружений</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</si>
  <si>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</si>
  <si>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</si>
  <si>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</si>
  <si>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</si>
  <si>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</si>
  <si>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</si>
  <si>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</si>
  <si>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</si>
  <si>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создание научных детских площадок</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</si>
  <si>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</si>
  <si>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</si>
  <si>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образовательные программы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</si>
  <si>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благоустройство территорий, оборудование и капитальный ремонт открытых плоскостных сооружений муниципальных образовательных организаций</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</si>
  <si>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</si>
  <si>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</si>
  <si>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</si>
  <si>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</si>
  <si>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</si>
  <si>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</si>
  <si>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</si>
  <si>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</si>
  <si>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</si>
  <si>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муниципальных общеобразовательных организаций</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</si>
  <si>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</si>
  <si>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</si>
  <si>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</si>
  <si>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</si>
  <si>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</si>
  <si>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</si>
  <si>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</si>
  <si>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</si>
  <si>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</si>
  <si>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</si>
  <si>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</si>
  <si>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</si>
  <si>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по организации мероприятий при осуществлении деятельности по обращению с животными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</si>
  <si>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</si>
  <si>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</si>
  <si>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</si>
  <si>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</si>
  <si>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</si>
  <si>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</si>
  <si>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</si>
  <si>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</si>
  <si>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</si>
  <si>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</si>
  <si>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</si>
  <si>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</si>
  <si>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</si>
  <si>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</si>
  <si>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</si>
  <si>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</si>
  <si>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</si>
  <si>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</si>
  <si>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</si>
  <si>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</si>
  <si>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</si>
  <si>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</si>
  <si>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</si>
  <si>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Субвенции бюджетам городских округов на выполнение передаваемых полномочий субъектов Российской Федерации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</si>
  <si>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</si>
  <si>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</si>
  <si>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</si>
  <si>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</si>
  <si>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</si>
  <si>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</si>
  <si>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</si>
  <si>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</si>
  <si>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</si>
  <si>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</si>
  <si>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</si>
  <si>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</si>
  <si>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</si>
  <si>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</si>
  <si>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</si>
  <si>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</si>
  <si>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</si>
  <si>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</si>
  <si>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</si>
  <si>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 за счет средств областного бюджета</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</si>
  <si>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</si>
  <si>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</si>
  <si>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</si>
  <si>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</si>
  <si>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</si>
  <si>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</si>
  <si>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</si>
  <si>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</si>
  <si>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</si>
  <si>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</si>
  <si>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</si>
  <si>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</si>
  <si>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</si>
  <si>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</si>
  <si>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обустройство мест (площадок) накопления твердых коммунальных отходов жилого фонда</t>
  </si>
  <si>
    <t>000 2 04 00000 00 0000 000</t>
  </si>
  <si>
    <t>Безвозмездные поступления от негосударственных организаций</t>
  </si>
  <si>
    <t>289 2 04 04020 04 0000 150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</si>
  <si>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</si>
  <si>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</si>
  <si>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</si>
  <si>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</si>
  <si>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</si>
  <si>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288 2 07 04050 04 0000 150</t>
  </si>
  <si>
    <t>Прочие безвозмездные поступления в бюджеты городских округов</t>
  </si>
  <si>
    <t>000 2 00 00000 00 0000 000</t>
  </si>
  <si>
    <t>БЕЗВОЗМЕЗДНЫЕ ПОСТУПЛЕНИЯ</t>
  </si>
  <si>
    <t>ВСЕГО ДОХОДОВ</t>
  </si>
  <si>
    <t>Приложение 2</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</si>
  <si>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(в части налога на доходы физических лиц, уплаченного налоговыми агентами, определенными Правительством Российской Федерации, распределяемого между бюджетами субъектов Российской Федерации) (сумма платежа (перерасчеты, недоимка и задолженность по соответствующему платежу, в том числе по отмененному)</t>
  </si>
  <si>
    <t>к  решению Собрания депутатов</t>
  </si>
  <si>
    <t xml:space="preserve">                                                                                                                                                  от                            № </t>
  </si>
  <si>
    <t>Нормативы отчислений доходов</t>
  </si>
  <si>
    <t>Наименование дохода</t>
  </si>
  <si>
    <t>Норматив отчислений, %</t>
  </si>
  <si>
    <t>Доходы от погашения задолженности и перерасчетов по отмененным налогам, сборам и иным обязательным платежам</t>
  </si>
  <si>
    <t>Земельный налог (по обязательствам, возникшим до 1 января 2006 года), мобилизуемый на территориях городских округов</t>
  </si>
  <si>
    <t>Налог на рекламу, мобилизуемый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</si>
  <si>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</si>
  <si>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Прочие местные налоги и сборы, мобилизуемые на территориях городских округов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</si>
  <si>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</si>
  <si>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Доходы от оказания платных услуг и компенсации затрат государства</t>
  </si>
  <si>
    <t>Доходы от оказания информационных услуг органами местного самоуправления городских округов, казенными учреждениями городских округов</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</si>
  <si>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</si>
  <si>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Доходы от административных платежей и сборов</t>
  </si>
  <si>
    <t>Платежи, взимаемые органами местного самоуправления (организациями) городских округов за выполнение определенных функций</t>
  </si>
  <si>
    <t>Доходы от штрафов, санкций, возмещения ущерба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</si>
  <si>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</si>
  <si>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</si>
  <si>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Доходы от прочих неналоговых доходов</t>
  </si>
  <si>
    <t>Невыясненные поступления, зачисляемые в бюджеты городских округов</t>
  </si>
  <si>
    <t>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(по обязательствам, возникшим до 1 января 2008 года)</t>
  </si>
  <si>
    <t>Прочие неналоговые доходы бюджетов городских округов</t>
  </si>
  <si>
    <t>Средства самообложения граждан, зачисляемые в бюджеты городских округов</t>
  </si>
  <si>
    <t>Прочие неналоговые доходы бюджетов городских округов в части невыясненных поступлений, по которым не осуществлен возврат (уточнение) не позднее трех лет со дня их зачисления на единый счет бюджета городского округа</t>
  </si>
  <si>
    <t>Доходы от безвозмездных поступлений от других бюджетов бюджетной системы Российской Федерации</t>
  </si>
  <si>
    <t>Дотации бюджетам городских округов</t>
  </si>
  <si>
    <t>Субсидии бюджетам городских округов</t>
  </si>
  <si>
    <t>Субвенции бюджетам городских округов</t>
  </si>
  <si>
    <t>Иные межбюджетные трансферты, передаваемые бюджетам городских округов</t>
  </si>
  <si>
    <t>Доходы от безвозмездных поступлений от государственных (муниципальных) организаций</t>
  </si>
  <si>
    <t>Безвозмездные поступления от государственных (муниципальных) организаций в бюджеты городских округов</t>
  </si>
  <si>
    <t>Доходы от безвозмездных поступлений от негосударственных организаций</t>
  </si>
  <si>
    <t>Безвозмездные поступления  от негосударственных организаций в бюджеты городских округов</t>
  </si>
  <si>
    <t>Доходы от прочих безвозмездных поступлений</t>
  </si>
  <si>
    <t>Доходы от перечислений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</si>
  <si>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</si>
  <si>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городских округов (в бюджеты городских округов) для осуществления взыскания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</si>
  <si>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</si>
  <si>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</si>
  <si>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</si>
  <si>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городских округов</t>
  </si>
  <si>
    <t>Приложение  1</t>
  </si>
  <si>
    <t>в бюджет Миасского городского округа на 2025 год и на плановый период 2026 и 2027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</si>
</sst>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7"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sz val="11"/>
      <name val="Times New Roman"/>
      <family val="1"/>
      <charset val="204"/>
    </font>
    <font>
      <b/>
      <sz val="12"/>
      <name val="Times New Roman"/>
      <family val="1"/>
      <charset val="204"/>
    </font>
    <font>
      <sz val="10"/>
      <color theme="1"/>
      <name val="Times New Roman"/>
      <family val="1"/>
      <charset val="204"/>
    </font>
    <font>
      <sz val="11"/>
      <color rgb="FFFF0000"/>
      <name val="Times New Roman"/>
      <family val="1"/>
      <charset val="204"/>
    </font>
    <font>
      <b/>
      <sz val="11"/>
      <name val="Times New Roman"/>
      <family val="1"/>
      <charset val="204"/>
    </font>
    <font>
      <sz val="12"/>
      <color theme="1"/>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b/>
      <sz val="12"/>
      <color theme="1"/>
      <name val="Times New Roman"/>
      <family val="1"/>
      <charset val="204"/>
    </font>
    <font>
      <b/>
      <sz val="12"/>
      <color rgb="FF26282F"/>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166" fontId="14" fillId="0" borderId="0" applyFont="0" applyFill="0" applyBorder="0" applyAlignment="0" applyProtection="0"/>
  </cellStyleXfs>
  <cellXfs count="77">
    <xf numFmtId="0" fontId="0" fillId="0" borderId="0" xfId="0"/>
    <xf numFmtId="0" fontId="4" fillId="2" borderId="0" xfId="2" applyFont="1" applyFill="1" applyAlignment="1">
      <alignment vertical="center" wrapText="1"/>
    </xf>
    <xf numFmtId="0" fontId="2" fillId="2" borderId="0" xfId="2" applyFont="1" applyFill="1" applyAlignment="1">
      <alignment vertical="center" wrapText="1"/>
    </xf>
    <xf numFmtId="0" fontId="2" fillId="2" borderId="0" xfId="2" applyFont="1" applyFill="1" applyAlignment="1">
      <alignment horizontal="right" vertical="center" wrapText="1"/>
    </xf>
    <xf numFmtId="164" fontId="5" fillId="2" borderId="1" xfId="2" applyNumberFormat="1" applyFont="1" applyFill="1" applyBorder="1" applyAlignment="1">
      <alignment horizontal="center" vertical="center" wrapText="1"/>
    </xf>
    <xf numFmtId="164" fontId="6" fillId="2" borderId="1" xfId="2" applyNumberFormat="1" applyFont="1" applyFill="1" applyBorder="1" applyAlignment="1">
      <alignment horizontal="right"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0" fontId="7" fillId="2" borderId="0" xfId="2" applyFont="1" applyFill="1" applyAlignment="1">
      <alignment vertical="center" wrapText="1"/>
    </xf>
    <xf numFmtId="3" fontId="2" fillId="2" borderId="3" xfId="2"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3" xfId="3"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8" fillId="2" borderId="0" xfId="2" applyFont="1" applyFill="1" applyAlignment="1">
      <alignment vertical="center"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5" fillId="2" borderId="2" xfId="2" quotePrefix="1" applyFont="1" applyFill="1" applyBorder="1" applyAlignment="1">
      <alignment horizontal="justify" vertical="center" wrapText="1"/>
    </xf>
    <xf numFmtId="0" fontId="4" fillId="3" borderId="0" xfId="2" applyFont="1" applyFill="1" applyAlignment="1">
      <alignment vertical="center" wrapText="1"/>
    </xf>
    <xf numFmtId="49" fontId="5" fillId="2" borderId="4" xfId="4" applyNumberFormat="1" applyFont="1" applyFill="1" applyBorder="1" applyAlignment="1">
      <alignment horizontal="center" vertical="center" wrapText="1"/>
    </xf>
    <xf numFmtId="49" fontId="5" fillId="2" borderId="5" xfId="4" applyNumberFormat="1" applyFont="1" applyFill="1" applyBorder="1" applyAlignment="1">
      <alignment horizontal="center" vertical="center" wrapText="1"/>
    </xf>
    <xf numFmtId="0" fontId="2" fillId="2" borderId="2" xfId="4" applyNumberFormat="1" applyFont="1" applyFill="1" applyBorder="1" applyAlignment="1">
      <alignment horizontal="justify" vertical="center" wrapText="1"/>
    </xf>
    <xf numFmtId="49" fontId="2" fillId="2" borderId="2" xfId="4" applyNumberFormat="1" applyFont="1" applyFill="1" applyBorder="1" applyAlignment="1">
      <alignment horizontal="center"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5"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0" fillId="2" borderId="0" xfId="2" applyFont="1" applyFill="1" applyAlignment="1">
      <alignment vertical="center" wrapText="1"/>
    </xf>
    <xf numFmtId="0" fontId="8" fillId="0" borderId="0" xfId="2" applyFont="1" applyFill="1" applyAlignment="1">
      <alignment vertical="center" wrapText="1"/>
    </xf>
    <xf numFmtId="165" fontId="8" fillId="0" borderId="0" xfId="2" applyNumberFormat="1" applyFont="1" applyFill="1" applyAlignment="1">
      <alignment vertical="center" wrapText="1"/>
    </xf>
    <xf numFmtId="0" fontId="10" fillId="0" borderId="0" xfId="2" applyFont="1" applyFill="1" applyAlignment="1">
      <alignment vertical="center" wrapText="1"/>
    </xf>
    <xf numFmtId="49" fontId="5" fillId="2" borderId="6" xfId="4" applyNumberFormat="1" applyFont="1" applyFill="1" applyBorder="1" applyAlignment="1">
      <alignment horizontal="justify" vertical="center" wrapText="1"/>
    </xf>
    <xf numFmtId="0" fontId="2" fillId="2" borderId="2" xfId="2" applyFont="1" applyFill="1" applyBorder="1" applyAlignment="1">
      <alignment horizontal="center" vertical="center"/>
    </xf>
    <xf numFmtId="0" fontId="9"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9" fillId="2" borderId="7" xfId="2" applyNumberFormat="1" applyFont="1" applyFill="1" applyBorder="1" applyAlignment="1" applyProtection="1">
      <alignment horizontal="justify" vertical="center" wrapText="1"/>
    </xf>
    <xf numFmtId="49" fontId="9" fillId="2" borderId="2" xfId="2" applyNumberFormat="1" applyFont="1" applyFill="1" applyBorder="1" applyAlignment="1" applyProtection="1">
      <alignment horizontal="justify" vertical="center" wrapText="1"/>
    </xf>
    <xf numFmtId="0" fontId="9" fillId="2" borderId="2" xfId="2" applyNumberFormat="1" applyFont="1" applyFill="1" applyBorder="1" applyAlignment="1" applyProtection="1">
      <alignment horizontal="justify" vertical="center" wrapText="1"/>
    </xf>
    <xf numFmtId="0" fontId="9" fillId="2" borderId="8" xfId="2" applyFont="1" applyFill="1" applyBorder="1" applyAlignment="1">
      <alignment horizontal="justify" vertical="center" wrapText="1"/>
    </xf>
    <xf numFmtId="0" fontId="2" fillId="2" borderId="8" xfId="2" applyFont="1" applyFill="1" applyBorder="1" applyAlignment="1">
      <alignment horizontal="justify" vertical="center" wrapText="1"/>
    </xf>
    <xf numFmtId="0" fontId="4" fillId="2" borderId="0" xfId="2" applyFont="1" applyFill="1" applyAlignment="1">
      <alignment horizontal="center" vertical="center" wrapText="1"/>
    </xf>
    <xf numFmtId="0" fontId="9" fillId="2" borderId="2" xfId="2" applyNumberFormat="1" applyFont="1" applyFill="1" applyBorder="1" applyAlignment="1">
      <alignment horizontal="justify" vertical="center" wrapText="1"/>
    </xf>
    <xf numFmtId="165" fontId="2" fillId="2" borderId="8" xfId="3" applyNumberFormat="1" applyFont="1" applyFill="1" applyBorder="1" applyAlignment="1">
      <alignment horizontal="center" vertical="center" wrapText="1"/>
    </xf>
    <xf numFmtId="0" fontId="9" fillId="2" borderId="2" xfId="2" applyFont="1" applyFill="1" applyBorder="1" applyAlignment="1">
      <alignment horizontal="center" vertical="center"/>
    </xf>
    <xf numFmtId="49" fontId="5" fillId="2" borderId="2" xfId="4"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2" fillId="2" borderId="0" xfId="2" applyFont="1" applyFill="1" applyAlignment="1">
      <alignment horizontal="justify" vertical="center" wrapText="1"/>
    </xf>
    <xf numFmtId="0" fontId="13" fillId="2" borderId="0" xfId="2" applyFont="1" applyFill="1" applyAlignment="1">
      <alignment horizontal="center" vertical="center" wrapText="1"/>
    </xf>
    <xf numFmtId="165" fontId="2" fillId="2" borderId="3" xfId="3"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0" xfId="1" applyFont="1" applyFill="1" applyAlignment="1">
      <alignment horizontal="right" vertical="center" wrapText="1"/>
    </xf>
    <xf numFmtId="0" fontId="2" fillId="2" borderId="0" xfId="1" applyFont="1" applyFill="1" applyAlignment="1">
      <alignment horizontal="center" vertical="center" wrapText="1"/>
    </xf>
    <xf numFmtId="0" fontId="2" fillId="2" borderId="0" xfId="1" applyFont="1" applyFill="1" applyAlignment="1">
      <alignment vertical="center"/>
    </xf>
    <xf numFmtId="0" fontId="15" fillId="2" borderId="0" xfId="0" applyFont="1" applyFill="1" applyAlignment="1">
      <alignment horizontal="center" vertical="center"/>
    </xf>
    <xf numFmtId="0" fontId="2" fillId="2" borderId="0" xfId="0" applyFont="1" applyFill="1" applyAlignment="1">
      <alignment horizontal="center" vertical="center"/>
    </xf>
    <xf numFmtId="0" fontId="2" fillId="2" borderId="0" xfId="1" applyFont="1" applyFill="1"/>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2" xfId="0" applyFont="1" applyBorder="1" applyAlignment="1">
      <alignment horizontal="center" vertical="center" wrapText="1"/>
    </xf>
    <xf numFmtId="0" fontId="2" fillId="2" borderId="0" xfId="1" applyFont="1" applyFill="1" applyAlignment="1">
      <alignment horizontal="center" vertical="center"/>
    </xf>
    <xf numFmtId="0" fontId="2" fillId="2" borderId="0" xfId="1" applyFont="1" applyFill="1" applyAlignment="1">
      <alignment horizontal="right" vertical="center" wrapText="1"/>
    </xf>
    <xf numFmtId="0" fontId="2" fillId="2" borderId="0" xfId="1" applyFont="1" applyFill="1" applyAlignment="1">
      <alignment horizontal="right" vertical="center"/>
    </xf>
    <xf numFmtId="0" fontId="16" fillId="2" borderId="0" xfId="0" applyFont="1" applyFill="1" applyAlignment="1">
      <alignment horizontal="center" vertical="center"/>
    </xf>
    <xf numFmtId="0" fontId="0" fillId="0" borderId="0" xfId="0" applyAlignment="1">
      <alignment horizontal="center" vertical="center"/>
    </xf>
    <xf numFmtId="49" fontId="5" fillId="2" borderId="4" xfId="4" applyNumberFormat="1" applyFont="1" applyFill="1" applyBorder="1" applyAlignment="1">
      <alignment horizontal="left" vertical="center" wrapText="1"/>
    </xf>
    <xf numFmtId="49" fontId="5" fillId="2" borderId="5" xfId="4" applyNumberFormat="1" applyFont="1" applyFill="1" applyBorder="1" applyAlignment="1">
      <alignment horizontal="left" vertical="center" wrapText="1"/>
    </xf>
    <xf numFmtId="0" fontId="2" fillId="2" borderId="0" xfId="2" applyFont="1" applyFill="1" applyAlignment="1">
      <alignment horizontal="right" vertical="center" wrapText="1"/>
    </xf>
    <xf numFmtId="164" fontId="5" fillId="2" borderId="0" xfId="2" applyNumberFormat="1" applyFont="1" applyFill="1" applyBorder="1" applyAlignment="1">
      <alignment horizontal="center" wrapText="1"/>
    </xf>
  </cellXfs>
  <cellStyles count="11">
    <cellStyle name="Обычный" xfId="0" builtinId="0"/>
    <cellStyle name="Обычный 2" xfId="5"/>
    <cellStyle name="Обычный 2 2" xfId="2"/>
    <cellStyle name="Обычный 2 3" xfId="1"/>
    <cellStyle name="Обычный 3" xfId="6"/>
    <cellStyle name="Обычный_Лист2" xfId="4"/>
    <cellStyle name="Процентный 2" xfId="7"/>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2.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selection activeCell="A7" sqref="A7:IV7"/>
    </sheetView>
  </sheetViews>
  <sheetFormatPr defaultRowHeight="15.75" x14ac:dyDescent="0.25"/>
  <cols>
    <col min="1" max="1" width="88.42578125" style="60" customWidth="1"/>
    <col min="2" max="2" width="14.5703125" style="68" customWidth="1"/>
    <col min="3" max="3" width="17.140625" style="63" customWidth="1"/>
    <col min="4" max="16384" width="9.140625" style="63"/>
  </cols>
  <sheetData>
    <row r="1" spans="1:3" s="59" customFormat="1" x14ac:dyDescent="0.25">
      <c r="A1" s="69" t="s">
        <v>426</v>
      </c>
      <c r="B1" s="69"/>
      <c r="C1" s="58"/>
    </row>
    <row r="2" spans="1:3" s="60" customFormat="1" x14ac:dyDescent="0.25">
      <c r="A2" s="70" t="s">
        <v>384</v>
      </c>
      <c r="B2" s="70"/>
    </row>
    <row r="3" spans="1:3" s="60" customFormat="1" x14ac:dyDescent="0.25">
      <c r="A3" s="70" t="s">
        <v>1</v>
      </c>
      <c r="B3" s="70"/>
    </row>
    <row r="4" spans="1:3" s="60" customFormat="1" x14ac:dyDescent="0.25">
      <c r="A4" s="70" t="s">
        <v>385</v>
      </c>
      <c r="B4" s="70"/>
    </row>
    <row r="5" spans="1:3" x14ac:dyDescent="0.25">
      <c r="A5" s="61" t="s">
        <v>386</v>
      </c>
      <c r="B5" s="62"/>
    </row>
    <row r="6" spans="1:3" x14ac:dyDescent="0.25">
      <c r="A6" s="71" t="s">
        <v>427</v>
      </c>
      <c r="B6" s="72"/>
    </row>
    <row r="7" spans="1:3" ht="49.5" customHeight="1" x14ac:dyDescent="0.25">
      <c r="A7" s="64" t="s">
        <v>387</v>
      </c>
      <c r="B7" s="64" t="s">
        <v>388</v>
      </c>
    </row>
    <row r="8" spans="1:3" ht="31.5" x14ac:dyDescent="0.25">
      <c r="A8" s="65" t="s">
        <v>389</v>
      </c>
      <c r="B8" s="64"/>
    </row>
    <row r="9" spans="1:3" ht="32.25" customHeight="1" x14ac:dyDescent="0.25">
      <c r="A9" s="66" t="s">
        <v>390</v>
      </c>
      <c r="B9" s="67">
        <v>100</v>
      </c>
    </row>
    <row r="10" spans="1:3" ht="23.25" customHeight="1" x14ac:dyDescent="0.25">
      <c r="A10" s="66" t="s">
        <v>391</v>
      </c>
      <c r="B10" s="67">
        <v>100</v>
      </c>
    </row>
    <row r="11" spans="1:3" ht="47.25" x14ac:dyDescent="0.25">
      <c r="A11" s="66" t="s">
        <v>392</v>
      </c>
      <c r="B11" s="67">
        <v>100</v>
      </c>
    </row>
    <row r="12" spans="1:3" ht="18.75" customHeight="1" x14ac:dyDescent="0.25">
      <c r="A12" s="66" t="s">
        <v>393</v>
      </c>
      <c r="B12" s="67">
        <v>100</v>
      </c>
    </row>
    <row r="13" spans="1:3" ht="63" x14ac:dyDescent="0.25">
      <c r="A13" s="66" t="s">
        <v>394</v>
      </c>
      <c r="B13" s="67">
        <v>100</v>
      </c>
    </row>
    <row r="14" spans="1:3" ht="31.5" x14ac:dyDescent="0.25">
      <c r="A14" s="65" t="s">
        <v>71</v>
      </c>
      <c r="B14" s="67"/>
    </row>
    <row r="15" spans="1:3" ht="78.75" x14ac:dyDescent="0.25">
      <c r="A15" s="66" t="s">
        <v>92</v>
      </c>
      <c r="B15" s="67">
        <v>100</v>
      </c>
    </row>
    <row r="16" spans="1:3" x14ac:dyDescent="0.25">
      <c r="A16" s="65" t="s">
        <v>395</v>
      </c>
      <c r="B16" s="67"/>
    </row>
    <row r="17" spans="1:2" ht="31.5" x14ac:dyDescent="0.25">
      <c r="A17" s="66" t="s">
        <v>396</v>
      </c>
      <c r="B17" s="67">
        <v>100</v>
      </c>
    </row>
    <row r="18" spans="1:2" ht="47.25" x14ac:dyDescent="0.25">
      <c r="A18" s="66" t="s">
        <v>397</v>
      </c>
      <c r="B18" s="67">
        <v>100</v>
      </c>
    </row>
    <row r="19" spans="1:2" ht="31.5" x14ac:dyDescent="0.25">
      <c r="A19" s="66" t="s">
        <v>108</v>
      </c>
      <c r="B19" s="67">
        <v>100</v>
      </c>
    </row>
    <row r="20" spans="1:2" ht="31.5" x14ac:dyDescent="0.25">
      <c r="A20" s="66" t="s">
        <v>110</v>
      </c>
      <c r="B20" s="67">
        <v>100</v>
      </c>
    </row>
    <row r="21" spans="1:2" x14ac:dyDescent="0.25">
      <c r="A21" s="66" t="s">
        <v>115</v>
      </c>
      <c r="B21" s="67">
        <v>100</v>
      </c>
    </row>
    <row r="22" spans="1:2" x14ac:dyDescent="0.25">
      <c r="A22" s="65" t="s">
        <v>398</v>
      </c>
      <c r="B22" s="67"/>
    </row>
    <row r="23" spans="1:2" ht="31.5" x14ac:dyDescent="0.25">
      <c r="A23" s="66" t="s">
        <v>399</v>
      </c>
      <c r="B23" s="67">
        <v>100</v>
      </c>
    </row>
    <row r="24" spans="1:2" x14ac:dyDescent="0.25">
      <c r="A24" s="65" t="s">
        <v>400</v>
      </c>
      <c r="B24" s="67"/>
    </row>
    <row r="25" spans="1:2" ht="126" x14ac:dyDescent="0.25">
      <c r="A25" s="66" t="s">
        <v>178</v>
      </c>
      <c r="B25" s="67">
        <v>100</v>
      </c>
    </row>
    <row r="26" spans="1:2" ht="110.25" x14ac:dyDescent="0.25">
      <c r="A26" s="66" t="s">
        <v>401</v>
      </c>
      <c r="B26" s="67">
        <v>100</v>
      </c>
    </row>
    <row r="27" spans="1:2" ht="47.25" x14ac:dyDescent="0.25">
      <c r="A27" s="66" t="s">
        <v>402</v>
      </c>
      <c r="B27" s="67">
        <v>100</v>
      </c>
    </row>
    <row r="28" spans="1:2" x14ac:dyDescent="0.25">
      <c r="A28" s="65" t="s">
        <v>403</v>
      </c>
      <c r="B28" s="67"/>
    </row>
    <row r="29" spans="1:2" x14ac:dyDescent="0.25">
      <c r="A29" s="66" t="s">
        <v>404</v>
      </c>
      <c r="B29" s="67">
        <v>100</v>
      </c>
    </row>
    <row r="30" spans="1:2" ht="47.25" x14ac:dyDescent="0.25">
      <c r="A30" s="66" t="s">
        <v>405</v>
      </c>
      <c r="B30" s="67">
        <v>100</v>
      </c>
    </row>
    <row r="31" spans="1:2" x14ac:dyDescent="0.25">
      <c r="A31" s="66" t="s">
        <v>406</v>
      </c>
      <c r="B31" s="67">
        <v>100</v>
      </c>
    </row>
    <row r="32" spans="1:2" x14ac:dyDescent="0.25">
      <c r="A32" s="66" t="s">
        <v>407</v>
      </c>
      <c r="B32" s="67">
        <v>100</v>
      </c>
    </row>
    <row r="33" spans="1:2" x14ac:dyDescent="0.25">
      <c r="A33" s="66" t="s">
        <v>188</v>
      </c>
      <c r="B33" s="67">
        <v>100</v>
      </c>
    </row>
    <row r="34" spans="1:2" ht="47.25" x14ac:dyDescent="0.25">
      <c r="A34" s="66" t="s">
        <v>408</v>
      </c>
      <c r="B34" s="67">
        <v>100</v>
      </c>
    </row>
    <row r="35" spans="1:2" ht="31.5" x14ac:dyDescent="0.25">
      <c r="A35" s="65" t="s">
        <v>409</v>
      </c>
      <c r="B35" s="64"/>
    </row>
    <row r="36" spans="1:2" x14ac:dyDescent="0.25">
      <c r="A36" s="66" t="s">
        <v>410</v>
      </c>
      <c r="B36" s="67">
        <v>100</v>
      </c>
    </row>
    <row r="37" spans="1:2" x14ac:dyDescent="0.25">
      <c r="A37" s="66" t="s">
        <v>411</v>
      </c>
      <c r="B37" s="67">
        <v>100</v>
      </c>
    </row>
    <row r="38" spans="1:2" x14ac:dyDescent="0.25">
      <c r="A38" s="66" t="s">
        <v>412</v>
      </c>
      <c r="B38" s="67">
        <v>100</v>
      </c>
    </row>
    <row r="39" spans="1:2" x14ac:dyDescent="0.25">
      <c r="A39" s="66" t="s">
        <v>413</v>
      </c>
      <c r="B39" s="67">
        <v>100</v>
      </c>
    </row>
    <row r="40" spans="1:2" x14ac:dyDescent="0.25">
      <c r="A40" s="66" t="s">
        <v>378</v>
      </c>
      <c r="B40" s="67">
        <v>100</v>
      </c>
    </row>
    <row r="41" spans="1:2" ht="31.5" x14ac:dyDescent="0.25">
      <c r="A41" s="65" t="s">
        <v>414</v>
      </c>
      <c r="B41" s="64"/>
    </row>
    <row r="42" spans="1:2" ht="31.5" x14ac:dyDescent="0.25">
      <c r="A42" s="66" t="s">
        <v>415</v>
      </c>
      <c r="B42" s="67">
        <v>100</v>
      </c>
    </row>
    <row r="43" spans="1:2" x14ac:dyDescent="0.25">
      <c r="A43" s="65" t="s">
        <v>416</v>
      </c>
      <c r="B43" s="64"/>
    </row>
    <row r="44" spans="1:2" ht="31.5" x14ac:dyDescent="0.25">
      <c r="A44" s="66" t="s">
        <v>417</v>
      </c>
      <c r="B44" s="67">
        <v>100</v>
      </c>
    </row>
    <row r="45" spans="1:2" x14ac:dyDescent="0.25">
      <c r="A45" s="65" t="s">
        <v>418</v>
      </c>
      <c r="B45" s="64"/>
    </row>
    <row r="46" spans="1:2" x14ac:dyDescent="0.25">
      <c r="A46" s="66" t="s">
        <v>378</v>
      </c>
      <c r="B46" s="67">
        <v>100</v>
      </c>
    </row>
    <row r="47" spans="1:2" ht="63" x14ac:dyDescent="0.25">
      <c r="A47" s="65" t="s">
        <v>419</v>
      </c>
      <c r="B47" s="64"/>
    </row>
    <row r="48" spans="1:2" ht="78.75" x14ac:dyDescent="0.25">
      <c r="A48" s="66" t="s">
        <v>420</v>
      </c>
      <c r="B48" s="67">
        <v>100</v>
      </c>
    </row>
    <row r="49" spans="1:2" ht="31.5" x14ac:dyDescent="0.25">
      <c r="A49" s="66" t="s">
        <v>421</v>
      </c>
      <c r="B49" s="67">
        <v>100</v>
      </c>
    </row>
    <row r="50" spans="1:2" ht="47.25" x14ac:dyDescent="0.25">
      <c r="A50" s="65" t="s">
        <v>422</v>
      </c>
      <c r="B50" s="64"/>
    </row>
    <row r="51" spans="1:2" ht="63" x14ac:dyDescent="0.25">
      <c r="A51" s="66" t="s">
        <v>423</v>
      </c>
      <c r="B51" s="67">
        <v>100</v>
      </c>
    </row>
    <row r="52" spans="1:2" ht="31.5" x14ac:dyDescent="0.25">
      <c r="A52" s="65" t="s">
        <v>424</v>
      </c>
      <c r="B52" s="64"/>
    </row>
    <row r="53" spans="1:2" ht="31.5" x14ac:dyDescent="0.25">
      <c r="A53" s="66" t="s">
        <v>425</v>
      </c>
      <c r="B53" s="67">
        <v>100</v>
      </c>
    </row>
  </sheetData>
  <mergeCells count="5">
    <mergeCell ref="A1:B1"/>
    <mergeCell ref="A2:B2"/>
    <mergeCell ref="A3:B3"/>
    <mergeCell ref="A4:B4"/>
    <mergeCell ref="A6:B6"/>
  </mergeCells>
  <pageMargins left="0.86614173228346458" right="0.47244094488188981" top="0.51181102362204722" bottom="0.39370078740157483" header="0.31496062992125984" footer="0.31496062992125984"/>
  <pageSetup paperSize="9" scale="85" orientation="portrait" r:id="rId1"/>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242"/>
  <sheetViews>
    <sheetView tabSelected="1" topLeftCell="A13" zoomScale="80" zoomScaleNormal="80" workbookViewId="0">
      <selection activeCell="E17" sqref="E17"/>
    </sheetView>
  </sheetViews>
  <sheetFormatPr defaultRowHeight="18.75" x14ac:dyDescent="0.25"/>
  <cols>
    <col min="1" max="1" width="31.140625" style="53" customWidth="1"/>
    <col min="2" max="2" width="116" style="54" customWidth="1"/>
    <col min="3" max="4" width="15.28515625" style="55" customWidth="1"/>
    <col min="5" max="5" width="15.28515625" style="1" customWidth="1"/>
    <col min="6" max="6" width="71.42578125" style="1" customWidth="1"/>
    <col min="7" max="7" width="51.42578125" style="1" customWidth="1"/>
    <col min="8" max="16384" width="9.140625" style="1"/>
  </cols>
  <sheetData>
    <row r="1" spans="1:238" ht="15.75" x14ac:dyDescent="0.25">
      <c r="A1" s="69" t="s">
        <v>382</v>
      </c>
      <c r="B1" s="69"/>
      <c r="C1" s="69"/>
      <c r="D1" s="69"/>
      <c r="E1" s="69"/>
    </row>
    <row r="2" spans="1:238" ht="15.75" x14ac:dyDescent="0.25">
      <c r="A2" s="75" t="s">
        <v>0</v>
      </c>
      <c r="B2" s="75"/>
      <c r="C2" s="75"/>
      <c r="D2" s="75"/>
      <c r="E2" s="75"/>
      <c r="F2" s="2"/>
      <c r="G2" s="2"/>
      <c r="H2" s="2"/>
      <c r="I2" s="2"/>
      <c r="J2" s="2"/>
    </row>
    <row r="3" spans="1:238" ht="15.75" x14ac:dyDescent="0.25">
      <c r="A3" s="75" t="s">
        <v>1</v>
      </c>
      <c r="B3" s="75"/>
      <c r="C3" s="75"/>
      <c r="D3" s="75"/>
      <c r="E3" s="75"/>
      <c r="F3" s="2"/>
      <c r="G3" s="2"/>
      <c r="H3" s="2"/>
      <c r="I3" s="2"/>
      <c r="J3" s="2"/>
    </row>
    <row r="4" spans="1:238" ht="15.75" x14ac:dyDescent="0.25">
      <c r="A4" s="75" t="s">
        <v>2</v>
      </c>
      <c r="B4" s="75"/>
      <c r="C4" s="75"/>
      <c r="D4" s="75"/>
      <c r="E4" s="75"/>
      <c r="F4" s="2"/>
      <c r="G4" s="2"/>
      <c r="H4" s="2"/>
      <c r="I4" s="2"/>
      <c r="J4" s="2"/>
    </row>
    <row r="5" spans="1:238" ht="15.75" x14ac:dyDescent="0.25">
      <c r="A5" s="75"/>
      <c r="B5" s="75"/>
      <c r="C5" s="75"/>
      <c r="D5" s="75"/>
      <c r="E5" s="3"/>
    </row>
    <row r="6" spans="1:238" ht="15.75" x14ac:dyDescent="0.25">
      <c r="A6" s="76" t="s">
        <v>3</v>
      </c>
      <c r="B6" s="76"/>
      <c r="C6" s="76"/>
      <c r="D6" s="76"/>
      <c r="E6" s="76"/>
    </row>
    <row r="7" spans="1:238" ht="15.75" x14ac:dyDescent="0.25">
      <c r="A7" s="4"/>
      <c r="B7" s="4"/>
      <c r="C7" s="4"/>
      <c r="D7" s="4"/>
      <c r="E7" s="5" t="s">
        <v>4</v>
      </c>
    </row>
    <row r="8" spans="1:238" ht="31.5" x14ac:dyDescent="0.25">
      <c r="A8" s="6" t="s">
        <v>5</v>
      </c>
      <c r="B8" s="6" t="s">
        <v>6</v>
      </c>
      <c r="C8" s="6" t="s">
        <v>7</v>
      </c>
      <c r="D8" s="7" t="s">
        <v>8</v>
      </c>
      <c r="E8" s="7" t="s">
        <v>9</v>
      </c>
    </row>
    <row r="9" spans="1:238" s="11" customFormat="1" ht="15.75" x14ac:dyDescent="0.25">
      <c r="A9" s="8" t="s">
        <v>10</v>
      </c>
      <c r="B9" s="9" t="s">
        <v>11</v>
      </c>
      <c r="C9" s="10">
        <f>SUM(C10:C18)</f>
        <v>2454133.4000000004</v>
      </c>
      <c r="D9" s="10">
        <f>SUM(D10:D13)</f>
        <v>2582306.1999999997</v>
      </c>
      <c r="E9" s="10">
        <f>SUM(E10:E13)</f>
        <v>2853470.8</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row>
    <row r="10" spans="1:238" ht="126" x14ac:dyDescent="0.25">
      <c r="A10" s="12" t="s">
        <v>12</v>
      </c>
      <c r="B10" s="13" t="s">
        <v>13</v>
      </c>
      <c r="C10" s="14">
        <v>2269121.4</v>
      </c>
      <c r="D10" s="14">
        <v>2542134.4</v>
      </c>
      <c r="E10" s="14">
        <v>2810338.4</v>
      </c>
    </row>
    <row r="11" spans="1:238" ht="94.5" x14ac:dyDescent="0.25">
      <c r="A11" s="15" t="s">
        <v>14</v>
      </c>
      <c r="B11" s="16" t="s">
        <v>15</v>
      </c>
      <c r="C11" s="17">
        <v>10000</v>
      </c>
      <c r="D11" s="17">
        <v>12000</v>
      </c>
      <c r="E11" s="17">
        <v>13700</v>
      </c>
    </row>
    <row r="12" spans="1:238" ht="78.75" x14ac:dyDescent="0.25">
      <c r="A12" s="15" t="s">
        <v>16</v>
      </c>
      <c r="B12" s="13" t="s">
        <v>17</v>
      </c>
      <c r="C12" s="17">
        <v>19576.2</v>
      </c>
      <c r="D12" s="17">
        <v>20290.900000000001</v>
      </c>
      <c r="E12" s="17">
        <v>21070.799999999999</v>
      </c>
    </row>
    <row r="13" spans="1:238" s="18" customFormat="1" ht="47.25" x14ac:dyDescent="0.25">
      <c r="A13" s="15" t="s">
        <v>18</v>
      </c>
      <c r="B13" s="16" t="s">
        <v>19</v>
      </c>
      <c r="C13" s="17">
        <v>7292.6</v>
      </c>
      <c r="D13" s="17">
        <v>7880.9</v>
      </c>
      <c r="E13" s="17">
        <v>8361.6</v>
      </c>
    </row>
    <row r="14" spans="1:238" s="18" customFormat="1" ht="330.75" x14ac:dyDescent="0.25">
      <c r="A14" s="57" t="s">
        <v>20</v>
      </c>
      <c r="B14" s="16" t="s">
        <v>383</v>
      </c>
      <c r="C14" s="56">
        <v>2500</v>
      </c>
      <c r="D14" s="56">
        <v>0</v>
      </c>
      <c r="E14" s="56">
        <v>0</v>
      </c>
    </row>
    <row r="15" spans="1:238" s="18" customFormat="1" ht="78.75" x14ac:dyDescent="0.25">
      <c r="A15" s="15" t="s">
        <v>21</v>
      </c>
      <c r="B15" s="16" t="s">
        <v>22</v>
      </c>
      <c r="C15" s="17">
        <v>23130</v>
      </c>
      <c r="D15" s="17">
        <v>0</v>
      </c>
      <c r="E15" s="17">
        <v>0</v>
      </c>
    </row>
    <row r="16" spans="1:238" s="18" customFormat="1" ht="78.75" x14ac:dyDescent="0.25">
      <c r="A16" s="15" t="s">
        <v>23</v>
      </c>
      <c r="B16" s="16" t="s">
        <v>24</v>
      </c>
      <c r="C16" s="17">
        <v>50800</v>
      </c>
      <c r="D16" s="17">
        <v>0</v>
      </c>
      <c r="E16" s="17">
        <v>0</v>
      </c>
    </row>
    <row r="17" spans="1:238" s="18" customFormat="1" ht="189" x14ac:dyDescent="0.25">
      <c r="A17" s="15" t="s">
        <v>25</v>
      </c>
      <c r="B17" s="16" t="s">
        <v>26</v>
      </c>
      <c r="C17" s="17">
        <v>2050</v>
      </c>
      <c r="D17" s="17">
        <v>0</v>
      </c>
      <c r="E17" s="17">
        <v>0</v>
      </c>
    </row>
    <row r="18" spans="1:238" s="18" customFormat="1" ht="47.25" x14ac:dyDescent="0.25">
      <c r="A18" s="15" t="s">
        <v>27</v>
      </c>
      <c r="B18" s="16" t="s">
        <v>28</v>
      </c>
      <c r="C18" s="17">
        <v>69663.199999999997</v>
      </c>
      <c r="D18" s="17">
        <v>0</v>
      </c>
      <c r="E18" s="17">
        <v>0</v>
      </c>
    </row>
    <row r="19" spans="1:238" ht="15.75" x14ac:dyDescent="0.25">
      <c r="A19" s="19" t="s">
        <v>29</v>
      </c>
      <c r="B19" s="20" t="s">
        <v>30</v>
      </c>
      <c r="C19" s="10">
        <f>C20+C21+C22+C23</f>
        <v>39468.1</v>
      </c>
      <c r="D19" s="10">
        <f>D20+D21+D22+D23</f>
        <v>40415.4</v>
      </c>
      <c r="E19" s="10">
        <f>E20+E21+E22+E23</f>
        <v>43380</v>
      </c>
    </row>
    <row r="20" spans="1:238" ht="63" x14ac:dyDescent="0.25">
      <c r="A20" s="15" t="s">
        <v>31</v>
      </c>
      <c r="B20" s="21" t="s">
        <v>32</v>
      </c>
      <c r="C20" s="17">
        <v>20642.5</v>
      </c>
      <c r="D20" s="17">
        <v>21158.7</v>
      </c>
      <c r="E20" s="17">
        <v>22676.5</v>
      </c>
    </row>
    <row r="21" spans="1:238" ht="78.75" x14ac:dyDescent="0.25">
      <c r="A21" s="15" t="s">
        <v>33</v>
      </c>
      <c r="B21" s="21" t="s">
        <v>34</v>
      </c>
      <c r="C21" s="17">
        <v>93</v>
      </c>
      <c r="D21" s="17">
        <v>98.1</v>
      </c>
      <c r="E21" s="17">
        <v>105.1</v>
      </c>
    </row>
    <row r="22" spans="1:238" ht="63" x14ac:dyDescent="0.25">
      <c r="A22" s="15" t="s">
        <v>35</v>
      </c>
      <c r="B22" s="21" t="s">
        <v>36</v>
      </c>
      <c r="C22" s="17">
        <v>20846.900000000001</v>
      </c>
      <c r="D22" s="17">
        <v>21263.200000000001</v>
      </c>
      <c r="E22" s="17">
        <v>22770</v>
      </c>
    </row>
    <row r="23" spans="1:238" s="18" customFormat="1" ht="63" x14ac:dyDescent="0.25">
      <c r="A23" s="15" t="s">
        <v>37</v>
      </c>
      <c r="B23" s="21" t="s">
        <v>38</v>
      </c>
      <c r="C23" s="17">
        <v>-2114.3000000000002</v>
      </c>
      <c r="D23" s="17">
        <v>-2104.6</v>
      </c>
      <c r="E23" s="17">
        <v>-2171.6</v>
      </c>
    </row>
    <row r="24" spans="1:238" s="23" customFormat="1" ht="15.75" x14ac:dyDescent="0.25">
      <c r="A24" s="8" t="s">
        <v>39</v>
      </c>
      <c r="B24" s="22" t="s">
        <v>40</v>
      </c>
      <c r="C24" s="10">
        <f>SUM(C25:C30)</f>
        <v>617332.4</v>
      </c>
      <c r="D24" s="10">
        <f>SUM(D25:D30)</f>
        <v>670180</v>
      </c>
      <c r="E24" s="10">
        <f>SUM(E25:E30)</f>
        <v>732622.2</v>
      </c>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row>
    <row r="25" spans="1:238" s="23" customFormat="1" ht="31.5" x14ac:dyDescent="0.25">
      <c r="A25" s="6" t="s">
        <v>41</v>
      </c>
      <c r="B25" s="13" t="s">
        <v>42</v>
      </c>
      <c r="C25" s="17">
        <v>455574.9</v>
      </c>
      <c r="D25" s="17">
        <v>499429.8</v>
      </c>
      <c r="E25" s="17">
        <v>547201.6</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row>
    <row r="26" spans="1:238" ht="63" x14ac:dyDescent="0.25">
      <c r="A26" s="6" t="s">
        <v>43</v>
      </c>
      <c r="B26" s="13" t="s">
        <v>44</v>
      </c>
      <c r="C26" s="17">
        <v>139760.70000000001</v>
      </c>
      <c r="D26" s="17">
        <v>148578.79999999999</v>
      </c>
      <c r="E26" s="17">
        <v>159749.9</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row>
    <row r="27" spans="1:238" ht="31.5" x14ac:dyDescent="0.25">
      <c r="A27" s="6" t="s">
        <v>45</v>
      </c>
      <c r="B27" s="13" t="s">
        <v>46</v>
      </c>
      <c r="C27" s="17">
        <v>19.2</v>
      </c>
      <c r="D27" s="17">
        <v>0</v>
      </c>
      <c r="E27" s="17">
        <v>0</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row>
    <row r="28" spans="1:238" ht="31.5" x14ac:dyDescent="0.25">
      <c r="A28" s="6" t="s">
        <v>47</v>
      </c>
      <c r="B28" s="13" t="s">
        <v>48</v>
      </c>
      <c r="C28" s="17">
        <v>2.4</v>
      </c>
      <c r="D28" s="17">
        <v>0</v>
      </c>
      <c r="E28" s="17">
        <v>0</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row>
    <row r="29" spans="1:238" ht="47.25" x14ac:dyDescent="0.25">
      <c r="A29" s="6" t="s">
        <v>49</v>
      </c>
      <c r="B29" s="13" t="s">
        <v>50</v>
      </c>
      <c r="C29" s="17">
        <v>0.2</v>
      </c>
      <c r="D29" s="17">
        <v>0</v>
      </c>
      <c r="E29" s="17">
        <v>0</v>
      </c>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row>
    <row r="30" spans="1:238" ht="47.25" x14ac:dyDescent="0.25">
      <c r="A30" s="6" t="s">
        <v>51</v>
      </c>
      <c r="B30" s="13" t="s">
        <v>52</v>
      </c>
      <c r="C30" s="17">
        <v>21975</v>
      </c>
      <c r="D30" s="17">
        <v>22171.4</v>
      </c>
      <c r="E30" s="17">
        <v>25670.7</v>
      </c>
    </row>
    <row r="31" spans="1:238" s="18" customFormat="1" ht="15.75" x14ac:dyDescent="0.25">
      <c r="A31" s="8" t="s">
        <v>53</v>
      </c>
      <c r="B31" s="22" t="s">
        <v>54</v>
      </c>
      <c r="C31" s="10">
        <f>C32+C33</f>
        <v>210094.5</v>
      </c>
      <c r="D31" s="10">
        <f>D32+D33</f>
        <v>200060</v>
      </c>
      <c r="E31" s="10">
        <f>E32+E33</f>
        <v>201085</v>
      </c>
    </row>
    <row r="32" spans="1:238" s="18" customFormat="1" ht="47.25" x14ac:dyDescent="0.25">
      <c r="A32" s="6" t="s">
        <v>55</v>
      </c>
      <c r="B32" s="13" t="s">
        <v>56</v>
      </c>
      <c r="C32" s="17">
        <v>101799</v>
      </c>
      <c r="D32" s="17">
        <v>100360</v>
      </c>
      <c r="E32" s="17">
        <v>101385</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row>
    <row r="33" spans="1:238" s="18" customFormat="1" ht="15.75" x14ac:dyDescent="0.25">
      <c r="A33" s="6" t="s">
        <v>57</v>
      </c>
      <c r="B33" s="9" t="s">
        <v>58</v>
      </c>
      <c r="C33" s="10">
        <f>C34+C35</f>
        <v>108295.5</v>
      </c>
      <c r="D33" s="10">
        <f>D34+D35</f>
        <v>99700</v>
      </c>
      <c r="E33" s="10">
        <f>E34+E35</f>
        <v>99700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row>
    <row r="34" spans="1:238" s="18" customFormat="1" ht="47.25" x14ac:dyDescent="0.25">
      <c r="A34" s="6" t="s">
        <v>59</v>
      </c>
      <c r="B34" s="13" t="s">
        <v>60</v>
      </c>
      <c r="C34" s="17">
        <v>81095.5</v>
      </c>
      <c r="D34" s="17">
        <v>72500</v>
      </c>
      <c r="E34" s="17">
        <v>72500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row>
    <row r="35" spans="1:238" s="18" customFormat="1" ht="47.25" x14ac:dyDescent="0.25">
      <c r="A35" s="6" t="s">
        <v>61</v>
      </c>
      <c r="B35" s="13" t="s">
        <v>62</v>
      </c>
      <c r="C35" s="17">
        <v>27200</v>
      </c>
      <c r="D35" s="17">
        <v>27200</v>
      </c>
      <c r="E35" s="17">
        <v>27200</v>
      </c>
    </row>
    <row r="36" spans="1:238" ht="15.75" x14ac:dyDescent="0.25">
      <c r="A36" s="8" t="s">
        <v>63</v>
      </c>
      <c r="B36" s="9" t="s">
        <v>64</v>
      </c>
      <c r="C36" s="10">
        <f>SUM(C37:C38)</f>
        <v>84300</v>
      </c>
      <c r="D36" s="10">
        <f>SUM(D37:D38)</f>
        <v>50575</v>
      </c>
      <c r="E36" s="10">
        <f>SUM(E37:E38)</f>
        <v>50545</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row>
    <row r="37" spans="1:238" ht="47.25" x14ac:dyDescent="0.25">
      <c r="A37" s="6" t="s">
        <v>65</v>
      </c>
      <c r="B37" s="13" t="s">
        <v>66</v>
      </c>
      <c r="C37" s="17">
        <v>84025</v>
      </c>
      <c r="D37" s="17">
        <v>49500</v>
      </c>
      <c r="E37" s="17">
        <v>50500</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row>
    <row r="38" spans="1:238" s="23" customFormat="1" ht="31.5" x14ac:dyDescent="0.25">
      <c r="A38" s="6" t="s">
        <v>67</v>
      </c>
      <c r="B38" s="13" t="s">
        <v>68</v>
      </c>
      <c r="C38" s="17">
        <v>275</v>
      </c>
      <c r="D38" s="17">
        <v>1075</v>
      </c>
      <c r="E38" s="17">
        <v>45</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row>
    <row r="39" spans="1:238" ht="15.75" x14ac:dyDescent="0.25">
      <c r="A39" s="24" t="s">
        <v>69</v>
      </c>
      <c r="B39" s="25"/>
      <c r="C39" s="10">
        <f>C9+C19+C24+C31+C36</f>
        <v>3405328.4000000004</v>
      </c>
      <c r="D39" s="10">
        <f>D9+D19+D24+D31+D36</f>
        <v>3543536.5999999996</v>
      </c>
      <c r="E39" s="10">
        <f>E9+E19+E24+E31+E36</f>
        <v>3881103</v>
      </c>
    </row>
    <row r="40" spans="1:238" s="23" customFormat="1" ht="15.75" x14ac:dyDescent="0.25">
      <c r="A40" s="8" t="s">
        <v>70</v>
      </c>
      <c r="B40" s="22" t="s">
        <v>71</v>
      </c>
      <c r="C40" s="10">
        <f>SUM(C41:C52)</f>
        <v>108918.39999999999</v>
      </c>
      <c r="D40" s="10">
        <f>SUM(D41:D51)</f>
        <v>85878.099999999991</v>
      </c>
      <c r="E40" s="10">
        <f>SUM(E41:E51)</f>
        <v>85725.299999999988</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row>
    <row r="41" spans="1:238" s="23" customFormat="1" ht="31.5" x14ac:dyDescent="0.25">
      <c r="A41" s="6" t="s">
        <v>72</v>
      </c>
      <c r="B41" s="26" t="s">
        <v>73</v>
      </c>
      <c r="C41" s="17">
        <v>138</v>
      </c>
      <c r="D41" s="17">
        <v>138</v>
      </c>
      <c r="E41" s="17">
        <v>138</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row>
    <row r="42" spans="1:238" s="23" customFormat="1" ht="47.25" x14ac:dyDescent="0.25">
      <c r="A42" s="27" t="s">
        <v>74</v>
      </c>
      <c r="B42" s="26" t="s">
        <v>75</v>
      </c>
      <c r="C42" s="17">
        <v>86317.2</v>
      </c>
      <c r="D42" s="17">
        <v>63487.199999999997</v>
      </c>
      <c r="E42" s="17">
        <v>63487.199999999997</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row>
    <row r="43" spans="1:238" s="23" customFormat="1" ht="47.25" x14ac:dyDescent="0.25">
      <c r="A43" s="27" t="s">
        <v>76</v>
      </c>
      <c r="B43" s="26" t="s">
        <v>77</v>
      </c>
      <c r="C43" s="17">
        <v>4452.8</v>
      </c>
      <c r="D43" s="17">
        <v>4452.8</v>
      </c>
      <c r="E43" s="17">
        <v>4452.8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row>
    <row r="44" spans="1:238" s="18" customFormat="1" ht="47.25" x14ac:dyDescent="0.25">
      <c r="A44" s="27" t="s">
        <v>78</v>
      </c>
      <c r="B44" s="26" t="s">
        <v>79</v>
      </c>
      <c r="C44" s="17">
        <v>329.3</v>
      </c>
      <c r="D44" s="17">
        <v>329.3</v>
      </c>
      <c r="E44" s="17">
        <v>329.3</v>
      </c>
    </row>
    <row r="45" spans="1:238" s="18" customFormat="1" ht="47.25" x14ac:dyDescent="0.25">
      <c r="A45" s="27" t="s">
        <v>80</v>
      </c>
      <c r="B45" s="26" t="s">
        <v>79</v>
      </c>
      <c r="C45" s="17">
        <v>11.2</v>
      </c>
      <c r="D45" s="17">
        <v>11.2</v>
      </c>
      <c r="E45" s="17">
        <v>11.2</v>
      </c>
    </row>
    <row r="46" spans="1:238" s="18" customFormat="1" ht="47.25" x14ac:dyDescent="0.25">
      <c r="A46" s="27" t="s">
        <v>81</v>
      </c>
      <c r="B46" s="26" t="s">
        <v>79</v>
      </c>
      <c r="C46" s="17">
        <v>408.4</v>
      </c>
      <c r="D46" s="17">
        <v>408.4</v>
      </c>
      <c r="E46" s="17">
        <v>408.4</v>
      </c>
    </row>
    <row r="47" spans="1:238" s="18" customFormat="1" ht="47.25" x14ac:dyDescent="0.25">
      <c r="A47" s="27" t="s">
        <v>82</v>
      </c>
      <c r="B47" s="26" t="s">
        <v>79</v>
      </c>
      <c r="C47" s="17">
        <v>176.2</v>
      </c>
      <c r="D47" s="17">
        <v>176.2</v>
      </c>
      <c r="E47" s="17">
        <v>176.2</v>
      </c>
    </row>
    <row r="48" spans="1:238" s="18" customFormat="1" ht="31.5" x14ac:dyDescent="0.25">
      <c r="A48" s="27" t="s">
        <v>83</v>
      </c>
      <c r="B48" s="28" t="s">
        <v>84</v>
      </c>
      <c r="C48" s="17">
        <v>8050</v>
      </c>
      <c r="D48" s="17">
        <v>8050</v>
      </c>
      <c r="E48" s="17">
        <v>8050</v>
      </c>
    </row>
    <row r="49" spans="1:237" s="18" customFormat="1" ht="63" x14ac:dyDescent="0.25">
      <c r="A49" s="27" t="s">
        <v>85</v>
      </c>
      <c r="B49" s="26" t="s">
        <v>86</v>
      </c>
      <c r="C49" s="17">
        <v>7.8</v>
      </c>
      <c r="D49" s="17">
        <v>7.8</v>
      </c>
      <c r="E49" s="17">
        <v>7.8</v>
      </c>
    </row>
    <row r="50" spans="1:237" s="18" customFormat="1" ht="31.5" x14ac:dyDescent="0.25">
      <c r="A50" s="27" t="s">
        <v>87</v>
      </c>
      <c r="B50" s="26" t="s">
        <v>88</v>
      </c>
      <c r="C50" s="17">
        <v>130</v>
      </c>
      <c r="D50" s="17">
        <v>130</v>
      </c>
      <c r="E50" s="17">
        <v>130</v>
      </c>
    </row>
    <row r="51" spans="1:237" s="18" customFormat="1" ht="47.25" x14ac:dyDescent="0.25">
      <c r="A51" s="27" t="s">
        <v>89</v>
      </c>
      <c r="B51" s="13" t="s">
        <v>90</v>
      </c>
      <c r="C51" s="17">
        <v>8863.5</v>
      </c>
      <c r="D51" s="17">
        <v>8687.2000000000007</v>
      </c>
      <c r="E51" s="17">
        <v>8534.4</v>
      </c>
    </row>
    <row r="52" spans="1:237" s="18" customFormat="1" ht="63" x14ac:dyDescent="0.25">
      <c r="A52" s="27" t="s">
        <v>91</v>
      </c>
      <c r="B52" s="28" t="s">
        <v>92</v>
      </c>
      <c r="C52" s="17">
        <v>34</v>
      </c>
      <c r="D52" s="17">
        <v>0</v>
      </c>
      <c r="E52" s="17">
        <v>0</v>
      </c>
    </row>
    <row r="53" spans="1:237" s="18" customFormat="1" ht="15.75" x14ac:dyDescent="0.25">
      <c r="A53" s="8" t="s">
        <v>93</v>
      </c>
      <c r="B53" s="9" t="s">
        <v>94</v>
      </c>
      <c r="C53" s="10">
        <f>SUM(C54:C57)</f>
        <v>5384.5</v>
      </c>
      <c r="D53" s="10">
        <f>SUM(D54:D57)</f>
        <v>5641.4</v>
      </c>
      <c r="E53" s="10">
        <f>SUM(E54:E57)</f>
        <v>5910.4000000000015</v>
      </c>
    </row>
    <row r="54" spans="1:237" customFormat="1" ht="47.25" x14ac:dyDescent="0.25">
      <c r="A54" s="6" t="s">
        <v>95</v>
      </c>
      <c r="B54" s="13" t="s">
        <v>96</v>
      </c>
      <c r="C54" s="17">
        <v>1016.2</v>
      </c>
      <c r="D54" s="17">
        <v>1064.7</v>
      </c>
      <c r="E54" s="17">
        <v>1115.4000000000001</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row>
    <row r="55" spans="1:237" customFormat="1" ht="31.5" x14ac:dyDescent="0.25">
      <c r="A55" s="6" t="s">
        <v>97</v>
      </c>
      <c r="B55" s="13" t="s">
        <v>98</v>
      </c>
      <c r="C55" s="17">
        <v>3614.7</v>
      </c>
      <c r="D55" s="17">
        <v>3787.2</v>
      </c>
      <c r="E55" s="17">
        <v>3967.8</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row>
    <row r="56" spans="1:237" customFormat="1" ht="31.5" x14ac:dyDescent="0.25">
      <c r="A56" s="6" t="s">
        <v>99</v>
      </c>
      <c r="B56" s="13" t="s">
        <v>100</v>
      </c>
      <c r="C56" s="17">
        <v>748.5</v>
      </c>
      <c r="D56" s="17">
        <v>784.2</v>
      </c>
      <c r="E56" s="17">
        <v>821.6</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row>
    <row r="57" spans="1:237" customFormat="1" ht="31.5" x14ac:dyDescent="0.25">
      <c r="A57" s="6" t="s">
        <v>101</v>
      </c>
      <c r="B57" s="13" t="s">
        <v>102</v>
      </c>
      <c r="C57" s="17">
        <v>5.0999999999999996</v>
      </c>
      <c r="D57" s="17">
        <v>5.3</v>
      </c>
      <c r="E57" s="17">
        <v>5.6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row>
    <row r="58" spans="1:237" customFormat="1" ht="15.75" x14ac:dyDescent="0.25">
      <c r="A58" s="8" t="s">
        <v>103</v>
      </c>
      <c r="B58" s="9" t="s">
        <v>104</v>
      </c>
      <c r="C58" s="10">
        <f>SUM(C59:C68)</f>
        <v>22114.1</v>
      </c>
      <c r="D58" s="10">
        <f>SUM(D59:D67)</f>
        <v>19321.7</v>
      </c>
      <c r="E58" s="10">
        <f>SUM(E59:E67)</f>
        <v>19321.7</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row>
    <row r="59" spans="1:237" customFormat="1" ht="47.25" x14ac:dyDescent="0.25">
      <c r="A59" s="6" t="s">
        <v>105</v>
      </c>
      <c r="B59" s="13" t="s">
        <v>106</v>
      </c>
      <c r="C59" s="17">
        <v>8422.4</v>
      </c>
      <c r="D59" s="17">
        <v>8422.4</v>
      </c>
      <c r="E59" s="17">
        <v>8422.4</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row>
    <row r="60" spans="1:237" customFormat="1" ht="15.75" x14ac:dyDescent="0.25">
      <c r="A60" s="6" t="s">
        <v>107</v>
      </c>
      <c r="B60" s="13" t="s">
        <v>108</v>
      </c>
      <c r="C60" s="17">
        <v>1372.3</v>
      </c>
      <c r="D60" s="17">
        <v>1372.3</v>
      </c>
      <c r="E60" s="17">
        <v>1372.3</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row>
    <row r="61" spans="1:237" ht="31.5" x14ac:dyDescent="0.25">
      <c r="A61" s="6" t="s">
        <v>109</v>
      </c>
      <c r="B61" s="13" t="s">
        <v>110</v>
      </c>
      <c r="C61" s="17">
        <v>450.9</v>
      </c>
      <c r="D61" s="17">
        <v>450.6</v>
      </c>
      <c r="E61" s="17">
        <v>451.9</v>
      </c>
    </row>
    <row r="62" spans="1:237" ht="31.5" x14ac:dyDescent="0.25">
      <c r="A62" s="6" t="s">
        <v>111</v>
      </c>
      <c r="B62" s="13" t="s">
        <v>110</v>
      </c>
      <c r="C62" s="17">
        <v>38</v>
      </c>
      <c r="D62" s="17">
        <v>38</v>
      </c>
      <c r="E62" s="17">
        <v>38</v>
      </c>
    </row>
    <row r="63" spans="1:237" ht="31.5" x14ac:dyDescent="0.25">
      <c r="A63" s="6" t="s">
        <v>112</v>
      </c>
      <c r="B63" s="13" t="s">
        <v>110</v>
      </c>
      <c r="C63" s="17">
        <v>954.5</v>
      </c>
      <c r="D63" s="17">
        <v>1048.5999999999999</v>
      </c>
      <c r="E63" s="17">
        <v>983.2</v>
      </c>
    </row>
    <row r="64" spans="1:237" ht="31.5" x14ac:dyDescent="0.25">
      <c r="A64" s="6" t="s">
        <v>113</v>
      </c>
      <c r="B64" s="13" t="s">
        <v>110</v>
      </c>
      <c r="C64" s="17">
        <v>150.69999999999999</v>
      </c>
      <c r="D64" s="17">
        <v>150.69999999999999</v>
      </c>
      <c r="E64" s="17">
        <v>150.69999999999999</v>
      </c>
    </row>
    <row r="65" spans="1:5" ht="15.75" x14ac:dyDescent="0.25">
      <c r="A65" s="6" t="s">
        <v>114</v>
      </c>
      <c r="B65" s="13" t="s">
        <v>115</v>
      </c>
      <c r="C65" s="17">
        <v>7633.2</v>
      </c>
      <c r="D65" s="17">
        <v>7539.4</v>
      </c>
      <c r="E65" s="17">
        <v>7603.5</v>
      </c>
    </row>
    <row r="66" spans="1:5" ht="15.75" x14ac:dyDescent="0.25">
      <c r="A66" s="6" t="s">
        <v>116</v>
      </c>
      <c r="B66" s="13" t="s">
        <v>115</v>
      </c>
      <c r="C66" s="17">
        <v>838</v>
      </c>
      <c r="D66" s="17">
        <v>299.7</v>
      </c>
      <c r="E66" s="17">
        <v>299.7</v>
      </c>
    </row>
    <row r="67" spans="1:5" ht="15.75" x14ac:dyDescent="0.25">
      <c r="A67" s="6" t="s">
        <v>117</v>
      </c>
      <c r="B67" s="13" t="s">
        <v>115</v>
      </c>
      <c r="C67" s="17">
        <v>2252.6</v>
      </c>
      <c r="D67" s="17">
        <v>0</v>
      </c>
      <c r="E67" s="17">
        <v>0</v>
      </c>
    </row>
    <row r="68" spans="1:5" ht="15.75" x14ac:dyDescent="0.25">
      <c r="A68" s="6" t="s">
        <v>118</v>
      </c>
      <c r="B68" s="13" t="s">
        <v>115</v>
      </c>
      <c r="C68" s="17">
        <v>1.5</v>
      </c>
      <c r="D68" s="17">
        <v>0</v>
      </c>
      <c r="E68" s="17">
        <v>0</v>
      </c>
    </row>
    <row r="69" spans="1:5" ht="15.75" x14ac:dyDescent="0.25">
      <c r="A69" s="8" t="s">
        <v>119</v>
      </c>
      <c r="B69" s="9" t="s">
        <v>120</v>
      </c>
      <c r="C69" s="10">
        <f>SUM(C70:C77)</f>
        <v>60935.899999999994</v>
      </c>
      <c r="D69" s="10">
        <f>SUM(D70:D77)</f>
        <v>43237.1</v>
      </c>
      <c r="E69" s="10">
        <f>SUM(E70:E77)</f>
        <v>41804.6</v>
      </c>
    </row>
    <row r="70" spans="1:5" ht="47.25" x14ac:dyDescent="0.25">
      <c r="A70" s="15" t="s">
        <v>121</v>
      </c>
      <c r="B70" s="13" t="s">
        <v>122</v>
      </c>
      <c r="C70" s="17">
        <v>8.6</v>
      </c>
      <c r="D70" s="17">
        <v>8.6</v>
      </c>
      <c r="E70" s="17">
        <v>8.6</v>
      </c>
    </row>
    <row r="71" spans="1:5" ht="47.25" x14ac:dyDescent="0.25">
      <c r="A71" s="15" t="s">
        <v>123</v>
      </c>
      <c r="B71" s="13" t="s">
        <v>122</v>
      </c>
      <c r="C71" s="17">
        <v>6.5</v>
      </c>
      <c r="D71" s="17">
        <v>6.5</v>
      </c>
      <c r="E71" s="17">
        <v>6.5</v>
      </c>
    </row>
    <row r="72" spans="1:5" ht="47.25" x14ac:dyDescent="0.25">
      <c r="A72" s="6" t="s">
        <v>124</v>
      </c>
      <c r="B72" s="13" t="s">
        <v>125</v>
      </c>
      <c r="C72" s="17">
        <v>4206.1000000000004</v>
      </c>
      <c r="D72" s="17">
        <v>4593.5</v>
      </c>
      <c r="E72" s="17">
        <v>3161</v>
      </c>
    </row>
    <row r="73" spans="1:5" ht="63" x14ac:dyDescent="0.25">
      <c r="A73" s="6" t="s">
        <v>126</v>
      </c>
      <c r="B73" s="13" t="s">
        <v>127</v>
      </c>
      <c r="C73" s="17">
        <v>128.5</v>
      </c>
      <c r="D73" s="17">
        <v>128.5</v>
      </c>
      <c r="E73" s="17">
        <v>128.5</v>
      </c>
    </row>
    <row r="74" spans="1:5" ht="31.5" x14ac:dyDescent="0.25">
      <c r="A74" s="27" t="s">
        <v>128</v>
      </c>
      <c r="B74" s="13" t="s">
        <v>129</v>
      </c>
      <c r="C74" s="17">
        <v>45425</v>
      </c>
      <c r="D74" s="17">
        <v>30500</v>
      </c>
      <c r="E74" s="17">
        <v>30500</v>
      </c>
    </row>
    <row r="75" spans="1:5" ht="31.5" x14ac:dyDescent="0.25">
      <c r="A75" s="27" t="s">
        <v>130</v>
      </c>
      <c r="B75" s="29" t="s">
        <v>131</v>
      </c>
      <c r="C75" s="17">
        <v>800</v>
      </c>
      <c r="D75" s="17">
        <v>800</v>
      </c>
      <c r="E75" s="17">
        <v>800</v>
      </c>
    </row>
    <row r="76" spans="1:5" ht="47.25" x14ac:dyDescent="0.25">
      <c r="A76" s="27" t="s">
        <v>132</v>
      </c>
      <c r="B76" s="28" t="s">
        <v>133</v>
      </c>
      <c r="C76" s="17">
        <v>8200</v>
      </c>
      <c r="D76" s="17">
        <v>7200</v>
      </c>
      <c r="E76" s="17">
        <v>7200</v>
      </c>
    </row>
    <row r="77" spans="1:5" ht="31.5" x14ac:dyDescent="0.25">
      <c r="A77" s="27" t="s">
        <v>134</v>
      </c>
      <c r="B77" s="28" t="s">
        <v>135</v>
      </c>
      <c r="C77" s="17">
        <v>2161.1999999999998</v>
      </c>
      <c r="D77" s="17">
        <v>0</v>
      </c>
      <c r="E77" s="17">
        <v>0</v>
      </c>
    </row>
    <row r="78" spans="1:5" ht="15.75" x14ac:dyDescent="0.25">
      <c r="A78" s="8" t="s">
        <v>136</v>
      </c>
      <c r="B78" s="9" t="s">
        <v>137</v>
      </c>
      <c r="C78" s="30">
        <f>SUM(C79:C106)</f>
        <v>8499.9999999999982</v>
      </c>
      <c r="D78" s="30">
        <f>SUM(D79:D105)</f>
        <v>8354.1999999999989</v>
      </c>
      <c r="E78" s="30">
        <f>SUM(E79:E105)</f>
        <v>10738.6</v>
      </c>
    </row>
    <row r="79" spans="1:5" ht="47.25" x14ac:dyDescent="0.25">
      <c r="A79" s="15" t="s">
        <v>138</v>
      </c>
      <c r="B79" s="13" t="s">
        <v>139</v>
      </c>
      <c r="C79" s="31">
        <v>24.9</v>
      </c>
      <c r="D79" s="31">
        <v>24.9</v>
      </c>
      <c r="E79" s="31">
        <v>24.9</v>
      </c>
    </row>
    <row r="80" spans="1:5" ht="47.25" x14ac:dyDescent="0.25">
      <c r="A80" s="15" t="s">
        <v>140</v>
      </c>
      <c r="B80" s="13" t="s">
        <v>139</v>
      </c>
      <c r="C80" s="31">
        <v>21</v>
      </c>
      <c r="D80" s="31">
        <v>21</v>
      </c>
      <c r="E80" s="31">
        <v>21</v>
      </c>
    </row>
    <row r="81" spans="1:240" ht="63" x14ac:dyDescent="0.25">
      <c r="A81" s="15" t="s">
        <v>141</v>
      </c>
      <c r="B81" s="28" t="s">
        <v>142</v>
      </c>
      <c r="C81" s="31">
        <v>38.9</v>
      </c>
      <c r="D81" s="31">
        <v>38.9</v>
      </c>
      <c r="E81" s="31">
        <v>38.9</v>
      </c>
    </row>
    <row r="82" spans="1:240" ht="63" x14ac:dyDescent="0.25">
      <c r="A82" s="15" t="s">
        <v>143</v>
      </c>
      <c r="B82" s="28" t="s">
        <v>142</v>
      </c>
      <c r="C82" s="31">
        <v>95.2</v>
      </c>
      <c r="D82" s="31">
        <v>95.2</v>
      </c>
      <c r="E82" s="31">
        <v>95.2</v>
      </c>
    </row>
    <row r="83" spans="1:240" ht="47.25" x14ac:dyDescent="0.25">
      <c r="A83" s="32" t="s">
        <v>144</v>
      </c>
      <c r="B83" s="33" t="s">
        <v>145</v>
      </c>
      <c r="C83" s="31">
        <v>10.9</v>
      </c>
      <c r="D83" s="31">
        <v>10.9</v>
      </c>
      <c r="E83" s="31">
        <v>10.9</v>
      </c>
    </row>
    <row r="84" spans="1:240" ht="47.25" x14ac:dyDescent="0.25">
      <c r="A84" s="32" t="s">
        <v>146</v>
      </c>
      <c r="B84" s="33" t="s">
        <v>145</v>
      </c>
      <c r="C84" s="31">
        <v>1.9</v>
      </c>
      <c r="D84" s="31">
        <v>1.9</v>
      </c>
      <c r="E84" s="31">
        <v>1.9</v>
      </c>
    </row>
    <row r="85" spans="1:240" ht="47.25" x14ac:dyDescent="0.25">
      <c r="A85" s="32" t="s">
        <v>147</v>
      </c>
      <c r="B85" s="33" t="s">
        <v>148</v>
      </c>
      <c r="C85" s="31">
        <v>2.7</v>
      </c>
      <c r="D85" s="31">
        <v>2.7</v>
      </c>
      <c r="E85" s="31">
        <v>2.7</v>
      </c>
    </row>
    <row r="86" spans="1:240" ht="47.25" x14ac:dyDescent="0.25">
      <c r="A86" s="32" t="s">
        <v>149</v>
      </c>
      <c r="B86" s="33" t="s">
        <v>148</v>
      </c>
      <c r="C86" s="31">
        <v>11.3</v>
      </c>
      <c r="D86" s="31">
        <v>11.3</v>
      </c>
      <c r="E86" s="31">
        <v>11.3</v>
      </c>
    </row>
    <row r="87" spans="1:240" ht="47.25" x14ac:dyDescent="0.25">
      <c r="A87" s="32" t="s">
        <v>150</v>
      </c>
      <c r="B87" s="33" t="s">
        <v>151</v>
      </c>
      <c r="C87" s="31">
        <v>5.3</v>
      </c>
      <c r="D87" s="31">
        <v>5.3</v>
      </c>
      <c r="E87" s="31">
        <v>5.3</v>
      </c>
    </row>
    <row r="88" spans="1:240" ht="63" x14ac:dyDescent="0.25">
      <c r="A88" s="34" t="s">
        <v>152</v>
      </c>
      <c r="B88" s="33" t="s">
        <v>153</v>
      </c>
      <c r="C88" s="31">
        <v>333.7</v>
      </c>
      <c r="D88" s="31">
        <v>333.7</v>
      </c>
      <c r="E88" s="31">
        <v>333.7</v>
      </c>
    </row>
    <row r="89" spans="1:240" s="23" customFormat="1" ht="63" x14ac:dyDescent="0.25">
      <c r="A89" s="34" t="s">
        <v>154</v>
      </c>
      <c r="B89" s="33" t="s">
        <v>155</v>
      </c>
      <c r="C89" s="31">
        <v>262.7</v>
      </c>
      <c r="D89" s="31">
        <v>262.7</v>
      </c>
      <c r="E89" s="31">
        <v>262.7</v>
      </c>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row>
    <row r="90" spans="1:240" s="18" customFormat="1" ht="47.25" x14ac:dyDescent="0.25">
      <c r="A90" s="34" t="s">
        <v>156</v>
      </c>
      <c r="B90" s="33" t="s">
        <v>157</v>
      </c>
      <c r="C90" s="31">
        <v>21.4</v>
      </c>
      <c r="D90" s="31">
        <v>21.4</v>
      </c>
      <c r="E90" s="31">
        <v>21.4</v>
      </c>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row>
    <row r="91" spans="1:240" s="18" customFormat="1" ht="78.75" x14ac:dyDescent="0.25">
      <c r="A91" s="34" t="s">
        <v>158</v>
      </c>
      <c r="B91" s="33" t="s">
        <v>159</v>
      </c>
      <c r="C91" s="31">
        <v>1.8</v>
      </c>
      <c r="D91" s="31">
        <v>1.8</v>
      </c>
      <c r="E91" s="31">
        <v>1.8</v>
      </c>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row>
    <row r="92" spans="1:240" s="18" customFormat="1" ht="47.25" x14ac:dyDescent="0.25">
      <c r="A92" s="34" t="s">
        <v>160</v>
      </c>
      <c r="B92" s="33" t="s">
        <v>161</v>
      </c>
      <c r="C92" s="31">
        <v>1</v>
      </c>
      <c r="D92" s="31">
        <v>0.6</v>
      </c>
      <c r="E92" s="31">
        <v>0.6</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row>
    <row r="93" spans="1:240" s="18" customFormat="1" ht="47.25" x14ac:dyDescent="0.25">
      <c r="A93" s="27" t="s">
        <v>162</v>
      </c>
      <c r="B93" s="33" t="s">
        <v>161</v>
      </c>
      <c r="C93" s="31">
        <v>464</v>
      </c>
      <c r="D93" s="31">
        <v>464</v>
      </c>
      <c r="E93" s="31">
        <v>464</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row>
    <row r="94" spans="1:240" s="18" customFormat="1" ht="47.25" x14ac:dyDescent="0.25">
      <c r="A94" s="27" t="s">
        <v>163</v>
      </c>
      <c r="B94" s="33" t="s">
        <v>161</v>
      </c>
      <c r="C94" s="31">
        <v>1.5</v>
      </c>
      <c r="D94" s="31">
        <v>0</v>
      </c>
      <c r="E94" s="31">
        <v>0</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row>
    <row r="95" spans="1:240" s="18" customFormat="1" ht="63" x14ac:dyDescent="0.25">
      <c r="A95" s="27" t="s">
        <v>164</v>
      </c>
      <c r="B95" s="13" t="s">
        <v>165</v>
      </c>
      <c r="C95" s="31">
        <v>89.6</v>
      </c>
      <c r="D95" s="31">
        <v>89.6</v>
      </c>
      <c r="E95" s="31">
        <v>89.6</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row>
    <row r="96" spans="1:240" ht="63" x14ac:dyDescent="0.25">
      <c r="A96" s="27" t="s">
        <v>166</v>
      </c>
      <c r="B96" s="13" t="s">
        <v>165</v>
      </c>
      <c r="C96" s="31">
        <v>846.1</v>
      </c>
      <c r="D96" s="31">
        <v>846.1</v>
      </c>
      <c r="E96" s="31">
        <v>846.1</v>
      </c>
    </row>
    <row r="97" spans="1:240" ht="31.5" x14ac:dyDescent="0.25">
      <c r="A97" s="34" t="s">
        <v>167</v>
      </c>
      <c r="B97" s="33" t="s">
        <v>168</v>
      </c>
      <c r="C97" s="31">
        <v>121.2</v>
      </c>
      <c r="D97" s="31">
        <v>121.2</v>
      </c>
      <c r="E97" s="31">
        <v>121.2</v>
      </c>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row>
    <row r="98" spans="1:240" ht="47.25" x14ac:dyDescent="0.25">
      <c r="A98" s="34" t="s">
        <v>169</v>
      </c>
      <c r="B98" s="33" t="s">
        <v>170</v>
      </c>
      <c r="C98" s="31">
        <v>1400.4</v>
      </c>
      <c r="D98" s="31">
        <v>206.5</v>
      </c>
      <c r="E98" s="31">
        <v>206.5</v>
      </c>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row>
    <row r="99" spans="1:240" s="18" customFormat="1" ht="47.25" x14ac:dyDescent="0.25">
      <c r="A99" s="27" t="s">
        <v>171</v>
      </c>
      <c r="B99" s="13" t="s">
        <v>172</v>
      </c>
      <c r="C99" s="31">
        <v>3301.2</v>
      </c>
      <c r="D99" s="31">
        <v>4501.2</v>
      </c>
      <c r="E99" s="31">
        <v>6885.6</v>
      </c>
    </row>
    <row r="100" spans="1:240" s="18" customFormat="1" ht="31.5" x14ac:dyDescent="0.25">
      <c r="A100" s="27" t="s">
        <v>173</v>
      </c>
      <c r="B100" s="13" t="s">
        <v>174</v>
      </c>
      <c r="C100" s="31">
        <v>94.2</v>
      </c>
      <c r="D100" s="31">
        <v>94.2</v>
      </c>
      <c r="E100" s="31">
        <v>94.2</v>
      </c>
    </row>
    <row r="101" spans="1:240" s="18" customFormat="1" ht="47.25" x14ac:dyDescent="0.25">
      <c r="A101" s="27" t="s">
        <v>175</v>
      </c>
      <c r="B101" s="13" t="s">
        <v>176</v>
      </c>
      <c r="C101" s="31">
        <v>696.9</v>
      </c>
      <c r="D101" s="31">
        <v>696.9</v>
      </c>
      <c r="E101" s="31">
        <v>696.9</v>
      </c>
    </row>
    <row r="102" spans="1:240" s="35" customFormat="1" ht="94.5" x14ac:dyDescent="0.25">
      <c r="A102" s="34" t="s">
        <v>177</v>
      </c>
      <c r="B102" s="33" t="s">
        <v>178</v>
      </c>
      <c r="C102" s="31">
        <v>72.2</v>
      </c>
      <c r="D102" s="31">
        <v>72.2</v>
      </c>
      <c r="E102" s="31">
        <v>72.2</v>
      </c>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row>
    <row r="103" spans="1:240" s="35" customFormat="1" ht="47.25" x14ac:dyDescent="0.25">
      <c r="A103" s="27" t="s">
        <v>179</v>
      </c>
      <c r="B103" s="13" t="s">
        <v>180</v>
      </c>
      <c r="C103" s="31">
        <v>350</v>
      </c>
      <c r="D103" s="31">
        <v>200</v>
      </c>
      <c r="E103" s="31">
        <v>200</v>
      </c>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row>
    <row r="104" spans="1:240" s="35" customFormat="1" ht="47.25" x14ac:dyDescent="0.25">
      <c r="A104" s="27" t="s">
        <v>181</v>
      </c>
      <c r="B104" s="13" t="s">
        <v>180</v>
      </c>
      <c r="C104" s="31">
        <v>50</v>
      </c>
      <c r="D104" s="31">
        <v>50</v>
      </c>
      <c r="E104" s="31">
        <v>50</v>
      </c>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row>
    <row r="105" spans="1:240" s="38" customFormat="1" ht="63" x14ac:dyDescent="0.25">
      <c r="A105" s="27" t="s">
        <v>182</v>
      </c>
      <c r="B105" s="13" t="s">
        <v>183</v>
      </c>
      <c r="C105" s="31">
        <v>177.8</v>
      </c>
      <c r="D105" s="31">
        <v>180</v>
      </c>
      <c r="E105" s="31">
        <v>180</v>
      </c>
      <c r="F105" s="36"/>
      <c r="G105" s="37"/>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c r="GE105" s="36"/>
      <c r="GF105" s="36"/>
      <c r="GG105" s="36"/>
      <c r="GH105" s="36"/>
      <c r="GI105" s="36"/>
      <c r="GJ105" s="36"/>
      <c r="GK105" s="36"/>
      <c r="GL105" s="36"/>
      <c r="GM105" s="36"/>
      <c r="GN105" s="36"/>
      <c r="GO105" s="36"/>
      <c r="GP105" s="36"/>
      <c r="GQ105" s="36"/>
      <c r="GR105" s="36"/>
      <c r="GS105" s="36"/>
      <c r="GT105" s="36"/>
      <c r="GU105" s="36"/>
      <c r="GV105" s="36"/>
      <c r="GW105" s="36"/>
      <c r="GX105" s="36"/>
      <c r="GY105" s="36"/>
      <c r="GZ105" s="36"/>
      <c r="HA105" s="36"/>
      <c r="HB105" s="36"/>
      <c r="HC105" s="36"/>
      <c r="HD105" s="36"/>
      <c r="HE105" s="36"/>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row>
    <row r="106" spans="1:240" s="38" customFormat="1" ht="63" x14ac:dyDescent="0.25">
      <c r="A106" s="27" t="s">
        <v>184</v>
      </c>
      <c r="B106" s="13" t="s">
        <v>183</v>
      </c>
      <c r="C106" s="31">
        <v>2.2000000000000002</v>
      </c>
      <c r="D106" s="31">
        <v>0</v>
      </c>
      <c r="E106" s="31">
        <v>0</v>
      </c>
      <c r="F106" s="36"/>
      <c r="G106" s="37"/>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row>
    <row r="107" spans="1:240" s="38" customFormat="1" ht="15.75" x14ac:dyDescent="0.25">
      <c r="A107" s="8" t="s">
        <v>185</v>
      </c>
      <c r="B107" s="9" t="s">
        <v>186</v>
      </c>
      <c r="C107" s="10">
        <f>C108</f>
        <v>4619</v>
      </c>
      <c r="D107" s="10">
        <v>0</v>
      </c>
      <c r="E107" s="10">
        <v>0</v>
      </c>
      <c r="F107" s="36"/>
      <c r="G107" s="37"/>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c r="GE107" s="36"/>
      <c r="GF107" s="36"/>
      <c r="GG107" s="36"/>
      <c r="GH107" s="36"/>
      <c r="GI107" s="36"/>
      <c r="GJ107" s="36"/>
      <c r="GK107" s="36"/>
      <c r="GL107" s="36"/>
      <c r="GM107" s="36"/>
      <c r="GN107" s="36"/>
      <c r="GO107" s="36"/>
      <c r="GP107" s="36"/>
      <c r="GQ107" s="36"/>
      <c r="GR107" s="36"/>
      <c r="GS107" s="36"/>
      <c r="GT107" s="36"/>
      <c r="GU107" s="36"/>
      <c r="GV107" s="36"/>
      <c r="GW107" s="36"/>
      <c r="GX107" s="36"/>
      <c r="GY107" s="36"/>
      <c r="GZ107" s="36"/>
      <c r="HA107" s="36"/>
      <c r="HB107" s="36"/>
      <c r="HC107" s="36"/>
      <c r="HD107" s="36"/>
      <c r="HE107" s="36"/>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row>
    <row r="108" spans="1:240" s="38" customFormat="1" ht="15.75" x14ac:dyDescent="0.25">
      <c r="A108" s="27" t="s">
        <v>187</v>
      </c>
      <c r="B108" s="9" t="s">
        <v>188</v>
      </c>
      <c r="C108" s="10">
        <f>SUM(C109:C113)</f>
        <v>4619</v>
      </c>
      <c r="D108" s="10">
        <f>SUM(D109:D113)</f>
        <v>0</v>
      </c>
      <c r="E108" s="10">
        <f>SUM(E109:E113)</f>
        <v>0</v>
      </c>
      <c r="F108" s="36"/>
      <c r="G108" s="37"/>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c r="GE108" s="36"/>
      <c r="GF108" s="36"/>
      <c r="GG108" s="36"/>
      <c r="GH108" s="36"/>
      <c r="GI108" s="36"/>
      <c r="GJ108" s="36"/>
      <c r="GK108" s="36"/>
      <c r="GL108" s="36"/>
      <c r="GM108" s="36"/>
      <c r="GN108" s="36"/>
      <c r="GO108" s="36"/>
      <c r="GP108" s="36"/>
      <c r="GQ108" s="36"/>
      <c r="GR108" s="36"/>
      <c r="GS108" s="36"/>
      <c r="GT108" s="36"/>
      <c r="GU108" s="36"/>
      <c r="GV108" s="36"/>
      <c r="GW108" s="36"/>
      <c r="GX108" s="36"/>
      <c r="GY108" s="36"/>
      <c r="GZ108" s="36"/>
      <c r="HA108" s="36"/>
      <c r="HB108" s="36"/>
      <c r="HC108" s="36"/>
      <c r="HD108" s="36"/>
      <c r="HE108" s="36"/>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row>
    <row r="109" spans="1:240" s="38" customFormat="1" ht="31.5" x14ac:dyDescent="0.25">
      <c r="A109" s="27" t="s">
        <v>189</v>
      </c>
      <c r="B109" s="13" t="s">
        <v>190</v>
      </c>
      <c r="C109" s="17">
        <v>2500</v>
      </c>
      <c r="D109" s="17">
        <v>0</v>
      </c>
      <c r="E109" s="17">
        <v>0</v>
      </c>
      <c r="F109" s="36"/>
      <c r="G109" s="37"/>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c r="IB109" s="36"/>
      <c r="IC109" s="36"/>
      <c r="ID109" s="36"/>
      <c r="IE109" s="36"/>
      <c r="IF109" s="36"/>
    </row>
    <row r="110" spans="1:240" s="38" customFormat="1" ht="31.5" x14ac:dyDescent="0.25">
      <c r="A110" s="27" t="s">
        <v>191</v>
      </c>
      <c r="B110" s="13" t="s">
        <v>192</v>
      </c>
      <c r="C110" s="17">
        <v>1703</v>
      </c>
      <c r="D110" s="17">
        <v>0</v>
      </c>
      <c r="E110" s="17">
        <v>0</v>
      </c>
      <c r="F110" s="36"/>
      <c r="G110" s="37"/>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row>
    <row r="111" spans="1:240" s="38" customFormat="1" ht="31.5" x14ac:dyDescent="0.25">
      <c r="A111" s="27" t="s">
        <v>193</v>
      </c>
      <c r="B111" s="13" t="s">
        <v>194</v>
      </c>
      <c r="C111" s="17">
        <v>74.3</v>
      </c>
      <c r="D111" s="17">
        <v>0</v>
      </c>
      <c r="E111" s="17">
        <v>0</v>
      </c>
      <c r="F111" s="36"/>
      <c r="G111" s="37"/>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6"/>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row>
    <row r="112" spans="1:240" s="38" customFormat="1" ht="31.5" x14ac:dyDescent="0.25">
      <c r="A112" s="27" t="s">
        <v>195</v>
      </c>
      <c r="B112" s="13" t="s">
        <v>196</v>
      </c>
      <c r="C112" s="17">
        <v>178.7</v>
      </c>
      <c r="D112" s="17">
        <v>0</v>
      </c>
      <c r="E112" s="17">
        <v>0</v>
      </c>
      <c r="F112" s="36"/>
      <c r="G112" s="37"/>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row>
    <row r="113" spans="1:240" s="38" customFormat="1" ht="31.5" x14ac:dyDescent="0.25">
      <c r="A113" s="27" t="s">
        <v>197</v>
      </c>
      <c r="B113" s="13" t="s">
        <v>198</v>
      </c>
      <c r="C113" s="17">
        <v>163</v>
      </c>
      <c r="D113" s="17">
        <v>0</v>
      </c>
      <c r="E113" s="17">
        <v>0</v>
      </c>
      <c r="F113" s="36"/>
      <c r="G113" s="37"/>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row>
    <row r="114" spans="1:240" s="35" customFormat="1" ht="15.75" x14ac:dyDescent="0.25">
      <c r="A114" s="73" t="s">
        <v>199</v>
      </c>
      <c r="B114" s="74"/>
      <c r="C114" s="10">
        <f>C107+C78+C69+C58+C53+C40</f>
        <v>210471.9</v>
      </c>
      <c r="D114" s="10">
        <f>D107+D78+D69+D58+D53+D40</f>
        <v>162432.5</v>
      </c>
      <c r="E114" s="10">
        <f>E107+E78+E69+E58+E53+E40</f>
        <v>163500.59999999998</v>
      </c>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row>
    <row r="115" spans="1:240" s="35" customFormat="1" ht="15.75" x14ac:dyDescent="0.25">
      <c r="A115" s="8" t="s">
        <v>200</v>
      </c>
      <c r="B115" s="39" t="s">
        <v>201</v>
      </c>
      <c r="C115" s="10">
        <f>C114+C39</f>
        <v>3615800.3000000003</v>
      </c>
      <c r="D115" s="10">
        <f>D114+D39</f>
        <v>3705969.0999999996</v>
      </c>
      <c r="E115" s="10">
        <f>E114+E39</f>
        <v>4044603.6</v>
      </c>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row>
    <row r="116" spans="1:240" s="35" customFormat="1" ht="31.5" x14ac:dyDescent="0.25">
      <c r="A116" s="8" t="s">
        <v>202</v>
      </c>
      <c r="B116" s="39" t="s">
        <v>203</v>
      </c>
      <c r="C116" s="10">
        <f>C117+C121+C185+C230</f>
        <v>5830970.2999999989</v>
      </c>
      <c r="D116" s="10">
        <f>D117+D121+D185+D230</f>
        <v>4913949</v>
      </c>
      <c r="E116" s="10">
        <f>E117+E121+E185+E230</f>
        <v>5234697.2999999989</v>
      </c>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row>
    <row r="117" spans="1:240" s="35" customFormat="1" ht="15.75" x14ac:dyDescent="0.25">
      <c r="A117" s="8" t="s">
        <v>204</v>
      </c>
      <c r="B117" s="9" t="s">
        <v>205</v>
      </c>
      <c r="C117" s="10">
        <f>SUM(C118:C120)</f>
        <v>794900</v>
      </c>
      <c r="D117" s="10">
        <f>SUM(D118:D120)</f>
        <v>631757</v>
      </c>
      <c r="E117" s="10">
        <f>SUM(E118:E120)</f>
        <v>620752.30000000005</v>
      </c>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row>
    <row r="118" spans="1:240" s="35" customFormat="1" ht="31.5" x14ac:dyDescent="0.25">
      <c r="A118" s="6" t="s">
        <v>206</v>
      </c>
      <c r="B118" s="13" t="s">
        <v>207</v>
      </c>
      <c r="C118" s="17">
        <v>290439.5</v>
      </c>
      <c r="D118" s="17">
        <v>215811.8</v>
      </c>
      <c r="E118" s="17">
        <v>204807.1</v>
      </c>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row>
    <row r="119" spans="1:240" s="35" customFormat="1" ht="15.75" x14ac:dyDescent="0.25">
      <c r="A119" s="6" t="s">
        <v>208</v>
      </c>
      <c r="B119" s="13" t="s">
        <v>209</v>
      </c>
      <c r="C119" s="17">
        <v>88515.3</v>
      </c>
      <c r="D119" s="17">
        <v>0</v>
      </c>
      <c r="E119" s="17">
        <v>0</v>
      </c>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row>
    <row r="120" spans="1:240" s="35" customFormat="1" ht="31.5" x14ac:dyDescent="0.25">
      <c r="A120" s="6" t="s">
        <v>210</v>
      </c>
      <c r="B120" s="13" t="s">
        <v>211</v>
      </c>
      <c r="C120" s="17">
        <v>415945.2</v>
      </c>
      <c r="D120" s="17">
        <v>415945.2</v>
      </c>
      <c r="E120" s="17">
        <v>415945.2</v>
      </c>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row>
    <row r="121" spans="1:240" s="35" customFormat="1" ht="15.75" x14ac:dyDescent="0.25">
      <c r="A121" s="8" t="s">
        <v>212</v>
      </c>
      <c r="B121" s="9" t="s">
        <v>213</v>
      </c>
      <c r="C121" s="10">
        <f>SUM(C122:C184)</f>
        <v>1675635.9999999995</v>
      </c>
      <c r="D121" s="10">
        <f>SUM(D122:D184)</f>
        <v>920043.9</v>
      </c>
      <c r="E121" s="10">
        <f>SUM(E122:E184)</f>
        <v>1224165.2999999996</v>
      </c>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row>
    <row r="122" spans="1:240" s="35" customFormat="1" ht="63" x14ac:dyDescent="0.25">
      <c r="A122" s="6" t="s">
        <v>214</v>
      </c>
      <c r="B122" s="13" t="s">
        <v>215</v>
      </c>
      <c r="C122" s="17">
        <v>182804.2</v>
      </c>
      <c r="D122" s="17">
        <v>86057.1</v>
      </c>
      <c r="E122" s="17">
        <v>85999.1</v>
      </c>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row>
    <row r="123" spans="1:240" ht="47.25" x14ac:dyDescent="0.25">
      <c r="A123" s="6" t="s">
        <v>214</v>
      </c>
      <c r="B123" s="13" t="s">
        <v>216</v>
      </c>
      <c r="C123" s="17">
        <v>85861</v>
      </c>
      <c r="D123" s="17">
        <v>0</v>
      </c>
      <c r="E123" s="17">
        <v>0</v>
      </c>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row>
    <row r="124" spans="1:240" s="35" customFormat="1" ht="63" x14ac:dyDescent="0.25">
      <c r="A124" s="40" t="s">
        <v>217</v>
      </c>
      <c r="B124" s="13" t="s">
        <v>218</v>
      </c>
      <c r="C124" s="17">
        <v>0</v>
      </c>
      <c r="D124" s="17">
        <v>46802.8</v>
      </c>
      <c r="E124" s="17">
        <v>0</v>
      </c>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row>
    <row r="125" spans="1:240" s="35" customFormat="1" ht="31.5" x14ac:dyDescent="0.25">
      <c r="A125" s="6" t="s">
        <v>219</v>
      </c>
      <c r="B125" s="13" t="s">
        <v>220</v>
      </c>
      <c r="C125" s="17">
        <v>0</v>
      </c>
      <c r="D125" s="17">
        <v>0</v>
      </c>
      <c r="E125" s="17">
        <v>86931</v>
      </c>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row>
    <row r="126" spans="1:240" s="35" customFormat="1" ht="31.5" x14ac:dyDescent="0.25">
      <c r="A126" s="6" t="s">
        <v>221</v>
      </c>
      <c r="B126" s="13" t="s">
        <v>222</v>
      </c>
      <c r="C126" s="17">
        <v>26558.7</v>
      </c>
      <c r="D126" s="17">
        <v>29704.9</v>
      </c>
      <c r="E126" s="17">
        <v>39688.5</v>
      </c>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row>
    <row r="127" spans="1:240" ht="31.5" x14ac:dyDescent="0.25">
      <c r="A127" s="6" t="s">
        <v>223</v>
      </c>
      <c r="B127" s="13" t="s">
        <v>224</v>
      </c>
      <c r="C127" s="17">
        <v>4615</v>
      </c>
      <c r="D127" s="17">
        <v>0</v>
      </c>
      <c r="E127" s="17">
        <v>0</v>
      </c>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row>
    <row r="128" spans="1:240" s="35" customFormat="1" ht="63" x14ac:dyDescent="0.25">
      <c r="A128" s="6" t="s">
        <v>225</v>
      </c>
      <c r="B128" s="13" t="s">
        <v>226</v>
      </c>
      <c r="C128" s="17">
        <v>4340.7</v>
      </c>
      <c r="D128" s="17">
        <v>4465.8999999999996</v>
      </c>
      <c r="E128" s="17">
        <v>4594.5</v>
      </c>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row>
    <row r="129" spans="1:238" s="35" customFormat="1" ht="31.5" x14ac:dyDescent="0.25">
      <c r="A129" s="6" t="s">
        <v>227</v>
      </c>
      <c r="B129" s="13" t="s">
        <v>228</v>
      </c>
      <c r="C129" s="17">
        <v>120967.8</v>
      </c>
      <c r="D129" s="17">
        <v>108470.2</v>
      </c>
      <c r="E129" s="17">
        <v>103574.9</v>
      </c>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row>
    <row r="130" spans="1:238" s="35" customFormat="1" ht="31.5" x14ac:dyDescent="0.25">
      <c r="A130" s="40" t="s">
        <v>229</v>
      </c>
      <c r="B130" s="13" t="s">
        <v>230</v>
      </c>
      <c r="C130" s="17">
        <v>0</v>
      </c>
      <c r="D130" s="17">
        <v>0</v>
      </c>
      <c r="E130" s="17">
        <v>30517</v>
      </c>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row>
    <row r="131" spans="1:238" s="35" customFormat="1" ht="47.25" x14ac:dyDescent="0.25">
      <c r="A131" s="6" t="s">
        <v>231</v>
      </c>
      <c r="B131" s="13" t="s">
        <v>232</v>
      </c>
      <c r="C131" s="17">
        <v>104167.8</v>
      </c>
      <c r="D131" s="17">
        <v>0</v>
      </c>
      <c r="E131" s="17">
        <v>0</v>
      </c>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row>
    <row r="132" spans="1:238" s="35" customFormat="1" ht="15.75" x14ac:dyDescent="0.25">
      <c r="A132" s="6" t="s">
        <v>233</v>
      </c>
      <c r="B132" s="41" t="s">
        <v>234</v>
      </c>
      <c r="C132" s="17">
        <v>6428.6</v>
      </c>
      <c r="D132" s="17">
        <v>6772.5</v>
      </c>
      <c r="E132" s="17">
        <v>6779</v>
      </c>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row>
    <row r="133" spans="1:238" s="35" customFormat="1" ht="47.25" x14ac:dyDescent="0.25">
      <c r="A133" s="42" t="s">
        <v>235</v>
      </c>
      <c r="B133" s="13" t="s">
        <v>236</v>
      </c>
      <c r="C133" s="17">
        <v>0</v>
      </c>
      <c r="D133" s="17">
        <v>132840</v>
      </c>
      <c r="E133" s="17">
        <v>0</v>
      </c>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row>
    <row r="134" spans="1:238" s="35" customFormat="1" ht="31.5" x14ac:dyDescent="0.25">
      <c r="A134" s="42" t="s">
        <v>235</v>
      </c>
      <c r="B134" s="13" t="s">
        <v>237</v>
      </c>
      <c r="C134" s="17">
        <v>15000</v>
      </c>
      <c r="D134" s="17">
        <v>0</v>
      </c>
      <c r="E134" s="17">
        <v>0</v>
      </c>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row>
    <row r="135" spans="1:238" s="35" customFormat="1" ht="31.5" x14ac:dyDescent="0.25">
      <c r="A135" s="42" t="s">
        <v>235</v>
      </c>
      <c r="B135" s="43" t="s">
        <v>238</v>
      </c>
      <c r="C135" s="17">
        <v>3664.1</v>
      </c>
      <c r="D135" s="17">
        <v>0</v>
      </c>
      <c r="E135" s="17">
        <v>8486.7000000000007</v>
      </c>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row>
    <row r="136" spans="1:238" s="35" customFormat="1" ht="31.5" x14ac:dyDescent="0.25">
      <c r="A136" s="42" t="s">
        <v>235</v>
      </c>
      <c r="B136" s="44" t="s">
        <v>239</v>
      </c>
      <c r="C136" s="17">
        <v>64.2</v>
      </c>
      <c r="D136" s="17">
        <v>0</v>
      </c>
      <c r="E136" s="17">
        <v>0</v>
      </c>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row>
    <row r="137" spans="1:238" ht="47.25" x14ac:dyDescent="0.25">
      <c r="A137" s="42" t="s">
        <v>235</v>
      </c>
      <c r="B137" s="45" t="s">
        <v>240</v>
      </c>
      <c r="C137" s="17">
        <v>0</v>
      </c>
      <c r="D137" s="17">
        <v>0</v>
      </c>
      <c r="E137" s="17">
        <v>3795.4</v>
      </c>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row>
    <row r="138" spans="1:238" s="35" customFormat="1" ht="15.75" x14ac:dyDescent="0.25">
      <c r="A138" s="40" t="s">
        <v>241</v>
      </c>
      <c r="B138" s="28" t="s">
        <v>242</v>
      </c>
      <c r="C138" s="17">
        <v>45543.199999999997</v>
      </c>
      <c r="D138" s="17">
        <v>43761.7</v>
      </c>
      <c r="E138" s="17">
        <v>42017.2</v>
      </c>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row>
    <row r="139" spans="1:238" s="35" customFormat="1" ht="31.5" x14ac:dyDescent="0.25">
      <c r="A139" s="40" t="s">
        <v>243</v>
      </c>
      <c r="B139" s="13" t="s">
        <v>244</v>
      </c>
      <c r="C139" s="17">
        <v>3774.4</v>
      </c>
      <c r="D139" s="17">
        <v>0</v>
      </c>
      <c r="E139" s="17">
        <v>0</v>
      </c>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row>
    <row r="140" spans="1:238" s="35" customFormat="1" ht="31.5" x14ac:dyDescent="0.25">
      <c r="A140" s="40" t="s">
        <v>245</v>
      </c>
      <c r="B140" s="13" t="s">
        <v>246</v>
      </c>
      <c r="C140" s="17">
        <v>0</v>
      </c>
      <c r="D140" s="17">
        <v>0</v>
      </c>
      <c r="E140" s="17">
        <v>147643.5</v>
      </c>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row>
    <row r="141" spans="1:238" s="35" customFormat="1" ht="31.5" x14ac:dyDescent="0.25">
      <c r="A141" s="6" t="s">
        <v>247</v>
      </c>
      <c r="B141" s="41" t="s">
        <v>248</v>
      </c>
      <c r="C141" s="17">
        <v>0</v>
      </c>
      <c r="D141" s="17">
        <v>12000</v>
      </c>
      <c r="E141" s="17">
        <v>0</v>
      </c>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row>
    <row r="142" spans="1:238" s="35" customFormat="1" ht="31.5" x14ac:dyDescent="0.25">
      <c r="A142" s="6" t="s">
        <v>249</v>
      </c>
      <c r="B142" s="41" t="s">
        <v>250</v>
      </c>
      <c r="C142" s="17">
        <v>0</v>
      </c>
      <c r="D142" s="17">
        <v>0</v>
      </c>
      <c r="E142" s="17">
        <v>0</v>
      </c>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row>
    <row r="143" spans="1:238" s="35" customFormat="1" ht="31.5" x14ac:dyDescent="0.25">
      <c r="A143" s="40" t="s">
        <v>249</v>
      </c>
      <c r="B143" s="13" t="s">
        <v>251</v>
      </c>
      <c r="C143" s="17">
        <v>112466.8</v>
      </c>
      <c r="D143" s="17">
        <v>0</v>
      </c>
      <c r="E143" s="17">
        <v>0</v>
      </c>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row>
    <row r="144" spans="1:238" s="35" customFormat="1" ht="63" x14ac:dyDescent="0.25">
      <c r="A144" s="40" t="s">
        <v>252</v>
      </c>
      <c r="B144" s="41" t="s">
        <v>253</v>
      </c>
      <c r="C144" s="17">
        <v>0</v>
      </c>
      <c r="D144" s="17">
        <v>553.1</v>
      </c>
      <c r="E144" s="17">
        <v>553.1</v>
      </c>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row>
    <row r="145" spans="1:238" s="35" customFormat="1" ht="47.25" x14ac:dyDescent="0.25">
      <c r="A145" s="40" t="s">
        <v>252</v>
      </c>
      <c r="B145" s="41" t="s">
        <v>254</v>
      </c>
      <c r="C145" s="17">
        <v>45000</v>
      </c>
      <c r="D145" s="17">
        <v>0</v>
      </c>
      <c r="E145" s="17">
        <v>0</v>
      </c>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row>
    <row r="146" spans="1:238" s="35" customFormat="1" ht="47.25" x14ac:dyDescent="0.25">
      <c r="A146" s="40" t="s">
        <v>252</v>
      </c>
      <c r="B146" s="13" t="s">
        <v>255</v>
      </c>
      <c r="C146" s="17">
        <v>100000</v>
      </c>
      <c r="D146" s="17">
        <v>100000</v>
      </c>
      <c r="E146" s="17">
        <v>100000</v>
      </c>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row>
    <row r="147" spans="1:238" s="35" customFormat="1" ht="31.5" x14ac:dyDescent="0.25">
      <c r="A147" s="40" t="s">
        <v>252</v>
      </c>
      <c r="B147" s="13" t="s">
        <v>256</v>
      </c>
      <c r="C147" s="17">
        <v>5600</v>
      </c>
      <c r="D147" s="17">
        <v>0</v>
      </c>
      <c r="E147" s="17">
        <v>0</v>
      </c>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row>
    <row r="148" spans="1:238" s="35" customFormat="1" ht="31.5" x14ac:dyDescent="0.25">
      <c r="A148" s="40" t="s">
        <v>252</v>
      </c>
      <c r="B148" s="13" t="s">
        <v>257</v>
      </c>
      <c r="C148" s="17">
        <v>32567</v>
      </c>
      <c r="D148" s="17">
        <v>11599</v>
      </c>
      <c r="E148" s="17">
        <v>11599</v>
      </c>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row>
    <row r="149" spans="1:238" s="35" customFormat="1" ht="63" x14ac:dyDescent="0.25">
      <c r="A149" s="40" t="s">
        <v>252</v>
      </c>
      <c r="B149" s="13" t="s">
        <v>258</v>
      </c>
      <c r="C149" s="17">
        <v>137653.70000000001</v>
      </c>
      <c r="D149" s="17">
        <v>130771</v>
      </c>
      <c r="E149" s="17">
        <v>123888.3</v>
      </c>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row>
    <row r="150" spans="1:238" s="35" customFormat="1" ht="47.25" x14ac:dyDescent="0.25">
      <c r="A150" s="40" t="s">
        <v>252</v>
      </c>
      <c r="B150" s="13" t="s">
        <v>259</v>
      </c>
      <c r="C150" s="17">
        <v>7601.3</v>
      </c>
      <c r="D150" s="17">
        <v>7601.2</v>
      </c>
      <c r="E150" s="17">
        <v>7601.2</v>
      </c>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row>
    <row r="151" spans="1:238" s="35" customFormat="1" ht="63" x14ac:dyDescent="0.25">
      <c r="A151" s="40" t="s">
        <v>252</v>
      </c>
      <c r="B151" s="41" t="s">
        <v>260</v>
      </c>
      <c r="C151" s="17">
        <v>25000</v>
      </c>
      <c r="D151" s="17">
        <v>8379.5</v>
      </c>
      <c r="E151" s="17">
        <v>15881.2</v>
      </c>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row>
    <row r="152" spans="1:238" s="35" customFormat="1" ht="47.25" x14ac:dyDescent="0.25">
      <c r="A152" s="40" t="s">
        <v>252</v>
      </c>
      <c r="B152" s="41" t="s">
        <v>261</v>
      </c>
      <c r="C152" s="17">
        <v>60750</v>
      </c>
      <c r="D152" s="17">
        <v>60750</v>
      </c>
      <c r="E152" s="17">
        <v>60750</v>
      </c>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row>
    <row r="153" spans="1:238" s="35" customFormat="1" ht="47.25" x14ac:dyDescent="0.25">
      <c r="A153" s="40" t="s">
        <v>252</v>
      </c>
      <c r="B153" s="41" t="s">
        <v>262</v>
      </c>
      <c r="C153" s="17">
        <v>179981.5</v>
      </c>
      <c r="D153" s="17">
        <v>0</v>
      </c>
      <c r="E153" s="17">
        <v>0</v>
      </c>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row>
    <row r="154" spans="1:238" s="35" customFormat="1" ht="31.5" x14ac:dyDescent="0.25">
      <c r="A154" s="40" t="s">
        <v>252</v>
      </c>
      <c r="B154" s="41" t="s">
        <v>263</v>
      </c>
      <c r="C154" s="17">
        <v>0</v>
      </c>
      <c r="D154" s="17">
        <v>21885.599999999999</v>
      </c>
      <c r="E154" s="17">
        <v>20937.599999999999</v>
      </c>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row>
    <row r="155" spans="1:238" s="35" customFormat="1" ht="31.5" x14ac:dyDescent="0.25">
      <c r="A155" s="40" t="s">
        <v>252</v>
      </c>
      <c r="B155" s="41" t="s">
        <v>264</v>
      </c>
      <c r="C155" s="17">
        <v>240172.5</v>
      </c>
      <c r="D155" s="17">
        <v>6916.3</v>
      </c>
      <c r="E155" s="17">
        <v>6916.3</v>
      </c>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row>
    <row r="156" spans="1:238" s="35" customFormat="1" ht="31.5" x14ac:dyDescent="0.25">
      <c r="A156" s="40" t="s">
        <v>252</v>
      </c>
      <c r="B156" s="41" t="s">
        <v>265</v>
      </c>
      <c r="C156" s="17">
        <v>0</v>
      </c>
      <c r="D156" s="17">
        <v>0</v>
      </c>
      <c r="E156" s="17">
        <v>42821</v>
      </c>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row>
    <row r="157" spans="1:238" s="35" customFormat="1" ht="31.5" x14ac:dyDescent="0.25">
      <c r="A157" s="40" t="s">
        <v>252</v>
      </c>
      <c r="B157" s="41" t="s">
        <v>266</v>
      </c>
      <c r="C157" s="17">
        <v>3429.2</v>
      </c>
      <c r="D157" s="17">
        <v>0</v>
      </c>
      <c r="E157" s="17">
        <v>0</v>
      </c>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row>
    <row r="158" spans="1:238" s="35" customFormat="1" ht="31.5" x14ac:dyDescent="0.25">
      <c r="A158" s="6" t="s">
        <v>267</v>
      </c>
      <c r="B158" s="13" t="s">
        <v>268</v>
      </c>
      <c r="C158" s="17">
        <v>28052.400000000001</v>
      </c>
      <c r="D158" s="17">
        <v>28052.400000000001</v>
      </c>
      <c r="E158" s="17">
        <v>28052.400000000001</v>
      </c>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row>
    <row r="159" spans="1:238" ht="31.5" x14ac:dyDescent="0.25">
      <c r="A159" s="6" t="s">
        <v>269</v>
      </c>
      <c r="B159" s="41" t="s">
        <v>270</v>
      </c>
      <c r="C159" s="17">
        <v>2899.7</v>
      </c>
      <c r="D159" s="17">
        <v>2899.7</v>
      </c>
      <c r="E159" s="17">
        <v>2899.7</v>
      </c>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row>
    <row r="160" spans="1:238" s="35" customFormat="1" ht="31.5" x14ac:dyDescent="0.25">
      <c r="A160" s="6" t="s">
        <v>269</v>
      </c>
      <c r="B160" s="41" t="s">
        <v>271</v>
      </c>
      <c r="C160" s="17">
        <v>1449.9</v>
      </c>
      <c r="D160" s="17">
        <v>1449.9</v>
      </c>
      <c r="E160" s="17">
        <v>1449.9</v>
      </c>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row>
    <row r="161" spans="1:238" s="35" customFormat="1" ht="31.5" x14ac:dyDescent="0.25">
      <c r="A161" s="6" t="s">
        <v>269</v>
      </c>
      <c r="B161" s="41" t="s">
        <v>272</v>
      </c>
      <c r="C161" s="17">
        <v>1449.8</v>
      </c>
      <c r="D161" s="17">
        <v>1449.8</v>
      </c>
      <c r="E161" s="17">
        <v>1449.9</v>
      </c>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row>
    <row r="162" spans="1:238" s="35" customFormat="1" ht="31.5" x14ac:dyDescent="0.25">
      <c r="A162" s="6" t="s">
        <v>269</v>
      </c>
      <c r="B162" s="41" t="s">
        <v>273</v>
      </c>
      <c r="C162" s="17">
        <v>0</v>
      </c>
      <c r="D162" s="17">
        <v>0</v>
      </c>
      <c r="E162" s="17">
        <v>135000</v>
      </c>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row>
    <row r="163" spans="1:238" s="35" customFormat="1" ht="31.5" x14ac:dyDescent="0.25">
      <c r="A163" s="6" t="s">
        <v>269</v>
      </c>
      <c r="B163" s="13" t="s">
        <v>274</v>
      </c>
      <c r="C163" s="17">
        <v>455.7</v>
      </c>
      <c r="D163" s="17">
        <v>456.4</v>
      </c>
      <c r="E163" s="17">
        <v>456.4</v>
      </c>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row>
    <row r="164" spans="1:238" s="35" customFormat="1" ht="63" x14ac:dyDescent="0.25">
      <c r="A164" s="6" t="s">
        <v>269</v>
      </c>
      <c r="B164" s="13" t="s">
        <v>275</v>
      </c>
      <c r="C164" s="17">
        <v>714.6</v>
      </c>
      <c r="D164" s="17">
        <v>714.6</v>
      </c>
      <c r="E164" s="17">
        <v>714.6</v>
      </c>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row>
    <row r="165" spans="1:238" ht="47.25" x14ac:dyDescent="0.25">
      <c r="A165" s="6" t="s">
        <v>269</v>
      </c>
      <c r="B165" s="13" t="s">
        <v>276</v>
      </c>
      <c r="C165" s="17">
        <v>639.20000000000005</v>
      </c>
      <c r="D165" s="17">
        <v>639.20000000000005</v>
      </c>
      <c r="E165" s="17">
        <v>639.20000000000005</v>
      </c>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row>
    <row r="166" spans="1:238" s="35" customFormat="1" ht="31.5" x14ac:dyDescent="0.25">
      <c r="A166" s="6" t="s">
        <v>269</v>
      </c>
      <c r="B166" s="13" t="s">
        <v>277</v>
      </c>
      <c r="C166" s="17">
        <v>1449.8</v>
      </c>
      <c r="D166" s="17">
        <v>1449.8</v>
      </c>
      <c r="E166" s="17">
        <v>1449.8</v>
      </c>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row>
    <row r="167" spans="1:238" s="35" customFormat="1" ht="31.5" x14ac:dyDescent="0.25">
      <c r="A167" s="6" t="s">
        <v>269</v>
      </c>
      <c r="B167" s="13" t="s">
        <v>278</v>
      </c>
      <c r="C167" s="17">
        <v>4658.3999999999996</v>
      </c>
      <c r="D167" s="17">
        <v>4658.3999999999996</v>
      </c>
      <c r="E167" s="17">
        <v>4658.3999999999996</v>
      </c>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row>
    <row r="168" spans="1:238" s="35" customFormat="1" ht="31.5" x14ac:dyDescent="0.25">
      <c r="A168" s="40" t="s">
        <v>269</v>
      </c>
      <c r="B168" s="13" t="s">
        <v>279</v>
      </c>
      <c r="C168" s="17">
        <v>5091.5</v>
      </c>
      <c r="D168" s="17">
        <v>5091.5</v>
      </c>
      <c r="E168" s="17">
        <v>5091.5</v>
      </c>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row>
    <row r="169" spans="1:238" s="35" customFormat="1" ht="47.25" x14ac:dyDescent="0.25">
      <c r="A169" s="40" t="s">
        <v>269</v>
      </c>
      <c r="B169" s="13" t="s">
        <v>280</v>
      </c>
      <c r="C169" s="17">
        <v>80</v>
      </c>
      <c r="D169" s="17">
        <v>80</v>
      </c>
      <c r="E169" s="17">
        <v>80</v>
      </c>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row>
    <row r="170" spans="1:238" s="35" customFormat="1" ht="15.75" x14ac:dyDescent="0.25">
      <c r="A170" s="40" t="s">
        <v>281</v>
      </c>
      <c r="B170" s="13" t="s">
        <v>282</v>
      </c>
      <c r="C170" s="17">
        <v>0</v>
      </c>
      <c r="D170" s="17">
        <v>0</v>
      </c>
      <c r="E170" s="17">
        <v>20000</v>
      </c>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row>
    <row r="171" spans="1:238" s="35" customFormat="1" ht="15.75" x14ac:dyDescent="0.25">
      <c r="A171" s="40" t="s">
        <v>281</v>
      </c>
      <c r="B171" s="13" t="s">
        <v>283</v>
      </c>
      <c r="C171" s="17">
        <v>19201.7</v>
      </c>
      <c r="D171" s="17">
        <v>19201.7</v>
      </c>
      <c r="E171" s="17">
        <v>19201.7</v>
      </c>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row>
    <row r="172" spans="1:238" s="35" customFormat="1" ht="31.5" x14ac:dyDescent="0.25">
      <c r="A172" s="40" t="s">
        <v>281</v>
      </c>
      <c r="B172" s="13" t="s">
        <v>284</v>
      </c>
      <c r="C172" s="17">
        <v>1207.7</v>
      </c>
      <c r="D172" s="17">
        <v>1207.7</v>
      </c>
      <c r="E172" s="17">
        <v>1207.7</v>
      </c>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row>
    <row r="173" spans="1:238" s="35" customFormat="1" ht="63" x14ac:dyDescent="0.25">
      <c r="A173" s="40" t="s">
        <v>281</v>
      </c>
      <c r="B173" s="13" t="s">
        <v>285</v>
      </c>
      <c r="C173" s="17">
        <v>688.9</v>
      </c>
      <c r="D173" s="17">
        <v>688.9</v>
      </c>
      <c r="E173" s="17">
        <v>688.9</v>
      </c>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row>
    <row r="174" spans="1:238" s="35" customFormat="1" ht="31.5" x14ac:dyDescent="0.25">
      <c r="A174" s="40" t="s">
        <v>281</v>
      </c>
      <c r="B174" s="13" t="s">
        <v>286</v>
      </c>
      <c r="C174" s="17">
        <v>9137.6</v>
      </c>
      <c r="D174" s="17">
        <v>0</v>
      </c>
      <c r="E174" s="17">
        <v>0</v>
      </c>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row>
    <row r="175" spans="1:238" s="11" customFormat="1" ht="31.5" x14ac:dyDescent="0.25">
      <c r="A175" s="40" t="s">
        <v>281</v>
      </c>
      <c r="B175" s="13" t="s">
        <v>287</v>
      </c>
      <c r="C175" s="17">
        <v>1564.9</v>
      </c>
      <c r="D175" s="17">
        <v>1564.9</v>
      </c>
      <c r="E175" s="17">
        <v>1564.9</v>
      </c>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row>
    <row r="176" spans="1:238" s="11" customFormat="1" ht="47.25" x14ac:dyDescent="0.25">
      <c r="A176" s="40" t="s">
        <v>281</v>
      </c>
      <c r="B176" s="13" t="s">
        <v>288</v>
      </c>
      <c r="C176" s="17">
        <v>715.5</v>
      </c>
      <c r="D176" s="17">
        <v>715.5</v>
      </c>
      <c r="E176" s="17">
        <v>715.5</v>
      </c>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row>
    <row r="177" spans="1:238" s="11" customFormat="1" ht="47.25" x14ac:dyDescent="0.25">
      <c r="A177" s="40" t="s">
        <v>281</v>
      </c>
      <c r="B177" s="13" t="s">
        <v>289</v>
      </c>
      <c r="C177" s="17">
        <v>917.6</v>
      </c>
      <c r="D177" s="17">
        <v>1343.3</v>
      </c>
      <c r="E177" s="17">
        <v>1329.4</v>
      </c>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row>
    <row r="178" spans="1:238" ht="31.5" x14ac:dyDescent="0.25">
      <c r="A178" s="40" t="s">
        <v>281</v>
      </c>
      <c r="B178" s="13" t="s">
        <v>290</v>
      </c>
      <c r="C178" s="17">
        <v>5116.8</v>
      </c>
      <c r="D178" s="17">
        <v>5116.8</v>
      </c>
      <c r="E178" s="17">
        <v>5116.8</v>
      </c>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row>
    <row r="179" spans="1:238" ht="31.5" x14ac:dyDescent="0.25">
      <c r="A179" s="42" t="s">
        <v>281</v>
      </c>
      <c r="B179" s="46" t="s">
        <v>291</v>
      </c>
      <c r="C179" s="17">
        <v>12122.2</v>
      </c>
      <c r="D179" s="17">
        <v>12185.1</v>
      </c>
      <c r="E179" s="17">
        <v>12185.1</v>
      </c>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row>
    <row r="180" spans="1:238" s="11" customFormat="1" ht="63" x14ac:dyDescent="0.25">
      <c r="A180" s="40" t="s">
        <v>292</v>
      </c>
      <c r="B180" s="13" t="s">
        <v>293</v>
      </c>
      <c r="C180" s="17">
        <v>1927.2</v>
      </c>
      <c r="D180" s="17">
        <v>1927.2</v>
      </c>
      <c r="E180" s="17">
        <v>1927.2</v>
      </c>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row>
    <row r="181" spans="1:238" s="11" customFormat="1" ht="31.5" x14ac:dyDescent="0.25">
      <c r="A181" s="40" t="s">
        <v>281</v>
      </c>
      <c r="B181" s="13" t="s">
        <v>294</v>
      </c>
      <c r="C181" s="17">
        <v>391</v>
      </c>
      <c r="D181" s="17">
        <v>391</v>
      </c>
      <c r="E181" s="17">
        <v>391</v>
      </c>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row>
    <row r="182" spans="1:238" s="11" customFormat="1" ht="31.5" x14ac:dyDescent="0.25">
      <c r="A182" s="40" t="s">
        <v>281</v>
      </c>
      <c r="B182" s="47" t="s">
        <v>295</v>
      </c>
      <c r="C182" s="17">
        <v>750</v>
      </c>
      <c r="D182" s="17">
        <v>8905.7999999999993</v>
      </c>
      <c r="E182" s="17">
        <v>26397.3</v>
      </c>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row>
    <row r="183" spans="1:238" s="11" customFormat="1" ht="47.25" x14ac:dyDescent="0.25">
      <c r="A183" s="40" t="s">
        <v>281</v>
      </c>
      <c r="B183" s="47" t="s">
        <v>296</v>
      </c>
      <c r="C183" s="17">
        <v>20418.7</v>
      </c>
      <c r="D183" s="17">
        <v>0</v>
      </c>
      <c r="E183" s="17">
        <v>0</v>
      </c>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row>
    <row r="184" spans="1:238" ht="47.25" x14ac:dyDescent="0.25">
      <c r="A184" s="42" t="s">
        <v>281</v>
      </c>
      <c r="B184" s="46" t="s">
        <v>297</v>
      </c>
      <c r="C184" s="17">
        <v>523.5</v>
      </c>
      <c r="D184" s="17">
        <v>523.5</v>
      </c>
      <c r="E184" s="17">
        <v>523.5</v>
      </c>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row>
    <row r="185" spans="1:238" ht="15.75" x14ac:dyDescent="0.25">
      <c r="A185" s="8" t="s">
        <v>298</v>
      </c>
      <c r="B185" s="9" t="s">
        <v>299</v>
      </c>
      <c r="C185" s="10">
        <f>SUM(C186:C229)</f>
        <v>3247712.1999999997</v>
      </c>
      <c r="D185" s="10">
        <f>SUM(D186:D229)</f>
        <v>3255475.6</v>
      </c>
      <c r="E185" s="10">
        <f>SUM(E186:E229)</f>
        <v>3285788.5999999996</v>
      </c>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row>
    <row r="186" spans="1:238" ht="31.5" x14ac:dyDescent="0.25">
      <c r="A186" s="6" t="s">
        <v>300</v>
      </c>
      <c r="B186" s="13" t="s">
        <v>301</v>
      </c>
      <c r="C186" s="17">
        <v>9375.1</v>
      </c>
      <c r="D186" s="17">
        <v>9733.7000000000007</v>
      </c>
      <c r="E186" s="17">
        <v>10106.6</v>
      </c>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row>
    <row r="187" spans="1:238" ht="31.5" x14ac:dyDescent="0.25">
      <c r="A187" s="6" t="s">
        <v>302</v>
      </c>
      <c r="B187" s="13" t="s">
        <v>303</v>
      </c>
      <c r="C187" s="17">
        <v>163169.4</v>
      </c>
      <c r="D187" s="17">
        <v>170032.2</v>
      </c>
      <c r="E187" s="17">
        <v>177168.8</v>
      </c>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row>
    <row r="188" spans="1:238" ht="31.5" x14ac:dyDescent="0.25">
      <c r="A188" s="6" t="s">
        <v>304</v>
      </c>
      <c r="B188" s="13" t="s">
        <v>305</v>
      </c>
      <c r="C188" s="17">
        <v>6222.9</v>
      </c>
      <c r="D188" s="17">
        <v>6222.9</v>
      </c>
      <c r="E188" s="17">
        <v>6222.9</v>
      </c>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row>
    <row r="189" spans="1:238" ht="63" x14ac:dyDescent="0.25">
      <c r="A189" s="6" t="s">
        <v>304</v>
      </c>
      <c r="B189" s="13" t="s">
        <v>306</v>
      </c>
      <c r="C189" s="17">
        <v>236.4</v>
      </c>
      <c r="D189" s="17">
        <v>236.4</v>
      </c>
      <c r="E189" s="17">
        <v>236.4</v>
      </c>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row>
    <row r="190" spans="1:238" ht="47.25" x14ac:dyDescent="0.25">
      <c r="A190" s="6" t="s">
        <v>304</v>
      </c>
      <c r="B190" s="13" t="s">
        <v>307</v>
      </c>
      <c r="C190" s="17">
        <v>137.80000000000001</v>
      </c>
      <c r="D190" s="17">
        <v>137.69999999999999</v>
      </c>
      <c r="E190" s="17">
        <v>137.80000000000001</v>
      </c>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row>
    <row r="191" spans="1:238" ht="31.5" x14ac:dyDescent="0.25">
      <c r="A191" s="6" t="s">
        <v>304</v>
      </c>
      <c r="B191" s="13" t="s">
        <v>308</v>
      </c>
      <c r="C191" s="17">
        <v>1037.3</v>
      </c>
      <c r="D191" s="17">
        <v>1037.3</v>
      </c>
      <c r="E191" s="17">
        <v>1037.3</v>
      </c>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row>
    <row r="192" spans="1:238" s="48" customFormat="1" ht="47.25" x14ac:dyDescent="0.25">
      <c r="A192" s="6" t="s">
        <v>304</v>
      </c>
      <c r="B192" s="13" t="s">
        <v>309</v>
      </c>
      <c r="C192" s="17">
        <v>1231.3</v>
      </c>
      <c r="D192" s="17">
        <v>0</v>
      </c>
      <c r="E192" s="17">
        <v>0</v>
      </c>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row>
    <row r="193" spans="1:238" ht="47.25" x14ac:dyDescent="0.25">
      <c r="A193" s="6" t="s">
        <v>310</v>
      </c>
      <c r="B193" s="13" t="s">
        <v>311</v>
      </c>
      <c r="C193" s="17">
        <v>6308.9</v>
      </c>
      <c r="D193" s="17">
        <v>6561.3</v>
      </c>
      <c r="E193" s="17">
        <v>6823.8</v>
      </c>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row>
    <row r="194" spans="1:238" ht="78.75" x14ac:dyDescent="0.25">
      <c r="A194" s="6" t="s">
        <v>310</v>
      </c>
      <c r="B194" s="13" t="s">
        <v>312</v>
      </c>
      <c r="C194" s="17">
        <v>9380</v>
      </c>
      <c r="D194" s="17">
        <v>9400</v>
      </c>
      <c r="E194" s="17">
        <v>9400</v>
      </c>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row>
    <row r="195" spans="1:238" ht="47.25" x14ac:dyDescent="0.25">
      <c r="A195" s="6" t="s">
        <v>310</v>
      </c>
      <c r="B195" s="13" t="s">
        <v>313</v>
      </c>
      <c r="C195" s="17">
        <v>1173.0999999999999</v>
      </c>
      <c r="D195" s="17">
        <v>1220</v>
      </c>
      <c r="E195" s="17">
        <v>1268.9000000000001</v>
      </c>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c r="GQ195" s="18"/>
      <c r="GR195" s="18"/>
      <c r="GS195" s="18"/>
      <c r="GT195" s="18"/>
      <c r="GU195" s="18"/>
      <c r="GV195" s="18"/>
      <c r="GW195" s="18"/>
      <c r="GX195" s="18"/>
      <c r="GY195" s="18"/>
      <c r="GZ195" s="18"/>
      <c r="HA195" s="18"/>
      <c r="HB195" s="18"/>
      <c r="HC195" s="18"/>
      <c r="HD195" s="18"/>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row>
    <row r="196" spans="1:238" ht="63" x14ac:dyDescent="0.25">
      <c r="A196" s="6" t="s">
        <v>310</v>
      </c>
      <c r="B196" s="13" t="s">
        <v>314</v>
      </c>
      <c r="C196" s="17">
        <v>12983.5</v>
      </c>
      <c r="D196" s="17">
        <v>13447.4</v>
      </c>
      <c r="E196" s="17">
        <v>13929.8</v>
      </c>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c r="GU196" s="18"/>
      <c r="GV196" s="18"/>
      <c r="GW196" s="18"/>
      <c r="GX196" s="18"/>
      <c r="GY196" s="18"/>
      <c r="GZ196" s="18"/>
      <c r="HA196" s="18"/>
      <c r="HB196" s="18"/>
      <c r="HC196" s="18"/>
      <c r="HD196" s="18"/>
      <c r="HE196" s="18"/>
      <c r="HF196" s="18"/>
      <c r="HG196" s="18"/>
      <c r="HH196" s="18"/>
      <c r="HI196" s="18"/>
      <c r="HJ196" s="18"/>
      <c r="HK196" s="18"/>
      <c r="HL196" s="18"/>
      <c r="HM196" s="18"/>
      <c r="HN196" s="18"/>
      <c r="HO196" s="18"/>
      <c r="HP196" s="18"/>
      <c r="HQ196" s="18"/>
      <c r="HR196" s="18"/>
      <c r="HS196" s="18"/>
      <c r="HT196" s="18"/>
      <c r="HU196" s="18"/>
      <c r="HV196" s="18"/>
      <c r="HW196" s="18"/>
      <c r="HX196" s="18"/>
      <c r="HY196" s="18"/>
      <c r="HZ196" s="18"/>
      <c r="IA196" s="18"/>
      <c r="IB196" s="18"/>
      <c r="IC196" s="18"/>
      <c r="ID196" s="18"/>
    </row>
    <row r="197" spans="1:238" ht="47.25" x14ac:dyDescent="0.25">
      <c r="A197" s="6" t="s">
        <v>310</v>
      </c>
      <c r="B197" s="13" t="s">
        <v>315</v>
      </c>
      <c r="C197" s="17">
        <v>8628.2000000000007</v>
      </c>
      <c r="D197" s="17">
        <v>8628.2000000000007</v>
      </c>
      <c r="E197" s="17">
        <v>8628.2000000000007</v>
      </c>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c r="GQ197" s="18"/>
      <c r="GR197" s="18"/>
      <c r="GS197" s="18"/>
      <c r="GT197" s="18"/>
      <c r="GU197" s="18"/>
      <c r="GV197" s="18"/>
      <c r="GW197" s="18"/>
      <c r="GX197" s="18"/>
      <c r="GY197" s="18"/>
      <c r="GZ197" s="18"/>
      <c r="HA197" s="18"/>
      <c r="HB197" s="18"/>
      <c r="HC197" s="18"/>
      <c r="HD197" s="18"/>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row>
    <row r="198" spans="1:238" ht="31.5" x14ac:dyDescent="0.25">
      <c r="A198" s="6" t="s">
        <v>310</v>
      </c>
      <c r="B198" s="13" t="s">
        <v>316</v>
      </c>
      <c r="C198" s="17">
        <v>19708.7</v>
      </c>
      <c r="D198" s="17">
        <v>18491.599999999999</v>
      </c>
      <c r="E198" s="17">
        <v>16896.7</v>
      </c>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c r="GQ198" s="18"/>
      <c r="GR198" s="18"/>
      <c r="GS198" s="18"/>
      <c r="GT198" s="18"/>
      <c r="GU198" s="18"/>
      <c r="GV198" s="18"/>
      <c r="GW198" s="18"/>
      <c r="GX198" s="18"/>
      <c r="GY198" s="18"/>
      <c r="GZ198" s="18"/>
      <c r="HA198" s="18"/>
      <c r="HB198" s="18"/>
      <c r="HC198" s="18"/>
      <c r="HD198" s="18"/>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row>
    <row r="199" spans="1:238" ht="31.5" x14ac:dyDescent="0.25">
      <c r="A199" s="6" t="s">
        <v>310</v>
      </c>
      <c r="B199" s="13" t="s">
        <v>317</v>
      </c>
      <c r="C199" s="17">
        <v>2537.5</v>
      </c>
      <c r="D199" s="17">
        <v>2537.5</v>
      </c>
      <c r="E199" s="17">
        <v>2537.5</v>
      </c>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c r="GQ199" s="18"/>
      <c r="GR199" s="18"/>
      <c r="GS199" s="18"/>
      <c r="GT199" s="18"/>
      <c r="GU199" s="18"/>
      <c r="GV199" s="18"/>
      <c r="GW199" s="18"/>
      <c r="GX199" s="18"/>
      <c r="GY199" s="18"/>
      <c r="GZ199" s="18"/>
      <c r="HA199" s="18"/>
      <c r="HB199" s="18"/>
      <c r="HC199" s="18"/>
      <c r="HD199" s="18"/>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row>
    <row r="200" spans="1:238" ht="31.5" x14ac:dyDescent="0.25">
      <c r="A200" s="40" t="s">
        <v>310</v>
      </c>
      <c r="B200" s="28" t="s">
        <v>318</v>
      </c>
      <c r="C200" s="17">
        <v>0.6</v>
      </c>
      <c r="D200" s="17">
        <v>0.6</v>
      </c>
      <c r="E200" s="17">
        <v>0.6</v>
      </c>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c r="GQ200" s="18"/>
      <c r="GR200" s="18"/>
      <c r="GS200" s="18"/>
      <c r="GT200" s="18"/>
      <c r="GU200" s="18"/>
      <c r="GV200" s="18"/>
      <c r="GW200" s="18"/>
      <c r="GX200" s="18"/>
      <c r="GY200" s="18"/>
      <c r="GZ200" s="18"/>
      <c r="HA200" s="18"/>
      <c r="HB200" s="18"/>
      <c r="HC200" s="18"/>
      <c r="HD200" s="18"/>
      <c r="HE200" s="18"/>
      <c r="HF200" s="18"/>
      <c r="HG200" s="18"/>
      <c r="HH200" s="18"/>
      <c r="HI200" s="18"/>
      <c r="HJ200" s="18"/>
      <c r="HK200" s="18"/>
      <c r="HL200" s="18"/>
      <c r="HM200" s="18"/>
      <c r="HN200" s="18"/>
      <c r="HO200" s="18"/>
      <c r="HP200" s="18"/>
      <c r="HQ200" s="18"/>
      <c r="HR200" s="18"/>
      <c r="HS200" s="18"/>
      <c r="HT200" s="18"/>
      <c r="HU200" s="18"/>
      <c r="HV200" s="18"/>
      <c r="HW200" s="18"/>
      <c r="HX200" s="18"/>
      <c r="HY200" s="18"/>
      <c r="HZ200" s="18"/>
      <c r="IA200" s="18"/>
      <c r="IB200" s="18"/>
      <c r="IC200" s="18"/>
      <c r="ID200" s="18"/>
    </row>
    <row r="201" spans="1:238" ht="47.25" x14ac:dyDescent="0.25">
      <c r="A201" s="40" t="s">
        <v>310</v>
      </c>
      <c r="B201" s="28" t="s">
        <v>319</v>
      </c>
      <c r="C201" s="17">
        <v>17389.3</v>
      </c>
      <c r="D201" s="17">
        <v>18083.2</v>
      </c>
      <c r="E201" s="17">
        <v>18804.8</v>
      </c>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c r="GQ201" s="18"/>
      <c r="GR201" s="18"/>
      <c r="GS201" s="18"/>
      <c r="GT201" s="18"/>
      <c r="GU201" s="18"/>
      <c r="GV201" s="18"/>
      <c r="GW201" s="18"/>
      <c r="GX201" s="18"/>
      <c r="GY201" s="18"/>
      <c r="GZ201" s="18"/>
      <c r="HA201" s="18"/>
      <c r="HB201" s="18"/>
      <c r="HC201" s="18"/>
      <c r="HD201" s="18"/>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row>
    <row r="202" spans="1:238" ht="31.5" x14ac:dyDescent="0.25">
      <c r="A202" s="6" t="s">
        <v>310</v>
      </c>
      <c r="B202" s="13" t="s">
        <v>320</v>
      </c>
      <c r="C202" s="17">
        <v>50342.1</v>
      </c>
      <c r="D202" s="17">
        <v>52355.8</v>
      </c>
      <c r="E202" s="17">
        <v>54450.1</v>
      </c>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c r="GQ202" s="18"/>
      <c r="GR202" s="18"/>
      <c r="GS202" s="18"/>
      <c r="GT202" s="18"/>
      <c r="GU202" s="18"/>
      <c r="GV202" s="18"/>
      <c r="GW202" s="18"/>
      <c r="GX202" s="18"/>
      <c r="GY202" s="18"/>
      <c r="GZ202" s="18"/>
      <c r="HA202" s="18"/>
      <c r="HB202" s="18"/>
      <c r="HC202" s="18"/>
      <c r="HD202" s="18"/>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row>
    <row r="203" spans="1:238" ht="31.5" x14ac:dyDescent="0.25">
      <c r="A203" s="6" t="s">
        <v>310</v>
      </c>
      <c r="B203" s="13" t="s">
        <v>321</v>
      </c>
      <c r="C203" s="17">
        <v>167146.5</v>
      </c>
      <c r="D203" s="17">
        <v>173832.3</v>
      </c>
      <c r="E203" s="17">
        <v>180785.6</v>
      </c>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c r="GQ203" s="18"/>
      <c r="GR203" s="18"/>
      <c r="GS203" s="18"/>
      <c r="GT203" s="18"/>
      <c r="GU203" s="18"/>
      <c r="GV203" s="18"/>
      <c r="GW203" s="18"/>
      <c r="GX203" s="18"/>
      <c r="GY203" s="18"/>
      <c r="GZ203" s="18"/>
      <c r="HA203" s="18"/>
      <c r="HB203" s="18"/>
      <c r="HC203" s="18"/>
      <c r="HD203" s="18"/>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row>
    <row r="204" spans="1:238" ht="31.5" x14ac:dyDescent="0.25">
      <c r="A204" s="6" t="s">
        <v>310</v>
      </c>
      <c r="B204" s="13" t="s">
        <v>322</v>
      </c>
      <c r="C204" s="17">
        <v>130637.5</v>
      </c>
      <c r="D204" s="17">
        <v>135863</v>
      </c>
      <c r="E204" s="17">
        <v>141297.60000000001</v>
      </c>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c r="GQ204" s="18"/>
      <c r="GR204" s="18"/>
      <c r="GS204" s="18"/>
      <c r="GT204" s="18"/>
      <c r="GU204" s="18"/>
      <c r="GV204" s="18"/>
      <c r="GW204" s="18"/>
      <c r="GX204" s="18"/>
      <c r="GY204" s="18"/>
      <c r="GZ204" s="18"/>
      <c r="HA204" s="18"/>
      <c r="HB204" s="18"/>
      <c r="HC204" s="18"/>
      <c r="HD204" s="18"/>
      <c r="HE204" s="18"/>
      <c r="HF204" s="18"/>
      <c r="HG204" s="18"/>
      <c r="HH204" s="18"/>
      <c r="HI204" s="18"/>
      <c r="HJ204" s="18"/>
      <c r="HK204" s="18"/>
      <c r="HL204" s="18"/>
      <c r="HM204" s="18"/>
      <c r="HN204" s="18"/>
      <c r="HO204" s="18"/>
      <c r="HP204" s="18"/>
      <c r="HQ204" s="18"/>
      <c r="HR204" s="18"/>
      <c r="HS204" s="18"/>
      <c r="HT204" s="18"/>
      <c r="HU204" s="18"/>
      <c r="HV204" s="18"/>
      <c r="HW204" s="18"/>
      <c r="HX204" s="18"/>
      <c r="HY204" s="18"/>
      <c r="HZ204" s="18"/>
      <c r="IA204" s="18"/>
      <c r="IB204" s="18"/>
      <c r="IC204" s="18"/>
      <c r="ID204" s="18"/>
    </row>
    <row r="205" spans="1:238" ht="47.25" x14ac:dyDescent="0.25">
      <c r="A205" s="6" t="s">
        <v>310</v>
      </c>
      <c r="B205" s="13" t="s">
        <v>323</v>
      </c>
      <c r="C205" s="17">
        <v>300.89999999999998</v>
      </c>
      <c r="D205" s="17">
        <v>312.89999999999998</v>
      </c>
      <c r="E205" s="17">
        <v>325.39999999999998</v>
      </c>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c r="GQ205" s="18"/>
      <c r="GR205" s="18"/>
      <c r="GS205" s="18"/>
      <c r="GT205" s="18"/>
      <c r="GU205" s="18"/>
      <c r="GV205" s="18"/>
      <c r="GW205" s="18"/>
      <c r="GX205" s="18"/>
      <c r="GY205" s="18"/>
      <c r="GZ205" s="18"/>
      <c r="HA205" s="18"/>
      <c r="HB205" s="18"/>
      <c r="HC205" s="18"/>
      <c r="HD205" s="18"/>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row>
    <row r="206" spans="1:238" ht="47.25" x14ac:dyDescent="0.25">
      <c r="A206" s="6" t="s">
        <v>310</v>
      </c>
      <c r="B206" s="13" t="s">
        <v>324</v>
      </c>
      <c r="C206" s="17">
        <v>13.4</v>
      </c>
      <c r="D206" s="17">
        <v>13.4</v>
      </c>
      <c r="E206" s="17">
        <v>13.4</v>
      </c>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c r="GQ206" s="18"/>
      <c r="GR206" s="18"/>
      <c r="GS206" s="18"/>
      <c r="GT206" s="18"/>
      <c r="GU206" s="18"/>
      <c r="GV206" s="18"/>
      <c r="GW206" s="18"/>
      <c r="GX206" s="18"/>
      <c r="GY206" s="18"/>
      <c r="GZ206" s="18"/>
      <c r="HA206" s="18"/>
      <c r="HB206" s="18"/>
      <c r="HC206" s="18"/>
      <c r="HD206" s="18"/>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row>
    <row r="207" spans="1:238" ht="47.25" x14ac:dyDescent="0.25">
      <c r="A207" s="6" t="s">
        <v>310</v>
      </c>
      <c r="B207" s="13" t="s">
        <v>325</v>
      </c>
      <c r="C207" s="17">
        <v>20190.5</v>
      </c>
      <c r="D207" s="17">
        <v>19755</v>
      </c>
      <c r="E207" s="17">
        <v>19091.3</v>
      </c>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c r="GQ207" s="18"/>
      <c r="GR207" s="18"/>
      <c r="GS207" s="18"/>
      <c r="GT207" s="18"/>
      <c r="GU207" s="18"/>
      <c r="GV207" s="18"/>
      <c r="GW207" s="18"/>
      <c r="GX207" s="18"/>
      <c r="GY207" s="18"/>
      <c r="GZ207" s="18"/>
      <c r="HA207" s="18"/>
      <c r="HB207" s="18"/>
      <c r="HC207" s="18"/>
      <c r="HD207" s="18"/>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row>
    <row r="208" spans="1:238" ht="78.75" x14ac:dyDescent="0.25">
      <c r="A208" s="6" t="s">
        <v>310</v>
      </c>
      <c r="B208" s="13" t="s">
        <v>326</v>
      </c>
      <c r="C208" s="17">
        <v>672</v>
      </c>
      <c r="D208" s="17">
        <v>672</v>
      </c>
      <c r="E208" s="17">
        <v>672</v>
      </c>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c r="GQ208" s="18"/>
      <c r="GR208" s="18"/>
      <c r="GS208" s="18"/>
      <c r="GT208" s="18"/>
      <c r="GU208" s="18"/>
      <c r="GV208" s="18"/>
      <c r="GW208" s="18"/>
      <c r="GX208" s="18"/>
      <c r="GY208" s="18"/>
      <c r="GZ208" s="18"/>
      <c r="HA208" s="18"/>
      <c r="HB208" s="18"/>
      <c r="HC208" s="18"/>
      <c r="HD208" s="18"/>
      <c r="HE208" s="18"/>
      <c r="HF208" s="18"/>
      <c r="HG208" s="18"/>
      <c r="HH208" s="18"/>
      <c r="HI208" s="18"/>
      <c r="HJ208" s="18"/>
      <c r="HK208" s="18"/>
      <c r="HL208" s="18"/>
      <c r="HM208" s="18"/>
      <c r="HN208" s="18"/>
      <c r="HO208" s="18"/>
      <c r="HP208" s="18"/>
      <c r="HQ208" s="18"/>
      <c r="HR208" s="18"/>
      <c r="HS208" s="18"/>
      <c r="HT208" s="18"/>
      <c r="HU208" s="18"/>
      <c r="HV208" s="18"/>
      <c r="HW208" s="18"/>
      <c r="HX208" s="18"/>
      <c r="HY208" s="18"/>
      <c r="HZ208" s="18"/>
      <c r="IA208" s="18"/>
      <c r="IB208" s="18"/>
      <c r="IC208" s="18"/>
      <c r="ID208" s="18"/>
    </row>
    <row r="209" spans="1:238" ht="110.25" x14ac:dyDescent="0.25">
      <c r="A209" s="6" t="s">
        <v>310</v>
      </c>
      <c r="B209" s="13" t="s">
        <v>327</v>
      </c>
      <c r="C209" s="17">
        <v>1140.3</v>
      </c>
      <c r="D209" s="17">
        <v>1185.9000000000001</v>
      </c>
      <c r="E209" s="17">
        <v>1233.3</v>
      </c>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c r="CA209" s="18"/>
      <c r="CB209" s="18"/>
      <c r="CC209" s="18"/>
      <c r="CD209" s="18"/>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c r="GQ209" s="18"/>
      <c r="GR209" s="18"/>
      <c r="GS209" s="18"/>
      <c r="GT209" s="18"/>
      <c r="GU209" s="18"/>
      <c r="GV209" s="18"/>
      <c r="GW209" s="18"/>
      <c r="GX209" s="18"/>
      <c r="GY209" s="18"/>
      <c r="GZ209" s="18"/>
      <c r="HA209" s="18"/>
      <c r="HB209" s="18"/>
      <c r="HC209" s="18"/>
      <c r="HD209" s="18"/>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row>
    <row r="210" spans="1:238" ht="63" x14ac:dyDescent="0.25">
      <c r="A210" s="6" t="s">
        <v>310</v>
      </c>
      <c r="B210" s="49" t="s">
        <v>328</v>
      </c>
      <c r="C210" s="17">
        <v>65.099999999999994</v>
      </c>
      <c r="D210" s="17">
        <v>65.099999999999994</v>
      </c>
      <c r="E210" s="17">
        <v>65.099999999999994</v>
      </c>
    </row>
    <row r="211" spans="1:238" ht="78.75" x14ac:dyDescent="0.25">
      <c r="A211" s="6" t="s">
        <v>329</v>
      </c>
      <c r="B211" s="13" t="s">
        <v>330</v>
      </c>
      <c r="C211" s="17">
        <v>38837</v>
      </c>
      <c r="D211" s="17">
        <v>38837</v>
      </c>
      <c r="E211" s="17">
        <v>38837</v>
      </c>
    </row>
    <row r="212" spans="1:238" ht="63" x14ac:dyDescent="0.25">
      <c r="A212" s="6" t="s">
        <v>329</v>
      </c>
      <c r="B212" s="13" t="s">
        <v>331</v>
      </c>
      <c r="C212" s="17">
        <v>5395</v>
      </c>
      <c r="D212" s="17">
        <v>5409.7</v>
      </c>
      <c r="E212" s="17">
        <v>5424.9</v>
      </c>
    </row>
    <row r="213" spans="1:238" ht="110.25" x14ac:dyDescent="0.25">
      <c r="A213" s="6" t="s">
        <v>329</v>
      </c>
      <c r="B213" s="13" t="s">
        <v>332</v>
      </c>
      <c r="C213" s="50">
        <v>5669.9</v>
      </c>
      <c r="D213" s="50">
        <v>5896.7</v>
      </c>
      <c r="E213" s="50">
        <v>6132.6</v>
      </c>
    </row>
    <row r="214" spans="1:238" ht="126" x14ac:dyDescent="0.25">
      <c r="A214" s="6" t="s">
        <v>329</v>
      </c>
      <c r="B214" s="13" t="s">
        <v>333</v>
      </c>
      <c r="C214" s="50">
        <v>17832.5</v>
      </c>
      <c r="D214" s="50">
        <v>17832.5</v>
      </c>
      <c r="E214" s="50">
        <v>17832.5</v>
      </c>
    </row>
    <row r="215" spans="1:238" ht="78.75" x14ac:dyDescent="0.25">
      <c r="A215" s="6" t="s">
        <v>329</v>
      </c>
      <c r="B215" s="13" t="s">
        <v>334</v>
      </c>
      <c r="C215" s="50">
        <v>65968.800000000003</v>
      </c>
      <c r="D215" s="50">
        <v>65478.9</v>
      </c>
      <c r="E215" s="50">
        <v>66556.5</v>
      </c>
    </row>
    <row r="216" spans="1:238" ht="63" x14ac:dyDescent="0.25">
      <c r="A216" s="6" t="s">
        <v>329</v>
      </c>
      <c r="B216" s="13" t="s">
        <v>335</v>
      </c>
      <c r="C216" s="17">
        <v>1309304.2</v>
      </c>
      <c r="D216" s="17">
        <v>1310224.2</v>
      </c>
      <c r="E216" s="17">
        <v>1311181</v>
      </c>
    </row>
    <row r="217" spans="1:238" ht="47.25" x14ac:dyDescent="0.25">
      <c r="A217" s="6" t="s">
        <v>329</v>
      </c>
      <c r="B217" s="13" t="s">
        <v>336</v>
      </c>
      <c r="C217" s="17">
        <v>794826.3</v>
      </c>
      <c r="D217" s="17">
        <v>774804.2</v>
      </c>
      <c r="E217" s="17">
        <v>775326.7</v>
      </c>
    </row>
    <row r="218" spans="1:238" ht="63" x14ac:dyDescent="0.25">
      <c r="A218" s="6" t="s">
        <v>329</v>
      </c>
      <c r="B218" s="13" t="s">
        <v>337</v>
      </c>
      <c r="C218" s="17">
        <v>4656.8</v>
      </c>
      <c r="D218" s="17">
        <v>4656.8</v>
      </c>
      <c r="E218" s="17">
        <v>4656.8</v>
      </c>
    </row>
    <row r="219" spans="1:238" ht="31.5" x14ac:dyDescent="0.25">
      <c r="A219" s="6" t="s">
        <v>338</v>
      </c>
      <c r="B219" s="13" t="s">
        <v>339</v>
      </c>
      <c r="C219" s="17">
        <v>113309.8</v>
      </c>
      <c r="D219" s="17">
        <v>117842.2</v>
      </c>
      <c r="E219" s="17">
        <v>122555.9</v>
      </c>
    </row>
    <row r="220" spans="1:238" ht="47.25" x14ac:dyDescent="0.25">
      <c r="A220" s="6" t="s">
        <v>340</v>
      </c>
      <c r="B220" s="13" t="s">
        <v>341</v>
      </c>
      <c r="C220" s="17">
        <v>31039.1</v>
      </c>
      <c r="D220" s="17">
        <v>31039.1</v>
      </c>
      <c r="E220" s="17">
        <v>31039.1</v>
      </c>
    </row>
    <row r="221" spans="1:238" ht="47.25" x14ac:dyDescent="0.25">
      <c r="A221" s="6" t="s">
        <v>342</v>
      </c>
      <c r="B221" s="13" t="s">
        <v>343</v>
      </c>
      <c r="C221" s="17">
        <v>90250.6</v>
      </c>
      <c r="D221" s="17">
        <v>93070.9</v>
      </c>
      <c r="E221" s="17">
        <v>93070.9</v>
      </c>
    </row>
    <row r="222" spans="1:238" ht="31.5" x14ac:dyDescent="0.25">
      <c r="A222" s="6" t="s">
        <v>344</v>
      </c>
      <c r="B222" s="13" t="s">
        <v>345</v>
      </c>
      <c r="C222" s="17">
        <v>12.5</v>
      </c>
      <c r="D222" s="17">
        <v>154.69999999999999</v>
      </c>
      <c r="E222" s="17">
        <v>12</v>
      </c>
    </row>
    <row r="223" spans="1:238" ht="47.25" x14ac:dyDescent="0.25">
      <c r="A223" s="6" t="s">
        <v>346</v>
      </c>
      <c r="B223" s="13" t="s">
        <v>347</v>
      </c>
      <c r="C223" s="17">
        <v>18665.5</v>
      </c>
      <c r="D223" s="17">
        <v>19412.2</v>
      </c>
      <c r="E223" s="17">
        <v>20188.7</v>
      </c>
    </row>
    <row r="224" spans="1:238" ht="31.5" x14ac:dyDescent="0.25">
      <c r="A224" s="6" t="s">
        <v>348</v>
      </c>
      <c r="B224" s="13" t="s">
        <v>349</v>
      </c>
      <c r="C224" s="17">
        <v>97946.5</v>
      </c>
      <c r="D224" s="17">
        <v>96403.1</v>
      </c>
      <c r="E224" s="17">
        <v>96403.1</v>
      </c>
    </row>
    <row r="225" spans="1:5" ht="31.5" x14ac:dyDescent="0.25">
      <c r="A225" s="6" t="s">
        <v>350</v>
      </c>
      <c r="B225" s="13" t="s">
        <v>351</v>
      </c>
      <c r="C225" s="17">
        <v>16210.4</v>
      </c>
      <c r="D225" s="17">
        <v>16322.9</v>
      </c>
      <c r="E225" s="17">
        <v>16944.400000000001</v>
      </c>
    </row>
    <row r="226" spans="1:5" ht="31.5" x14ac:dyDescent="0.25">
      <c r="A226" s="6" t="s">
        <v>352</v>
      </c>
      <c r="B226" s="13" t="s">
        <v>353</v>
      </c>
      <c r="C226" s="17">
        <v>0</v>
      </c>
      <c r="D226" s="17">
        <v>0</v>
      </c>
      <c r="E226" s="17">
        <v>0</v>
      </c>
    </row>
    <row r="227" spans="1:5" ht="15.75" x14ac:dyDescent="0.25">
      <c r="A227" s="6" t="s">
        <v>352</v>
      </c>
      <c r="B227" s="13" t="s">
        <v>354</v>
      </c>
      <c r="C227" s="17">
        <v>7410.4</v>
      </c>
      <c r="D227" s="17">
        <v>7916.5</v>
      </c>
      <c r="E227" s="17">
        <v>8144</v>
      </c>
    </row>
    <row r="228" spans="1:5" ht="110.25" x14ac:dyDescent="0.25">
      <c r="A228" s="51" t="s">
        <v>355</v>
      </c>
      <c r="B228" s="13" t="s">
        <v>356</v>
      </c>
      <c r="C228" s="17">
        <v>81.2</v>
      </c>
      <c r="D228" s="17">
        <v>81.2</v>
      </c>
      <c r="E228" s="17">
        <v>81.2</v>
      </c>
    </row>
    <row r="229" spans="1:5" ht="31.5" x14ac:dyDescent="0.25">
      <c r="A229" s="51" t="s">
        <v>355</v>
      </c>
      <c r="B229" s="49" t="s">
        <v>357</v>
      </c>
      <c r="C229" s="17">
        <v>267.39999999999998</v>
      </c>
      <c r="D229" s="17">
        <v>267.39999999999998</v>
      </c>
      <c r="E229" s="17">
        <v>267.39999999999998</v>
      </c>
    </row>
    <row r="230" spans="1:5" ht="15.75" x14ac:dyDescent="0.25">
      <c r="A230" s="8" t="s">
        <v>358</v>
      </c>
      <c r="B230" s="9" t="s">
        <v>359</v>
      </c>
      <c r="C230" s="10">
        <f>SUM(C231:C235)</f>
        <v>112722.1</v>
      </c>
      <c r="D230" s="10">
        <f>SUM(D231:D235)</f>
        <v>106672.5</v>
      </c>
      <c r="E230" s="10">
        <f>SUM(E231:E235)</f>
        <v>103991.09999999999</v>
      </c>
    </row>
    <row r="231" spans="1:5" ht="47.25" x14ac:dyDescent="0.25">
      <c r="A231" s="6" t="s">
        <v>360</v>
      </c>
      <c r="B231" s="13" t="s">
        <v>361</v>
      </c>
      <c r="C231" s="17">
        <v>3527.9</v>
      </c>
      <c r="D231" s="17">
        <v>3527.9</v>
      </c>
      <c r="E231" s="17">
        <v>3527.9</v>
      </c>
    </row>
    <row r="232" spans="1:5" ht="47.25" x14ac:dyDescent="0.25">
      <c r="A232" s="6" t="s">
        <v>362</v>
      </c>
      <c r="B232" s="49" t="s">
        <v>363</v>
      </c>
      <c r="C232" s="17">
        <v>8568.2000000000007</v>
      </c>
      <c r="D232" s="17">
        <v>8698.2000000000007</v>
      </c>
      <c r="E232" s="17">
        <v>8855.5</v>
      </c>
    </row>
    <row r="233" spans="1:5" ht="47.25" x14ac:dyDescent="0.25">
      <c r="A233" s="6" t="s">
        <v>364</v>
      </c>
      <c r="B233" s="49" t="s">
        <v>365</v>
      </c>
      <c r="C233" s="17">
        <v>94117.2</v>
      </c>
      <c r="D233" s="17">
        <v>94446.399999999994</v>
      </c>
      <c r="E233" s="17">
        <v>91607.7</v>
      </c>
    </row>
    <row r="234" spans="1:5" ht="31.5" x14ac:dyDescent="0.25">
      <c r="A234" s="6" t="s">
        <v>366</v>
      </c>
      <c r="B234" s="49" t="s">
        <v>367</v>
      </c>
      <c r="C234" s="17">
        <v>808.8</v>
      </c>
      <c r="D234" s="17">
        <v>0</v>
      </c>
      <c r="E234" s="17">
        <v>0</v>
      </c>
    </row>
    <row r="235" spans="1:5" ht="31.5" x14ac:dyDescent="0.25">
      <c r="A235" s="6" t="s">
        <v>366</v>
      </c>
      <c r="B235" s="49" t="s">
        <v>368</v>
      </c>
      <c r="C235" s="17">
        <v>5700</v>
      </c>
      <c r="D235" s="17">
        <v>0</v>
      </c>
      <c r="E235" s="17">
        <v>0</v>
      </c>
    </row>
    <row r="236" spans="1:5" ht="15.75" x14ac:dyDescent="0.25">
      <c r="A236" s="8" t="s">
        <v>369</v>
      </c>
      <c r="B236" s="9" t="s">
        <v>370</v>
      </c>
      <c r="C236" s="10">
        <f>SUM(C237)</f>
        <v>10</v>
      </c>
      <c r="D236" s="10">
        <v>0</v>
      </c>
      <c r="E236" s="10">
        <v>0</v>
      </c>
    </row>
    <row r="237" spans="1:5" ht="31.5" x14ac:dyDescent="0.25">
      <c r="A237" s="15" t="s">
        <v>371</v>
      </c>
      <c r="B237" s="13" t="s">
        <v>372</v>
      </c>
      <c r="C237" s="17">
        <v>10</v>
      </c>
      <c r="D237" s="17">
        <v>0</v>
      </c>
      <c r="E237" s="17">
        <v>0</v>
      </c>
    </row>
    <row r="238" spans="1:5" ht="15.75" x14ac:dyDescent="0.25">
      <c r="A238" s="8" t="s">
        <v>373</v>
      </c>
      <c r="B238" s="9" t="s">
        <v>374</v>
      </c>
      <c r="C238" s="30">
        <f>SUM(C239:C240)</f>
        <v>57.599999999999994</v>
      </c>
      <c r="D238" s="30">
        <v>0</v>
      </c>
      <c r="E238" s="30">
        <v>0</v>
      </c>
    </row>
    <row r="239" spans="1:5" ht="31.5" x14ac:dyDescent="0.25">
      <c r="A239" s="15" t="s">
        <v>375</v>
      </c>
      <c r="B239" s="13" t="s">
        <v>376</v>
      </c>
      <c r="C239" s="31">
        <v>37.299999999999997</v>
      </c>
      <c r="D239" s="31">
        <v>0</v>
      </c>
      <c r="E239" s="31">
        <v>0</v>
      </c>
    </row>
    <row r="240" spans="1:5" ht="15.75" x14ac:dyDescent="0.25">
      <c r="A240" s="15" t="s">
        <v>377</v>
      </c>
      <c r="B240" s="13" t="s">
        <v>378</v>
      </c>
      <c r="C240" s="31">
        <v>20.3</v>
      </c>
      <c r="D240" s="31">
        <v>0</v>
      </c>
      <c r="E240" s="31">
        <v>0</v>
      </c>
    </row>
    <row r="241" spans="1:5" ht="15.75" x14ac:dyDescent="0.25">
      <c r="A241" s="8" t="s">
        <v>379</v>
      </c>
      <c r="B241" s="9" t="s">
        <v>380</v>
      </c>
      <c r="C241" s="10">
        <f>C116+C236+C238</f>
        <v>5831037.8999999985</v>
      </c>
      <c r="D241" s="10">
        <f>D116+D236+D238</f>
        <v>4913949</v>
      </c>
      <c r="E241" s="10">
        <f>E116+E236+E238</f>
        <v>5234697.2999999989</v>
      </c>
    </row>
    <row r="242" spans="1:5" ht="15.75" x14ac:dyDescent="0.25">
      <c r="A242" s="52" t="s">
        <v>381</v>
      </c>
      <c r="B242" s="52"/>
      <c r="C242" s="10">
        <f>C241+C115</f>
        <v>9446838.1999999993</v>
      </c>
      <c r="D242" s="10">
        <f>D241+D115</f>
        <v>8619918.0999999996</v>
      </c>
      <c r="E242" s="10">
        <f>E241+E115</f>
        <v>9279300.8999999985</v>
      </c>
    </row>
  </sheetData>
  <mergeCells count="7">
    <mergeCell ref="A6:E6"/>
    <mergeCell ref="A1:E1"/>
    <mergeCell ref="A2:E2"/>
    <mergeCell ref="A3:E3"/>
    <mergeCell ref="A4:E4"/>
    <mergeCell ref="A5:D5"/>
    <mergeCell ref="A114:B114"/>
  </mergeCells>
  <hyperlinks>
    <hyperlink ref="B88" r:id="rId1" display="consultantplus://offline/ref=A5C545EE8C1C93B0B058E1FFE19DF454C219EB0B98198F2DC0D7B691EFFF64CC26DC8ECE4D9F7B181B1727911B979A94C0CB426D4AE9j9HFG"/>
    <hyperlink ref="B83" r:id="rId2" display="consultantplus://offline/ref=D42EAC7BD398020209D35F6AF6672FBA6F13F77B84F225875A8095FA102A9B2D8E358CD609751112B9E7A4869E64DFF883BAA8D38BAB06D8YDV9M"/>
    <hyperlink ref="B84" r:id="rId3" display="consultantplus://offline/ref=D42EAC7BD398020209D35F6AF6672FBA6F13F77B84F225875A8095FA102A9B2D8E358CD609751112B9E7A4869E64DFF883BAA8D38BAB06D8YDV9M"/>
    <hyperlink ref="B90" r:id="rId4" display="consultantplus://offline/ref=64FC3C9F96C0230A0CECA4E56C028B5E86A06F799E50F1FABBE4A6CFAC6E9A2AB2A69A82FE33DE9CACC0441FC29EF02FFBFA7ABCF960A970JDh7G"/>
  </hyperlinks>
  <pageMargins left="0.70866141732283472" right="0.23622047244094491" top="0.27559055118110237" bottom="0.23622047244094491" header="0.31496062992125984" footer="0.35433070866141736"/>
  <pageSetup paperSize="9" scale="70" fitToHeight="31" orientation="landscape" r:id="rId5"/>
  <colBreaks count="1" manualBreakCount="1">
    <brk id="5" max="2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прил 1</vt:lpstr>
      <vt:lpstr>прил 2</vt:lpstr>
      <vt:lpstr>'прил 1'!Заголовки_для_печати</vt:lpstr>
      <vt:lpstr>'прил 2'!Заголовки_для_печати</vt:lpstr>
      <vt:lpstr>'прил 1'!Область_печати</vt:lpstr>
      <vt:lpstr>'прил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2025-03-11T06:33:48Z</cp:lastPrinted>
  <dcterms:created xsi:type="dcterms:W3CDTF">2025-03-11T06:26:59Z</dcterms:created>
  <dcterms:modified xsi:type="dcterms:W3CDTF">2025-03-11T07:07:25Z</dcterms:modified>
</cp:coreProperties>
</file>