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activeTab="1"/>
  </bookViews>
  <sheets>
    <sheet name="прил 1" sheetId="2" r:id="rId1"/>
    <sheet name="прил 2" sheetId="1" r:id="rId2"/>
  </sheets>
  <definedNames>
    <definedName name="_xlnm.Print_Titles" localSheetId="0">'прил 1'!$7:$7</definedName>
    <definedName name="_xlnm.Print_Titles" localSheetId="1">'прил 2'!$8:$8</definedName>
    <definedName name="_xlnm.Print_Area" localSheetId="0">'прил 1'!$A$1:$B$53</definedName>
    <definedName name="_xlnm.Print_Area" localSheetId="1">'прил 2'!$A$1:$E$242</definedName>
  </definedNames>
  <calcPr calcId="145621"/>
</workbook>
</file>

<file path=xl/calcChain.xml><?xml version="1.0" encoding="utf-8"?>
<calcChain xmlns="http://schemas.openxmlformats.org/spreadsheetml/2006/main">
  <c r="C238" i="1" l="1"/>
  <c r="C236" i="1"/>
  <c r="E230" i="1"/>
  <c r="D230" i="1"/>
  <c r="C230" i="1"/>
  <c r="E185" i="1"/>
  <c r="D185" i="1"/>
  <c r="C185" i="1"/>
  <c r="E121" i="1"/>
  <c r="D121" i="1"/>
  <c r="C121" i="1"/>
  <c r="C116" i="1" s="1"/>
  <c r="C241" i="1" s="1"/>
  <c r="E117" i="1"/>
  <c r="D117" i="1"/>
  <c r="C117" i="1"/>
  <c r="E108" i="1"/>
  <c r="D108" i="1"/>
  <c r="C108" i="1"/>
  <c r="C107" i="1" s="1"/>
  <c r="E78" i="1"/>
  <c r="D78" i="1"/>
  <c r="C78" i="1"/>
  <c r="E69" i="1"/>
  <c r="D69" i="1"/>
  <c r="C69" i="1"/>
  <c r="E58" i="1"/>
  <c r="D58" i="1"/>
  <c r="C58" i="1"/>
  <c r="E53" i="1"/>
  <c r="D53" i="1"/>
  <c r="C53" i="1"/>
  <c r="E40" i="1"/>
  <c r="D40" i="1"/>
  <c r="C40" i="1"/>
  <c r="E36" i="1"/>
  <c r="D36" i="1"/>
  <c r="C36" i="1"/>
  <c r="E33" i="1"/>
  <c r="E31" i="1" s="1"/>
  <c r="D33" i="1"/>
  <c r="D31" i="1" s="1"/>
  <c r="C33" i="1"/>
  <c r="C31" i="1" s="1"/>
  <c r="E24" i="1"/>
  <c r="D24" i="1"/>
  <c r="C24" i="1"/>
  <c r="E19" i="1"/>
  <c r="D19" i="1"/>
  <c r="C19" i="1"/>
  <c r="E9" i="1"/>
  <c r="D9" i="1"/>
  <c r="C9" i="1"/>
  <c r="E39" i="1" l="1"/>
  <c r="C39" i="1"/>
  <c r="E114" i="1"/>
  <c r="E115" i="1" s="1"/>
  <c r="E242" i="1" s="1"/>
  <c r="D114" i="1"/>
  <c r="C114" i="1"/>
  <c r="D39" i="1"/>
  <c r="D116" i="1"/>
  <c r="D241" i="1" s="1"/>
  <c r="E116" i="1"/>
  <c r="E241" i="1" s="1"/>
  <c r="D115" i="1"/>
  <c r="D242" i="1" l="1"/>
  <c r="C115" i="1"/>
  <c r="C242" i="1" s="1"/>
</calcChain>
</file>

<file path=xl/sharedStrings.xml><?xml version="1.0" encoding="utf-8"?>
<sst xmlns="http://schemas.openxmlformats.org/spreadsheetml/2006/main" count="530" uniqueCount="428">
  <si>
    <t>к решению собрания депутатов</t>
  </si>
  <si>
    <t>Миасского городского округа</t>
  </si>
  <si>
    <t>от                             г.  №            .</t>
  </si>
  <si>
    <t>Объем бюджета Миасского городского округа по доходам на 2025 год и на плановый период 2026 - 2027 годов</t>
  </si>
  <si>
    <t>(Тыс. рублей)</t>
  </si>
  <si>
    <t>Коды бюджетной классификации</t>
  </si>
  <si>
    <t>Наименование доходов</t>
  </si>
  <si>
    <t>2025 год</t>
  </si>
  <si>
    <t>2026 год</t>
  </si>
  <si>
    <t>2027 год</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</si>
  <si>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</si>
  <si>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</si>
  <si>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</si>
  <si>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</si>
  <si>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</si>
  <si>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</si>
  <si>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</si>
  <si>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</si>
  <si>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</si>
  <si>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</si>
  <si>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182 1 01 02080 01 1000 110</t>
  </si>
  <si>
    <t>182 1 01 02130 01 1000 110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</si>
  <si>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</si>
  <si>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</si>
  <si>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</si>
  <si>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</si>
  <si>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</si>
  <si>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182 1 01 02210 01 1000 110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</si>
  <si>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</si>
  <si>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</si>
  <si>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</si>
  <si>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</si>
  <si>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</si>
  <si>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</si>
  <si>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</si>
  <si>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</si>
  <si>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</si>
  <si>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</si>
  <si>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</si>
  <si>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</si>
  <si>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</si>
  <si>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</si>
  <si>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</si>
  <si>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</si>
  <si>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</si>
  <si>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</si>
  <si>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</si>
  <si>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</si>
  <si>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</si>
  <si>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</si>
  <si>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</si>
  <si>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</si>
  <si>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</si>
  <si>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</si>
  <si>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</si>
  <si>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</si>
  <si>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</si>
  <si>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</si>
  <si>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</si>
  <si>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</si>
  <si>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</si>
  <si>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</si>
  <si>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</si>
  <si>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</si>
  <si>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</si>
  <si>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</si>
  <si>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</si>
  <si>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</si>
  <si>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</si>
  <si>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</si>
  <si>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</si>
  <si>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</si>
  <si>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</si>
  <si>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</si>
  <si>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</si>
  <si>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</si>
  <si>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</si>
  <si>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</si>
  <si>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</si>
  <si>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</si>
  <si>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</si>
  <si>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</si>
  <si>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</si>
  <si>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</si>
  <si>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</si>
  <si>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</si>
  <si>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</si>
  <si>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</si>
  <si>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</si>
  <si>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</si>
  <si>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</si>
  <si>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</si>
  <si>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</si>
  <si>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</si>
  <si>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</si>
  <si>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</si>
  <si>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</si>
  <si>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</si>
  <si>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</si>
  <si>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</si>
  <si>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</si>
  <si>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</si>
  <si>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</si>
  <si>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</si>
  <si>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</si>
  <si>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</si>
  <si>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</si>
  <si>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</si>
  <si>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Прочие доходы от оказания платных услуг (работ) получателями средств бюджетов городских округов</t>
  </si>
  <si>
    <t>283 1 13 02064 04 0000 130</t>
  </si>
  <si>
    <t>Доходы, поступающие в порядке возмещения расходов, понесенных в связи с эксплуатацией имущества городских округов</t>
  </si>
  <si>
    <t>287 1 13 02064 04 0000 130</t>
  </si>
  <si>
    <t>288 1 13 02064 04 0000 130</t>
  </si>
  <si>
    <t>289 1 13 02064 04 0000 130</t>
  </si>
  <si>
    <t>283 1 13 02994 04 0000 130</t>
  </si>
  <si>
    <t>Прочие доходы от компенсации затрат бюджетов городских округов</t>
  </si>
  <si>
    <t>285 1 13 02994 04 0000 130</t>
  </si>
  <si>
    <t>288 1 13 02994 04 0000 130</t>
  </si>
  <si>
    <t>289 1 13 02994 04 0000 130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</si>
  <si>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</si>
  <si>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</si>
  <si>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</si>
  <si>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</si>
  <si>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</si>
  <si>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</si>
  <si>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</si>
  <si>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</si>
  <si>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</si>
  <si>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</si>
  <si>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</si>
  <si>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</si>
  <si>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</si>
  <si>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</si>
  <si>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</si>
  <si>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</si>
  <si>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</si>
  <si>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</si>
  <si>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</si>
  <si>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</si>
  <si>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</si>
  <si>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</si>
  <si>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</si>
  <si>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</si>
  <si>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</si>
  <si>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</si>
  <si>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</si>
  <si>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</si>
  <si>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</si>
  <si>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</si>
  <si>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024 1 16 01113 01 0000 140</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</si>
  <si>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</si>
  <si>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</si>
  <si>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</si>
  <si>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</si>
  <si>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</si>
  <si>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</si>
  <si>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</si>
  <si>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</si>
  <si>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</si>
  <si>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</si>
  <si>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</si>
  <si>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</si>
  <si>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</si>
  <si>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</si>
  <si>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</si>
  <si>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</si>
  <si>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</si>
  <si>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</si>
  <si>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</si>
  <si>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</si>
  <si>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</si>
  <si>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</si>
  <si>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</si>
  <si>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</si>
  <si>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</si>
  <si>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</si>
  <si>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</si>
  <si>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</si>
  <si>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</si>
  <si>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188 1 16 10123 01 0000 140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</si>
  <si>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</si>
  <si>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283 1 16 10123 01 0000 140</t>
  </si>
  <si>
    <t>033 1 16 11050 01 0000 140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</si>
  <si>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</si>
  <si>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048 1 16 11050 01 0000 140</t>
  </si>
  <si>
    <t>000 1 17 05000 00 0000 180</t>
  </si>
  <si>
    <t>Прочие неналоговые доходы</t>
  </si>
  <si>
    <t>283 1 17 15020 04 0000 150</t>
  </si>
  <si>
    <t>Инициативные платежи, зачисляемые в бюджеты городских округов</t>
  </si>
  <si>
    <t>283 1 17 15020 04 0014 150</t>
  </si>
  <si>
    <t>Инициативные платежи, зачисляемые в бюджеты городских округов (инициативный проект «Благоустройство дворовой территории многоквартирных домов №№ 33, 35а по ул. Набережная в г. Миассе»)</t>
  </si>
  <si>
    <t>283 1 17 15020 04 0015 150</t>
  </si>
  <si>
    <t>Инициативные платежи, зачисляемые в бюджеты городских округов (инициативный проект «Благоустройство дворовой территории многоквартирных домов №№ 9, 13, 15 по ул. Уральских Добровольцев в г. Миассе»)</t>
  </si>
  <si>
    <t>283 1 17 15020 04 0016 150</t>
  </si>
  <si>
    <t>Инициативные платежи, зачисляемые в бюджеты городских округов (инициативный проект «Благоустройство дворовой территории многоквартирного дома № 17 по ул. Попова в г. Миассе»)</t>
  </si>
  <si>
    <t>283 1 17 15020 04 0017 150</t>
  </si>
  <si>
    <t>Инициативные платежи, зачисляемые в бюджеты городских округов (инициативный проект «Благоустройство территории сельского клуба по ул. Ленина, 25 в селе Черновском Миасского городского округа»)</t>
  </si>
  <si>
    <t>283 1 17 15020 04 0018 150</t>
  </si>
  <si>
    <t>Инициативные платежи, зачисляемые в бюджеты городских округов (инициативный проект «Благоустройство дворовой территории многоквартирных домов №№ 3, 5, 9 по б-ру Седова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</si>
  <si>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</si>
  <si>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</si>
  <si>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</si>
  <si>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</si>
  <si>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</si>
  <si>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</si>
  <si>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</si>
  <si>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</si>
  <si>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</si>
  <si>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</si>
  <si>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</si>
  <si>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</si>
  <si>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</si>
  <si>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</si>
  <si>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</si>
  <si>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</si>
  <si>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</si>
  <si>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</si>
  <si>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</si>
  <si>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</si>
  <si>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 xml:space="preserve">283 2 02 20079 04 0000 150
</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</si>
  <si>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</si>
  <si>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</si>
  <si>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</si>
  <si>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</si>
  <si>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Субсидии бюджетам городских округов на государственную поддержку организаций, входящих в систему спортивной подготовки</t>
  </si>
  <si>
    <t>287 2 02 25229 04 0000 150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</si>
  <si>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</si>
  <si>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</si>
  <si>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</si>
  <si>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288 2 02 25315 04 0000 150</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</si>
  <si>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</si>
  <si>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</si>
  <si>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</si>
  <si>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</si>
  <si>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городских округов на реализацию мероприятий по обеспечению жильем молодых семей</t>
  </si>
  <si>
    <t>289 2 02 25519 04 0000 150</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</si>
  <si>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</si>
  <si>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создание модельных муниципальных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</si>
  <si>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</si>
  <si>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государственную поддержку лучших работников муниципальных учреждений культуры, находящихся на территории сельских поселений</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</si>
  <si>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</si>
  <si>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 xml:space="preserve">283 2 02 25555 04 0000 150 </t>
  </si>
  <si>
    <t>Субсидии бюджетам городских округов на реализацию программ формирования современной городской среды</t>
  </si>
  <si>
    <t>288 2 02 25559 04 0000 150</t>
  </si>
  <si>
    <t>Субсидии на оснащение предметных кабинетов общеобразовательных организаций средствами обучения и воспитания</t>
  </si>
  <si>
    <t>288 2 02 25750 04 0000 150</t>
  </si>
  <si>
    <t>Прочие субсидии бюджетам городских округов на еализацию мероприятий по модернизации школьных систем образования</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</si>
  <si>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</si>
  <si>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</si>
  <si>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</si>
  <si>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</si>
  <si>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Прочие субсидии бюджетам городских округов на  капитальные вложения в объекты физической культуры и спорта </t>
  </si>
  <si>
    <t>283 2 02 29999 04 0000 150</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</si>
  <si>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</si>
  <si>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Прочие субсидии бюджетам городских округов на 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</si>
  <si>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</si>
  <si>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</si>
  <si>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</si>
  <si>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</si>
  <si>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</si>
  <si>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</si>
  <si>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</si>
  <si>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модернизацию, реконструкцию и капитальный ремонт объектов систем водоснабжения, водоотведения и очистки сточных вод, а также очистных сооружений канализации, в том числе проектно-изыскательские работы</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</si>
  <si>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</si>
  <si>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</si>
  <si>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модернизацию муниципальных учреждений культурно-досугового типа в населенных пунктах с численностью до 500 тысяч человек</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</si>
  <si>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</si>
  <si>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</si>
  <si>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</si>
  <si>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</si>
  <si>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</si>
  <si>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</si>
  <si>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</si>
  <si>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закупку и монтаж оборудования для создания модульных спортивных сооружений</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</si>
  <si>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</si>
  <si>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</si>
  <si>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</si>
  <si>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</si>
  <si>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</si>
  <si>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</si>
  <si>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</si>
  <si>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</si>
  <si>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создание научных детских площадок</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</si>
  <si>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</si>
  <si>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</si>
  <si>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</si>
  <si>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</si>
  <si>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</si>
  <si>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</si>
  <si>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</si>
  <si>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</si>
  <si>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</si>
  <si>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</si>
  <si>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</si>
  <si>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</si>
  <si>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</si>
  <si>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</si>
  <si>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</si>
  <si>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</si>
  <si>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</si>
  <si>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</si>
  <si>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</si>
  <si>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</si>
  <si>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</si>
  <si>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</si>
  <si>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</si>
  <si>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</si>
  <si>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</si>
  <si>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</si>
  <si>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</si>
  <si>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</si>
  <si>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</si>
  <si>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</si>
  <si>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</si>
  <si>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</si>
  <si>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</si>
  <si>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</si>
  <si>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</si>
  <si>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</si>
  <si>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</si>
  <si>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</si>
  <si>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</si>
  <si>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</si>
  <si>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</si>
  <si>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</si>
  <si>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</si>
  <si>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</si>
  <si>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</si>
  <si>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</si>
  <si>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</si>
  <si>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</si>
  <si>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</si>
  <si>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</si>
  <si>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</si>
  <si>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</si>
  <si>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</si>
  <si>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</si>
  <si>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</si>
  <si>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</si>
  <si>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</si>
  <si>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</si>
  <si>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</si>
  <si>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</si>
  <si>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</si>
  <si>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</si>
  <si>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</si>
  <si>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</si>
  <si>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</si>
  <si>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</si>
  <si>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</si>
  <si>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</si>
  <si>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</si>
  <si>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</si>
  <si>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 за счет средств областного бюджета</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</si>
  <si>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</si>
  <si>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</si>
  <si>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</si>
  <si>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</si>
  <si>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</si>
  <si>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</si>
  <si>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</si>
  <si>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</si>
  <si>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</si>
  <si>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</si>
  <si>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</si>
  <si>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</si>
  <si>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</si>
  <si>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</si>
  <si>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обустройство мест (площадок) накопления твердых коммунальных отходов жилого фонда</t>
  </si>
  <si>
    <t>000 2 04 00000 00 0000 000</t>
  </si>
  <si>
    <t>Безвозмездные поступления от негосударственных организаций</t>
  </si>
  <si>
    <t>289 2 04 04020 04 0000 150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</si>
  <si>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</si>
  <si>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</si>
  <si>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</si>
  <si>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</si>
  <si>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</si>
  <si>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288 2 07 04050 04 0000 150</t>
  </si>
  <si>
    <t>Прочие безвозмездные поступления в бюджеты городских округов</t>
  </si>
  <si>
    <t>000 2 00 00000 00 0000 000</t>
  </si>
  <si>
    <t>БЕЗВОЗМЕЗДНЫЕ ПОСТУПЛЕНИЯ</t>
  </si>
  <si>
    <t>ВСЕГО ДОХОДОВ</t>
  </si>
  <si>
    <t>Приложение 2</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</si>
  <si>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(в части налога на доходы физических лиц, уплаченного налоговыми агентами, определенными Правительством Российской Федерации, распределяемого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t>
  </si>
  <si>
    <t>к  решению Собрания депутатов</t>
  </si>
  <si>
    <t xml:space="preserve">                                                                                                                                                  от                            № </t>
  </si>
  <si>
    <t>Нормативы отчислений доходов</t>
  </si>
  <si>
    <t>Наименование дохода</t>
  </si>
  <si>
    <t>Норматив отчислений, %</t>
  </si>
  <si>
    <t>Доходы от погашения задолженности и перерасчетов по отмененным налогам, сборам и иным обязательным платежам</t>
  </si>
  <si>
    <t>Земельный налог (по обязательствам, возникшим до 1 января 2006 года), мобилизуемый на территориях городских округов</t>
  </si>
  <si>
    <t>Налог на рекламу, мобилизуемый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</si>
  <si>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</si>
  <si>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Прочие местные налоги и сборы, мобилизуемые на территориях городских округов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</si>
  <si>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</si>
  <si>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Доходы от оказания платных услуг и компенсации затрат государства</t>
  </si>
  <si>
    <t>Доходы от оказания информационных услуг органами местного самоуправления городских округов, казенными учреждениями городских округов</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</si>
  <si>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</si>
  <si>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административных платежей и сборов</t>
  </si>
  <si>
    <t>Платежи, взимаемые органами местного самоуправления (организациями) городских округов за выполнение определенных функций</t>
  </si>
  <si>
    <t>Доходы от штрафов, санкций, возмещения ущерба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</si>
  <si>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</si>
  <si>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</si>
  <si>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прочих неналоговых доходов</t>
  </si>
  <si>
    <t>Невыясненные поступления, зачисляемые в бюджеты городских округов</t>
  </si>
  <si>
    <t>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(по обязательствам, возникшим до 1 января 2008 года)</t>
  </si>
  <si>
    <t>Прочие неналоговые доходы бюджетов городских округов</t>
  </si>
  <si>
    <t>Средства самообложения граждан, зачисляемые в бюджеты городских округов</t>
  </si>
  <si>
    <t>Прочие неналоговые доходы бюджетов городских округов в части невыясненных поступлений, по которым не осуществлен возврат (уточнение) не позднее трех лет со дня их зачисления на единый счет бюджета городского округа</t>
  </si>
  <si>
    <t>Доходы от безвозмездных поступлений от других бюджетов бюджетной системы Российской Федерации</t>
  </si>
  <si>
    <t>Дотации бюджетам городских округов</t>
  </si>
  <si>
    <t>Субсидии бюджетам городских округов</t>
  </si>
  <si>
    <t>Субвенции бюджетам городских округов</t>
  </si>
  <si>
    <t>Иные межбюджетные трансферты, передаваемые бюджетам городских округов</t>
  </si>
  <si>
    <t>Доходы от безвозмездных поступлений от государственных (муниципальных) организаций</t>
  </si>
  <si>
    <t>Безвозмездные поступления от государственных (муниципальных) организаций в бюджеты городских округов</t>
  </si>
  <si>
    <t>Доходы от безвозмездных поступлений от негосударственных организаций</t>
  </si>
  <si>
    <t>Безвозмездные поступления  от негосударственных организаций в бюджеты городских округов</t>
  </si>
  <si>
    <t>Доходы от прочих безвозмездных поступлений</t>
  </si>
  <si>
    <t>Доходы от перечислений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</si>
  <si>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</si>
  <si>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городских округов (в бюджеты городских округов) для осуществления взыскания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</si>
  <si>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</si>
  <si>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</si>
  <si>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</si>
  <si>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городских округов</t>
  </si>
  <si>
    <t>Приложение  1</t>
  </si>
  <si>
    <t>в бюджет Миасского городского округа на 2025 год и на плановый период 2026 и 2027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</si>
</sst>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sz val="11"/>
      <name val="Times New Roman"/>
      <family val="1"/>
      <charset val="204"/>
    </font>
    <font>
      <b/>
      <sz val="12"/>
      <name val="Times New Roman"/>
      <family val="1"/>
      <charset val="204"/>
    </font>
    <font>
      <sz val="10"/>
      <color theme="1"/>
      <name val="Times New Roman"/>
      <family val="1"/>
      <charset val="204"/>
    </font>
    <font>
      <sz val="11"/>
      <color rgb="FFFF0000"/>
      <name val="Times New Roman"/>
      <family val="1"/>
      <charset val="204"/>
    </font>
    <font>
      <b/>
      <sz val="11"/>
      <name val="Times New Roman"/>
      <family val="1"/>
      <charset val="204"/>
    </font>
    <font>
      <sz val="12"/>
      <color theme="1"/>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b/>
      <sz val="12"/>
      <color theme="1"/>
      <name val="Times New Roman"/>
      <family val="1"/>
      <charset val="204"/>
    </font>
    <font>
      <b/>
      <sz val="12"/>
      <color rgb="FF26282F"/>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166" fontId="14" fillId="0" borderId="0" applyFont="0" applyFill="0" applyBorder="0" applyAlignment="0" applyProtection="0"/>
  </cellStyleXfs>
  <cellXfs count="77">
    <xf numFmtId="0" fontId="0" fillId="0" borderId="0" xfId="0"/>
    <xf numFmtId="0" fontId="4" fillId="2" borderId="0" xfId="2" applyFont="1" applyFill="1" applyAlignment="1">
      <alignment vertical="center" wrapText="1"/>
    </xf>
    <xf numFmtId="0" fontId="2" fillId="2" borderId="0" xfId="2" applyFont="1" applyFill="1" applyAlignment="1">
      <alignment vertical="center" wrapText="1"/>
    </xf>
    <xf numFmtId="0" fontId="2" fillId="2" borderId="0" xfId="2" applyFont="1" applyFill="1" applyAlignment="1">
      <alignment horizontal="right" vertical="center" wrapText="1"/>
    </xf>
    <xf numFmtId="164" fontId="5" fillId="2" borderId="1" xfId="2" applyNumberFormat="1" applyFont="1" applyFill="1" applyBorder="1" applyAlignment="1">
      <alignment horizontal="center" vertical="center" wrapText="1"/>
    </xf>
    <xf numFmtId="164" fontId="6" fillId="2" borderId="1" xfId="2" applyNumberFormat="1" applyFont="1" applyFill="1" applyBorder="1" applyAlignment="1">
      <alignment horizontal="righ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3" fontId="2" fillId="2" borderId="3" xfId="2"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3" xfId="3"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8" fillId="2" borderId="0" xfId="2"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0" fontId="4" fillId="3" borderId="0" xfId="2" applyFont="1" applyFill="1" applyAlignment="1">
      <alignment vertical="center" wrapText="1"/>
    </xf>
    <xf numFmtId="49" fontId="5" fillId="2" borderId="4" xfId="4" applyNumberFormat="1" applyFont="1" applyFill="1" applyBorder="1" applyAlignment="1">
      <alignment horizontal="center" vertical="center" wrapText="1"/>
    </xf>
    <xf numFmtId="49" fontId="5" fillId="2" borderId="5"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5"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9"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0" fillId="2" borderId="0" xfId="2" applyFont="1" applyFill="1" applyAlignment="1">
      <alignment vertical="center" wrapText="1"/>
    </xf>
    <xf numFmtId="0" fontId="8" fillId="0" borderId="0" xfId="2" applyFont="1" applyFill="1" applyAlignment="1">
      <alignment vertical="center" wrapText="1"/>
    </xf>
    <xf numFmtId="165" fontId="8" fillId="0" borderId="0" xfId="2" applyNumberFormat="1" applyFont="1" applyFill="1" applyAlignment="1">
      <alignment vertical="center" wrapText="1"/>
    </xf>
    <xf numFmtId="0" fontId="10" fillId="0" borderId="0" xfId="2" applyFont="1" applyFill="1" applyAlignment="1">
      <alignment vertical="center" wrapText="1"/>
    </xf>
    <xf numFmtId="49" fontId="5" fillId="2" borderId="6" xfId="4" applyNumberFormat="1" applyFont="1" applyFill="1" applyBorder="1" applyAlignment="1">
      <alignment horizontal="justify" vertical="center" wrapText="1"/>
    </xf>
    <xf numFmtId="0" fontId="2" fillId="2" borderId="2" xfId="2" applyFont="1" applyFill="1" applyBorder="1" applyAlignment="1">
      <alignment horizontal="center" vertical="center"/>
    </xf>
    <xf numFmtId="0" fontId="9"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9" fillId="2" borderId="7" xfId="2" applyNumberFormat="1" applyFont="1" applyFill="1" applyBorder="1" applyAlignment="1" applyProtection="1">
      <alignment horizontal="justify" vertical="center" wrapText="1"/>
    </xf>
    <xf numFmtId="49" fontId="9" fillId="2" borderId="2" xfId="2" applyNumberFormat="1" applyFont="1" applyFill="1" applyBorder="1" applyAlignment="1" applyProtection="1">
      <alignment horizontal="justify" vertical="center" wrapText="1"/>
    </xf>
    <xf numFmtId="0" fontId="9" fillId="2" borderId="2" xfId="2" applyNumberFormat="1" applyFont="1" applyFill="1" applyBorder="1" applyAlignment="1" applyProtection="1">
      <alignment horizontal="justify" vertical="center" wrapText="1"/>
    </xf>
    <xf numFmtId="0" fontId="9" fillId="2" borderId="8" xfId="2" applyFont="1" applyFill="1" applyBorder="1" applyAlignment="1">
      <alignment horizontal="justify" vertical="center" wrapText="1"/>
    </xf>
    <xf numFmtId="0" fontId="2" fillId="2" borderId="8" xfId="2" applyFont="1" applyFill="1" applyBorder="1" applyAlignment="1">
      <alignment horizontal="justify" vertical="center" wrapText="1"/>
    </xf>
    <xf numFmtId="0" fontId="4" fillId="2" borderId="0" xfId="2" applyFont="1" applyFill="1" applyAlignment="1">
      <alignment horizontal="center" vertical="center" wrapText="1"/>
    </xf>
    <xf numFmtId="0" fontId="9" fillId="2" borderId="2" xfId="2" applyNumberFormat="1" applyFont="1" applyFill="1" applyBorder="1" applyAlignment="1">
      <alignment horizontal="justify" vertical="center" wrapText="1"/>
    </xf>
    <xf numFmtId="165" fontId="2" fillId="2" borderId="8" xfId="3" applyNumberFormat="1" applyFont="1" applyFill="1" applyBorder="1" applyAlignment="1">
      <alignment horizontal="center" vertical="center" wrapText="1"/>
    </xf>
    <xf numFmtId="0" fontId="9" fillId="2" borderId="2" xfId="2" applyFont="1" applyFill="1" applyBorder="1" applyAlignment="1">
      <alignment horizontal="center" vertical="center"/>
    </xf>
    <xf numFmtId="49" fontId="5" fillId="2" borderId="2" xfId="4"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2" fillId="2" borderId="0" xfId="2" applyFont="1" applyFill="1" applyAlignment="1">
      <alignment horizontal="justify" vertical="center" wrapText="1"/>
    </xf>
    <xf numFmtId="0" fontId="13" fillId="2" borderId="0" xfId="2" applyFont="1" applyFill="1" applyAlignment="1">
      <alignment horizontal="center" vertical="center" wrapText="1"/>
    </xf>
    <xf numFmtId="165" fontId="2" fillId="2" borderId="3" xfId="3"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0" xfId="1" applyFont="1" applyFill="1" applyAlignment="1">
      <alignment horizontal="right" vertical="center" wrapText="1"/>
    </xf>
    <xf numFmtId="0" fontId="2" fillId="2" borderId="0" xfId="1" applyFont="1" applyFill="1" applyAlignment="1">
      <alignment horizontal="center" vertical="center" wrapText="1"/>
    </xf>
    <xf numFmtId="0" fontId="2" fillId="2" borderId="0" xfId="1" applyFont="1" applyFill="1" applyAlignment="1">
      <alignment vertical="center"/>
    </xf>
    <xf numFmtId="0" fontId="15" fillId="2" borderId="0" xfId="0" applyFont="1" applyFill="1" applyAlignment="1">
      <alignment horizontal="center" vertical="center"/>
    </xf>
    <xf numFmtId="0" fontId="2" fillId="2" borderId="0" xfId="0" applyFont="1" applyFill="1" applyAlignment="1">
      <alignment horizontal="center" vertical="center"/>
    </xf>
    <xf numFmtId="0" fontId="2" fillId="2" borderId="0" xfId="1" applyFont="1" applyFill="1"/>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2" fillId="2" borderId="0" xfId="1" applyFont="1" applyFill="1" applyAlignment="1">
      <alignment horizontal="center" vertical="center"/>
    </xf>
    <xf numFmtId="0" fontId="2" fillId="2" borderId="0" xfId="1" applyFont="1" applyFill="1" applyAlignment="1">
      <alignment horizontal="right" vertical="center" wrapText="1"/>
    </xf>
    <xf numFmtId="0" fontId="2" fillId="2" borderId="0" xfId="1" applyFont="1" applyFill="1" applyAlignment="1">
      <alignment horizontal="right" vertical="center"/>
    </xf>
    <xf numFmtId="0" fontId="16" fillId="2" borderId="0" xfId="0" applyFont="1" applyFill="1" applyAlignment="1">
      <alignment horizontal="center" vertical="center"/>
    </xf>
    <xf numFmtId="0" fontId="0" fillId="0" borderId="0" xfId="0" applyAlignment="1">
      <alignment horizontal="center" vertical="center"/>
    </xf>
    <xf numFmtId="49" fontId="5" fillId="2" borderId="4" xfId="4" applyNumberFormat="1" applyFont="1" applyFill="1" applyBorder="1" applyAlignment="1">
      <alignment horizontal="left" vertical="center" wrapText="1"/>
    </xf>
    <xf numFmtId="49" fontId="5" fillId="2" borderId="5" xfId="4" applyNumberFormat="1" applyFont="1" applyFill="1" applyBorder="1" applyAlignment="1">
      <alignment horizontal="left" vertical="center" wrapText="1"/>
    </xf>
    <xf numFmtId="0" fontId="2" fillId="2" borderId="0" xfId="2" applyFont="1" applyFill="1" applyAlignment="1">
      <alignment horizontal="right" vertical="center" wrapText="1"/>
    </xf>
    <xf numFmtId="164" fontId="5" fillId="2" borderId="0" xfId="2" applyNumberFormat="1" applyFont="1" applyFill="1" applyBorder="1" applyAlignment="1">
      <alignment horizontal="center" wrapText="1"/>
    </xf>
  </cellXfs>
  <cellStyles count="11">
    <cellStyle name="Обычный" xfId="0" builtinId="0"/>
    <cellStyle name="Обычный 2" xfId="5"/>
    <cellStyle name="Обычный 2 2" xfId="2"/>
    <cellStyle name="Обычный 2 3" xfId="1"/>
    <cellStyle name="Обычный 3" xfId="6"/>
    <cellStyle name="Обычный_Лист2" xfId="4"/>
    <cellStyle name="Процентный 2" xfId="7"/>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2.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selection activeCell="A7" sqref="A7:IV7"/>
    </sheetView>
  </sheetViews>
  <sheetFormatPr defaultRowHeight="15.75" x14ac:dyDescent="0.25"/>
  <cols>
    <col min="1" max="1" width="88.42578125" style="60" customWidth="1"/>
    <col min="2" max="2" width="14.5703125" style="68" customWidth="1"/>
    <col min="3" max="3" width="17.140625" style="63" customWidth="1"/>
    <col min="4" max="16384" width="9.140625" style="63"/>
  </cols>
  <sheetData>
    <row r="1" spans="1:3" s="59" customFormat="1" x14ac:dyDescent="0.25">
      <c r="A1" s="69" t="s">
        <v>426</v>
      </c>
      <c r="B1" s="69"/>
      <c r="C1" s="58"/>
    </row>
    <row r="2" spans="1:3" s="60" customFormat="1" x14ac:dyDescent="0.25">
      <c r="A2" s="70" t="s">
        <v>384</v>
      </c>
      <c r="B2" s="70"/>
    </row>
    <row r="3" spans="1:3" s="60" customFormat="1" x14ac:dyDescent="0.25">
      <c r="A3" s="70" t="s">
        <v>1</v>
      </c>
      <c r="B3" s="70"/>
    </row>
    <row r="4" spans="1:3" s="60" customFormat="1" x14ac:dyDescent="0.25">
      <c r="A4" s="70" t="s">
        <v>385</v>
      </c>
      <c r="B4" s="70"/>
    </row>
    <row r="5" spans="1:3" x14ac:dyDescent="0.25">
      <c r="A5" s="61" t="s">
        <v>386</v>
      </c>
      <c r="B5" s="62"/>
    </row>
    <row r="6" spans="1:3" x14ac:dyDescent="0.25">
      <c r="A6" s="71" t="s">
        <v>427</v>
      </c>
      <c r="B6" s="72"/>
    </row>
    <row r="7" spans="1:3" ht="49.5" customHeight="1" x14ac:dyDescent="0.25">
      <c r="A7" s="64" t="s">
        <v>387</v>
      </c>
      <c r="B7" s="64" t="s">
        <v>388</v>
      </c>
    </row>
    <row r="8" spans="1:3" ht="31.5" x14ac:dyDescent="0.25">
      <c r="A8" s="65" t="s">
        <v>389</v>
      </c>
      <c r="B8" s="64"/>
    </row>
    <row r="9" spans="1:3" ht="32.25" customHeight="1" x14ac:dyDescent="0.25">
      <c r="A9" s="66" t="s">
        <v>390</v>
      </c>
      <c r="B9" s="67">
        <v>100</v>
      </c>
    </row>
    <row r="10" spans="1:3" ht="23.25" customHeight="1" x14ac:dyDescent="0.25">
      <c r="A10" s="66" t="s">
        <v>391</v>
      </c>
      <c r="B10" s="67">
        <v>100</v>
      </c>
    </row>
    <row r="11" spans="1:3" ht="47.25" x14ac:dyDescent="0.25">
      <c r="A11" s="66" t="s">
        <v>392</v>
      </c>
      <c r="B11" s="67">
        <v>100</v>
      </c>
    </row>
    <row r="12" spans="1:3" ht="18.75" customHeight="1" x14ac:dyDescent="0.25">
      <c r="A12" s="66" t="s">
        <v>393</v>
      </c>
      <c r="B12" s="67">
        <v>100</v>
      </c>
    </row>
    <row r="13" spans="1:3" ht="63" x14ac:dyDescent="0.25">
      <c r="A13" s="66" t="s">
        <v>394</v>
      </c>
      <c r="B13" s="67">
        <v>100</v>
      </c>
    </row>
    <row r="14" spans="1:3" ht="31.5" x14ac:dyDescent="0.25">
      <c r="A14" s="65" t="s">
        <v>71</v>
      </c>
      <c r="B14" s="67"/>
    </row>
    <row r="15" spans="1:3" ht="78.75" x14ac:dyDescent="0.25">
      <c r="A15" s="66" t="s">
        <v>92</v>
      </c>
      <c r="B15" s="67">
        <v>100</v>
      </c>
    </row>
    <row r="16" spans="1:3" x14ac:dyDescent="0.25">
      <c r="A16" s="65" t="s">
        <v>395</v>
      </c>
      <c r="B16" s="67"/>
    </row>
    <row r="17" spans="1:2" ht="31.5" x14ac:dyDescent="0.25">
      <c r="A17" s="66" t="s">
        <v>396</v>
      </c>
      <c r="B17" s="67">
        <v>100</v>
      </c>
    </row>
    <row r="18" spans="1:2" ht="47.25" x14ac:dyDescent="0.25">
      <c r="A18" s="66" t="s">
        <v>397</v>
      </c>
      <c r="B18" s="67">
        <v>100</v>
      </c>
    </row>
    <row r="19" spans="1:2" ht="31.5" x14ac:dyDescent="0.25">
      <c r="A19" s="66" t="s">
        <v>108</v>
      </c>
      <c r="B19" s="67">
        <v>100</v>
      </c>
    </row>
    <row r="20" spans="1:2" ht="31.5" x14ac:dyDescent="0.25">
      <c r="A20" s="66" t="s">
        <v>110</v>
      </c>
      <c r="B20" s="67">
        <v>100</v>
      </c>
    </row>
    <row r="21" spans="1:2" x14ac:dyDescent="0.25">
      <c r="A21" s="66" t="s">
        <v>115</v>
      </c>
      <c r="B21" s="67">
        <v>100</v>
      </c>
    </row>
    <row r="22" spans="1:2" x14ac:dyDescent="0.25">
      <c r="A22" s="65" t="s">
        <v>398</v>
      </c>
      <c r="B22" s="67"/>
    </row>
    <row r="23" spans="1:2" ht="31.5" x14ac:dyDescent="0.25">
      <c r="A23" s="66" t="s">
        <v>399</v>
      </c>
      <c r="B23" s="67">
        <v>100</v>
      </c>
    </row>
    <row r="24" spans="1:2" x14ac:dyDescent="0.25">
      <c r="A24" s="65" t="s">
        <v>400</v>
      </c>
      <c r="B24" s="67"/>
    </row>
    <row r="25" spans="1:2" ht="126" x14ac:dyDescent="0.25">
      <c r="A25" s="66" t="s">
        <v>178</v>
      </c>
      <c r="B25" s="67">
        <v>100</v>
      </c>
    </row>
    <row r="26" spans="1:2" ht="110.25" x14ac:dyDescent="0.25">
      <c r="A26" s="66" t="s">
        <v>401</v>
      </c>
      <c r="B26" s="67">
        <v>100</v>
      </c>
    </row>
    <row r="27" spans="1:2" ht="47.25" x14ac:dyDescent="0.25">
      <c r="A27" s="66" t="s">
        <v>402</v>
      </c>
      <c r="B27" s="67">
        <v>100</v>
      </c>
    </row>
    <row r="28" spans="1:2" x14ac:dyDescent="0.25">
      <c r="A28" s="65" t="s">
        <v>403</v>
      </c>
      <c r="B28" s="67"/>
    </row>
    <row r="29" spans="1:2" x14ac:dyDescent="0.25">
      <c r="A29" s="66" t="s">
        <v>404</v>
      </c>
      <c r="B29" s="67">
        <v>100</v>
      </c>
    </row>
    <row r="30" spans="1:2" ht="47.25" x14ac:dyDescent="0.25">
      <c r="A30" s="66" t="s">
        <v>405</v>
      </c>
      <c r="B30" s="67">
        <v>100</v>
      </c>
    </row>
    <row r="31" spans="1:2" x14ac:dyDescent="0.25">
      <c r="A31" s="66" t="s">
        <v>406</v>
      </c>
      <c r="B31" s="67">
        <v>100</v>
      </c>
    </row>
    <row r="32" spans="1:2" x14ac:dyDescent="0.25">
      <c r="A32" s="66" t="s">
        <v>407</v>
      </c>
      <c r="B32" s="67">
        <v>100</v>
      </c>
    </row>
    <row r="33" spans="1:2" x14ac:dyDescent="0.25">
      <c r="A33" s="66" t="s">
        <v>188</v>
      </c>
      <c r="B33" s="67">
        <v>100</v>
      </c>
    </row>
    <row r="34" spans="1:2" ht="47.25" x14ac:dyDescent="0.25">
      <c r="A34" s="66" t="s">
        <v>408</v>
      </c>
      <c r="B34" s="67">
        <v>100</v>
      </c>
    </row>
    <row r="35" spans="1:2" ht="31.5" x14ac:dyDescent="0.25">
      <c r="A35" s="65" t="s">
        <v>409</v>
      </c>
      <c r="B35" s="64"/>
    </row>
    <row r="36" spans="1:2" x14ac:dyDescent="0.25">
      <c r="A36" s="66" t="s">
        <v>410</v>
      </c>
      <c r="B36" s="67">
        <v>100</v>
      </c>
    </row>
    <row r="37" spans="1:2" x14ac:dyDescent="0.25">
      <c r="A37" s="66" t="s">
        <v>411</v>
      </c>
      <c r="B37" s="67">
        <v>100</v>
      </c>
    </row>
    <row r="38" spans="1:2" x14ac:dyDescent="0.25">
      <c r="A38" s="66" t="s">
        <v>412</v>
      </c>
      <c r="B38" s="67">
        <v>100</v>
      </c>
    </row>
    <row r="39" spans="1:2" x14ac:dyDescent="0.25">
      <c r="A39" s="66" t="s">
        <v>413</v>
      </c>
      <c r="B39" s="67">
        <v>100</v>
      </c>
    </row>
    <row r="40" spans="1:2" x14ac:dyDescent="0.25">
      <c r="A40" s="66" t="s">
        <v>378</v>
      </c>
      <c r="B40" s="67">
        <v>100</v>
      </c>
    </row>
    <row r="41" spans="1:2" ht="31.5" x14ac:dyDescent="0.25">
      <c r="A41" s="65" t="s">
        <v>414</v>
      </c>
      <c r="B41" s="64"/>
    </row>
    <row r="42" spans="1:2" ht="31.5" x14ac:dyDescent="0.25">
      <c r="A42" s="66" t="s">
        <v>415</v>
      </c>
      <c r="B42" s="67">
        <v>100</v>
      </c>
    </row>
    <row r="43" spans="1:2" x14ac:dyDescent="0.25">
      <c r="A43" s="65" t="s">
        <v>416</v>
      </c>
      <c r="B43" s="64"/>
    </row>
    <row r="44" spans="1:2" ht="31.5" x14ac:dyDescent="0.25">
      <c r="A44" s="66" t="s">
        <v>417</v>
      </c>
      <c r="B44" s="67">
        <v>100</v>
      </c>
    </row>
    <row r="45" spans="1:2" x14ac:dyDescent="0.25">
      <c r="A45" s="65" t="s">
        <v>418</v>
      </c>
      <c r="B45" s="64"/>
    </row>
    <row r="46" spans="1:2" x14ac:dyDescent="0.25">
      <c r="A46" s="66" t="s">
        <v>378</v>
      </c>
      <c r="B46" s="67">
        <v>100</v>
      </c>
    </row>
    <row r="47" spans="1:2" ht="63" x14ac:dyDescent="0.25">
      <c r="A47" s="65" t="s">
        <v>419</v>
      </c>
      <c r="B47" s="64"/>
    </row>
    <row r="48" spans="1:2" ht="78.75" x14ac:dyDescent="0.25">
      <c r="A48" s="66" t="s">
        <v>420</v>
      </c>
      <c r="B48" s="67">
        <v>100</v>
      </c>
    </row>
    <row r="49" spans="1:2" ht="31.5" x14ac:dyDescent="0.25">
      <c r="A49" s="66" t="s">
        <v>421</v>
      </c>
      <c r="B49" s="67">
        <v>100</v>
      </c>
    </row>
    <row r="50" spans="1:2" ht="47.25" x14ac:dyDescent="0.25">
      <c r="A50" s="65" t="s">
        <v>422</v>
      </c>
      <c r="B50" s="64"/>
    </row>
    <row r="51" spans="1:2" ht="63" x14ac:dyDescent="0.25">
      <c r="A51" s="66" t="s">
        <v>423</v>
      </c>
      <c r="B51" s="67">
        <v>100</v>
      </c>
    </row>
    <row r="52" spans="1:2" ht="31.5" x14ac:dyDescent="0.25">
      <c r="A52" s="65" t="s">
        <v>424</v>
      </c>
      <c r="B52" s="64"/>
    </row>
    <row r="53" spans="1:2" ht="31.5" x14ac:dyDescent="0.25">
      <c r="A53" s="66" t="s">
        <v>425</v>
      </c>
      <c r="B53" s="67">
        <v>100</v>
      </c>
    </row>
  </sheetData>
  <mergeCells count="5">
    <mergeCell ref="A1:B1"/>
    <mergeCell ref="A2:B2"/>
    <mergeCell ref="A3:B3"/>
    <mergeCell ref="A4:B4"/>
    <mergeCell ref="A6:B6"/>
  </mergeCells>
  <pageMargins left="0.86614173228346458" right="0.47244094488188981" top="0.51181102362204722" bottom="0.39370078740157483" header="0.31496062992125984" footer="0.31496062992125984"/>
  <pageSetup paperSize="9" scale="85" orientation="portrait"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242"/>
  <sheetViews>
    <sheetView tabSelected="1" topLeftCell="A13" zoomScale="80" zoomScaleNormal="80" workbookViewId="0">
      <selection activeCell="E17" sqref="E17"/>
    </sheetView>
  </sheetViews>
  <sheetFormatPr defaultRowHeight="18.75" x14ac:dyDescent="0.25"/>
  <cols>
    <col min="1" max="1" width="31.140625" style="53" customWidth="1"/>
    <col min="2" max="2" width="116" style="54" customWidth="1"/>
    <col min="3" max="4" width="15.28515625" style="55" customWidth="1"/>
    <col min="5" max="5" width="15.28515625" style="1" customWidth="1"/>
    <col min="6" max="6" width="71.42578125" style="1" customWidth="1"/>
    <col min="7" max="7" width="51.42578125" style="1" customWidth="1"/>
    <col min="8" max="16384" width="9.140625" style="1"/>
  </cols>
  <sheetData>
    <row r="1" spans="1:238" ht="15.75" x14ac:dyDescent="0.25">
      <c r="A1" s="69" t="s">
        <v>382</v>
      </c>
      <c r="B1" s="69"/>
      <c r="C1" s="69"/>
      <c r="D1" s="69"/>
      <c r="E1" s="69"/>
    </row>
    <row r="2" spans="1:238" ht="15.75" x14ac:dyDescent="0.25">
      <c r="A2" s="75" t="s">
        <v>0</v>
      </c>
      <c r="B2" s="75"/>
      <c r="C2" s="75"/>
      <c r="D2" s="75"/>
      <c r="E2" s="75"/>
      <c r="F2" s="2"/>
      <c r="G2" s="2"/>
      <c r="H2" s="2"/>
      <c r="I2" s="2"/>
      <c r="J2" s="2"/>
    </row>
    <row r="3" spans="1:238" ht="15.75" x14ac:dyDescent="0.25">
      <c r="A3" s="75" t="s">
        <v>1</v>
      </c>
      <c r="B3" s="75"/>
      <c r="C3" s="75"/>
      <c r="D3" s="75"/>
      <c r="E3" s="75"/>
      <c r="F3" s="2"/>
      <c r="G3" s="2"/>
      <c r="H3" s="2"/>
      <c r="I3" s="2"/>
      <c r="J3" s="2"/>
    </row>
    <row r="4" spans="1:238" ht="15.75" x14ac:dyDescent="0.25">
      <c r="A4" s="75" t="s">
        <v>2</v>
      </c>
      <c r="B4" s="75"/>
      <c r="C4" s="75"/>
      <c r="D4" s="75"/>
      <c r="E4" s="75"/>
      <c r="F4" s="2"/>
      <c r="G4" s="2"/>
      <c r="H4" s="2"/>
      <c r="I4" s="2"/>
      <c r="J4" s="2"/>
    </row>
    <row r="5" spans="1:238" ht="15.75" x14ac:dyDescent="0.25">
      <c r="A5" s="75"/>
      <c r="B5" s="75"/>
      <c r="C5" s="75"/>
      <c r="D5" s="75"/>
      <c r="E5" s="3"/>
    </row>
    <row r="6" spans="1:238" ht="15.75" x14ac:dyDescent="0.25">
      <c r="A6" s="76" t="s">
        <v>3</v>
      </c>
      <c r="B6" s="76"/>
      <c r="C6" s="76"/>
      <c r="D6" s="76"/>
      <c r="E6" s="76"/>
    </row>
    <row r="7" spans="1:238" ht="15.75" x14ac:dyDescent="0.25">
      <c r="A7" s="4"/>
      <c r="B7" s="4"/>
      <c r="C7" s="4"/>
      <c r="D7" s="4"/>
      <c r="E7" s="5" t="s">
        <v>4</v>
      </c>
    </row>
    <row r="8" spans="1:238" ht="31.5" x14ac:dyDescent="0.25">
      <c r="A8" s="6" t="s">
        <v>5</v>
      </c>
      <c r="B8" s="6" t="s">
        <v>6</v>
      </c>
      <c r="C8" s="6" t="s">
        <v>7</v>
      </c>
      <c r="D8" s="7" t="s">
        <v>8</v>
      </c>
      <c r="E8" s="7" t="s">
        <v>9</v>
      </c>
    </row>
    <row r="9" spans="1:238" s="11" customFormat="1" ht="15.75" x14ac:dyDescent="0.25">
      <c r="A9" s="8" t="s">
        <v>10</v>
      </c>
      <c r="B9" s="9" t="s">
        <v>11</v>
      </c>
      <c r="C9" s="10">
        <f>SUM(C10:C18)</f>
        <v>2454133.4000000004</v>
      </c>
      <c r="D9" s="10">
        <f>SUM(D10:D13)</f>
        <v>2582306.1999999997</v>
      </c>
      <c r="E9" s="10">
        <f>SUM(E10:E13)</f>
        <v>2853470.8</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row>
    <row r="10" spans="1:238" ht="126" x14ac:dyDescent="0.25">
      <c r="A10" s="12" t="s">
        <v>12</v>
      </c>
      <c r="B10" s="13" t="s">
        <v>13</v>
      </c>
      <c r="C10" s="14">
        <v>2269121.4</v>
      </c>
      <c r="D10" s="14">
        <v>2542134.4</v>
      </c>
      <c r="E10" s="14">
        <v>2810338.4</v>
      </c>
    </row>
    <row r="11" spans="1:238" ht="94.5" x14ac:dyDescent="0.25">
      <c r="A11" s="15" t="s">
        <v>14</v>
      </c>
      <c r="B11" s="16" t="s">
        <v>15</v>
      </c>
      <c r="C11" s="17">
        <v>10000</v>
      </c>
      <c r="D11" s="17">
        <v>12000</v>
      </c>
      <c r="E11" s="17">
        <v>13700</v>
      </c>
    </row>
    <row r="12" spans="1:238" ht="78.75" x14ac:dyDescent="0.25">
      <c r="A12" s="15" t="s">
        <v>16</v>
      </c>
      <c r="B12" s="13" t="s">
        <v>17</v>
      </c>
      <c r="C12" s="17">
        <v>19576.2</v>
      </c>
      <c r="D12" s="17">
        <v>20290.900000000001</v>
      </c>
      <c r="E12" s="17">
        <v>21070.799999999999</v>
      </c>
    </row>
    <row r="13" spans="1:238" s="18" customFormat="1" ht="47.25" x14ac:dyDescent="0.25">
      <c r="A13" s="15" t="s">
        <v>18</v>
      </c>
      <c r="B13" s="16" t="s">
        <v>19</v>
      </c>
      <c r="C13" s="17">
        <v>7292.6</v>
      </c>
      <c r="D13" s="17">
        <v>7880.9</v>
      </c>
      <c r="E13" s="17">
        <v>8361.6</v>
      </c>
    </row>
    <row r="14" spans="1:238" s="18" customFormat="1" ht="330.75" x14ac:dyDescent="0.25">
      <c r="A14" s="57" t="s">
        <v>20</v>
      </c>
      <c r="B14" s="16" t="s">
        <v>383</v>
      </c>
      <c r="C14" s="56">
        <v>2500</v>
      </c>
      <c r="D14" s="56">
        <v>0</v>
      </c>
      <c r="E14" s="56">
        <v>0</v>
      </c>
    </row>
    <row r="15" spans="1:238" s="18" customFormat="1" ht="78.75" x14ac:dyDescent="0.25">
      <c r="A15" s="15" t="s">
        <v>21</v>
      </c>
      <c r="B15" s="16" t="s">
        <v>22</v>
      </c>
      <c r="C15" s="17">
        <v>23130</v>
      </c>
      <c r="D15" s="17">
        <v>0</v>
      </c>
      <c r="E15" s="17">
        <v>0</v>
      </c>
    </row>
    <row r="16" spans="1:238" s="18" customFormat="1" ht="78.75" x14ac:dyDescent="0.25">
      <c r="A16" s="15" t="s">
        <v>23</v>
      </c>
      <c r="B16" s="16" t="s">
        <v>24</v>
      </c>
      <c r="C16" s="17">
        <v>50800</v>
      </c>
      <c r="D16" s="17">
        <v>0</v>
      </c>
      <c r="E16" s="17">
        <v>0</v>
      </c>
    </row>
    <row r="17" spans="1:238" s="18" customFormat="1" ht="189" x14ac:dyDescent="0.25">
      <c r="A17" s="15" t="s">
        <v>25</v>
      </c>
      <c r="B17" s="16" t="s">
        <v>26</v>
      </c>
      <c r="C17" s="17">
        <v>2050</v>
      </c>
      <c r="D17" s="17">
        <v>0</v>
      </c>
      <c r="E17" s="17">
        <v>0</v>
      </c>
    </row>
    <row r="18" spans="1:238" s="18" customFormat="1" ht="47.25" x14ac:dyDescent="0.25">
      <c r="A18" s="15" t="s">
        <v>27</v>
      </c>
      <c r="B18" s="16" t="s">
        <v>28</v>
      </c>
      <c r="C18" s="17">
        <v>69663.199999999997</v>
      </c>
      <c r="D18" s="17">
        <v>0</v>
      </c>
      <c r="E18" s="17">
        <v>0</v>
      </c>
    </row>
    <row r="19" spans="1:238" ht="15.75" x14ac:dyDescent="0.25">
      <c r="A19" s="19" t="s">
        <v>29</v>
      </c>
      <c r="B19" s="20" t="s">
        <v>30</v>
      </c>
      <c r="C19" s="10">
        <f>C20+C21+C22+C23</f>
        <v>39468.1</v>
      </c>
      <c r="D19" s="10">
        <f>D20+D21+D22+D23</f>
        <v>40415.4</v>
      </c>
      <c r="E19" s="10">
        <f>E20+E21+E22+E23</f>
        <v>43380</v>
      </c>
    </row>
    <row r="20" spans="1:238" ht="63" x14ac:dyDescent="0.25">
      <c r="A20" s="15" t="s">
        <v>31</v>
      </c>
      <c r="B20" s="21" t="s">
        <v>32</v>
      </c>
      <c r="C20" s="17">
        <v>20642.5</v>
      </c>
      <c r="D20" s="17">
        <v>21158.7</v>
      </c>
      <c r="E20" s="17">
        <v>22676.5</v>
      </c>
    </row>
    <row r="21" spans="1:238" ht="78.75" x14ac:dyDescent="0.25">
      <c r="A21" s="15" t="s">
        <v>33</v>
      </c>
      <c r="B21" s="21" t="s">
        <v>34</v>
      </c>
      <c r="C21" s="17">
        <v>93</v>
      </c>
      <c r="D21" s="17">
        <v>98.1</v>
      </c>
      <c r="E21" s="17">
        <v>105.1</v>
      </c>
    </row>
    <row r="22" spans="1:238" ht="63" x14ac:dyDescent="0.25">
      <c r="A22" s="15" t="s">
        <v>35</v>
      </c>
      <c r="B22" s="21" t="s">
        <v>36</v>
      </c>
      <c r="C22" s="17">
        <v>20846.900000000001</v>
      </c>
      <c r="D22" s="17">
        <v>21263.200000000001</v>
      </c>
      <c r="E22" s="17">
        <v>22770</v>
      </c>
    </row>
    <row r="23" spans="1:238" s="18" customFormat="1" ht="63" x14ac:dyDescent="0.25">
      <c r="A23" s="15" t="s">
        <v>37</v>
      </c>
      <c r="B23" s="21" t="s">
        <v>38</v>
      </c>
      <c r="C23" s="17">
        <v>-2114.3000000000002</v>
      </c>
      <c r="D23" s="17">
        <v>-2104.6</v>
      </c>
      <c r="E23" s="17">
        <v>-2171.6</v>
      </c>
    </row>
    <row r="24" spans="1:238" s="23" customFormat="1" ht="15.75" x14ac:dyDescent="0.25">
      <c r="A24" s="8" t="s">
        <v>39</v>
      </c>
      <c r="B24" s="22" t="s">
        <v>40</v>
      </c>
      <c r="C24" s="10">
        <f>SUM(C25:C30)</f>
        <v>617332.4</v>
      </c>
      <c r="D24" s="10">
        <f>SUM(D25:D30)</f>
        <v>670180</v>
      </c>
      <c r="E24" s="10">
        <f>SUM(E25:E30)</f>
        <v>732622.2</v>
      </c>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row>
    <row r="25" spans="1:238" s="23" customFormat="1" ht="31.5" x14ac:dyDescent="0.25">
      <c r="A25" s="6" t="s">
        <v>41</v>
      </c>
      <c r="B25" s="13" t="s">
        <v>42</v>
      </c>
      <c r="C25" s="17">
        <v>455574.9</v>
      </c>
      <c r="D25" s="17">
        <v>499429.8</v>
      </c>
      <c r="E25" s="17">
        <v>547201.6</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row>
    <row r="26" spans="1:238" ht="63" x14ac:dyDescent="0.25">
      <c r="A26" s="6" t="s">
        <v>43</v>
      </c>
      <c r="B26" s="13" t="s">
        <v>44</v>
      </c>
      <c r="C26" s="17">
        <v>139760.70000000001</v>
      </c>
      <c r="D26" s="17">
        <v>148578.79999999999</v>
      </c>
      <c r="E26" s="17">
        <v>159749.9</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row>
    <row r="27" spans="1:238" ht="31.5" x14ac:dyDescent="0.25">
      <c r="A27" s="6" t="s">
        <v>45</v>
      </c>
      <c r="B27" s="13" t="s">
        <v>46</v>
      </c>
      <c r="C27" s="17">
        <v>19.2</v>
      </c>
      <c r="D27" s="17">
        <v>0</v>
      </c>
      <c r="E27" s="17">
        <v>0</v>
      </c>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row>
    <row r="28" spans="1:238" ht="31.5" x14ac:dyDescent="0.25">
      <c r="A28" s="6" t="s">
        <v>47</v>
      </c>
      <c r="B28" s="13" t="s">
        <v>48</v>
      </c>
      <c r="C28" s="17">
        <v>2.4</v>
      </c>
      <c r="D28" s="17">
        <v>0</v>
      </c>
      <c r="E28" s="17">
        <v>0</v>
      </c>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row>
    <row r="29" spans="1:238" ht="47.25" x14ac:dyDescent="0.25">
      <c r="A29" s="6" t="s">
        <v>49</v>
      </c>
      <c r="B29" s="13" t="s">
        <v>50</v>
      </c>
      <c r="C29" s="17">
        <v>0.2</v>
      </c>
      <c r="D29" s="17">
        <v>0</v>
      </c>
      <c r="E29" s="17">
        <v>0</v>
      </c>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row>
    <row r="30" spans="1:238" ht="47.25" x14ac:dyDescent="0.25">
      <c r="A30" s="6" t="s">
        <v>51</v>
      </c>
      <c r="B30" s="13" t="s">
        <v>52</v>
      </c>
      <c r="C30" s="17">
        <v>21975</v>
      </c>
      <c r="D30" s="17">
        <v>22171.4</v>
      </c>
      <c r="E30" s="17">
        <v>25670.7</v>
      </c>
    </row>
    <row r="31" spans="1:238" s="18" customFormat="1" ht="15.75" x14ac:dyDescent="0.25">
      <c r="A31" s="8" t="s">
        <v>53</v>
      </c>
      <c r="B31" s="22" t="s">
        <v>54</v>
      </c>
      <c r="C31" s="10">
        <f>C32+C33</f>
        <v>210094.5</v>
      </c>
      <c r="D31" s="10">
        <f>D32+D33</f>
        <v>200060</v>
      </c>
      <c r="E31" s="10">
        <f>E32+E33</f>
        <v>201085</v>
      </c>
    </row>
    <row r="32" spans="1:238" s="18" customFormat="1" ht="47.25" x14ac:dyDescent="0.25">
      <c r="A32" s="6" t="s">
        <v>55</v>
      </c>
      <c r="B32" s="13" t="s">
        <v>56</v>
      </c>
      <c r="C32" s="17">
        <v>101799</v>
      </c>
      <c r="D32" s="17">
        <v>100360</v>
      </c>
      <c r="E32" s="17">
        <v>101385</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row>
    <row r="33" spans="1:238" s="18" customFormat="1" ht="15.75" x14ac:dyDescent="0.25">
      <c r="A33" s="6" t="s">
        <v>57</v>
      </c>
      <c r="B33" s="9" t="s">
        <v>58</v>
      </c>
      <c r="C33" s="10">
        <f>C34+C35</f>
        <v>108295.5</v>
      </c>
      <c r="D33" s="10">
        <f>D34+D35</f>
        <v>99700</v>
      </c>
      <c r="E33" s="10">
        <f>E34+E35</f>
        <v>99700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row>
    <row r="34" spans="1:238" s="18" customFormat="1" ht="47.25" x14ac:dyDescent="0.25">
      <c r="A34" s="6" t="s">
        <v>59</v>
      </c>
      <c r="B34" s="13" t="s">
        <v>60</v>
      </c>
      <c r="C34" s="17">
        <v>81095.5</v>
      </c>
      <c r="D34" s="17">
        <v>72500</v>
      </c>
      <c r="E34" s="17">
        <v>72500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row>
    <row r="35" spans="1:238" s="18" customFormat="1" ht="47.25" x14ac:dyDescent="0.25">
      <c r="A35" s="6" t="s">
        <v>61</v>
      </c>
      <c r="B35" s="13" t="s">
        <v>62</v>
      </c>
      <c r="C35" s="17">
        <v>27200</v>
      </c>
      <c r="D35" s="17">
        <v>27200</v>
      </c>
      <c r="E35" s="17">
        <v>27200</v>
      </c>
    </row>
    <row r="36" spans="1:238" ht="15.75" x14ac:dyDescent="0.25">
      <c r="A36" s="8" t="s">
        <v>63</v>
      </c>
      <c r="B36" s="9" t="s">
        <v>64</v>
      </c>
      <c r="C36" s="10">
        <f>SUM(C37:C38)</f>
        <v>84300</v>
      </c>
      <c r="D36" s="10">
        <f>SUM(D37:D38)</f>
        <v>50575</v>
      </c>
      <c r="E36" s="10">
        <f>SUM(E37:E38)</f>
        <v>50545</v>
      </c>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row>
    <row r="37" spans="1:238" ht="47.25" x14ac:dyDescent="0.25">
      <c r="A37" s="6" t="s">
        <v>65</v>
      </c>
      <c r="B37" s="13" t="s">
        <v>66</v>
      </c>
      <c r="C37" s="17">
        <v>84025</v>
      </c>
      <c r="D37" s="17">
        <v>49500</v>
      </c>
      <c r="E37" s="17">
        <v>50500</v>
      </c>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row>
    <row r="38" spans="1:238" s="23" customFormat="1" ht="31.5" x14ac:dyDescent="0.25">
      <c r="A38" s="6" t="s">
        <v>67</v>
      </c>
      <c r="B38" s="13" t="s">
        <v>68</v>
      </c>
      <c r="C38" s="17">
        <v>275</v>
      </c>
      <c r="D38" s="17">
        <v>1075</v>
      </c>
      <c r="E38" s="17">
        <v>45</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row>
    <row r="39" spans="1:238" ht="15.75" x14ac:dyDescent="0.25">
      <c r="A39" s="24" t="s">
        <v>69</v>
      </c>
      <c r="B39" s="25"/>
      <c r="C39" s="10">
        <f>C9+C19+C24+C31+C36</f>
        <v>3405328.4000000004</v>
      </c>
      <c r="D39" s="10">
        <f>D9+D19+D24+D31+D36</f>
        <v>3543536.5999999996</v>
      </c>
      <c r="E39" s="10">
        <f>E9+E19+E24+E31+E36</f>
        <v>3881103</v>
      </c>
    </row>
    <row r="40" spans="1:238" s="23" customFormat="1" ht="15.75" x14ac:dyDescent="0.25">
      <c r="A40" s="8" t="s">
        <v>70</v>
      </c>
      <c r="B40" s="22" t="s">
        <v>71</v>
      </c>
      <c r="C40" s="10">
        <f>SUM(C41:C52)</f>
        <v>108918.39999999999</v>
      </c>
      <c r="D40" s="10">
        <f>SUM(D41:D51)</f>
        <v>85878.099999999991</v>
      </c>
      <c r="E40" s="10">
        <f>SUM(E41:E51)</f>
        <v>85725.299999999988</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row>
    <row r="41" spans="1:238" s="23" customFormat="1" ht="31.5" x14ac:dyDescent="0.25">
      <c r="A41" s="6" t="s">
        <v>72</v>
      </c>
      <c r="B41" s="26" t="s">
        <v>73</v>
      </c>
      <c r="C41" s="17">
        <v>138</v>
      </c>
      <c r="D41" s="17">
        <v>138</v>
      </c>
      <c r="E41" s="17">
        <v>138</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row>
    <row r="42" spans="1:238" s="23" customFormat="1" ht="47.25" x14ac:dyDescent="0.25">
      <c r="A42" s="27" t="s">
        <v>74</v>
      </c>
      <c r="B42" s="26" t="s">
        <v>75</v>
      </c>
      <c r="C42" s="17">
        <v>86317.2</v>
      </c>
      <c r="D42" s="17">
        <v>63487.199999999997</v>
      </c>
      <c r="E42" s="17">
        <v>63487.199999999997</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row>
    <row r="43" spans="1:238" s="23" customFormat="1" ht="47.25" x14ac:dyDescent="0.25">
      <c r="A43" s="27" t="s">
        <v>76</v>
      </c>
      <c r="B43" s="26" t="s">
        <v>77</v>
      </c>
      <c r="C43" s="17">
        <v>4452.8</v>
      </c>
      <c r="D43" s="17">
        <v>4452.8</v>
      </c>
      <c r="E43" s="17">
        <v>4452.8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row>
    <row r="44" spans="1:238" s="18" customFormat="1" ht="47.25" x14ac:dyDescent="0.25">
      <c r="A44" s="27" t="s">
        <v>78</v>
      </c>
      <c r="B44" s="26" t="s">
        <v>79</v>
      </c>
      <c r="C44" s="17">
        <v>329.3</v>
      </c>
      <c r="D44" s="17">
        <v>329.3</v>
      </c>
      <c r="E44" s="17">
        <v>329.3</v>
      </c>
    </row>
    <row r="45" spans="1:238" s="18" customFormat="1" ht="47.25" x14ac:dyDescent="0.25">
      <c r="A45" s="27" t="s">
        <v>80</v>
      </c>
      <c r="B45" s="26" t="s">
        <v>79</v>
      </c>
      <c r="C45" s="17">
        <v>11.2</v>
      </c>
      <c r="D45" s="17">
        <v>11.2</v>
      </c>
      <c r="E45" s="17">
        <v>11.2</v>
      </c>
    </row>
    <row r="46" spans="1:238" s="18" customFormat="1" ht="47.25" x14ac:dyDescent="0.25">
      <c r="A46" s="27" t="s">
        <v>81</v>
      </c>
      <c r="B46" s="26" t="s">
        <v>79</v>
      </c>
      <c r="C46" s="17">
        <v>408.4</v>
      </c>
      <c r="D46" s="17">
        <v>408.4</v>
      </c>
      <c r="E46" s="17">
        <v>408.4</v>
      </c>
    </row>
    <row r="47" spans="1:238" s="18" customFormat="1" ht="47.25" x14ac:dyDescent="0.25">
      <c r="A47" s="27" t="s">
        <v>82</v>
      </c>
      <c r="B47" s="26" t="s">
        <v>79</v>
      </c>
      <c r="C47" s="17">
        <v>176.2</v>
      </c>
      <c r="D47" s="17">
        <v>176.2</v>
      </c>
      <c r="E47" s="17">
        <v>176.2</v>
      </c>
    </row>
    <row r="48" spans="1:238" s="18" customFormat="1" ht="31.5" x14ac:dyDescent="0.25">
      <c r="A48" s="27" t="s">
        <v>83</v>
      </c>
      <c r="B48" s="28" t="s">
        <v>84</v>
      </c>
      <c r="C48" s="17">
        <v>8050</v>
      </c>
      <c r="D48" s="17">
        <v>8050</v>
      </c>
      <c r="E48" s="17">
        <v>8050</v>
      </c>
    </row>
    <row r="49" spans="1:237" s="18" customFormat="1" ht="63" x14ac:dyDescent="0.25">
      <c r="A49" s="27" t="s">
        <v>85</v>
      </c>
      <c r="B49" s="26" t="s">
        <v>86</v>
      </c>
      <c r="C49" s="17">
        <v>7.8</v>
      </c>
      <c r="D49" s="17">
        <v>7.8</v>
      </c>
      <c r="E49" s="17">
        <v>7.8</v>
      </c>
    </row>
    <row r="50" spans="1:237" s="18" customFormat="1" ht="31.5" x14ac:dyDescent="0.25">
      <c r="A50" s="27" t="s">
        <v>87</v>
      </c>
      <c r="B50" s="26" t="s">
        <v>88</v>
      </c>
      <c r="C50" s="17">
        <v>130</v>
      </c>
      <c r="D50" s="17">
        <v>130</v>
      </c>
      <c r="E50" s="17">
        <v>130</v>
      </c>
    </row>
    <row r="51" spans="1:237" s="18" customFormat="1" ht="47.25" x14ac:dyDescent="0.25">
      <c r="A51" s="27" t="s">
        <v>89</v>
      </c>
      <c r="B51" s="13" t="s">
        <v>90</v>
      </c>
      <c r="C51" s="17">
        <v>8863.5</v>
      </c>
      <c r="D51" s="17">
        <v>8687.2000000000007</v>
      </c>
      <c r="E51" s="17">
        <v>8534.4</v>
      </c>
    </row>
    <row r="52" spans="1:237" s="18" customFormat="1" ht="63" x14ac:dyDescent="0.25">
      <c r="A52" s="27" t="s">
        <v>91</v>
      </c>
      <c r="B52" s="28" t="s">
        <v>92</v>
      </c>
      <c r="C52" s="17">
        <v>34</v>
      </c>
      <c r="D52" s="17">
        <v>0</v>
      </c>
      <c r="E52" s="17">
        <v>0</v>
      </c>
    </row>
    <row r="53" spans="1:237" s="18" customFormat="1" ht="15.75" x14ac:dyDescent="0.25">
      <c r="A53" s="8" t="s">
        <v>93</v>
      </c>
      <c r="B53" s="9" t="s">
        <v>94</v>
      </c>
      <c r="C53" s="10">
        <f>SUM(C54:C57)</f>
        <v>5384.5</v>
      </c>
      <c r="D53" s="10">
        <f>SUM(D54:D57)</f>
        <v>5641.4</v>
      </c>
      <c r="E53" s="10">
        <f>SUM(E54:E57)</f>
        <v>5910.4000000000015</v>
      </c>
    </row>
    <row r="54" spans="1:237" customFormat="1" ht="47.25" x14ac:dyDescent="0.25">
      <c r="A54" s="6" t="s">
        <v>95</v>
      </c>
      <c r="B54" s="13" t="s">
        <v>96</v>
      </c>
      <c r="C54" s="17">
        <v>1016.2</v>
      </c>
      <c r="D54" s="17">
        <v>1064.7</v>
      </c>
      <c r="E54" s="17">
        <v>1115.4000000000001</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row>
    <row r="55" spans="1:237" customFormat="1" ht="31.5" x14ac:dyDescent="0.25">
      <c r="A55" s="6" t="s">
        <v>97</v>
      </c>
      <c r="B55" s="13" t="s">
        <v>98</v>
      </c>
      <c r="C55" s="17">
        <v>3614.7</v>
      </c>
      <c r="D55" s="17">
        <v>3787.2</v>
      </c>
      <c r="E55" s="17">
        <v>3967.8</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row>
    <row r="56" spans="1:237" customFormat="1" ht="31.5" x14ac:dyDescent="0.25">
      <c r="A56" s="6" t="s">
        <v>99</v>
      </c>
      <c r="B56" s="13" t="s">
        <v>100</v>
      </c>
      <c r="C56" s="17">
        <v>748.5</v>
      </c>
      <c r="D56" s="17">
        <v>784.2</v>
      </c>
      <c r="E56" s="17">
        <v>821.6</v>
      </c>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row>
    <row r="57" spans="1:237" customFormat="1" ht="31.5" x14ac:dyDescent="0.25">
      <c r="A57" s="6" t="s">
        <v>101</v>
      </c>
      <c r="B57" s="13" t="s">
        <v>102</v>
      </c>
      <c r="C57" s="17">
        <v>5.0999999999999996</v>
      </c>
      <c r="D57" s="17">
        <v>5.3</v>
      </c>
      <c r="E57" s="17">
        <v>5.6</v>
      </c>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row>
    <row r="58" spans="1:237" customFormat="1" ht="15.75" x14ac:dyDescent="0.25">
      <c r="A58" s="8" t="s">
        <v>103</v>
      </c>
      <c r="B58" s="9" t="s">
        <v>104</v>
      </c>
      <c r="C58" s="10">
        <f>SUM(C59:C68)</f>
        <v>22114.1</v>
      </c>
      <c r="D58" s="10">
        <f>SUM(D59:D67)</f>
        <v>19321.7</v>
      </c>
      <c r="E58" s="10">
        <f>SUM(E59:E67)</f>
        <v>19321.7</v>
      </c>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row>
    <row r="59" spans="1:237" customFormat="1" ht="47.25" x14ac:dyDescent="0.25">
      <c r="A59" s="6" t="s">
        <v>105</v>
      </c>
      <c r="B59" s="13" t="s">
        <v>106</v>
      </c>
      <c r="C59" s="17">
        <v>8422.4</v>
      </c>
      <c r="D59" s="17">
        <v>8422.4</v>
      </c>
      <c r="E59" s="17">
        <v>8422.4</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row>
    <row r="60" spans="1:237" customFormat="1" ht="15.75" x14ac:dyDescent="0.25">
      <c r="A60" s="6" t="s">
        <v>107</v>
      </c>
      <c r="B60" s="13" t="s">
        <v>108</v>
      </c>
      <c r="C60" s="17">
        <v>1372.3</v>
      </c>
      <c r="D60" s="17">
        <v>1372.3</v>
      </c>
      <c r="E60" s="17">
        <v>1372.3</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row>
    <row r="61" spans="1:237" ht="31.5" x14ac:dyDescent="0.25">
      <c r="A61" s="6" t="s">
        <v>109</v>
      </c>
      <c r="B61" s="13" t="s">
        <v>110</v>
      </c>
      <c r="C61" s="17">
        <v>450.9</v>
      </c>
      <c r="D61" s="17">
        <v>450.6</v>
      </c>
      <c r="E61" s="17">
        <v>451.9</v>
      </c>
    </row>
    <row r="62" spans="1:237" ht="31.5" x14ac:dyDescent="0.25">
      <c r="A62" s="6" t="s">
        <v>111</v>
      </c>
      <c r="B62" s="13" t="s">
        <v>110</v>
      </c>
      <c r="C62" s="17">
        <v>38</v>
      </c>
      <c r="D62" s="17">
        <v>38</v>
      </c>
      <c r="E62" s="17">
        <v>38</v>
      </c>
    </row>
    <row r="63" spans="1:237" ht="31.5" x14ac:dyDescent="0.25">
      <c r="A63" s="6" t="s">
        <v>112</v>
      </c>
      <c r="B63" s="13" t="s">
        <v>110</v>
      </c>
      <c r="C63" s="17">
        <v>954.5</v>
      </c>
      <c r="D63" s="17">
        <v>1048.5999999999999</v>
      </c>
      <c r="E63" s="17">
        <v>983.2</v>
      </c>
    </row>
    <row r="64" spans="1:237" ht="31.5" x14ac:dyDescent="0.25">
      <c r="A64" s="6" t="s">
        <v>113</v>
      </c>
      <c r="B64" s="13" t="s">
        <v>110</v>
      </c>
      <c r="C64" s="17">
        <v>150.69999999999999</v>
      </c>
      <c r="D64" s="17">
        <v>150.69999999999999</v>
      </c>
      <c r="E64" s="17">
        <v>150.69999999999999</v>
      </c>
    </row>
    <row r="65" spans="1:5" ht="15.75" x14ac:dyDescent="0.25">
      <c r="A65" s="6" t="s">
        <v>114</v>
      </c>
      <c r="B65" s="13" t="s">
        <v>115</v>
      </c>
      <c r="C65" s="17">
        <v>7633.2</v>
      </c>
      <c r="D65" s="17">
        <v>7539.4</v>
      </c>
      <c r="E65" s="17">
        <v>7603.5</v>
      </c>
    </row>
    <row r="66" spans="1:5" ht="15.75" x14ac:dyDescent="0.25">
      <c r="A66" s="6" t="s">
        <v>116</v>
      </c>
      <c r="B66" s="13" t="s">
        <v>115</v>
      </c>
      <c r="C66" s="17">
        <v>838</v>
      </c>
      <c r="D66" s="17">
        <v>299.7</v>
      </c>
      <c r="E66" s="17">
        <v>299.7</v>
      </c>
    </row>
    <row r="67" spans="1:5" ht="15.75" x14ac:dyDescent="0.25">
      <c r="A67" s="6" t="s">
        <v>117</v>
      </c>
      <c r="B67" s="13" t="s">
        <v>115</v>
      </c>
      <c r="C67" s="17">
        <v>2252.6</v>
      </c>
      <c r="D67" s="17">
        <v>0</v>
      </c>
      <c r="E67" s="17">
        <v>0</v>
      </c>
    </row>
    <row r="68" spans="1:5" ht="15.75" x14ac:dyDescent="0.25">
      <c r="A68" s="6" t="s">
        <v>118</v>
      </c>
      <c r="B68" s="13" t="s">
        <v>115</v>
      </c>
      <c r="C68" s="17">
        <v>1.5</v>
      </c>
      <c r="D68" s="17">
        <v>0</v>
      </c>
      <c r="E68" s="17">
        <v>0</v>
      </c>
    </row>
    <row r="69" spans="1:5" ht="15.75" x14ac:dyDescent="0.25">
      <c r="A69" s="8" t="s">
        <v>119</v>
      </c>
      <c r="B69" s="9" t="s">
        <v>120</v>
      </c>
      <c r="C69" s="10">
        <f>SUM(C70:C77)</f>
        <v>60935.899999999994</v>
      </c>
      <c r="D69" s="10">
        <f>SUM(D70:D77)</f>
        <v>43237.1</v>
      </c>
      <c r="E69" s="10">
        <f>SUM(E70:E77)</f>
        <v>41804.6</v>
      </c>
    </row>
    <row r="70" spans="1:5" ht="47.25" x14ac:dyDescent="0.25">
      <c r="A70" s="15" t="s">
        <v>121</v>
      </c>
      <c r="B70" s="13" t="s">
        <v>122</v>
      </c>
      <c r="C70" s="17">
        <v>8.6</v>
      </c>
      <c r="D70" s="17">
        <v>8.6</v>
      </c>
      <c r="E70" s="17">
        <v>8.6</v>
      </c>
    </row>
    <row r="71" spans="1:5" ht="47.25" x14ac:dyDescent="0.25">
      <c r="A71" s="15" t="s">
        <v>123</v>
      </c>
      <c r="B71" s="13" t="s">
        <v>122</v>
      </c>
      <c r="C71" s="17">
        <v>6.5</v>
      </c>
      <c r="D71" s="17">
        <v>6.5</v>
      </c>
      <c r="E71" s="17">
        <v>6.5</v>
      </c>
    </row>
    <row r="72" spans="1:5" ht="47.25" x14ac:dyDescent="0.25">
      <c r="A72" s="6" t="s">
        <v>124</v>
      </c>
      <c r="B72" s="13" t="s">
        <v>125</v>
      </c>
      <c r="C72" s="17">
        <v>4206.1000000000004</v>
      </c>
      <c r="D72" s="17">
        <v>4593.5</v>
      </c>
      <c r="E72" s="17">
        <v>3161</v>
      </c>
    </row>
    <row r="73" spans="1:5" ht="63" x14ac:dyDescent="0.25">
      <c r="A73" s="6" t="s">
        <v>126</v>
      </c>
      <c r="B73" s="13" t="s">
        <v>127</v>
      </c>
      <c r="C73" s="17">
        <v>128.5</v>
      </c>
      <c r="D73" s="17">
        <v>128.5</v>
      </c>
      <c r="E73" s="17">
        <v>128.5</v>
      </c>
    </row>
    <row r="74" spans="1:5" ht="31.5" x14ac:dyDescent="0.25">
      <c r="A74" s="27" t="s">
        <v>128</v>
      </c>
      <c r="B74" s="13" t="s">
        <v>129</v>
      </c>
      <c r="C74" s="17">
        <v>45425</v>
      </c>
      <c r="D74" s="17">
        <v>30500</v>
      </c>
      <c r="E74" s="17">
        <v>30500</v>
      </c>
    </row>
    <row r="75" spans="1:5" ht="31.5" x14ac:dyDescent="0.25">
      <c r="A75" s="27" t="s">
        <v>130</v>
      </c>
      <c r="B75" s="29" t="s">
        <v>131</v>
      </c>
      <c r="C75" s="17">
        <v>800</v>
      </c>
      <c r="D75" s="17">
        <v>800</v>
      </c>
      <c r="E75" s="17">
        <v>800</v>
      </c>
    </row>
    <row r="76" spans="1:5" ht="47.25" x14ac:dyDescent="0.25">
      <c r="A76" s="27" t="s">
        <v>132</v>
      </c>
      <c r="B76" s="28" t="s">
        <v>133</v>
      </c>
      <c r="C76" s="17">
        <v>8200</v>
      </c>
      <c r="D76" s="17">
        <v>7200</v>
      </c>
      <c r="E76" s="17">
        <v>7200</v>
      </c>
    </row>
    <row r="77" spans="1:5" ht="31.5" x14ac:dyDescent="0.25">
      <c r="A77" s="27" t="s">
        <v>134</v>
      </c>
      <c r="B77" s="28" t="s">
        <v>135</v>
      </c>
      <c r="C77" s="17">
        <v>2161.1999999999998</v>
      </c>
      <c r="D77" s="17">
        <v>0</v>
      </c>
      <c r="E77" s="17">
        <v>0</v>
      </c>
    </row>
    <row r="78" spans="1:5" ht="15.75" x14ac:dyDescent="0.25">
      <c r="A78" s="8" t="s">
        <v>136</v>
      </c>
      <c r="B78" s="9" t="s">
        <v>137</v>
      </c>
      <c r="C78" s="30">
        <f>SUM(C79:C106)</f>
        <v>8499.9999999999982</v>
      </c>
      <c r="D78" s="30">
        <f>SUM(D79:D105)</f>
        <v>8354.1999999999989</v>
      </c>
      <c r="E78" s="30">
        <f>SUM(E79:E105)</f>
        <v>10738.6</v>
      </c>
    </row>
    <row r="79" spans="1:5" ht="47.25" x14ac:dyDescent="0.25">
      <c r="A79" s="15" t="s">
        <v>138</v>
      </c>
      <c r="B79" s="13" t="s">
        <v>139</v>
      </c>
      <c r="C79" s="31">
        <v>24.9</v>
      </c>
      <c r="D79" s="31">
        <v>24.9</v>
      </c>
      <c r="E79" s="31">
        <v>24.9</v>
      </c>
    </row>
    <row r="80" spans="1:5" ht="47.25" x14ac:dyDescent="0.25">
      <c r="A80" s="15" t="s">
        <v>140</v>
      </c>
      <c r="B80" s="13" t="s">
        <v>139</v>
      </c>
      <c r="C80" s="31">
        <v>21</v>
      </c>
      <c r="D80" s="31">
        <v>21</v>
      </c>
      <c r="E80" s="31">
        <v>21</v>
      </c>
    </row>
    <row r="81" spans="1:240" ht="63" x14ac:dyDescent="0.25">
      <c r="A81" s="15" t="s">
        <v>141</v>
      </c>
      <c r="B81" s="28" t="s">
        <v>142</v>
      </c>
      <c r="C81" s="31">
        <v>38.9</v>
      </c>
      <c r="D81" s="31">
        <v>38.9</v>
      </c>
      <c r="E81" s="31">
        <v>38.9</v>
      </c>
    </row>
    <row r="82" spans="1:240" ht="63" x14ac:dyDescent="0.25">
      <c r="A82" s="15" t="s">
        <v>143</v>
      </c>
      <c r="B82" s="28" t="s">
        <v>142</v>
      </c>
      <c r="C82" s="31">
        <v>95.2</v>
      </c>
      <c r="D82" s="31">
        <v>95.2</v>
      </c>
      <c r="E82" s="31">
        <v>95.2</v>
      </c>
    </row>
    <row r="83" spans="1:240" ht="47.25" x14ac:dyDescent="0.25">
      <c r="A83" s="32" t="s">
        <v>144</v>
      </c>
      <c r="B83" s="33" t="s">
        <v>145</v>
      </c>
      <c r="C83" s="31">
        <v>10.9</v>
      </c>
      <c r="D83" s="31">
        <v>10.9</v>
      </c>
      <c r="E83" s="31">
        <v>10.9</v>
      </c>
    </row>
    <row r="84" spans="1:240" ht="47.25" x14ac:dyDescent="0.25">
      <c r="A84" s="32" t="s">
        <v>146</v>
      </c>
      <c r="B84" s="33" t="s">
        <v>145</v>
      </c>
      <c r="C84" s="31">
        <v>1.9</v>
      </c>
      <c r="D84" s="31">
        <v>1.9</v>
      </c>
      <c r="E84" s="31">
        <v>1.9</v>
      </c>
    </row>
    <row r="85" spans="1:240" ht="47.25" x14ac:dyDescent="0.25">
      <c r="A85" s="32" t="s">
        <v>147</v>
      </c>
      <c r="B85" s="33" t="s">
        <v>148</v>
      </c>
      <c r="C85" s="31">
        <v>2.7</v>
      </c>
      <c r="D85" s="31">
        <v>2.7</v>
      </c>
      <c r="E85" s="31">
        <v>2.7</v>
      </c>
    </row>
    <row r="86" spans="1:240" ht="47.25" x14ac:dyDescent="0.25">
      <c r="A86" s="32" t="s">
        <v>149</v>
      </c>
      <c r="B86" s="33" t="s">
        <v>148</v>
      </c>
      <c r="C86" s="31">
        <v>11.3</v>
      </c>
      <c r="D86" s="31">
        <v>11.3</v>
      </c>
      <c r="E86" s="31">
        <v>11.3</v>
      </c>
    </row>
    <row r="87" spans="1:240" ht="47.25" x14ac:dyDescent="0.25">
      <c r="A87" s="32" t="s">
        <v>150</v>
      </c>
      <c r="B87" s="33" t="s">
        <v>151</v>
      </c>
      <c r="C87" s="31">
        <v>5.3</v>
      </c>
      <c r="D87" s="31">
        <v>5.3</v>
      </c>
      <c r="E87" s="31">
        <v>5.3</v>
      </c>
    </row>
    <row r="88" spans="1:240" ht="63" x14ac:dyDescent="0.25">
      <c r="A88" s="34" t="s">
        <v>152</v>
      </c>
      <c r="B88" s="33" t="s">
        <v>153</v>
      </c>
      <c r="C88" s="31">
        <v>333.7</v>
      </c>
      <c r="D88" s="31">
        <v>333.7</v>
      </c>
      <c r="E88" s="31">
        <v>333.7</v>
      </c>
    </row>
    <row r="89" spans="1:240" s="23" customFormat="1" ht="63" x14ac:dyDescent="0.25">
      <c r="A89" s="34" t="s">
        <v>154</v>
      </c>
      <c r="B89" s="33" t="s">
        <v>155</v>
      </c>
      <c r="C89" s="31">
        <v>262.7</v>
      </c>
      <c r="D89" s="31">
        <v>262.7</v>
      </c>
      <c r="E89" s="31">
        <v>262.7</v>
      </c>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row>
    <row r="90" spans="1:240" s="18" customFormat="1" ht="47.25" x14ac:dyDescent="0.25">
      <c r="A90" s="34" t="s">
        <v>156</v>
      </c>
      <c r="B90" s="33" t="s">
        <v>157</v>
      </c>
      <c r="C90" s="31">
        <v>21.4</v>
      </c>
      <c r="D90" s="31">
        <v>21.4</v>
      </c>
      <c r="E90" s="31">
        <v>21.4</v>
      </c>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row>
    <row r="91" spans="1:240" s="18" customFormat="1" ht="78.75" x14ac:dyDescent="0.25">
      <c r="A91" s="34" t="s">
        <v>158</v>
      </c>
      <c r="B91" s="33" t="s">
        <v>159</v>
      </c>
      <c r="C91" s="31">
        <v>1.8</v>
      </c>
      <c r="D91" s="31">
        <v>1.8</v>
      </c>
      <c r="E91" s="31">
        <v>1.8</v>
      </c>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row>
    <row r="92" spans="1:240" s="18" customFormat="1" ht="47.25" x14ac:dyDescent="0.25">
      <c r="A92" s="34" t="s">
        <v>160</v>
      </c>
      <c r="B92" s="33" t="s">
        <v>161</v>
      </c>
      <c r="C92" s="31">
        <v>1</v>
      </c>
      <c r="D92" s="31">
        <v>0.6</v>
      </c>
      <c r="E92" s="31">
        <v>0.6</v>
      </c>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row>
    <row r="93" spans="1:240" s="18" customFormat="1" ht="47.25" x14ac:dyDescent="0.25">
      <c r="A93" s="27" t="s">
        <v>162</v>
      </c>
      <c r="B93" s="33" t="s">
        <v>161</v>
      </c>
      <c r="C93" s="31">
        <v>464</v>
      </c>
      <c r="D93" s="31">
        <v>464</v>
      </c>
      <c r="E93" s="31">
        <v>464</v>
      </c>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row>
    <row r="94" spans="1:240" s="18" customFormat="1" ht="47.25" x14ac:dyDescent="0.25">
      <c r="A94" s="27" t="s">
        <v>163</v>
      </c>
      <c r="B94" s="33" t="s">
        <v>161</v>
      </c>
      <c r="C94" s="31">
        <v>1.5</v>
      </c>
      <c r="D94" s="31">
        <v>0</v>
      </c>
      <c r="E94" s="31">
        <v>0</v>
      </c>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row>
    <row r="95" spans="1:240" s="18" customFormat="1" ht="63" x14ac:dyDescent="0.25">
      <c r="A95" s="27" t="s">
        <v>164</v>
      </c>
      <c r="B95" s="13" t="s">
        <v>165</v>
      </c>
      <c r="C95" s="31">
        <v>89.6</v>
      </c>
      <c r="D95" s="31">
        <v>89.6</v>
      </c>
      <c r="E95" s="31">
        <v>89.6</v>
      </c>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row>
    <row r="96" spans="1:240" ht="63" x14ac:dyDescent="0.25">
      <c r="A96" s="27" t="s">
        <v>166</v>
      </c>
      <c r="B96" s="13" t="s">
        <v>165</v>
      </c>
      <c r="C96" s="31">
        <v>846.1</v>
      </c>
      <c r="D96" s="31">
        <v>846.1</v>
      </c>
      <c r="E96" s="31">
        <v>846.1</v>
      </c>
    </row>
    <row r="97" spans="1:240" ht="31.5" x14ac:dyDescent="0.25">
      <c r="A97" s="34" t="s">
        <v>167</v>
      </c>
      <c r="B97" s="33" t="s">
        <v>168</v>
      </c>
      <c r="C97" s="31">
        <v>121.2</v>
      </c>
      <c r="D97" s="31">
        <v>121.2</v>
      </c>
      <c r="E97" s="31">
        <v>121.2</v>
      </c>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row>
    <row r="98" spans="1:240" ht="47.25" x14ac:dyDescent="0.25">
      <c r="A98" s="34" t="s">
        <v>169</v>
      </c>
      <c r="B98" s="33" t="s">
        <v>170</v>
      </c>
      <c r="C98" s="31">
        <v>1400.4</v>
      </c>
      <c r="D98" s="31">
        <v>206.5</v>
      </c>
      <c r="E98" s="31">
        <v>206.5</v>
      </c>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row>
    <row r="99" spans="1:240" s="18" customFormat="1" ht="47.25" x14ac:dyDescent="0.25">
      <c r="A99" s="27" t="s">
        <v>171</v>
      </c>
      <c r="B99" s="13" t="s">
        <v>172</v>
      </c>
      <c r="C99" s="31">
        <v>3301.2</v>
      </c>
      <c r="D99" s="31">
        <v>4501.2</v>
      </c>
      <c r="E99" s="31">
        <v>6885.6</v>
      </c>
    </row>
    <row r="100" spans="1:240" s="18" customFormat="1" ht="31.5" x14ac:dyDescent="0.25">
      <c r="A100" s="27" t="s">
        <v>173</v>
      </c>
      <c r="B100" s="13" t="s">
        <v>174</v>
      </c>
      <c r="C100" s="31">
        <v>94.2</v>
      </c>
      <c r="D100" s="31">
        <v>94.2</v>
      </c>
      <c r="E100" s="31">
        <v>94.2</v>
      </c>
    </row>
    <row r="101" spans="1:240" s="18" customFormat="1" ht="47.25" x14ac:dyDescent="0.25">
      <c r="A101" s="27" t="s">
        <v>175</v>
      </c>
      <c r="B101" s="13" t="s">
        <v>176</v>
      </c>
      <c r="C101" s="31">
        <v>696.9</v>
      </c>
      <c r="D101" s="31">
        <v>696.9</v>
      </c>
      <c r="E101" s="31">
        <v>696.9</v>
      </c>
    </row>
    <row r="102" spans="1:240" s="35" customFormat="1" ht="94.5" x14ac:dyDescent="0.25">
      <c r="A102" s="34" t="s">
        <v>177</v>
      </c>
      <c r="B102" s="33" t="s">
        <v>178</v>
      </c>
      <c r="C102" s="31">
        <v>72.2</v>
      </c>
      <c r="D102" s="31">
        <v>72.2</v>
      </c>
      <c r="E102" s="31">
        <v>72.2</v>
      </c>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c r="GQ102" s="18"/>
      <c r="GR102" s="18"/>
      <c r="GS102" s="18"/>
      <c r="GT102" s="18"/>
      <c r="GU102" s="18"/>
      <c r="GV102" s="18"/>
      <c r="GW102" s="18"/>
      <c r="GX102" s="18"/>
      <c r="GY102" s="18"/>
      <c r="GZ102" s="18"/>
      <c r="HA102" s="18"/>
      <c r="HB102" s="18"/>
      <c r="HC102" s="18"/>
      <c r="HD102" s="18"/>
      <c r="HE102" s="18"/>
      <c r="HF102" s="18"/>
      <c r="HG102" s="18"/>
      <c r="HH102" s="18"/>
      <c r="HI102" s="18"/>
      <c r="HJ102" s="18"/>
      <c r="HK102" s="18"/>
      <c r="HL102" s="18"/>
      <c r="HM102" s="18"/>
      <c r="HN102" s="18"/>
      <c r="HO102" s="18"/>
      <c r="HP102" s="18"/>
      <c r="HQ102" s="18"/>
      <c r="HR102" s="18"/>
      <c r="HS102" s="18"/>
      <c r="HT102" s="18"/>
      <c r="HU102" s="18"/>
      <c r="HV102" s="18"/>
      <c r="HW102" s="18"/>
      <c r="HX102" s="18"/>
      <c r="HY102" s="18"/>
      <c r="HZ102" s="18"/>
      <c r="IA102" s="18"/>
      <c r="IB102" s="18"/>
      <c r="IC102" s="18"/>
      <c r="ID102" s="18"/>
      <c r="IE102" s="18"/>
      <c r="IF102" s="18"/>
    </row>
    <row r="103" spans="1:240" s="35" customFormat="1" ht="47.25" x14ac:dyDescent="0.25">
      <c r="A103" s="27" t="s">
        <v>179</v>
      </c>
      <c r="B103" s="13" t="s">
        <v>180</v>
      </c>
      <c r="C103" s="31">
        <v>350</v>
      </c>
      <c r="D103" s="31">
        <v>200</v>
      </c>
      <c r="E103" s="31">
        <v>200</v>
      </c>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row>
    <row r="104" spans="1:240" s="35" customFormat="1" ht="47.25" x14ac:dyDescent="0.25">
      <c r="A104" s="27" t="s">
        <v>181</v>
      </c>
      <c r="B104" s="13" t="s">
        <v>180</v>
      </c>
      <c r="C104" s="31">
        <v>50</v>
      </c>
      <c r="D104" s="31">
        <v>50</v>
      </c>
      <c r="E104" s="31">
        <v>50</v>
      </c>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row>
    <row r="105" spans="1:240" s="38" customFormat="1" ht="63" x14ac:dyDescent="0.25">
      <c r="A105" s="27" t="s">
        <v>182</v>
      </c>
      <c r="B105" s="13" t="s">
        <v>183</v>
      </c>
      <c r="C105" s="31">
        <v>177.8</v>
      </c>
      <c r="D105" s="31">
        <v>180</v>
      </c>
      <c r="E105" s="31">
        <v>180</v>
      </c>
      <c r="F105" s="36"/>
      <c r="G105" s="37"/>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c r="IB105" s="36"/>
      <c r="IC105" s="36"/>
      <c r="ID105" s="36"/>
      <c r="IE105" s="36"/>
      <c r="IF105" s="36"/>
    </row>
    <row r="106" spans="1:240" s="38" customFormat="1" ht="63" x14ac:dyDescent="0.25">
      <c r="A106" s="27" t="s">
        <v>184</v>
      </c>
      <c r="B106" s="13" t="s">
        <v>183</v>
      </c>
      <c r="C106" s="31">
        <v>2.2000000000000002</v>
      </c>
      <c r="D106" s="31">
        <v>0</v>
      </c>
      <c r="E106" s="31">
        <v>0</v>
      </c>
      <c r="F106" s="36"/>
      <c r="G106" s="37"/>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row>
    <row r="107" spans="1:240" s="38" customFormat="1" ht="15.75" x14ac:dyDescent="0.25">
      <c r="A107" s="8" t="s">
        <v>185</v>
      </c>
      <c r="B107" s="9" t="s">
        <v>186</v>
      </c>
      <c r="C107" s="10">
        <f>C108</f>
        <v>4619</v>
      </c>
      <c r="D107" s="10">
        <v>0</v>
      </c>
      <c r="E107" s="10">
        <v>0</v>
      </c>
      <c r="F107" s="36"/>
      <c r="G107" s="37"/>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c r="GE107" s="36"/>
      <c r="GF107" s="36"/>
      <c r="GG107" s="36"/>
      <c r="GH107" s="36"/>
      <c r="GI107" s="36"/>
      <c r="GJ107" s="36"/>
      <c r="GK107" s="36"/>
      <c r="GL107" s="36"/>
      <c r="GM107" s="36"/>
      <c r="GN107" s="36"/>
      <c r="GO107" s="36"/>
      <c r="GP107" s="36"/>
      <c r="GQ107" s="36"/>
      <c r="GR107" s="36"/>
      <c r="GS107" s="36"/>
      <c r="GT107" s="36"/>
      <c r="GU107" s="36"/>
      <c r="GV107" s="36"/>
      <c r="GW107" s="36"/>
      <c r="GX107" s="36"/>
      <c r="GY107" s="36"/>
      <c r="GZ107" s="36"/>
      <c r="HA107" s="36"/>
      <c r="HB107" s="36"/>
      <c r="HC107" s="36"/>
      <c r="HD107" s="36"/>
      <c r="HE107" s="36"/>
      <c r="HF107" s="36"/>
      <c r="HG107" s="36"/>
      <c r="HH107" s="36"/>
      <c r="HI107" s="36"/>
      <c r="HJ107" s="36"/>
      <c r="HK107" s="36"/>
      <c r="HL107" s="36"/>
      <c r="HM107" s="36"/>
      <c r="HN107" s="36"/>
      <c r="HO107" s="36"/>
      <c r="HP107" s="36"/>
      <c r="HQ107" s="36"/>
      <c r="HR107" s="36"/>
      <c r="HS107" s="36"/>
      <c r="HT107" s="36"/>
      <c r="HU107" s="36"/>
      <c r="HV107" s="36"/>
      <c r="HW107" s="36"/>
      <c r="HX107" s="36"/>
      <c r="HY107" s="36"/>
      <c r="HZ107" s="36"/>
      <c r="IA107" s="36"/>
      <c r="IB107" s="36"/>
      <c r="IC107" s="36"/>
      <c r="ID107" s="36"/>
      <c r="IE107" s="36"/>
      <c r="IF107" s="36"/>
    </row>
    <row r="108" spans="1:240" s="38" customFormat="1" ht="15.75" x14ac:dyDescent="0.25">
      <c r="A108" s="27" t="s">
        <v>187</v>
      </c>
      <c r="B108" s="9" t="s">
        <v>188</v>
      </c>
      <c r="C108" s="10">
        <f>SUM(C109:C113)</f>
        <v>4619</v>
      </c>
      <c r="D108" s="10">
        <f>SUM(D109:D113)</f>
        <v>0</v>
      </c>
      <c r="E108" s="10">
        <f>SUM(E109:E113)</f>
        <v>0</v>
      </c>
      <c r="F108" s="36"/>
      <c r="G108" s="37"/>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c r="GE108" s="36"/>
      <c r="GF108" s="36"/>
      <c r="GG108" s="36"/>
      <c r="GH108" s="36"/>
      <c r="GI108" s="36"/>
      <c r="GJ108" s="36"/>
      <c r="GK108" s="36"/>
      <c r="GL108" s="36"/>
      <c r="GM108" s="36"/>
      <c r="GN108" s="36"/>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row>
    <row r="109" spans="1:240" s="38" customFormat="1" ht="31.5" x14ac:dyDescent="0.25">
      <c r="A109" s="27" t="s">
        <v>189</v>
      </c>
      <c r="B109" s="13" t="s">
        <v>190</v>
      </c>
      <c r="C109" s="17">
        <v>2500</v>
      </c>
      <c r="D109" s="17">
        <v>0</v>
      </c>
      <c r="E109" s="17">
        <v>0</v>
      </c>
      <c r="F109" s="36"/>
      <c r="G109" s="37"/>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row>
    <row r="110" spans="1:240" s="38" customFormat="1" ht="31.5" x14ac:dyDescent="0.25">
      <c r="A110" s="27" t="s">
        <v>191</v>
      </c>
      <c r="B110" s="13" t="s">
        <v>192</v>
      </c>
      <c r="C110" s="17">
        <v>1703</v>
      </c>
      <c r="D110" s="17">
        <v>0</v>
      </c>
      <c r="E110" s="17">
        <v>0</v>
      </c>
      <c r="F110" s="36"/>
      <c r="G110" s="37"/>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c r="IB110" s="36"/>
      <c r="IC110" s="36"/>
      <c r="ID110" s="36"/>
      <c r="IE110" s="36"/>
      <c r="IF110" s="36"/>
    </row>
    <row r="111" spans="1:240" s="38" customFormat="1" ht="31.5" x14ac:dyDescent="0.25">
      <c r="A111" s="27" t="s">
        <v>193</v>
      </c>
      <c r="B111" s="13" t="s">
        <v>194</v>
      </c>
      <c r="C111" s="17">
        <v>74.3</v>
      </c>
      <c r="D111" s="17">
        <v>0</v>
      </c>
      <c r="E111" s="17">
        <v>0</v>
      </c>
      <c r="F111" s="36"/>
      <c r="G111" s="37"/>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6"/>
      <c r="HF111" s="36"/>
      <c r="HG111" s="36"/>
      <c r="HH111" s="36"/>
      <c r="HI111" s="36"/>
      <c r="HJ111" s="36"/>
      <c r="HK111" s="36"/>
      <c r="HL111" s="36"/>
      <c r="HM111" s="36"/>
      <c r="HN111" s="36"/>
      <c r="HO111" s="36"/>
      <c r="HP111" s="36"/>
      <c r="HQ111" s="36"/>
      <c r="HR111" s="36"/>
      <c r="HS111" s="36"/>
      <c r="HT111" s="36"/>
      <c r="HU111" s="36"/>
      <c r="HV111" s="36"/>
      <c r="HW111" s="36"/>
      <c r="HX111" s="36"/>
      <c r="HY111" s="36"/>
      <c r="HZ111" s="36"/>
      <c r="IA111" s="36"/>
      <c r="IB111" s="36"/>
      <c r="IC111" s="36"/>
      <c r="ID111" s="36"/>
      <c r="IE111" s="36"/>
      <c r="IF111" s="36"/>
    </row>
    <row r="112" spans="1:240" s="38" customFormat="1" ht="31.5" x14ac:dyDescent="0.25">
      <c r="A112" s="27" t="s">
        <v>195</v>
      </c>
      <c r="B112" s="13" t="s">
        <v>196</v>
      </c>
      <c r="C112" s="17">
        <v>178.7</v>
      </c>
      <c r="D112" s="17">
        <v>0</v>
      </c>
      <c r="E112" s="17">
        <v>0</v>
      </c>
      <c r="F112" s="36"/>
      <c r="G112" s="37"/>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6"/>
      <c r="HF112" s="36"/>
      <c r="HG112" s="36"/>
      <c r="HH112" s="36"/>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row>
    <row r="113" spans="1:240" s="38" customFormat="1" ht="31.5" x14ac:dyDescent="0.25">
      <c r="A113" s="27" t="s">
        <v>197</v>
      </c>
      <c r="B113" s="13" t="s">
        <v>198</v>
      </c>
      <c r="C113" s="17">
        <v>163</v>
      </c>
      <c r="D113" s="17">
        <v>0</v>
      </c>
      <c r="E113" s="17">
        <v>0</v>
      </c>
      <c r="F113" s="36"/>
      <c r="G113" s="37"/>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row>
    <row r="114" spans="1:240" s="35" customFormat="1" ht="15.75" x14ac:dyDescent="0.25">
      <c r="A114" s="73" t="s">
        <v>199</v>
      </c>
      <c r="B114" s="74"/>
      <c r="C114" s="10">
        <f>C107+C78+C69+C58+C53+C40</f>
        <v>210471.9</v>
      </c>
      <c r="D114" s="10">
        <f>D107+D78+D69+D58+D53+D40</f>
        <v>162432.5</v>
      </c>
      <c r="E114" s="10">
        <f>E107+E78+E69+E58+E53+E40</f>
        <v>163500.59999999998</v>
      </c>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c r="GQ114" s="18"/>
      <c r="GR114" s="18"/>
      <c r="GS114" s="18"/>
      <c r="GT114" s="18"/>
      <c r="GU114" s="18"/>
      <c r="GV114" s="18"/>
      <c r="GW114" s="18"/>
      <c r="GX114" s="18"/>
      <c r="GY114" s="18"/>
      <c r="GZ114" s="18"/>
      <c r="HA114" s="18"/>
      <c r="HB114" s="18"/>
      <c r="HC114" s="18"/>
      <c r="HD114" s="18"/>
      <c r="HE114" s="18"/>
      <c r="HF114" s="18"/>
      <c r="HG114" s="18"/>
      <c r="HH114" s="18"/>
      <c r="HI114" s="18"/>
      <c r="HJ114" s="18"/>
      <c r="HK114" s="18"/>
      <c r="HL114" s="18"/>
      <c r="HM114" s="18"/>
      <c r="HN114" s="18"/>
      <c r="HO114" s="18"/>
      <c r="HP114" s="18"/>
      <c r="HQ114" s="18"/>
      <c r="HR114" s="18"/>
      <c r="HS114" s="18"/>
      <c r="HT114" s="18"/>
      <c r="HU114" s="18"/>
      <c r="HV114" s="18"/>
      <c r="HW114" s="18"/>
      <c r="HX114" s="18"/>
      <c r="HY114" s="18"/>
      <c r="HZ114" s="18"/>
      <c r="IA114" s="18"/>
      <c r="IB114" s="18"/>
      <c r="IC114" s="18"/>
      <c r="ID114" s="18"/>
    </row>
    <row r="115" spans="1:240" s="35" customFormat="1" ht="15.75" x14ac:dyDescent="0.25">
      <c r="A115" s="8" t="s">
        <v>200</v>
      </c>
      <c r="B115" s="39" t="s">
        <v>201</v>
      </c>
      <c r="C115" s="10">
        <f>C114+C39</f>
        <v>3615800.3000000003</v>
      </c>
      <c r="D115" s="10">
        <f>D114+D39</f>
        <v>3705969.0999999996</v>
      </c>
      <c r="E115" s="10">
        <f>E114+E39</f>
        <v>4044603.6</v>
      </c>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row>
    <row r="116" spans="1:240" s="35" customFormat="1" ht="31.5" x14ac:dyDescent="0.25">
      <c r="A116" s="8" t="s">
        <v>202</v>
      </c>
      <c r="B116" s="39" t="s">
        <v>203</v>
      </c>
      <c r="C116" s="10">
        <f>C117+C121+C185+C230</f>
        <v>5830970.2999999989</v>
      </c>
      <c r="D116" s="10">
        <f>D117+D121+D185+D230</f>
        <v>4913949</v>
      </c>
      <c r="E116" s="10">
        <f>E117+E121+E185+E230</f>
        <v>5234697.2999999989</v>
      </c>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row>
    <row r="117" spans="1:240" s="35" customFormat="1" ht="15.75" x14ac:dyDescent="0.25">
      <c r="A117" s="8" t="s">
        <v>204</v>
      </c>
      <c r="B117" s="9" t="s">
        <v>205</v>
      </c>
      <c r="C117" s="10">
        <f>SUM(C118:C120)</f>
        <v>794900</v>
      </c>
      <c r="D117" s="10">
        <f>SUM(D118:D120)</f>
        <v>631757</v>
      </c>
      <c r="E117" s="10">
        <f>SUM(E118:E120)</f>
        <v>620752.30000000005</v>
      </c>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row>
    <row r="118" spans="1:240" s="35" customFormat="1" ht="31.5" x14ac:dyDescent="0.25">
      <c r="A118" s="6" t="s">
        <v>206</v>
      </c>
      <c r="B118" s="13" t="s">
        <v>207</v>
      </c>
      <c r="C118" s="17">
        <v>290439.5</v>
      </c>
      <c r="D118" s="17">
        <v>215811.8</v>
      </c>
      <c r="E118" s="17">
        <v>204807.1</v>
      </c>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row>
    <row r="119" spans="1:240" s="35" customFormat="1" ht="15.75" x14ac:dyDescent="0.25">
      <c r="A119" s="6" t="s">
        <v>208</v>
      </c>
      <c r="B119" s="13" t="s">
        <v>209</v>
      </c>
      <c r="C119" s="17">
        <v>88515.3</v>
      </c>
      <c r="D119" s="17">
        <v>0</v>
      </c>
      <c r="E119" s="17">
        <v>0</v>
      </c>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row>
    <row r="120" spans="1:240" s="35" customFormat="1" ht="31.5" x14ac:dyDescent="0.25">
      <c r="A120" s="6" t="s">
        <v>210</v>
      </c>
      <c r="B120" s="13" t="s">
        <v>211</v>
      </c>
      <c r="C120" s="17">
        <v>415945.2</v>
      </c>
      <c r="D120" s="17">
        <v>415945.2</v>
      </c>
      <c r="E120" s="17">
        <v>415945.2</v>
      </c>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row>
    <row r="121" spans="1:240" s="35" customFormat="1" ht="15.75" x14ac:dyDescent="0.25">
      <c r="A121" s="8" t="s">
        <v>212</v>
      </c>
      <c r="B121" s="9" t="s">
        <v>213</v>
      </c>
      <c r="C121" s="10">
        <f>SUM(C122:C184)</f>
        <v>1675635.9999999995</v>
      </c>
      <c r="D121" s="10">
        <f>SUM(D122:D184)</f>
        <v>920043.9</v>
      </c>
      <c r="E121" s="10">
        <f>SUM(E122:E184)</f>
        <v>1224165.2999999996</v>
      </c>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row>
    <row r="122" spans="1:240" s="35" customFormat="1" ht="63" x14ac:dyDescent="0.25">
      <c r="A122" s="6" t="s">
        <v>214</v>
      </c>
      <c r="B122" s="13" t="s">
        <v>215</v>
      </c>
      <c r="C122" s="17">
        <v>182804.2</v>
      </c>
      <c r="D122" s="17">
        <v>86057.1</v>
      </c>
      <c r="E122" s="17">
        <v>85999.1</v>
      </c>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row>
    <row r="123" spans="1:240" ht="47.25" x14ac:dyDescent="0.25">
      <c r="A123" s="6" t="s">
        <v>214</v>
      </c>
      <c r="B123" s="13" t="s">
        <v>216</v>
      </c>
      <c r="C123" s="17">
        <v>85861</v>
      </c>
      <c r="D123" s="17">
        <v>0</v>
      </c>
      <c r="E123" s="17">
        <v>0</v>
      </c>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row>
    <row r="124" spans="1:240" s="35" customFormat="1" ht="63" x14ac:dyDescent="0.25">
      <c r="A124" s="40" t="s">
        <v>217</v>
      </c>
      <c r="B124" s="13" t="s">
        <v>218</v>
      </c>
      <c r="C124" s="17">
        <v>0</v>
      </c>
      <c r="D124" s="17">
        <v>46802.8</v>
      </c>
      <c r="E124" s="17">
        <v>0</v>
      </c>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row>
    <row r="125" spans="1:240" s="35" customFormat="1" ht="31.5" x14ac:dyDescent="0.25">
      <c r="A125" s="6" t="s">
        <v>219</v>
      </c>
      <c r="B125" s="13" t="s">
        <v>220</v>
      </c>
      <c r="C125" s="17">
        <v>0</v>
      </c>
      <c r="D125" s="17">
        <v>0</v>
      </c>
      <c r="E125" s="17">
        <v>86931</v>
      </c>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row>
    <row r="126" spans="1:240" s="35" customFormat="1" ht="31.5" x14ac:dyDescent="0.25">
      <c r="A126" s="6" t="s">
        <v>221</v>
      </c>
      <c r="B126" s="13" t="s">
        <v>222</v>
      </c>
      <c r="C126" s="17">
        <v>26558.7</v>
      </c>
      <c r="D126" s="17">
        <v>29704.9</v>
      </c>
      <c r="E126" s="17">
        <v>39688.5</v>
      </c>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row>
    <row r="127" spans="1:240" ht="31.5" x14ac:dyDescent="0.25">
      <c r="A127" s="6" t="s">
        <v>223</v>
      </c>
      <c r="B127" s="13" t="s">
        <v>224</v>
      </c>
      <c r="C127" s="17">
        <v>4615</v>
      </c>
      <c r="D127" s="17">
        <v>0</v>
      </c>
      <c r="E127" s="17">
        <v>0</v>
      </c>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row>
    <row r="128" spans="1:240" s="35" customFormat="1" ht="63" x14ac:dyDescent="0.25">
      <c r="A128" s="6" t="s">
        <v>225</v>
      </c>
      <c r="B128" s="13" t="s">
        <v>226</v>
      </c>
      <c r="C128" s="17">
        <v>4340.7</v>
      </c>
      <c r="D128" s="17">
        <v>4465.8999999999996</v>
      </c>
      <c r="E128" s="17">
        <v>4594.5</v>
      </c>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row>
    <row r="129" spans="1:238" s="35" customFormat="1" ht="31.5" x14ac:dyDescent="0.25">
      <c r="A129" s="6" t="s">
        <v>227</v>
      </c>
      <c r="B129" s="13" t="s">
        <v>228</v>
      </c>
      <c r="C129" s="17">
        <v>120967.8</v>
      </c>
      <c r="D129" s="17">
        <v>108470.2</v>
      </c>
      <c r="E129" s="17">
        <v>103574.9</v>
      </c>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row>
    <row r="130" spans="1:238" s="35" customFormat="1" ht="31.5" x14ac:dyDescent="0.25">
      <c r="A130" s="40" t="s">
        <v>229</v>
      </c>
      <c r="B130" s="13" t="s">
        <v>230</v>
      </c>
      <c r="C130" s="17">
        <v>0</v>
      </c>
      <c r="D130" s="17">
        <v>0</v>
      </c>
      <c r="E130" s="17">
        <v>30517</v>
      </c>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row>
    <row r="131" spans="1:238" s="35" customFormat="1" ht="47.25" x14ac:dyDescent="0.25">
      <c r="A131" s="6" t="s">
        <v>231</v>
      </c>
      <c r="B131" s="13" t="s">
        <v>232</v>
      </c>
      <c r="C131" s="17">
        <v>104167.8</v>
      </c>
      <c r="D131" s="17">
        <v>0</v>
      </c>
      <c r="E131" s="17">
        <v>0</v>
      </c>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row>
    <row r="132" spans="1:238" s="35" customFormat="1" ht="15.75" x14ac:dyDescent="0.25">
      <c r="A132" s="6" t="s">
        <v>233</v>
      </c>
      <c r="B132" s="41" t="s">
        <v>234</v>
      </c>
      <c r="C132" s="17">
        <v>6428.6</v>
      </c>
      <c r="D132" s="17">
        <v>6772.5</v>
      </c>
      <c r="E132" s="17">
        <v>6779</v>
      </c>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row>
    <row r="133" spans="1:238" s="35" customFormat="1" ht="47.25" x14ac:dyDescent="0.25">
      <c r="A133" s="42" t="s">
        <v>235</v>
      </c>
      <c r="B133" s="13" t="s">
        <v>236</v>
      </c>
      <c r="C133" s="17">
        <v>0</v>
      </c>
      <c r="D133" s="17">
        <v>132840</v>
      </c>
      <c r="E133" s="17">
        <v>0</v>
      </c>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row>
    <row r="134" spans="1:238" s="35" customFormat="1" ht="31.5" x14ac:dyDescent="0.25">
      <c r="A134" s="42" t="s">
        <v>235</v>
      </c>
      <c r="B134" s="13" t="s">
        <v>237</v>
      </c>
      <c r="C134" s="17">
        <v>15000</v>
      </c>
      <c r="D134" s="17">
        <v>0</v>
      </c>
      <c r="E134" s="17">
        <v>0</v>
      </c>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row>
    <row r="135" spans="1:238" s="35" customFormat="1" ht="31.5" x14ac:dyDescent="0.25">
      <c r="A135" s="42" t="s">
        <v>235</v>
      </c>
      <c r="B135" s="43" t="s">
        <v>238</v>
      </c>
      <c r="C135" s="17">
        <v>3664.1</v>
      </c>
      <c r="D135" s="17">
        <v>0</v>
      </c>
      <c r="E135" s="17">
        <v>8486.7000000000007</v>
      </c>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row>
    <row r="136" spans="1:238" s="35" customFormat="1" ht="31.5" x14ac:dyDescent="0.25">
      <c r="A136" s="42" t="s">
        <v>235</v>
      </c>
      <c r="B136" s="44" t="s">
        <v>239</v>
      </c>
      <c r="C136" s="17">
        <v>64.2</v>
      </c>
      <c r="D136" s="17">
        <v>0</v>
      </c>
      <c r="E136" s="17">
        <v>0</v>
      </c>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row>
    <row r="137" spans="1:238" ht="47.25" x14ac:dyDescent="0.25">
      <c r="A137" s="42" t="s">
        <v>235</v>
      </c>
      <c r="B137" s="45" t="s">
        <v>240</v>
      </c>
      <c r="C137" s="17">
        <v>0</v>
      </c>
      <c r="D137" s="17">
        <v>0</v>
      </c>
      <c r="E137" s="17">
        <v>3795.4</v>
      </c>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row>
    <row r="138" spans="1:238" s="35" customFormat="1" ht="15.75" x14ac:dyDescent="0.25">
      <c r="A138" s="40" t="s">
        <v>241</v>
      </c>
      <c r="B138" s="28" t="s">
        <v>242</v>
      </c>
      <c r="C138" s="17">
        <v>45543.199999999997</v>
      </c>
      <c r="D138" s="17">
        <v>43761.7</v>
      </c>
      <c r="E138" s="17">
        <v>42017.2</v>
      </c>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row>
    <row r="139" spans="1:238" s="35" customFormat="1" ht="31.5" x14ac:dyDescent="0.25">
      <c r="A139" s="40" t="s">
        <v>243</v>
      </c>
      <c r="B139" s="13" t="s">
        <v>244</v>
      </c>
      <c r="C139" s="17">
        <v>3774.4</v>
      </c>
      <c r="D139" s="17">
        <v>0</v>
      </c>
      <c r="E139" s="17">
        <v>0</v>
      </c>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row>
    <row r="140" spans="1:238" s="35" customFormat="1" ht="31.5" x14ac:dyDescent="0.25">
      <c r="A140" s="40" t="s">
        <v>245</v>
      </c>
      <c r="B140" s="13" t="s">
        <v>246</v>
      </c>
      <c r="C140" s="17">
        <v>0</v>
      </c>
      <c r="D140" s="17">
        <v>0</v>
      </c>
      <c r="E140" s="17">
        <v>147643.5</v>
      </c>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row>
    <row r="141" spans="1:238" s="35" customFormat="1" ht="31.5" x14ac:dyDescent="0.25">
      <c r="A141" s="6" t="s">
        <v>247</v>
      </c>
      <c r="B141" s="41" t="s">
        <v>248</v>
      </c>
      <c r="C141" s="17">
        <v>0</v>
      </c>
      <c r="D141" s="17">
        <v>12000</v>
      </c>
      <c r="E141" s="17">
        <v>0</v>
      </c>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row>
    <row r="142" spans="1:238" s="35" customFormat="1" ht="31.5" x14ac:dyDescent="0.25">
      <c r="A142" s="6" t="s">
        <v>249</v>
      </c>
      <c r="B142" s="41" t="s">
        <v>250</v>
      </c>
      <c r="C142" s="17">
        <v>0</v>
      </c>
      <c r="D142" s="17">
        <v>0</v>
      </c>
      <c r="E142" s="17">
        <v>0</v>
      </c>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row>
    <row r="143" spans="1:238" s="35" customFormat="1" ht="31.5" x14ac:dyDescent="0.25">
      <c r="A143" s="40" t="s">
        <v>249</v>
      </c>
      <c r="B143" s="13" t="s">
        <v>251</v>
      </c>
      <c r="C143" s="17">
        <v>112466.8</v>
      </c>
      <c r="D143" s="17">
        <v>0</v>
      </c>
      <c r="E143" s="17">
        <v>0</v>
      </c>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row>
    <row r="144" spans="1:238" s="35" customFormat="1" ht="63" x14ac:dyDescent="0.25">
      <c r="A144" s="40" t="s">
        <v>252</v>
      </c>
      <c r="B144" s="41" t="s">
        <v>253</v>
      </c>
      <c r="C144" s="17">
        <v>0</v>
      </c>
      <c r="D144" s="17">
        <v>553.1</v>
      </c>
      <c r="E144" s="17">
        <v>553.1</v>
      </c>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row>
    <row r="145" spans="1:238" s="35" customFormat="1" ht="47.25" x14ac:dyDescent="0.25">
      <c r="A145" s="40" t="s">
        <v>252</v>
      </c>
      <c r="B145" s="41" t="s">
        <v>254</v>
      </c>
      <c r="C145" s="17">
        <v>45000</v>
      </c>
      <c r="D145" s="17">
        <v>0</v>
      </c>
      <c r="E145" s="17">
        <v>0</v>
      </c>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row>
    <row r="146" spans="1:238" s="35" customFormat="1" ht="47.25" x14ac:dyDescent="0.25">
      <c r="A146" s="40" t="s">
        <v>252</v>
      </c>
      <c r="B146" s="13" t="s">
        <v>255</v>
      </c>
      <c r="C146" s="17">
        <v>100000</v>
      </c>
      <c r="D146" s="17">
        <v>100000</v>
      </c>
      <c r="E146" s="17">
        <v>100000</v>
      </c>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row>
    <row r="147" spans="1:238" s="35" customFormat="1" ht="31.5" x14ac:dyDescent="0.25">
      <c r="A147" s="40" t="s">
        <v>252</v>
      </c>
      <c r="B147" s="13" t="s">
        <v>256</v>
      </c>
      <c r="C147" s="17">
        <v>5600</v>
      </c>
      <c r="D147" s="17">
        <v>0</v>
      </c>
      <c r="E147" s="17">
        <v>0</v>
      </c>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row>
    <row r="148" spans="1:238" s="35" customFormat="1" ht="31.5" x14ac:dyDescent="0.25">
      <c r="A148" s="40" t="s">
        <v>252</v>
      </c>
      <c r="B148" s="13" t="s">
        <v>257</v>
      </c>
      <c r="C148" s="17">
        <v>32567</v>
      </c>
      <c r="D148" s="17">
        <v>11599</v>
      </c>
      <c r="E148" s="17">
        <v>11599</v>
      </c>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row>
    <row r="149" spans="1:238" s="35" customFormat="1" ht="63" x14ac:dyDescent="0.25">
      <c r="A149" s="40" t="s">
        <v>252</v>
      </c>
      <c r="B149" s="13" t="s">
        <v>258</v>
      </c>
      <c r="C149" s="17">
        <v>137653.70000000001</v>
      </c>
      <c r="D149" s="17">
        <v>130771</v>
      </c>
      <c r="E149" s="17">
        <v>123888.3</v>
      </c>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row>
    <row r="150" spans="1:238" s="35" customFormat="1" ht="47.25" x14ac:dyDescent="0.25">
      <c r="A150" s="40" t="s">
        <v>252</v>
      </c>
      <c r="B150" s="13" t="s">
        <v>259</v>
      </c>
      <c r="C150" s="17">
        <v>7601.3</v>
      </c>
      <c r="D150" s="17">
        <v>7601.2</v>
      </c>
      <c r="E150" s="17">
        <v>7601.2</v>
      </c>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row>
    <row r="151" spans="1:238" s="35" customFormat="1" ht="63" x14ac:dyDescent="0.25">
      <c r="A151" s="40" t="s">
        <v>252</v>
      </c>
      <c r="B151" s="41" t="s">
        <v>260</v>
      </c>
      <c r="C151" s="17">
        <v>25000</v>
      </c>
      <c r="D151" s="17">
        <v>8379.5</v>
      </c>
      <c r="E151" s="17">
        <v>15881.2</v>
      </c>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row>
    <row r="152" spans="1:238" s="35" customFormat="1" ht="47.25" x14ac:dyDescent="0.25">
      <c r="A152" s="40" t="s">
        <v>252</v>
      </c>
      <c r="B152" s="41" t="s">
        <v>261</v>
      </c>
      <c r="C152" s="17">
        <v>60750</v>
      </c>
      <c r="D152" s="17">
        <v>60750</v>
      </c>
      <c r="E152" s="17">
        <v>60750</v>
      </c>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row>
    <row r="153" spans="1:238" s="35" customFormat="1" ht="47.25" x14ac:dyDescent="0.25">
      <c r="A153" s="40" t="s">
        <v>252</v>
      </c>
      <c r="B153" s="41" t="s">
        <v>262</v>
      </c>
      <c r="C153" s="17">
        <v>179981.5</v>
      </c>
      <c r="D153" s="17">
        <v>0</v>
      </c>
      <c r="E153" s="17">
        <v>0</v>
      </c>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row>
    <row r="154" spans="1:238" s="35" customFormat="1" ht="31.5" x14ac:dyDescent="0.25">
      <c r="A154" s="40" t="s">
        <v>252</v>
      </c>
      <c r="B154" s="41" t="s">
        <v>263</v>
      </c>
      <c r="C154" s="17">
        <v>0</v>
      </c>
      <c r="D154" s="17">
        <v>21885.599999999999</v>
      </c>
      <c r="E154" s="17">
        <v>20937.599999999999</v>
      </c>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row>
    <row r="155" spans="1:238" s="35" customFormat="1" ht="31.5" x14ac:dyDescent="0.25">
      <c r="A155" s="40" t="s">
        <v>252</v>
      </c>
      <c r="B155" s="41" t="s">
        <v>264</v>
      </c>
      <c r="C155" s="17">
        <v>240172.5</v>
      </c>
      <c r="D155" s="17">
        <v>6916.3</v>
      </c>
      <c r="E155" s="17">
        <v>6916.3</v>
      </c>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row>
    <row r="156" spans="1:238" s="35" customFormat="1" ht="31.5" x14ac:dyDescent="0.25">
      <c r="A156" s="40" t="s">
        <v>252</v>
      </c>
      <c r="B156" s="41" t="s">
        <v>265</v>
      </c>
      <c r="C156" s="17">
        <v>0</v>
      </c>
      <c r="D156" s="17">
        <v>0</v>
      </c>
      <c r="E156" s="17">
        <v>42821</v>
      </c>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row>
    <row r="157" spans="1:238" s="35" customFormat="1" ht="31.5" x14ac:dyDescent="0.25">
      <c r="A157" s="40" t="s">
        <v>252</v>
      </c>
      <c r="B157" s="41" t="s">
        <v>266</v>
      </c>
      <c r="C157" s="17">
        <v>3429.2</v>
      </c>
      <c r="D157" s="17">
        <v>0</v>
      </c>
      <c r="E157" s="17">
        <v>0</v>
      </c>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18"/>
      <c r="IA157" s="18"/>
      <c r="IB157" s="18"/>
      <c r="IC157" s="18"/>
      <c r="ID157" s="18"/>
    </row>
    <row r="158" spans="1:238" s="35" customFormat="1" ht="31.5" x14ac:dyDescent="0.25">
      <c r="A158" s="6" t="s">
        <v>267</v>
      </c>
      <c r="B158" s="13" t="s">
        <v>268</v>
      </c>
      <c r="C158" s="17">
        <v>28052.400000000001</v>
      </c>
      <c r="D158" s="17">
        <v>28052.400000000001</v>
      </c>
      <c r="E158" s="17">
        <v>28052.400000000001</v>
      </c>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18"/>
      <c r="IA158" s="18"/>
      <c r="IB158" s="18"/>
      <c r="IC158" s="18"/>
      <c r="ID158" s="18"/>
    </row>
    <row r="159" spans="1:238" ht="31.5" x14ac:dyDescent="0.25">
      <c r="A159" s="6" t="s">
        <v>269</v>
      </c>
      <c r="B159" s="41" t="s">
        <v>270</v>
      </c>
      <c r="C159" s="17">
        <v>2899.7</v>
      </c>
      <c r="D159" s="17">
        <v>2899.7</v>
      </c>
      <c r="E159" s="17">
        <v>2899.7</v>
      </c>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18"/>
      <c r="IA159" s="18"/>
      <c r="IB159" s="18"/>
      <c r="IC159" s="18"/>
      <c r="ID159" s="18"/>
    </row>
    <row r="160" spans="1:238" s="35" customFormat="1" ht="31.5" x14ac:dyDescent="0.25">
      <c r="A160" s="6" t="s">
        <v>269</v>
      </c>
      <c r="B160" s="41" t="s">
        <v>271</v>
      </c>
      <c r="C160" s="17">
        <v>1449.9</v>
      </c>
      <c r="D160" s="17">
        <v>1449.9</v>
      </c>
      <c r="E160" s="17">
        <v>1449.9</v>
      </c>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18"/>
      <c r="IA160" s="18"/>
      <c r="IB160" s="18"/>
      <c r="IC160" s="18"/>
      <c r="ID160" s="18"/>
    </row>
    <row r="161" spans="1:238" s="35" customFormat="1" ht="31.5" x14ac:dyDescent="0.25">
      <c r="A161" s="6" t="s">
        <v>269</v>
      </c>
      <c r="B161" s="41" t="s">
        <v>272</v>
      </c>
      <c r="C161" s="17">
        <v>1449.8</v>
      </c>
      <c r="D161" s="17">
        <v>1449.8</v>
      </c>
      <c r="E161" s="17">
        <v>1449.9</v>
      </c>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18"/>
      <c r="IA161" s="18"/>
      <c r="IB161" s="18"/>
      <c r="IC161" s="18"/>
      <c r="ID161" s="18"/>
    </row>
    <row r="162" spans="1:238" s="35" customFormat="1" ht="31.5" x14ac:dyDescent="0.25">
      <c r="A162" s="6" t="s">
        <v>269</v>
      </c>
      <c r="B162" s="41" t="s">
        <v>273</v>
      </c>
      <c r="C162" s="17">
        <v>0</v>
      </c>
      <c r="D162" s="17">
        <v>0</v>
      </c>
      <c r="E162" s="17">
        <v>135000</v>
      </c>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18"/>
      <c r="IA162" s="18"/>
      <c r="IB162" s="18"/>
      <c r="IC162" s="18"/>
      <c r="ID162" s="18"/>
    </row>
    <row r="163" spans="1:238" s="35" customFormat="1" ht="31.5" x14ac:dyDescent="0.25">
      <c r="A163" s="6" t="s">
        <v>269</v>
      </c>
      <c r="B163" s="13" t="s">
        <v>274</v>
      </c>
      <c r="C163" s="17">
        <v>455.7</v>
      </c>
      <c r="D163" s="17">
        <v>456.4</v>
      </c>
      <c r="E163" s="17">
        <v>456.4</v>
      </c>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row>
    <row r="164" spans="1:238" s="35" customFormat="1" ht="63" x14ac:dyDescent="0.25">
      <c r="A164" s="6" t="s">
        <v>269</v>
      </c>
      <c r="B164" s="13" t="s">
        <v>275</v>
      </c>
      <c r="C164" s="17">
        <v>714.6</v>
      </c>
      <c r="D164" s="17">
        <v>714.6</v>
      </c>
      <c r="E164" s="17">
        <v>714.6</v>
      </c>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c r="GQ164" s="18"/>
      <c r="GR164" s="18"/>
      <c r="GS164" s="18"/>
      <c r="GT164" s="18"/>
      <c r="GU164" s="18"/>
      <c r="GV164" s="18"/>
      <c r="GW164" s="18"/>
      <c r="GX164" s="18"/>
      <c r="GY164" s="18"/>
      <c r="GZ164" s="18"/>
      <c r="HA164" s="18"/>
      <c r="HB164" s="18"/>
      <c r="HC164" s="18"/>
      <c r="HD164" s="18"/>
      <c r="HE164" s="18"/>
      <c r="HF164" s="18"/>
      <c r="HG164" s="18"/>
      <c r="HH164" s="18"/>
      <c r="HI164" s="18"/>
      <c r="HJ164" s="18"/>
      <c r="HK164" s="18"/>
      <c r="HL164" s="18"/>
      <c r="HM164" s="18"/>
      <c r="HN164" s="18"/>
      <c r="HO164" s="18"/>
      <c r="HP164" s="18"/>
      <c r="HQ164" s="18"/>
      <c r="HR164" s="18"/>
      <c r="HS164" s="18"/>
      <c r="HT164" s="18"/>
      <c r="HU164" s="18"/>
      <c r="HV164" s="18"/>
      <c r="HW164" s="18"/>
      <c r="HX164" s="18"/>
      <c r="HY164" s="18"/>
      <c r="HZ164" s="18"/>
      <c r="IA164" s="18"/>
      <c r="IB164" s="18"/>
      <c r="IC164" s="18"/>
      <c r="ID164" s="18"/>
    </row>
    <row r="165" spans="1:238" ht="47.25" x14ac:dyDescent="0.25">
      <c r="A165" s="6" t="s">
        <v>269</v>
      </c>
      <c r="B165" s="13" t="s">
        <v>276</v>
      </c>
      <c r="C165" s="17">
        <v>639.20000000000005</v>
      </c>
      <c r="D165" s="17">
        <v>639.20000000000005</v>
      </c>
      <c r="E165" s="17">
        <v>639.20000000000005</v>
      </c>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c r="GQ165" s="18"/>
      <c r="GR165" s="18"/>
      <c r="GS165" s="18"/>
      <c r="GT165" s="18"/>
      <c r="GU165" s="18"/>
      <c r="GV165" s="18"/>
      <c r="GW165" s="18"/>
      <c r="GX165" s="18"/>
      <c r="GY165" s="18"/>
      <c r="GZ165" s="18"/>
      <c r="HA165" s="18"/>
      <c r="HB165" s="18"/>
      <c r="HC165" s="18"/>
      <c r="HD165" s="18"/>
      <c r="HE165" s="18"/>
      <c r="HF165" s="18"/>
      <c r="HG165" s="18"/>
      <c r="HH165" s="18"/>
      <c r="HI165" s="18"/>
      <c r="HJ165" s="18"/>
      <c r="HK165" s="18"/>
      <c r="HL165" s="18"/>
      <c r="HM165" s="18"/>
      <c r="HN165" s="18"/>
      <c r="HO165" s="18"/>
      <c r="HP165" s="18"/>
      <c r="HQ165" s="18"/>
      <c r="HR165" s="18"/>
      <c r="HS165" s="18"/>
      <c r="HT165" s="18"/>
      <c r="HU165" s="18"/>
      <c r="HV165" s="18"/>
      <c r="HW165" s="18"/>
      <c r="HX165" s="18"/>
      <c r="HY165" s="18"/>
      <c r="HZ165" s="18"/>
      <c r="IA165" s="18"/>
      <c r="IB165" s="18"/>
      <c r="IC165" s="18"/>
      <c r="ID165" s="18"/>
    </row>
    <row r="166" spans="1:238" s="35" customFormat="1" ht="31.5" x14ac:dyDescent="0.25">
      <c r="A166" s="6" t="s">
        <v>269</v>
      </c>
      <c r="B166" s="13" t="s">
        <v>277</v>
      </c>
      <c r="C166" s="17">
        <v>1449.8</v>
      </c>
      <c r="D166" s="17">
        <v>1449.8</v>
      </c>
      <c r="E166" s="17">
        <v>1449.8</v>
      </c>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c r="GQ166" s="18"/>
      <c r="GR166" s="18"/>
      <c r="GS166" s="18"/>
      <c r="GT166" s="18"/>
      <c r="GU166" s="18"/>
      <c r="GV166" s="18"/>
      <c r="GW166" s="18"/>
      <c r="GX166" s="18"/>
      <c r="GY166" s="18"/>
      <c r="GZ166" s="18"/>
      <c r="HA166" s="18"/>
      <c r="HB166" s="18"/>
      <c r="HC166" s="18"/>
      <c r="HD166" s="18"/>
      <c r="HE166" s="18"/>
      <c r="HF166" s="18"/>
      <c r="HG166" s="18"/>
      <c r="HH166" s="18"/>
      <c r="HI166" s="18"/>
      <c r="HJ166" s="18"/>
      <c r="HK166" s="18"/>
      <c r="HL166" s="18"/>
      <c r="HM166" s="18"/>
      <c r="HN166" s="18"/>
      <c r="HO166" s="18"/>
      <c r="HP166" s="18"/>
      <c r="HQ166" s="18"/>
      <c r="HR166" s="18"/>
      <c r="HS166" s="18"/>
      <c r="HT166" s="18"/>
      <c r="HU166" s="18"/>
      <c r="HV166" s="18"/>
      <c r="HW166" s="18"/>
      <c r="HX166" s="18"/>
      <c r="HY166" s="18"/>
      <c r="HZ166" s="18"/>
      <c r="IA166" s="18"/>
      <c r="IB166" s="18"/>
      <c r="IC166" s="18"/>
      <c r="ID166" s="18"/>
    </row>
    <row r="167" spans="1:238" s="35" customFormat="1" ht="31.5" x14ac:dyDescent="0.25">
      <c r="A167" s="6" t="s">
        <v>269</v>
      </c>
      <c r="B167" s="13" t="s">
        <v>278</v>
      </c>
      <c r="C167" s="17">
        <v>4658.3999999999996</v>
      </c>
      <c r="D167" s="17">
        <v>4658.3999999999996</v>
      </c>
      <c r="E167" s="17">
        <v>4658.3999999999996</v>
      </c>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c r="GQ167" s="18"/>
      <c r="GR167" s="18"/>
      <c r="GS167" s="18"/>
      <c r="GT167" s="18"/>
      <c r="GU167" s="18"/>
      <c r="GV167" s="18"/>
      <c r="GW167" s="18"/>
      <c r="GX167" s="18"/>
      <c r="GY167" s="18"/>
      <c r="GZ167" s="18"/>
      <c r="HA167" s="18"/>
      <c r="HB167" s="18"/>
      <c r="HC167" s="18"/>
      <c r="HD167" s="18"/>
      <c r="HE167" s="18"/>
      <c r="HF167" s="18"/>
      <c r="HG167" s="18"/>
      <c r="HH167" s="18"/>
      <c r="HI167" s="18"/>
      <c r="HJ167" s="18"/>
      <c r="HK167" s="18"/>
      <c r="HL167" s="18"/>
      <c r="HM167" s="18"/>
      <c r="HN167" s="18"/>
      <c r="HO167" s="18"/>
      <c r="HP167" s="18"/>
      <c r="HQ167" s="18"/>
      <c r="HR167" s="18"/>
      <c r="HS167" s="18"/>
      <c r="HT167" s="18"/>
      <c r="HU167" s="18"/>
      <c r="HV167" s="18"/>
      <c r="HW167" s="18"/>
      <c r="HX167" s="18"/>
      <c r="HY167" s="18"/>
      <c r="HZ167" s="18"/>
      <c r="IA167" s="18"/>
      <c r="IB167" s="18"/>
      <c r="IC167" s="18"/>
      <c r="ID167" s="18"/>
    </row>
    <row r="168" spans="1:238" s="35" customFormat="1" ht="31.5" x14ac:dyDescent="0.25">
      <c r="A168" s="40" t="s">
        <v>269</v>
      </c>
      <c r="B168" s="13" t="s">
        <v>279</v>
      </c>
      <c r="C168" s="17">
        <v>5091.5</v>
      </c>
      <c r="D168" s="17">
        <v>5091.5</v>
      </c>
      <c r="E168" s="17">
        <v>5091.5</v>
      </c>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c r="GQ168" s="18"/>
      <c r="GR168" s="18"/>
      <c r="GS168" s="18"/>
      <c r="GT168" s="18"/>
      <c r="GU168" s="18"/>
      <c r="GV168" s="18"/>
      <c r="GW168" s="18"/>
      <c r="GX168" s="18"/>
      <c r="GY168" s="18"/>
      <c r="GZ168" s="18"/>
      <c r="HA168" s="18"/>
      <c r="HB168" s="18"/>
      <c r="HC168" s="18"/>
      <c r="HD168" s="18"/>
      <c r="HE168" s="18"/>
      <c r="HF168" s="18"/>
      <c r="HG168" s="18"/>
      <c r="HH168" s="18"/>
      <c r="HI168" s="18"/>
      <c r="HJ168" s="18"/>
      <c r="HK168" s="18"/>
      <c r="HL168" s="18"/>
      <c r="HM168" s="18"/>
      <c r="HN168" s="18"/>
      <c r="HO168" s="18"/>
      <c r="HP168" s="18"/>
      <c r="HQ168" s="18"/>
      <c r="HR168" s="18"/>
      <c r="HS168" s="18"/>
      <c r="HT168" s="18"/>
      <c r="HU168" s="18"/>
      <c r="HV168" s="18"/>
      <c r="HW168" s="18"/>
      <c r="HX168" s="18"/>
      <c r="HY168" s="18"/>
      <c r="HZ168" s="18"/>
      <c r="IA168" s="18"/>
      <c r="IB168" s="18"/>
      <c r="IC168" s="18"/>
      <c r="ID168" s="18"/>
    </row>
    <row r="169" spans="1:238" s="35" customFormat="1" ht="47.25" x14ac:dyDescent="0.25">
      <c r="A169" s="40" t="s">
        <v>269</v>
      </c>
      <c r="B169" s="13" t="s">
        <v>280</v>
      </c>
      <c r="C169" s="17">
        <v>80</v>
      </c>
      <c r="D169" s="17">
        <v>80</v>
      </c>
      <c r="E169" s="17">
        <v>80</v>
      </c>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c r="GQ169" s="18"/>
      <c r="GR169" s="18"/>
      <c r="GS169" s="18"/>
      <c r="GT169" s="18"/>
      <c r="GU169" s="18"/>
      <c r="GV169" s="18"/>
      <c r="GW169" s="18"/>
      <c r="GX169" s="18"/>
      <c r="GY169" s="18"/>
      <c r="GZ169" s="18"/>
      <c r="HA169" s="18"/>
      <c r="HB169" s="18"/>
      <c r="HC169" s="18"/>
      <c r="HD169" s="18"/>
      <c r="HE169" s="18"/>
      <c r="HF169" s="18"/>
      <c r="HG169" s="18"/>
      <c r="HH169" s="18"/>
      <c r="HI169" s="18"/>
      <c r="HJ169" s="18"/>
      <c r="HK169" s="18"/>
      <c r="HL169" s="18"/>
      <c r="HM169" s="18"/>
      <c r="HN169" s="18"/>
      <c r="HO169" s="18"/>
      <c r="HP169" s="18"/>
      <c r="HQ169" s="18"/>
      <c r="HR169" s="18"/>
      <c r="HS169" s="18"/>
      <c r="HT169" s="18"/>
      <c r="HU169" s="18"/>
      <c r="HV169" s="18"/>
      <c r="HW169" s="18"/>
      <c r="HX169" s="18"/>
      <c r="HY169" s="18"/>
      <c r="HZ169" s="18"/>
      <c r="IA169" s="18"/>
      <c r="IB169" s="18"/>
      <c r="IC169" s="18"/>
      <c r="ID169" s="18"/>
    </row>
    <row r="170" spans="1:238" s="35" customFormat="1" ht="15.75" x14ac:dyDescent="0.25">
      <c r="A170" s="40" t="s">
        <v>281</v>
      </c>
      <c r="B170" s="13" t="s">
        <v>282</v>
      </c>
      <c r="C170" s="17">
        <v>0</v>
      </c>
      <c r="D170" s="17">
        <v>0</v>
      </c>
      <c r="E170" s="17">
        <v>20000</v>
      </c>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c r="GQ170" s="18"/>
      <c r="GR170" s="18"/>
      <c r="GS170" s="18"/>
      <c r="GT170" s="18"/>
      <c r="GU170" s="18"/>
      <c r="GV170" s="18"/>
      <c r="GW170" s="18"/>
      <c r="GX170" s="18"/>
      <c r="GY170" s="18"/>
      <c r="GZ170" s="18"/>
      <c r="HA170" s="18"/>
      <c r="HB170" s="18"/>
      <c r="HC170" s="18"/>
      <c r="HD170" s="18"/>
      <c r="HE170" s="18"/>
      <c r="HF170" s="18"/>
      <c r="HG170" s="18"/>
      <c r="HH170" s="18"/>
      <c r="HI170" s="18"/>
      <c r="HJ170" s="18"/>
      <c r="HK170" s="18"/>
      <c r="HL170" s="18"/>
      <c r="HM170" s="18"/>
      <c r="HN170" s="18"/>
      <c r="HO170" s="18"/>
      <c r="HP170" s="18"/>
      <c r="HQ170" s="18"/>
      <c r="HR170" s="18"/>
      <c r="HS170" s="18"/>
      <c r="HT170" s="18"/>
      <c r="HU170" s="18"/>
      <c r="HV170" s="18"/>
      <c r="HW170" s="18"/>
      <c r="HX170" s="18"/>
      <c r="HY170" s="18"/>
      <c r="HZ170" s="18"/>
      <c r="IA170" s="18"/>
      <c r="IB170" s="18"/>
      <c r="IC170" s="18"/>
      <c r="ID170" s="18"/>
    </row>
    <row r="171" spans="1:238" s="35" customFormat="1" ht="15.75" x14ac:dyDescent="0.25">
      <c r="A171" s="40" t="s">
        <v>281</v>
      </c>
      <c r="B171" s="13" t="s">
        <v>283</v>
      </c>
      <c r="C171" s="17">
        <v>19201.7</v>
      </c>
      <c r="D171" s="17">
        <v>19201.7</v>
      </c>
      <c r="E171" s="17">
        <v>19201.7</v>
      </c>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c r="GQ171" s="18"/>
      <c r="GR171" s="18"/>
      <c r="GS171" s="18"/>
      <c r="GT171" s="18"/>
      <c r="GU171" s="18"/>
      <c r="GV171" s="18"/>
      <c r="GW171" s="18"/>
      <c r="GX171" s="18"/>
      <c r="GY171" s="18"/>
      <c r="GZ171" s="18"/>
      <c r="HA171" s="18"/>
      <c r="HB171" s="18"/>
      <c r="HC171" s="18"/>
      <c r="HD171" s="18"/>
      <c r="HE171" s="18"/>
      <c r="HF171" s="18"/>
      <c r="HG171" s="18"/>
      <c r="HH171" s="18"/>
      <c r="HI171" s="18"/>
      <c r="HJ171" s="18"/>
      <c r="HK171" s="18"/>
      <c r="HL171" s="18"/>
      <c r="HM171" s="18"/>
      <c r="HN171" s="18"/>
      <c r="HO171" s="18"/>
      <c r="HP171" s="18"/>
      <c r="HQ171" s="18"/>
      <c r="HR171" s="18"/>
      <c r="HS171" s="18"/>
      <c r="HT171" s="18"/>
      <c r="HU171" s="18"/>
      <c r="HV171" s="18"/>
      <c r="HW171" s="18"/>
      <c r="HX171" s="18"/>
      <c r="HY171" s="18"/>
      <c r="HZ171" s="18"/>
      <c r="IA171" s="18"/>
      <c r="IB171" s="18"/>
      <c r="IC171" s="18"/>
      <c r="ID171" s="18"/>
    </row>
    <row r="172" spans="1:238" s="35" customFormat="1" ht="31.5" x14ac:dyDescent="0.25">
      <c r="A172" s="40" t="s">
        <v>281</v>
      </c>
      <c r="B172" s="13" t="s">
        <v>284</v>
      </c>
      <c r="C172" s="17">
        <v>1207.7</v>
      </c>
      <c r="D172" s="17">
        <v>1207.7</v>
      </c>
      <c r="E172" s="17">
        <v>1207.7</v>
      </c>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c r="GQ172" s="18"/>
      <c r="GR172" s="18"/>
      <c r="GS172" s="18"/>
      <c r="GT172" s="18"/>
      <c r="GU172" s="18"/>
      <c r="GV172" s="18"/>
      <c r="GW172" s="18"/>
      <c r="GX172" s="18"/>
      <c r="GY172" s="18"/>
      <c r="GZ172" s="18"/>
      <c r="HA172" s="18"/>
      <c r="HB172" s="18"/>
      <c r="HC172" s="18"/>
      <c r="HD172" s="18"/>
      <c r="HE172" s="18"/>
      <c r="HF172" s="18"/>
      <c r="HG172" s="18"/>
      <c r="HH172" s="18"/>
      <c r="HI172" s="18"/>
      <c r="HJ172" s="18"/>
      <c r="HK172" s="18"/>
      <c r="HL172" s="18"/>
      <c r="HM172" s="18"/>
      <c r="HN172" s="18"/>
      <c r="HO172" s="18"/>
      <c r="HP172" s="18"/>
      <c r="HQ172" s="18"/>
      <c r="HR172" s="18"/>
      <c r="HS172" s="18"/>
      <c r="HT172" s="18"/>
      <c r="HU172" s="18"/>
      <c r="HV172" s="18"/>
      <c r="HW172" s="18"/>
      <c r="HX172" s="18"/>
      <c r="HY172" s="18"/>
      <c r="HZ172" s="18"/>
      <c r="IA172" s="18"/>
      <c r="IB172" s="18"/>
      <c r="IC172" s="18"/>
      <c r="ID172" s="18"/>
    </row>
    <row r="173" spans="1:238" s="35" customFormat="1" ht="63" x14ac:dyDescent="0.25">
      <c r="A173" s="40" t="s">
        <v>281</v>
      </c>
      <c r="B173" s="13" t="s">
        <v>285</v>
      </c>
      <c r="C173" s="17">
        <v>688.9</v>
      </c>
      <c r="D173" s="17">
        <v>688.9</v>
      </c>
      <c r="E173" s="17">
        <v>688.9</v>
      </c>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c r="GQ173" s="18"/>
      <c r="GR173" s="18"/>
      <c r="GS173" s="18"/>
      <c r="GT173" s="18"/>
      <c r="GU173" s="18"/>
      <c r="GV173" s="18"/>
      <c r="GW173" s="18"/>
      <c r="GX173" s="18"/>
      <c r="GY173" s="18"/>
      <c r="GZ173" s="18"/>
      <c r="HA173" s="18"/>
      <c r="HB173" s="18"/>
      <c r="HC173" s="18"/>
      <c r="HD173" s="18"/>
      <c r="HE173" s="18"/>
      <c r="HF173" s="18"/>
      <c r="HG173" s="18"/>
      <c r="HH173" s="18"/>
      <c r="HI173" s="18"/>
      <c r="HJ173" s="18"/>
      <c r="HK173" s="18"/>
      <c r="HL173" s="18"/>
      <c r="HM173" s="18"/>
      <c r="HN173" s="18"/>
      <c r="HO173" s="18"/>
      <c r="HP173" s="18"/>
      <c r="HQ173" s="18"/>
      <c r="HR173" s="18"/>
      <c r="HS173" s="18"/>
      <c r="HT173" s="18"/>
      <c r="HU173" s="18"/>
      <c r="HV173" s="18"/>
      <c r="HW173" s="18"/>
      <c r="HX173" s="18"/>
      <c r="HY173" s="18"/>
      <c r="HZ173" s="18"/>
      <c r="IA173" s="18"/>
      <c r="IB173" s="18"/>
      <c r="IC173" s="18"/>
      <c r="ID173" s="18"/>
    </row>
    <row r="174" spans="1:238" s="35" customFormat="1" ht="31.5" x14ac:dyDescent="0.25">
      <c r="A174" s="40" t="s">
        <v>281</v>
      </c>
      <c r="B174" s="13" t="s">
        <v>286</v>
      </c>
      <c r="C174" s="17">
        <v>9137.6</v>
      </c>
      <c r="D174" s="17">
        <v>0</v>
      </c>
      <c r="E174" s="17">
        <v>0</v>
      </c>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c r="GQ174" s="18"/>
      <c r="GR174" s="18"/>
      <c r="GS174" s="18"/>
      <c r="GT174" s="18"/>
      <c r="GU174" s="18"/>
      <c r="GV174" s="18"/>
      <c r="GW174" s="18"/>
      <c r="GX174" s="18"/>
      <c r="GY174" s="18"/>
      <c r="GZ174" s="18"/>
      <c r="HA174" s="18"/>
      <c r="HB174" s="18"/>
      <c r="HC174" s="18"/>
      <c r="HD174" s="18"/>
      <c r="HE174" s="18"/>
      <c r="HF174" s="18"/>
      <c r="HG174" s="18"/>
      <c r="HH174" s="18"/>
      <c r="HI174" s="18"/>
      <c r="HJ174" s="18"/>
      <c r="HK174" s="18"/>
      <c r="HL174" s="18"/>
      <c r="HM174" s="18"/>
      <c r="HN174" s="18"/>
      <c r="HO174" s="18"/>
      <c r="HP174" s="18"/>
      <c r="HQ174" s="18"/>
      <c r="HR174" s="18"/>
      <c r="HS174" s="18"/>
      <c r="HT174" s="18"/>
      <c r="HU174" s="18"/>
      <c r="HV174" s="18"/>
      <c r="HW174" s="18"/>
      <c r="HX174" s="18"/>
      <c r="HY174" s="18"/>
      <c r="HZ174" s="18"/>
      <c r="IA174" s="18"/>
      <c r="IB174" s="18"/>
      <c r="IC174" s="18"/>
      <c r="ID174" s="18"/>
    </row>
    <row r="175" spans="1:238" s="11" customFormat="1" ht="31.5" x14ac:dyDescent="0.25">
      <c r="A175" s="40" t="s">
        <v>281</v>
      </c>
      <c r="B175" s="13" t="s">
        <v>287</v>
      </c>
      <c r="C175" s="17">
        <v>1564.9</v>
      </c>
      <c r="D175" s="17">
        <v>1564.9</v>
      </c>
      <c r="E175" s="17">
        <v>1564.9</v>
      </c>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c r="GQ175" s="18"/>
      <c r="GR175" s="18"/>
      <c r="GS175" s="18"/>
      <c r="GT175" s="18"/>
      <c r="GU175" s="18"/>
      <c r="GV175" s="18"/>
      <c r="GW175" s="18"/>
      <c r="GX175" s="18"/>
      <c r="GY175" s="18"/>
      <c r="GZ175" s="18"/>
      <c r="HA175" s="18"/>
      <c r="HB175" s="18"/>
      <c r="HC175" s="18"/>
      <c r="HD175" s="18"/>
      <c r="HE175" s="18"/>
      <c r="HF175" s="18"/>
      <c r="HG175" s="18"/>
      <c r="HH175" s="18"/>
      <c r="HI175" s="18"/>
      <c r="HJ175" s="18"/>
      <c r="HK175" s="18"/>
      <c r="HL175" s="18"/>
      <c r="HM175" s="18"/>
      <c r="HN175" s="18"/>
      <c r="HO175" s="18"/>
      <c r="HP175" s="18"/>
      <c r="HQ175" s="18"/>
      <c r="HR175" s="18"/>
      <c r="HS175" s="18"/>
      <c r="HT175" s="18"/>
      <c r="HU175" s="18"/>
      <c r="HV175" s="18"/>
      <c r="HW175" s="18"/>
      <c r="HX175" s="18"/>
      <c r="HY175" s="18"/>
      <c r="HZ175" s="18"/>
      <c r="IA175" s="18"/>
      <c r="IB175" s="18"/>
      <c r="IC175" s="18"/>
      <c r="ID175" s="18"/>
    </row>
    <row r="176" spans="1:238" s="11" customFormat="1" ht="47.25" x14ac:dyDescent="0.25">
      <c r="A176" s="40" t="s">
        <v>281</v>
      </c>
      <c r="B176" s="13" t="s">
        <v>288</v>
      </c>
      <c r="C176" s="17">
        <v>715.5</v>
      </c>
      <c r="D176" s="17">
        <v>715.5</v>
      </c>
      <c r="E176" s="17">
        <v>715.5</v>
      </c>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c r="GQ176" s="18"/>
      <c r="GR176" s="18"/>
      <c r="GS176" s="18"/>
      <c r="GT176" s="18"/>
      <c r="GU176" s="18"/>
      <c r="GV176" s="18"/>
      <c r="GW176" s="18"/>
      <c r="GX176" s="18"/>
      <c r="GY176" s="18"/>
      <c r="GZ176" s="18"/>
      <c r="HA176" s="18"/>
      <c r="HB176" s="18"/>
      <c r="HC176" s="18"/>
      <c r="HD176" s="18"/>
      <c r="HE176" s="18"/>
      <c r="HF176" s="18"/>
      <c r="HG176" s="18"/>
      <c r="HH176" s="18"/>
      <c r="HI176" s="18"/>
      <c r="HJ176" s="18"/>
      <c r="HK176" s="18"/>
      <c r="HL176" s="18"/>
      <c r="HM176" s="18"/>
      <c r="HN176" s="18"/>
      <c r="HO176" s="18"/>
      <c r="HP176" s="18"/>
      <c r="HQ176" s="18"/>
      <c r="HR176" s="18"/>
      <c r="HS176" s="18"/>
      <c r="HT176" s="18"/>
      <c r="HU176" s="18"/>
      <c r="HV176" s="18"/>
      <c r="HW176" s="18"/>
      <c r="HX176" s="18"/>
      <c r="HY176" s="18"/>
      <c r="HZ176" s="18"/>
      <c r="IA176" s="18"/>
      <c r="IB176" s="18"/>
      <c r="IC176" s="18"/>
      <c r="ID176" s="18"/>
    </row>
    <row r="177" spans="1:238" s="11" customFormat="1" ht="47.25" x14ac:dyDescent="0.25">
      <c r="A177" s="40" t="s">
        <v>281</v>
      </c>
      <c r="B177" s="13" t="s">
        <v>289</v>
      </c>
      <c r="C177" s="17">
        <v>917.6</v>
      </c>
      <c r="D177" s="17">
        <v>1343.3</v>
      </c>
      <c r="E177" s="17">
        <v>1329.4</v>
      </c>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c r="GQ177" s="18"/>
      <c r="GR177" s="18"/>
      <c r="GS177" s="18"/>
      <c r="GT177" s="18"/>
      <c r="GU177" s="18"/>
      <c r="GV177" s="18"/>
      <c r="GW177" s="18"/>
      <c r="GX177" s="18"/>
      <c r="GY177" s="18"/>
      <c r="GZ177" s="18"/>
      <c r="HA177" s="18"/>
      <c r="HB177" s="18"/>
      <c r="HC177" s="18"/>
      <c r="HD177" s="18"/>
      <c r="HE177" s="18"/>
      <c r="HF177" s="18"/>
      <c r="HG177" s="18"/>
      <c r="HH177" s="18"/>
      <c r="HI177" s="18"/>
      <c r="HJ177" s="18"/>
      <c r="HK177" s="18"/>
      <c r="HL177" s="18"/>
      <c r="HM177" s="18"/>
      <c r="HN177" s="18"/>
      <c r="HO177" s="18"/>
      <c r="HP177" s="18"/>
      <c r="HQ177" s="18"/>
      <c r="HR177" s="18"/>
      <c r="HS177" s="18"/>
      <c r="HT177" s="18"/>
      <c r="HU177" s="18"/>
      <c r="HV177" s="18"/>
      <c r="HW177" s="18"/>
      <c r="HX177" s="18"/>
      <c r="HY177" s="18"/>
      <c r="HZ177" s="18"/>
      <c r="IA177" s="18"/>
      <c r="IB177" s="18"/>
      <c r="IC177" s="18"/>
      <c r="ID177" s="18"/>
    </row>
    <row r="178" spans="1:238" ht="31.5" x14ac:dyDescent="0.25">
      <c r="A178" s="40" t="s">
        <v>281</v>
      </c>
      <c r="B178" s="13" t="s">
        <v>290</v>
      </c>
      <c r="C178" s="17">
        <v>5116.8</v>
      </c>
      <c r="D178" s="17">
        <v>5116.8</v>
      </c>
      <c r="E178" s="17">
        <v>5116.8</v>
      </c>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c r="GQ178" s="18"/>
      <c r="GR178" s="18"/>
      <c r="GS178" s="18"/>
      <c r="GT178" s="18"/>
      <c r="GU178" s="18"/>
      <c r="GV178" s="18"/>
      <c r="GW178" s="18"/>
      <c r="GX178" s="18"/>
      <c r="GY178" s="18"/>
      <c r="GZ178" s="18"/>
      <c r="HA178" s="18"/>
      <c r="HB178" s="18"/>
      <c r="HC178" s="18"/>
      <c r="HD178" s="18"/>
      <c r="HE178" s="18"/>
      <c r="HF178" s="18"/>
      <c r="HG178" s="18"/>
      <c r="HH178" s="18"/>
      <c r="HI178" s="18"/>
      <c r="HJ178" s="18"/>
      <c r="HK178" s="18"/>
      <c r="HL178" s="18"/>
      <c r="HM178" s="18"/>
      <c r="HN178" s="18"/>
      <c r="HO178" s="18"/>
      <c r="HP178" s="18"/>
      <c r="HQ178" s="18"/>
      <c r="HR178" s="18"/>
      <c r="HS178" s="18"/>
      <c r="HT178" s="18"/>
      <c r="HU178" s="18"/>
      <c r="HV178" s="18"/>
      <c r="HW178" s="18"/>
      <c r="HX178" s="18"/>
      <c r="HY178" s="18"/>
      <c r="HZ178" s="18"/>
      <c r="IA178" s="18"/>
      <c r="IB178" s="18"/>
      <c r="IC178" s="18"/>
      <c r="ID178" s="18"/>
    </row>
    <row r="179" spans="1:238" ht="31.5" x14ac:dyDescent="0.25">
      <c r="A179" s="42" t="s">
        <v>281</v>
      </c>
      <c r="B179" s="46" t="s">
        <v>291</v>
      </c>
      <c r="C179" s="17">
        <v>12122.2</v>
      </c>
      <c r="D179" s="17">
        <v>12185.1</v>
      </c>
      <c r="E179" s="17">
        <v>12185.1</v>
      </c>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c r="GQ179" s="18"/>
      <c r="GR179" s="18"/>
      <c r="GS179" s="18"/>
      <c r="GT179" s="18"/>
      <c r="GU179" s="18"/>
      <c r="GV179" s="18"/>
      <c r="GW179" s="18"/>
      <c r="GX179" s="18"/>
      <c r="GY179" s="18"/>
      <c r="GZ179" s="18"/>
      <c r="HA179" s="18"/>
      <c r="HB179" s="18"/>
      <c r="HC179" s="18"/>
      <c r="HD179" s="18"/>
      <c r="HE179" s="18"/>
      <c r="HF179" s="18"/>
      <c r="HG179" s="18"/>
      <c r="HH179" s="18"/>
      <c r="HI179" s="18"/>
      <c r="HJ179" s="18"/>
      <c r="HK179" s="18"/>
      <c r="HL179" s="18"/>
      <c r="HM179" s="18"/>
      <c r="HN179" s="18"/>
      <c r="HO179" s="18"/>
      <c r="HP179" s="18"/>
      <c r="HQ179" s="18"/>
      <c r="HR179" s="18"/>
      <c r="HS179" s="18"/>
      <c r="HT179" s="18"/>
      <c r="HU179" s="18"/>
      <c r="HV179" s="18"/>
      <c r="HW179" s="18"/>
      <c r="HX179" s="18"/>
      <c r="HY179" s="18"/>
      <c r="HZ179" s="18"/>
      <c r="IA179" s="18"/>
      <c r="IB179" s="18"/>
      <c r="IC179" s="18"/>
      <c r="ID179" s="18"/>
    </row>
    <row r="180" spans="1:238" s="11" customFormat="1" ht="63" x14ac:dyDescent="0.25">
      <c r="A180" s="40" t="s">
        <v>292</v>
      </c>
      <c r="B180" s="13" t="s">
        <v>293</v>
      </c>
      <c r="C180" s="17">
        <v>1927.2</v>
      </c>
      <c r="D180" s="17">
        <v>1927.2</v>
      </c>
      <c r="E180" s="17">
        <v>1927.2</v>
      </c>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c r="GQ180" s="18"/>
      <c r="GR180" s="18"/>
      <c r="GS180" s="18"/>
      <c r="GT180" s="18"/>
      <c r="GU180" s="18"/>
      <c r="GV180" s="18"/>
      <c r="GW180" s="18"/>
      <c r="GX180" s="18"/>
      <c r="GY180" s="18"/>
      <c r="GZ180" s="18"/>
      <c r="HA180" s="18"/>
      <c r="HB180" s="18"/>
      <c r="HC180" s="18"/>
      <c r="HD180" s="18"/>
      <c r="HE180" s="18"/>
      <c r="HF180" s="18"/>
      <c r="HG180" s="18"/>
      <c r="HH180" s="18"/>
      <c r="HI180" s="18"/>
      <c r="HJ180" s="18"/>
      <c r="HK180" s="18"/>
      <c r="HL180" s="18"/>
      <c r="HM180" s="18"/>
      <c r="HN180" s="18"/>
      <c r="HO180" s="18"/>
      <c r="HP180" s="18"/>
      <c r="HQ180" s="18"/>
      <c r="HR180" s="18"/>
      <c r="HS180" s="18"/>
      <c r="HT180" s="18"/>
      <c r="HU180" s="18"/>
      <c r="HV180" s="18"/>
      <c r="HW180" s="18"/>
      <c r="HX180" s="18"/>
      <c r="HY180" s="18"/>
      <c r="HZ180" s="18"/>
      <c r="IA180" s="18"/>
      <c r="IB180" s="18"/>
      <c r="IC180" s="18"/>
      <c r="ID180" s="18"/>
    </row>
    <row r="181" spans="1:238" s="11" customFormat="1" ht="31.5" x14ac:dyDescent="0.25">
      <c r="A181" s="40" t="s">
        <v>281</v>
      </c>
      <c r="B181" s="13" t="s">
        <v>294</v>
      </c>
      <c r="C181" s="17">
        <v>391</v>
      </c>
      <c r="D181" s="17">
        <v>391</v>
      </c>
      <c r="E181" s="17">
        <v>391</v>
      </c>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c r="GQ181" s="18"/>
      <c r="GR181" s="18"/>
      <c r="GS181" s="18"/>
      <c r="GT181" s="18"/>
      <c r="GU181" s="18"/>
      <c r="GV181" s="18"/>
      <c r="GW181" s="18"/>
      <c r="GX181" s="18"/>
      <c r="GY181" s="18"/>
      <c r="GZ181" s="18"/>
      <c r="HA181" s="18"/>
      <c r="HB181" s="18"/>
      <c r="HC181" s="18"/>
      <c r="HD181" s="18"/>
      <c r="HE181" s="18"/>
      <c r="HF181" s="18"/>
      <c r="HG181" s="18"/>
      <c r="HH181" s="18"/>
      <c r="HI181" s="18"/>
      <c r="HJ181" s="18"/>
      <c r="HK181" s="18"/>
      <c r="HL181" s="18"/>
      <c r="HM181" s="18"/>
      <c r="HN181" s="18"/>
      <c r="HO181" s="18"/>
      <c r="HP181" s="18"/>
      <c r="HQ181" s="18"/>
      <c r="HR181" s="18"/>
      <c r="HS181" s="18"/>
      <c r="HT181" s="18"/>
      <c r="HU181" s="18"/>
      <c r="HV181" s="18"/>
      <c r="HW181" s="18"/>
      <c r="HX181" s="18"/>
      <c r="HY181" s="18"/>
      <c r="HZ181" s="18"/>
      <c r="IA181" s="18"/>
      <c r="IB181" s="18"/>
      <c r="IC181" s="18"/>
      <c r="ID181" s="18"/>
    </row>
    <row r="182" spans="1:238" s="11" customFormat="1" ht="31.5" x14ac:dyDescent="0.25">
      <c r="A182" s="40" t="s">
        <v>281</v>
      </c>
      <c r="B182" s="47" t="s">
        <v>295</v>
      </c>
      <c r="C182" s="17">
        <v>750</v>
      </c>
      <c r="D182" s="17">
        <v>8905.7999999999993</v>
      </c>
      <c r="E182" s="17">
        <v>26397.3</v>
      </c>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c r="GQ182" s="18"/>
      <c r="GR182" s="18"/>
      <c r="GS182" s="18"/>
      <c r="GT182" s="18"/>
      <c r="GU182" s="18"/>
      <c r="GV182" s="18"/>
      <c r="GW182" s="18"/>
      <c r="GX182" s="18"/>
      <c r="GY182" s="18"/>
      <c r="GZ182" s="18"/>
      <c r="HA182" s="18"/>
      <c r="HB182" s="18"/>
      <c r="HC182" s="18"/>
      <c r="HD182" s="18"/>
      <c r="HE182" s="18"/>
      <c r="HF182" s="18"/>
      <c r="HG182" s="18"/>
      <c r="HH182" s="18"/>
      <c r="HI182" s="18"/>
      <c r="HJ182" s="18"/>
      <c r="HK182" s="18"/>
      <c r="HL182" s="18"/>
      <c r="HM182" s="18"/>
      <c r="HN182" s="18"/>
      <c r="HO182" s="18"/>
      <c r="HP182" s="18"/>
      <c r="HQ182" s="18"/>
      <c r="HR182" s="18"/>
      <c r="HS182" s="18"/>
      <c r="HT182" s="18"/>
      <c r="HU182" s="18"/>
      <c r="HV182" s="18"/>
      <c r="HW182" s="18"/>
      <c r="HX182" s="18"/>
      <c r="HY182" s="18"/>
      <c r="HZ182" s="18"/>
      <c r="IA182" s="18"/>
      <c r="IB182" s="18"/>
      <c r="IC182" s="18"/>
      <c r="ID182" s="18"/>
    </row>
    <row r="183" spans="1:238" s="11" customFormat="1" ht="47.25" x14ac:dyDescent="0.25">
      <c r="A183" s="40" t="s">
        <v>281</v>
      </c>
      <c r="B183" s="47" t="s">
        <v>296</v>
      </c>
      <c r="C183" s="17">
        <v>20418.7</v>
      </c>
      <c r="D183" s="17">
        <v>0</v>
      </c>
      <c r="E183" s="17">
        <v>0</v>
      </c>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c r="GQ183" s="18"/>
      <c r="GR183" s="18"/>
      <c r="GS183" s="18"/>
      <c r="GT183" s="18"/>
      <c r="GU183" s="18"/>
      <c r="GV183" s="18"/>
      <c r="GW183" s="18"/>
      <c r="GX183" s="18"/>
      <c r="GY183" s="18"/>
      <c r="GZ183" s="18"/>
      <c r="HA183" s="18"/>
      <c r="HB183" s="18"/>
      <c r="HC183" s="18"/>
      <c r="HD183" s="18"/>
      <c r="HE183" s="18"/>
      <c r="HF183" s="18"/>
      <c r="HG183" s="18"/>
      <c r="HH183" s="18"/>
      <c r="HI183" s="18"/>
      <c r="HJ183" s="18"/>
      <c r="HK183" s="18"/>
      <c r="HL183" s="18"/>
      <c r="HM183" s="18"/>
      <c r="HN183" s="18"/>
      <c r="HO183" s="18"/>
      <c r="HP183" s="18"/>
      <c r="HQ183" s="18"/>
      <c r="HR183" s="18"/>
      <c r="HS183" s="18"/>
      <c r="HT183" s="18"/>
      <c r="HU183" s="18"/>
      <c r="HV183" s="18"/>
      <c r="HW183" s="18"/>
      <c r="HX183" s="18"/>
      <c r="HY183" s="18"/>
      <c r="HZ183" s="18"/>
      <c r="IA183" s="18"/>
      <c r="IB183" s="18"/>
      <c r="IC183" s="18"/>
      <c r="ID183" s="18"/>
    </row>
    <row r="184" spans="1:238" ht="47.25" x14ac:dyDescent="0.25">
      <c r="A184" s="42" t="s">
        <v>281</v>
      </c>
      <c r="B184" s="46" t="s">
        <v>297</v>
      </c>
      <c r="C184" s="17">
        <v>523.5</v>
      </c>
      <c r="D184" s="17">
        <v>523.5</v>
      </c>
      <c r="E184" s="17">
        <v>523.5</v>
      </c>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c r="DN184" s="18"/>
      <c r="DO184" s="18"/>
      <c r="DP184" s="18"/>
      <c r="DQ184" s="18"/>
      <c r="DR184" s="18"/>
      <c r="DS184" s="18"/>
      <c r="DT184" s="18"/>
      <c r="DU184" s="18"/>
      <c r="DV184" s="18"/>
      <c r="DW184" s="18"/>
      <c r="DX184" s="18"/>
      <c r="DY184" s="18"/>
      <c r="DZ184" s="18"/>
      <c r="EA184" s="18"/>
      <c r="EB184" s="18"/>
      <c r="EC184" s="18"/>
      <c r="ED184" s="18"/>
      <c r="EE184" s="18"/>
      <c r="EF184" s="18"/>
      <c r="EG184" s="18"/>
      <c r="EH184" s="18"/>
      <c r="EI184" s="18"/>
      <c r="EJ184" s="18"/>
      <c r="EK184" s="18"/>
      <c r="EL184" s="18"/>
      <c r="EM184" s="18"/>
      <c r="EN184" s="18"/>
      <c r="EO184" s="18"/>
      <c r="EP184" s="18"/>
      <c r="EQ184" s="18"/>
      <c r="ER184" s="18"/>
      <c r="ES184" s="18"/>
      <c r="ET184" s="18"/>
      <c r="EU184" s="18"/>
      <c r="EV184" s="18"/>
      <c r="EW184" s="18"/>
      <c r="EX184" s="18"/>
      <c r="EY184" s="18"/>
      <c r="EZ184" s="18"/>
      <c r="FA184" s="18"/>
      <c r="FB184" s="18"/>
      <c r="FC184" s="18"/>
      <c r="FD184" s="18"/>
      <c r="FE184" s="18"/>
      <c r="FF184" s="18"/>
      <c r="FG184" s="18"/>
      <c r="FH184" s="18"/>
      <c r="FI184" s="18"/>
      <c r="FJ184" s="18"/>
      <c r="FK184" s="18"/>
      <c r="FL184" s="18"/>
      <c r="FM184" s="18"/>
      <c r="FN184" s="18"/>
      <c r="FO184" s="18"/>
      <c r="FP184" s="18"/>
      <c r="FQ184" s="18"/>
      <c r="FR184" s="18"/>
      <c r="FS184" s="18"/>
      <c r="FT184" s="18"/>
      <c r="FU184" s="18"/>
      <c r="FV184" s="18"/>
      <c r="FW184" s="18"/>
      <c r="FX184" s="18"/>
      <c r="FY184" s="18"/>
      <c r="FZ184" s="18"/>
      <c r="GA184" s="18"/>
      <c r="GB184" s="18"/>
      <c r="GC184" s="18"/>
      <c r="GD184" s="18"/>
      <c r="GE184" s="18"/>
      <c r="GF184" s="18"/>
      <c r="GG184" s="18"/>
      <c r="GH184" s="18"/>
      <c r="GI184" s="18"/>
      <c r="GJ184" s="18"/>
      <c r="GK184" s="18"/>
      <c r="GL184" s="18"/>
      <c r="GM184" s="18"/>
      <c r="GN184" s="18"/>
      <c r="GO184" s="18"/>
      <c r="GP184" s="18"/>
      <c r="GQ184" s="18"/>
      <c r="GR184" s="18"/>
      <c r="GS184" s="18"/>
      <c r="GT184" s="18"/>
      <c r="GU184" s="18"/>
      <c r="GV184" s="18"/>
      <c r="GW184" s="18"/>
      <c r="GX184" s="18"/>
      <c r="GY184" s="18"/>
      <c r="GZ184" s="18"/>
      <c r="HA184" s="18"/>
      <c r="HB184" s="18"/>
      <c r="HC184" s="18"/>
      <c r="HD184" s="18"/>
      <c r="HE184" s="18"/>
      <c r="HF184" s="18"/>
      <c r="HG184" s="18"/>
      <c r="HH184" s="18"/>
      <c r="HI184" s="18"/>
      <c r="HJ184" s="18"/>
      <c r="HK184" s="18"/>
      <c r="HL184" s="18"/>
      <c r="HM184" s="18"/>
      <c r="HN184" s="18"/>
      <c r="HO184" s="18"/>
      <c r="HP184" s="18"/>
      <c r="HQ184" s="18"/>
      <c r="HR184" s="18"/>
      <c r="HS184" s="18"/>
      <c r="HT184" s="18"/>
      <c r="HU184" s="18"/>
      <c r="HV184" s="18"/>
      <c r="HW184" s="18"/>
      <c r="HX184" s="18"/>
      <c r="HY184" s="18"/>
      <c r="HZ184" s="18"/>
      <c r="IA184" s="18"/>
      <c r="IB184" s="18"/>
      <c r="IC184" s="18"/>
      <c r="ID184" s="18"/>
    </row>
    <row r="185" spans="1:238" ht="15.75" x14ac:dyDescent="0.25">
      <c r="A185" s="8" t="s">
        <v>298</v>
      </c>
      <c r="B185" s="9" t="s">
        <v>299</v>
      </c>
      <c r="C185" s="10">
        <f>SUM(C186:C229)</f>
        <v>3247712.1999999997</v>
      </c>
      <c r="D185" s="10">
        <f>SUM(D186:D229)</f>
        <v>3255475.6</v>
      </c>
      <c r="E185" s="10">
        <f>SUM(E186:E229)</f>
        <v>3285788.5999999996</v>
      </c>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c r="DN185" s="18"/>
      <c r="DO185" s="18"/>
      <c r="DP185" s="18"/>
      <c r="DQ185" s="18"/>
      <c r="DR185" s="18"/>
      <c r="DS185" s="18"/>
      <c r="DT185" s="18"/>
      <c r="DU185" s="18"/>
      <c r="DV185" s="18"/>
      <c r="DW185" s="18"/>
      <c r="DX185" s="18"/>
      <c r="DY185" s="18"/>
      <c r="DZ185" s="18"/>
      <c r="EA185" s="18"/>
      <c r="EB185" s="18"/>
      <c r="EC185" s="18"/>
      <c r="ED185" s="18"/>
      <c r="EE185" s="18"/>
      <c r="EF185" s="18"/>
      <c r="EG185" s="18"/>
      <c r="EH185" s="18"/>
      <c r="EI185" s="18"/>
      <c r="EJ185" s="18"/>
      <c r="EK185" s="18"/>
      <c r="EL185" s="18"/>
      <c r="EM185" s="18"/>
      <c r="EN185" s="18"/>
      <c r="EO185" s="18"/>
      <c r="EP185" s="18"/>
      <c r="EQ185" s="18"/>
      <c r="ER185" s="18"/>
      <c r="ES185" s="18"/>
      <c r="ET185" s="18"/>
      <c r="EU185" s="18"/>
      <c r="EV185" s="18"/>
      <c r="EW185" s="18"/>
      <c r="EX185" s="18"/>
      <c r="EY185" s="18"/>
      <c r="EZ185" s="18"/>
      <c r="FA185" s="18"/>
      <c r="FB185" s="18"/>
      <c r="FC185" s="18"/>
      <c r="FD185" s="18"/>
      <c r="FE185" s="18"/>
      <c r="FF185" s="18"/>
      <c r="FG185" s="18"/>
      <c r="FH185" s="18"/>
      <c r="FI185" s="18"/>
      <c r="FJ185" s="18"/>
      <c r="FK185" s="18"/>
      <c r="FL185" s="18"/>
      <c r="FM185" s="18"/>
      <c r="FN185" s="18"/>
      <c r="FO185" s="18"/>
      <c r="FP185" s="18"/>
      <c r="FQ185" s="18"/>
      <c r="FR185" s="18"/>
      <c r="FS185" s="18"/>
      <c r="FT185" s="18"/>
      <c r="FU185" s="18"/>
      <c r="FV185" s="18"/>
      <c r="FW185" s="18"/>
      <c r="FX185" s="18"/>
      <c r="FY185" s="18"/>
      <c r="FZ185" s="18"/>
      <c r="GA185" s="18"/>
      <c r="GB185" s="18"/>
      <c r="GC185" s="18"/>
      <c r="GD185" s="18"/>
      <c r="GE185" s="18"/>
      <c r="GF185" s="18"/>
      <c r="GG185" s="18"/>
      <c r="GH185" s="18"/>
      <c r="GI185" s="18"/>
      <c r="GJ185" s="18"/>
      <c r="GK185" s="18"/>
      <c r="GL185" s="18"/>
      <c r="GM185" s="18"/>
      <c r="GN185" s="18"/>
      <c r="GO185" s="18"/>
      <c r="GP185" s="18"/>
      <c r="GQ185" s="18"/>
      <c r="GR185" s="18"/>
      <c r="GS185" s="18"/>
      <c r="GT185" s="18"/>
      <c r="GU185" s="18"/>
      <c r="GV185" s="18"/>
      <c r="GW185" s="18"/>
      <c r="GX185" s="18"/>
      <c r="GY185" s="18"/>
      <c r="GZ185" s="18"/>
      <c r="HA185" s="18"/>
      <c r="HB185" s="18"/>
      <c r="HC185" s="18"/>
      <c r="HD185" s="18"/>
      <c r="HE185" s="18"/>
      <c r="HF185" s="18"/>
      <c r="HG185" s="18"/>
      <c r="HH185" s="18"/>
      <c r="HI185" s="18"/>
      <c r="HJ185" s="18"/>
      <c r="HK185" s="18"/>
      <c r="HL185" s="18"/>
      <c r="HM185" s="18"/>
      <c r="HN185" s="18"/>
      <c r="HO185" s="18"/>
      <c r="HP185" s="18"/>
      <c r="HQ185" s="18"/>
      <c r="HR185" s="18"/>
      <c r="HS185" s="18"/>
      <c r="HT185" s="18"/>
      <c r="HU185" s="18"/>
      <c r="HV185" s="18"/>
      <c r="HW185" s="18"/>
      <c r="HX185" s="18"/>
      <c r="HY185" s="18"/>
      <c r="HZ185" s="18"/>
      <c r="IA185" s="18"/>
      <c r="IB185" s="18"/>
      <c r="IC185" s="18"/>
      <c r="ID185" s="18"/>
    </row>
    <row r="186" spans="1:238" ht="31.5" x14ac:dyDescent="0.25">
      <c r="A186" s="6" t="s">
        <v>300</v>
      </c>
      <c r="B186" s="13" t="s">
        <v>301</v>
      </c>
      <c r="C186" s="17">
        <v>9375.1</v>
      </c>
      <c r="D186" s="17">
        <v>9733.7000000000007</v>
      </c>
      <c r="E186" s="17">
        <v>10106.6</v>
      </c>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c r="EO186" s="18"/>
      <c r="EP186" s="18"/>
      <c r="EQ186" s="18"/>
      <c r="ER186" s="18"/>
      <c r="ES186" s="18"/>
      <c r="ET186" s="18"/>
      <c r="EU186" s="18"/>
      <c r="EV186" s="18"/>
      <c r="EW186" s="18"/>
      <c r="EX186" s="18"/>
      <c r="EY186" s="18"/>
      <c r="EZ186" s="18"/>
      <c r="FA186" s="18"/>
      <c r="FB186" s="18"/>
      <c r="FC186" s="18"/>
      <c r="FD186" s="18"/>
      <c r="FE186" s="18"/>
      <c r="FF186" s="18"/>
      <c r="FG186" s="18"/>
      <c r="FH186" s="18"/>
      <c r="FI186" s="18"/>
      <c r="FJ186" s="18"/>
      <c r="FK186" s="18"/>
      <c r="FL186" s="18"/>
      <c r="FM186" s="18"/>
      <c r="FN186" s="18"/>
      <c r="FO186" s="18"/>
      <c r="FP186" s="18"/>
      <c r="FQ186" s="18"/>
      <c r="FR186" s="18"/>
      <c r="FS186" s="18"/>
      <c r="FT186" s="18"/>
      <c r="FU186" s="18"/>
      <c r="FV186" s="18"/>
      <c r="FW186" s="18"/>
      <c r="FX186" s="18"/>
      <c r="FY186" s="18"/>
      <c r="FZ186" s="18"/>
      <c r="GA186" s="18"/>
      <c r="GB186" s="18"/>
      <c r="GC186" s="18"/>
      <c r="GD186" s="18"/>
      <c r="GE186" s="18"/>
      <c r="GF186" s="18"/>
      <c r="GG186" s="18"/>
      <c r="GH186" s="18"/>
      <c r="GI186" s="18"/>
      <c r="GJ186" s="18"/>
      <c r="GK186" s="18"/>
      <c r="GL186" s="18"/>
      <c r="GM186" s="18"/>
      <c r="GN186" s="18"/>
      <c r="GO186" s="18"/>
      <c r="GP186" s="18"/>
      <c r="GQ186" s="18"/>
      <c r="GR186" s="18"/>
      <c r="GS186" s="18"/>
      <c r="GT186" s="18"/>
      <c r="GU186" s="18"/>
      <c r="GV186" s="18"/>
      <c r="GW186" s="18"/>
      <c r="GX186" s="18"/>
      <c r="GY186" s="18"/>
      <c r="GZ186" s="18"/>
      <c r="HA186" s="18"/>
      <c r="HB186" s="18"/>
      <c r="HC186" s="18"/>
      <c r="HD186" s="18"/>
      <c r="HE186" s="18"/>
      <c r="HF186" s="18"/>
      <c r="HG186" s="18"/>
      <c r="HH186" s="18"/>
      <c r="HI186" s="18"/>
      <c r="HJ186" s="18"/>
      <c r="HK186" s="18"/>
      <c r="HL186" s="18"/>
      <c r="HM186" s="18"/>
      <c r="HN186" s="18"/>
      <c r="HO186" s="18"/>
      <c r="HP186" s="18"/>
      <c r="HQ186" s="18"/>
      <c r="HR186" s="18"/>
      <c r="HS186" s="18"/>
      <c r="HT186" s="18"/>
      <c r="HU186" s="18"/>
      <c r="HV186" s="18"/>
      <c r="HW186" s="18"/>
      <c r="HX186" s="18"/>
      <c r="HY186" s="18"/>
      <c r="HZ186" s="18"/>
      <c r="IA186" s="18"/>
      <c r="IB186" s="18"/>
      <c r="IC186" s="18"/>
      <c r="ID186" s="18"/>
    </row>
    <row r="187" spans="1:238" ht="31.5" x14ac:dyDescent="0.25">
      <c r="A187" s="6" t="s">
        <v>302</v>
      </c>
      <c r="B187" s="13" t="s">
        <v>303</v>
      </c>
      <c r="C187" s="17">
        <v>163169.4</v>
      </c>
      <c r="D187" s="17">
        <v>170032.2</v>
      </c>
      <c r="E187" s="17">
        <v>177168.8</v>
      </c>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c r="EO187" s="18"/>
      <c r="EP187" s="18"/>
      <c r="EQ187" s="18"/>
      <c r="ER187" s="18"/>
      <c r="ES187" s="18"/>
      <c r="ET187" s="18"/>
      <c r="EU187" s="18"/>
      <c r="EV187" s="18"/>
      <c r="EW187" s="18"/>
      <c r="EX187" s="18"/>
      <c r="EY187" s="18"/>
      <c r="EZ187" s="18"/>
      <c r="FA187" s="18"/>
      <c r="FB187" s="18"/>
      <c r="FC187" s="18"/>
      <c r="FD187" s="18"/>
      <c r="FE187" s="18"/>
      <c r="FF187" s="18"/>
      <c r="FG187" s="18"/>
      <c r="FH187" s="18"/>
      <c r="FI187" s="18"/>
      <c r="FJ187" s="18"/>
      <c r="FK187" s="18"/>
      <c r="FL187" s="18"/>
      <c r="FM187" s="18"/>
      <c r="FN187" s="18"/>
      <c r="FO187" s="18"/>
      <c r="FP187" s="18"/>
      <c r="FQ187" s="18"/>
      <c r="FR187" s="18"/>
      <c r="FS187" s="18"/>
      <c r="FT187" s="18"/>
      <c r="FU187" s="18"/>
      <c r="FV187" s="18"/>
      <c r="FW187" s="18"/>
      <c r="FX187" s="18"/>
      <c r="FY187" s="18"/>
      <c r="FZ187" s="18"/>
      <c r="GA187" s="18"/>
      <c r="GB187" s="18"/>
      <c r="GC187" s="18"/>
      <c r="GD187" s="18"/>
      <c r="GE187" s="18"/>
      <c r="GF187" s="18"/>
      <c r="GG187" s="18"/>
      <c r="GH187" s="18"/>
      <c r="GI187" s="18"/>
      <c r="GJ187" s="18"/>
      <c r="GK187" s="18"/>
      <c r="GL187" s="18"/>
      <c r="GM187" s="18"/>
      <c r="GN187" s="18"/>
      <c r="GO187" s="18"/>
      <c r="GP187" s="18"/>
      <c r="GQ187" s="18"/>
      <c r="GR187" s="18"/>
      <c r="GS187" s="18"/>
      <c r="GT187" s="18"/>
      <c r="GU187" s="18"/>
      <c r="GV187" s="18"/>
      <c r="GW187" s="18"/>
      <c r="GX187" s="18"/>
      <c r="GY187" s="18"/>
      <c r="GZ187" s="18"/>
      <c r="HA187" s="18"/>
      <c r="HB187" s="18"/>
      <c r="HC187" s="18"/>
      <c r="HD187" s="18"/>
      <c r="HE187" s="18"/>
      <c r="HF187" s="18"/>
      <c r="HG187" s="18"/>
      <c r="HH187" s="18"/>
      <c r="HI187" s="18"/>
      <c r="HJ187" s="18"/>
      <c r="HK187" s="18"/>
      <c r="HL187" s="18"/>
      <c r="HM187" s="18"/>
      <c r="HN187" s="18"/>
      <c r="HO187" s="18"/>
      <c r="HP187" s="18"/>
      <c r="HQ187" s="18"/>
      <c r="HR187" s="18"/>
      <c r="HS187" s="18"/>
      <c r="HT187" s="18"/>
      <c r="HU187" s="18"/>
      <c r="HV187" s="18"/>
      <c r="HW187" s="18"/>
      <c r="HX187" s="18"/>
      <c r="HY187" s="18"/>
      <c r="HZ187" s="18"/>
      <c r="IA187" s="18"/>
      <c r="IB187" s="18"/>
      <c r="IC187" s="18"/>
      <c r="ID187" s="18"/>
    </row>
    <row r="188" spans="1:238" ht="31.5" x14ac:dyDescent="0.25">
      <c r="A188" s="6" t="s">
        <v>304</v>
      </c>
      <c r="B188" s="13" t="s">
        <v>305</v>
      </c>
      <c r="C188" s="17">
        <v>6222.9</v>
      </c>
      <c r="D188" s="17">
        <v>6222.9</v>
      </c>
      <c r="E188" s="17">
        <v>6222.9</v>
      </c>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c r="GQ188" s="18"/>
      <c r="GR188" s="18"/>
      <c r="GS188" s="18"/>
      <c r="GT188" s="18"/>
      <c r="GU188" s="18"/>
      <c r="GV188" s="18"/>
      <c r="GW188" s="18"/>
      <c r="GX188" s="18"/>
      <c r="GY188" s="18"/>
      <c r="GZ188" s="18"/>
      <c r="HA188" s="18"/>
      <c r="HB188" s="18"/>
      <c r="HC188" s="18"/>
      <c r="HD188" s="18"/>
      <c r="HE188" s="18"/>
      <c r="HF188" s="18"/>
      <c r="HG188" s="18"/>
      <c r="HH188" s="18"/>
      <c r="HI188" s="18"/>
      <c r="HJ188" s="18"/>
      <c r="HK188" s="18"/>
      <c r="HL188" s="18"/>
      <c r="HM188" s="18"/>
      <c r="HN188" s="18"/>
      <c r="HO188" s="18"/>
      <c r="HP188" s="18"/>
      <c r="HQ188" s="18"/>
      <c r="HR188" s="18"/>
      <c r="HS188" s="18"/>
      <c r="HT188" s="18"/>
      <c r="HU188" s="18"/>
      <c r="HV188" s="18"/>
      <c r="HW188" s="18"/>
      <c r="HX188" s="18"/>
      <c r="HY188" s="18"/>
      <c r="HZ188" s="18"/>
      <c r="IA188" s="18"/>
      <c r="IB188" s="18"/>
      <c r="IC188" s="18"/>
      <c r="ID188" s="18"/>
    </row>
    <row r="189" spans="1:238" ht="63" x14ac:dyDescent="0.25">
      <c r="A189" s="6" t="s">
        <v>304</v>
      </c>
      <c r="B189" s="13" t="s">
        <v>306</v>
      </c>
      <c r="C189" s="17">
        <v>236.4</v>
      </c>
      <c r="D189" s="17">
        <v>236.4</v>
      </c>
      <c r="E189" s="17">
        <v>236.4</v>
      </c>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c r="EO189" s="18"/>
      <c r="EP189" s="18"/>
      <c r="EQ189" s="18"/>
      <c r="ER189" s="18"/>
      <c r="ES189" s="18"/>
      <c r="ET189" s="18"/>
      <c r="EU189" s="18"/>
      <c r="EV189" s="18"/>
      <c r="EW189" s="18"/>
      <c r="EX189" s="18"/>
      <c r="EY189" s="18"/>
      <c r="EZ189" s="18"/>
      <c r="FA189" s="18"/>
      <c r="FB189" s="18"/>
      <c r="FC189" s="18"/>
      <c r="FD189" s="18"/>
      <c r="FE189" s="18"/>
      <c r="FF189" s="18"/>
      <c r="FG189" s="18"/>
      <c r="FH189" s="18"/>
      <c r="FI189" s="18"/>
      <c r="FJ189" s="18"/>
      <c r="FK189" s="18"/>
      <c r="FL189" s="18"/>
      <c r="FM189" s="18"/>
      <c r="FN189" s="18"/>
      <c r="FO189" s="18"/>
      <c r="FP189" s="18"/>
      <c r="FQ189" s="18"/>
      <c r="FR189" s="18"/>
      <c r="FS189" s="18"/>
      <c r="FT189" s="18"/>
      <c r="FU189" s="18"/>
      <c r="FV189" s="18"/>
      <c r="FW189" s="18"/>
      <c r="FX189" s="18"/>
      <c r="FY189" s="18"/>
      <c r="FZ189" s="18"/>
      <c r="GA189" s="18"/>
      <c r="GB189" s="18"/>
      <c r="GC189" s="18"/>
      <c r="GD189" s="18"/>
      <c r="GE189" s="18"/>
      <c r="GF189" s="18"/>
      <c r="GG189" s="18"/>
      <c r="GH189" s="18"/>
      <c r="GI189" s="18"/>
      <c r="GJ189" s="18"/>
      <c r="GK189" s="18"/>
      <c r="GL189" s="18"/>
      <c r="GM189" s="18"/>
      <c r="GN189" s="18"/>
      <c r="GO189" s="18"/>
      <c r="GP189" s="18"/>
      <c r="GQ189" s="18"/>
      <c r="GR189" s="18"/>
      <c r="GS189" s="18"/>
      <c r="GT189" s="18"/>
      <c r="GU189" s="18"/>
      <c r="GV189" s="18"/>
      <c r="GW189" s="18"/>
      <c r="GX189" s="18"/>
      <c r="GY189" s="18"/>
      <c r="GZ189" s="18"/>
      <c r="HA189" s="18"/>
      <c r="HB189" s="18"/>
      <c r="HC189" s="18"/>
      <c r="HD189" s="18"/>
      <c r="HE189" s="18"/>
      <c r="HF189" s="18"/>
      <c r="HG189" s="18"/>
      <c r="HH189" s="18"/>
      <c r="HI189" s="18"/>
      <c r="HJ189" s="18"/>
      <c r="HK189" s="18"/>
      <c r="HL189" s="18"/>
      <c r="HM189" s="18"/>
      <c r="HN189" s="18"/>
      <c r="HO189" s="18"/>
      <c r="HP189" s="18"/>
      <c r="HQ189" s="18"/>
      <c r="HR189" s="18"/>
      <c r="HS189" s="18"/>
      <c r="HT189" s="18"/>
      <c r="HU189" s="18"/>
      <c r="HV189" s="18"/>
      <c r="HW189" s="18"/>
      <c r="HX189" s="18"/>
      <c r="HY189" s="18"/>
      <c r="HZ189" s="18"/>
      <c r="IA189" s="18"/>
      <c r="IB189" s="18"/>
      <c r="IC189" s="18"/>
      <c r="ID189" s="18"/>
    </row>
    <row r="190" spans="1:238" ht="47.25" x14ac:dyDescent="0.25">
      <c r="A190" s="6" t="s">
        <v>304</v>
      </c>
      <c r="B190" s="13" t="s">
        <v>307</v>
      </c>
      <c r="C190" s="17">
        <v>137.80000000000001</v>
      </c>
      <c r="D190" s="17">
        <v>137.69999999999999</v>
      </c>
      <c r="E190" s="17">
        <v>137.80000000000001</v>
      </c>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c r="DN190" s="18"/>
      <c r="DO190" s="18"/>
      <c r="DP190" s="18"/>
      <c r="DQ190" s="18"/>
      <c r="DR190" s="18"/>
      <c r="DS190" s="18"/>
      <c r="DT190" s="18"/>
      <c r="DU190" s="18"/>
      <c r="DV190" s="18"/>
      <c r="DW190" s="18"/>
      <c r="DX190" s="18"/>
      <c r="DY190" s="18"/>
      <c r="DZ190" s="18"/>
      <c r="EA190" s="18"/>
      <c r="EB190" s="18"/>
      <c r="EC190" s="18"/>
      <c r="ED190" s="18"/>
      <c r="EE190" s="18"/>
      <c r="EF190" s="18"/>
      <c r="EG190" s="18"/>
      <c r="EH190" s="18"/>
      <c r="EI190" s="18"/>
      <c r="EJ190" s="18"/>
      <c r="EK190" s="18"/>
      <c r="EL190" s="18"/>
      <c r="EM190" s="18"/>
      <c r="EN190" s="18"/>
      <c r="EO190" s="18"/>
      <c r="EP190" s="18"/>
      <c r="EQ190" s="18"/>
      <c r="ER190" s="18"/>
      <c r="ES190" s="18"/>
      <c r="ET190" s="18"/>
      <c r="EU190" s="18"/>
      <c r="EV190" s="18"/>
      <c r="EW190" s="18"/>
      <c r="EX190" s="18"/>
      <c r="EY190" s="18"/>
      <c r="EZ190" s="18"/>
      <c r="FA190" s="18"/>
      <c r="FB190" s="18"/>
      <c r="FC190" s="18"/>
      <c r="FD190" s="18"/>
      <c r="FE190" s="18"/>
      <c r="FF190" s="18"/>
      <c r="FG190" s="18"/>
      <c r="FH190" s="18"/>
      <c r="FI190" s="18"/>
      <c r="FJ190" s="18"/>
      <c r="FK190" s="18"/>
      <c r="FL190" s="18"/>
      <c r="FM190" s="18"/>
      <c r="FN190" s="18"/>
      <c r="FO190" s="18"/>
      <c r="FP190" s="18"/>
      <c r="FQ190" s="18"/>
      <c r="FR190" s="18"/>
      <c r="FS190" s="18"/>
      <c r="FT190" s="18"/>
      <c r="FU190" s="18"/>
      <c r="FV190" s="18"/>
      <c r="FW190" s="18"/>
      <c r="FX190" s="18"/>
      <c r="FY190" s="18"/>
      <c r="FZ190" s="18"/>
      <c r="GA190" s="18"/>
      <c r="GB190" s="18"/>
      <c r="GC190" s="18"/>
      <c r="GD190" s="18"/>
      <c r="GE190" s="18"/>
      <c r="GF190" s="18"/>
      <c r="GG190" s="18"/>
      <c r="GH190" s="18"/>
      <c r="GI190" s="18"/>
      <c r="GJ190" s="18"/>
      <c r="GK190" s="18"/>
      <c r="GL190" s="18"/>
      <c r="GM190" s="18"/>
      <c r="GN190" s="18"/>
      <c r="GO190" s="18"/>
      <c r="GP190" s="18"/>
      <c r="GQ190" s="18"/>
      <c r="GR190" s="18"/>
      <c r="GS190" s="18"/>
      <c r="GT190" s="18"/>
      <c r="GU190" s="18"/>
      <c r="GV190" s="18"/>
      <c r="GW190" s="18"/>
      <c r="GX190" s="18"/>
      <c r="GY190" s="18"/>
      <c r="GZ190" s="18"/>
      <c r="HA190" s="18"/>
      <c r="HB190" s="18"/>
      <c r="HC190" s="18"/>
      <c r="HD190" s="18"/>
      <c r="HE190" s="18"/>
      <c r="HF190" s="18"/>
      <c r="HG190" s="18"/>
      <c r="HH190" s="18"/>
      <c r="HI190" s="18"/>
      <c r="HJ190" s="18"/>
      <c r="HK190" s="18"/>
      <c r="HL190" s="18"/>
      <c r="HM190" s="18"/>
      <c r="HN190" s="18"/>
      <c r="HO190" s="18"/>
      <c r="HP190" s="18"/>
      <c r="HQ190" s="18"/>
      <c r="HR190" s="18"/>
      <c r="HS190" s="18"/>
      <c r="HT190" s="18"/>
      <c r="HU190" s="18"/>
      <c r="HV190" s="18"/>
      <c r="HW190" s="18"/>
      <c r="HX190" s="18"/>
      <c r="HY190" s="18"/>
      <c r="HZ190" s="18"/>
      <c r="IA190" s="18"/>
      <c r="IB190" s="18"/>
      <c r="IC190" s="18"/>
      <c r="ID190" s="18"/>
    </row>
    <row r="191" spans="1:238" ht="31.5" x14ac:dyDescent="0.25">
      <c r="A191" s="6" t="s">
        <v>304</v>
      </c>
      <c r="B191" s="13" t="s">
        <v>308</v>
      </c>
      <c r="C191" s="17">
        <v>1037.3</v>
      </c>
      <c r="D191" s="17">
        <v>1037.3</v>
      </c>
      <c r="E191" s="17">
        <v>1037.3</v>
      </c>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c r="EO191" s="18"/>
      <c r="EP191" s="18"/>
      <c r="EQ191" s="18"/>
      <c r="ER191" s="18"/>
      <c r="ES191" s="18"/>
      <c r="ET191" s="18"/>
      <c r="EU191" s="18"/>
      <c r="EV191" s="18"/>
      <c r="EW191" s="18"/>
      <c r="EX191" s="18"/>
      <c r="EY191" s="18"/>
      <c r="EZ191" s="18"/>
      <c r="FA191" s="18"/>
      <c r="FB191" s="18"/>
      <c r="FC191" s="18"/>
      <c r="FD191" s="18"/>
      <c r="FE191" s="18"/>
      <c r="FF191" s="18"/>
      <c r="FG191" s="18"/>
      <c r="FH191" s="18"/>
      <c r="FI191" s="18"/>
      <c r="FJ191" s="18"/>
      <c r="FK191" s="18"/>
      <c r="FL191" s="18"/>
      <c r="FM191" s="18"/>
      <c r="FN191" s="18"/>
      <c r="FO191" s="18"/>
      <c r="FP191" s="18"/>
      <c r="FQ191" s="18"/>
      <c r="FR191" s="18"/>
      <c r="FS191" s="18"/>
      <c r="FT191" s="18"/>
      <c r="FU191" s="18"/>
      <c r="FV191" s="18"/>
      <c r="FW191" s="18"/>
      <c r="FX191" s="18"/>
      <c r="FY191" s="18"/>
      <c r="FZ191" s="18"/>
      <c r="GA191" s="18"/>
      <c r="GB191" s="18"/>
      <c r="GC191" s="18"/>
      <c r="GD191" s="18"/>
      <c r="GE191" s="18"/>
      <c r="GF191" s="18"/>
      <c r="GG191" s="18"/>
      <c r="GH191" s="18"/>
      <c r="GI191" s="18"/>
      <c r="GJ191" s="18"/>
      <c r="GK191" s="18"/>
      <c r="GL191" s="18"/>
      <c r="GM191" s="18"/>
      <c r="GN191" s="18"/>
      <c r="GO191" s="18"/>
      <c r="GP191" s="18"/>
      <c r="GQ191" s="18"/>
      <c r="GR191" s="18"/>
      <c r="GS191" s="18"/>
      <c r="GT191" s="18"/>
      <c r="GU191" s="18"/>
      <c r="GV191" s="18"/>
      <c r="GW191" s="18"/>
      <c r="GX191" s="18"/>
      <c r="GY191" s="18"/>
      <c r="GZ191" s="18"/>
      <c r="HA191" s="18"/>
      <c r="HB191" s="18"/>
      <c r="HC191" s="18"/>
      <c r="HD191" s="18"/>
      <c r="HE191" s="18"/>
      <c r="HF191" s="18"/>
      <c r="HG191" s="18"/>
      <c r="HH191" s="18"/>
      <c r="HI191" s="18"/>
      <c r="HJ191" s="18"/>
      <c r="HK191" s="18"/>
      <c r="HL191" s="18"/>
      <c r="HM191" s="18"/>
      <c r="HN191" s="18"/>
      <c r="HO191" s="18"/>
      <c r="HP191" s="18"/>
      <c r="HQ191" s="18"/>
      <c r="HR191" s="18"/>
      <c r="HS191" s="18"/>
      <c r="HT191" s="18"/>
      <c r="HU191" s="18"/>
      <c r="HV191" s="18"/>
      <c r="HW191" s="18"/>
      <c r="HX191" s="18"/>
      <c r="HY191" s="18"/>
      <c r="HZ191" s="18"/>
      <c r="IA191" s="18"/>
      <c r="IB191" s="18"/>
      <c r="IC191" s="18"/>
      <c r="ID191" s="18"/>
    </row>
    <row r="192" spans="1:238" s="48" customFormat="1" ht="47.25" x14ac:dyDescent="0.25">
      <c r="A192" s="6" t="s">
        <v>304</v>
      </c>
      <c r="B192" s="13" t="s">
        <v>309</v>
      </c>
      <c r="C192" s="17">
        <v>1231.3</v>
      </c>
      <c r="D192" s="17">
        <v>0</v>
      </c>
      <c r="E192" s="17">
        <v>0</v>
      </c>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c r="DN192" s="18"/>
      <c r="DO192" s="18"/>
      <c r="DP192" s="18"/>
      <c r="DQ192" s="18"/>
      <c r="DR192" s="18"/>
      <c r="DS192" s="18"/>
      <c r="DT192" s="18"/>
      <c r="DU192" s="18"/>
      <c r="DV192" s="18"/>
      <c r="DW192" s="18"/>
      <c r="DX192" s="18"/>
      <c r="DY192" s="18"/>
      <c r="DZ192" s="18"/>
      <c r="EA192" s="18"/>
      <c r="EB192" s="18"/>
      <c r="EC192" s="18"/>
      <c r="ED192" s="18"/>
      <c r="EE192" s="18"/>
      <c r="EF192" s="18"/>
      <c r="EG192" s="18"/>
      <c r="EH192" s="18"/>
      <c r="EI192" s="18"/>
      <c r="EJ192" s="18"/>
      <c r="EK192" s="18"/>
      <c r="EL192" s="18"/>
      <c r="EM192" s="18"/>
      <c r="EN192" s="18"/>
      <c r="EO192" s="18"/>
      <c r="EP192" s="18"/>
      <c r="EQ192" s="18"/>
      <c r="ER192" s="18"/>
      <c r="ES192" s="18"/>
      <c r="ET192" s="18"/>
      <c r="EU192" s="18"/>
      <c r="EV192" s="18"/>
      <c r="EW192" s="18"/>
      <c r="EX192" s="18"/>
      <c r="EY192" s="18"/>
      <c r="EZ192" s="18"/>
      <c r="FA192" s="18"/>
      <c r="FB192" s="18"/>
      <c r="FC192" s="18"/>
      <c r="FD192" s="18"/>
      <c r="FE192" s="18"/>
      <c r="FF192" s="18"/>
      <c r="FG192" s="18"/>
      <c r="FH192" s="18"/>
      <c r="FI192" s="18"/>
      <c r="FJ192" s="18"/>
      <c r="FK192" s="18"/>
      <c r="FL192" s="18"/>
      <c r="FM192" s="18"/>
      <c r="FN192" s="18"/>
      <c r="FO192" s="18"/>
      <c r="FP192" s="18"/>
      <c r="FQ192" s="18"/>
      <c r="FR192" s="18"/>
      <c r="FS192" s="18"/>
      <c r="FT192" s="18"/>
      <c r="FU192" s="18"/>
      <c r="FV192" s="18"/>
      <c r="FW192" s="18"/>
      <c r="FX192" s="18"/>
      <c r="FY192" s="18"/>
      <c r="FZ192" s="18"/>
      <c r="GA192" s="18"/>
      <c r="GB192" s="18"/>
      <c r="GC192" s="18"/>
      <c r="GD192" s="18"/>
      <c r="GE192" s="18"/>
      <c r="GF192" s="18"/>
      <c r="GG192" s="18"/>
      <c r="GH192" s="18"/>
      <c r="GI192" s="18"/>
      <c r="GJ192" s="18"/>
      <c r="GK192" s="18"/>
      <c r="GL192" s="18"/>
      <c r="GM192" s="18"/>
      <c r="GN192" s="18"/>
      <c r="GO192" s="18"/>
      <c r="GP192" s="18"/>
      <c r="GQ192" s="18"/>
      <c r="GR192" s="18"/>
      <c r="GS192" s="18"/>
      <c r="GT192" s="18"/>
      <c r="GU192" s="18"/>
      <c r="GV192" s="18"/>
      <c r="GW192" s="18"/>
      <c r="GX192" s="18"/>
      <c r="GY192" s="18"/>
      <c r="GZ192" s="18"/>
      <c r="HA192" s="18"/>
      <c r="HB192" s="18"/>
      <c r="HC192" s="18"/>
      <c r="HD192" s="18"/>
      <c r="HE192" s="18"/>
      <c r="HF192" s="18"/>
      <c r="HG192" s="18"/>
      <c r="HH192" s="18"/>
      <c r="HI192" s="18"/>
      <c r="HJ192" s="18"/>
      <c r="HK192" s="18"/>
      <c r="HL192" s="18"/>
      <c r="HM192" s="18"/>
      <c r="HN192" s="18"/>
      <c r="HO192" s="18"/>
      <c r="HP192" s="18"/>
      <c r="HQ192" s="18"/>
      <c r="HR192" s="18"/>
      <c r="HS192" s="18"/>
      <c r="HT192" s="18"/>
      <c r="HU192" s="18"/>
      <c r="HV192" s="18"/>
      <c r="HW192" s="18"/>
      <c r="HX192" s="18"/>
      <c r="HY192" s="18"/>
      <c r="HZ192" s="18"/>
      <c r="IA192" s="18"/>
      <c r="IB192" s="18"/>
      <c r="IC192" s="18"/>
      <c r="ID192" s="18"/>
    </row>
    <row r="193" spans="1:238" ht="47.25" x14ac:dyDescent="0.25">
      <c r="A193" s="6" t="s">
        <v>310</v>
      </c>
      <c r="B193" s="13" t="s">
        <v>311</v>
      </c>
      <c r="C193" s="17">
        <v>6308.9</v>
      </c>
      <c r="D193" s="17">
        <v>6561.3</v>
      </c>
      <c r="E193" s="17">
        <v>6823.8</v>
      </c>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c r="EO193" s="18"/>
      <c r="EP193" s="18"/>
      <c r="EQ193" s="18"/>
      <c r="ER193" s="18"/>
      <c r="ES193" s="18"/>
      <c r="ET193" s="18"/>
      <c r="EU193" s="18"/>
      <c r="EV193" s="18"/>
      <c r="EW193" s="18"/>
      <c r="EX193" s="18"/>
      <c r="EY193" s="18"/>
      <c r="EZ193" s="18"/>
      <c r="FA193" s="18"/>
      <c r="FB193" s="18"/>
      <c r="FC193" s="18"/>
      <c r="FD193" s="18"/>
      <c r="FE193" s="18"/>
      <c r="FF193" s="18"/>
      <c r="FG193" s="18"/>
      <c r="FH193" s="18"/>
      <c r="FI193" s="18"/>
      <c r="FJ193" s="18"/>
      <c r="FK193" s="18"/>
      <c r="FL193" s="18"/>
      <c r="FM193" s="18"/>
      <c r="FN193" s="18"/>
      <c r="FO193" s="18"/>
      <c r="FP193" s="18"/>
      <c r="FQ193" s="18"/>
      <c r="FR193" s="18"/>
      <c r="FS193" s="18"/>
      <c r="FT193" s="18"/>
      <c r="FU193" s="18"/>
      <c r="FV193" s="18"/>
      <c r="FW193" s="18"/>
      <c r="FX193" s="18"/>
      <c r="FY193" s="18"/>
      <c r="FZ193" s="18"/>
      <c r="GA193" s="18"/>
      <c r="GB193" s="18"/>
      <c r="GC193" s="18"/>
      <c r="GD193" s="18"/>
      <c r="GE193" s="18"/>
      <c r="GF193" s="18"/>
      <c r="GG193" s="18"/>
      <c r="GH193" s="18"/>
      <c r="GI193" s="18"/>
      <c r="GJ193" s="18"/>
      <c r="GK193" s="18"/>
      <c r="GL193" s="18"/>
      <c r="GM193" s="18"/>
      <c r="GN193" s="18"/>
      <c r="GO193" s="18"/>
      <c r="GP193" s="18"/>
      <c r="GQ193" s="18"/>
      <c r="GR193" s="18"/>
      <c r="GS193" s="18"/>
      <c r="GT193" s="18"/>
      <c r="GU193" s="18"/>
      <c r="GV193" s="18"/>
      <c r="GW193" s="18"/>
      <c r="GX193" s="18"/>
      <c r="GY193" s="18"/>
      <c r="GZ193" s="18"/>
      <c r="HA193" s="18"/>
      <c r="HB193" s="18"/>
      <c r="HC193" s="18"/>
      <c r="HD193" s="18"/>
      <c r="HE193" s="18"/>
      <c r="HF193" s="18"/>
      <c r="HG193" s="18"/>
      <c r="HH193" s="18"/>
      <c r="HI193" s="18"/>
      <c r="HJ193" s="18"/>
      <c r="HK193" s="18"/>
      <c r="HL193" s="18"/>
      <c r="HM193" s="18"/>
      <c r="HN193" s="18"/>
      <c r="HO193" s="18"/>
      <c r="HP193" s="18"/>
      <c r="HQ193" s="18"/>
      <c r="HR193" s="18"/>
      <c r="HS193" s="18"/>
      <c r="HT193" s="18"/>
      <c r="HU193" s="18"/>
      <c r="HV193" s="18"/>
      <c r="HW193" s="18"/>
      <c r="HX193" s="18"/>
      <c r="HY193" s="18"/>
      <c r="HZ193" s="18"/>
      <c r="IA193" s="18"/>
      <c r="IB193" s="18"/>
      <c r="IC193" s="18"/>
      <c r="ID193" s="18"/>
    </row>
    <row r="194" spans="1:238" ht="78.75" x14ac:dyDescent="0.25">
      <c r="A194" s="6" t="s">
        <v>310</v>
      </c>
      <c r="B194" s="13" t="s">
        <v>312</v>
      </c>
      <c r="C194" s="17">
        <v>9380</v>
      </c>
      <c r="D194" s="17">
        <v>9400</v>
      </c>
      <c r="E194" s="17">
        <v>9400</v>
      </c>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c r="DJ194" s="18"/>
      <c r="DK194" s="18"/>
      <c r="DL194" s="18"/>
      <c r="DM194" s="18"/>
      <c r="DN194" s="18"/>
      <c r="DO194" s="18"/>
      <c r="DP194" s="18"/>
      <c r="DQ194" s="18"/>
      <c r="DR194" s="18"/>
      <c r="DS194" s="18"/>
      <c r="DT194" s="18"/>
      <c r="DU194" s="18"/>
      <c r="DV194" s="18"/>
      <c r="DW194" s="18"/>
      <c r="DX194" s="18"/>
      <c r="DY194" s="18"/>
      <c r="DZ194" s="18"/>
      <c r="EA194" s="18"/>
      <c r="EB194" s="18"/>
      <c r="EC194" s="18"/>
      <c r="ED194" s="18"/>
      <c r="EE194" s="18"/>
      <c r="EF194" s="18"/>
      <c r="EG194" s="18"/>
      <c r="EH194" s="18"/>
      <c r="EI194" s="18"/>
      <c r="EJ194" s="18"/>
      <c r="EK194" s="18"/>
      <c r="EL194" s="18"/>
      <c r="EM194" s="18"/>
      <c r="EN194" s="18"/>
      <c r="EO194" s="18"/>
      <c r="EP194" s="18"/>
      <c r="EQ194" s="18"/>
      <c r="ER194" s="18"/>
      <c r="ES194" s="18"/>
      <c r="ET194" s="18"/>
      <c r="EU194" s="18"/>
      <c r="EV194" s="18"/>
      <c r="EW194" s="18"/>
      <c r="EX194" s="18"/>
      <c r="EY194" s="18"/>
      <c r="EZ194" s="18"/>
      <c r="FA194" s="18"/>
      <c r="FB194" s="18"/>
      <c r="FC194" s="18"/>
      <c r="FD194" s="18"/>
      <c r="FE194" s="18"/>
      <c r="FF194" s="18"/>
      <c r="FG194" s="18"/>
      <c r="FH194" s="18"/>
      <c r="FI194" s="18"/>
      <c r="FJ194" s="18"/>
      <c r="FK194" s="18"/>
      <c r="FL194" s="18"/>
      <c r="FM194" s="18"/>
      <c r="FN194" s="18"/>
      <c r="FO194" s="18"/>
      <c r="FP194" s="18"/>
      <c r="FQ194" s="18"/>
      <c r="FR194" s="18"/>
      <c r="FS194" s="18"/>
      <c r="FT194" s="18"/>
      <c r="FU194" s="18"/>
      <c r="FV194" s="18"/>
      <c r="FW194" s="18"/>
      <c r="FX194" s="18"/>
      <c r="FY194" s="18"/>
      <c r="FZ194" s="18"/>
      <c r="GA194" s="18"/>
      <c r="GB194" s="18"/>
      <c r="GC194" s="18"/>
      <c r="GD194" s="18"/>
      <c r="GE194" s="18"/>
      <c r="GF194" s="18"/>
      <c r="GG194" s="18"/>
      <c r="GH194" s="18"/>
      <c r="GI194" s="18"/>
      <c r="GJ194" s="18"/>
      <c r="GK194" s="18"/>
      <c r="GL194" s="18"/>
      <c r="GM194" s="18"/>
      <c r="GN194" s="18"/>
      <c r="GO194" s="18"/>
      <c r="GP194" s="18"/>
      <c r="GQ194" s="18"/>
      <c r="GR194" s="18"/>
      <c r="GS194" s="18"/>
      <c r="GT194" s="18"/>
      <c r="GU194" s="18"/>
      <c r="GV194" s="18"/>
      <c r="GW194" s="18"/>
      <c r="GX194" s="18"/>
      <c r="GY194" s="18"/>
      <c r="GZ194" s="18"/>
      <c r="HA194" s="18"/>
      <c r="HB194" s="18"/>
      <c r="HC194" s="18"/>
      <c r="HD194" s="18"/>
      <c r="HE194" s="18"/>
      <c r="HF194" s="18"/>
      <c r="HG194" s="18"/>
      <c r="HH194" s="18"/>
      <c r="HI194" s="18"/>
      <c r="HJ194" s="18"/>
      <c r="HK194" s="18"/>
      <c r="HL194" s="18"/>
      <c r="HM194" s="18"/>
      <c r="HN194" s="18"/>
      <c r="HO194" s="18"/>
      <c r="HP194" s="18"/>
      <c r="HQ194" s="18"/>
      <c r="HR194" s="18"/>
      <c r="HS194" s="18"/>
      <c r="HT194" s="18"/>
      <c r="HU194" s="18"/>
      <c r="HV194" s="18"/>
      <c r="HW194" s="18"/>
      <c r="HX194" s="18"/>
      <c r="HY194" s="18"/>
      <c r="HZ194" s="18"/>
      <c r="IA194" s="18"/>
      <c r="IB194" s="18"/>
      <c r="IC194" s="18"/>
      <c r="ID194" s="18"/>
    </row>
    <row r="195" spans="1:238" ht="47.25" x14ac:dyDescent="0.25">
      <c r="A195" s="6" t="s">
        <v>310</v>
      </c>
      <c r="B195" s="13" t="s">
        <v>313</v>
      </c>
      <c r="C195" s="17">
        <v>1173.0999999999999</v>
      </c>
      <c r="D195" s="17">
        <v>1220</v>
      </c>
      <c r="E195" s="17">
        <v>1268.9000000000001</v>
      </c>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c r="EO195" s="18"/>
      <c r="EP195" s="18"/>
      <c r="EQ195" s="18"/>
      <c r="ER195" s="18"/>
      <c r="ES195" s="18"/>
      <c r="ET195" s="18"/>
      <c r="EU195" s="18"/>
      <c r="EV195" s="18"/>
      <c r="EW195" s="18"/>
      <c r="EX195" s="18"/>
      <c r="EY195" s="18"/>
      <c r="EZ195" s="18"/>
      <c r="FA195" s="18"/>
      <c r="FB195" s="18"/>
      <c r="FC195" s="18"/>
      <c r="FD195" s="18"/>
      <c r="FE195" s="18"/>
      <c r="FF195" s="18"/>
      <c r="FG195" s="18"/>
      <c r="FH195" s="18"/>
      <c r="FI195" s="18"/>
      <c r="FJ195" s="18"/>
      <c r="FK195" s="18"/>
      <c r="FL195" s="18"/>
      <c r="FM195" s="18"/>
      <c r="FN195" s="18"/>
      <c r="FO195" s="18"/>
      <c r="FP195" s="18"/>
      <c r="FQ195" s="18"/>
      <c r="FR195" s="18"/>
      <c r="FS195" s="18"/>
      <c r="FT195" s="18"/>
      <c r="FU195" s="18"/>
      <c r="FV195" s="18"/>
      <c r="FW195" s="18"/>
      <c r="FX195" s="18"/>
      <c r="FY195" s="18"/>
      <c r="FZ195" s="18"/>
      <c r="GA195" s="18"/>
      <c r="GB195" s="18"/>
      <c r="GC195" s="18"/>
      <c r="GD195" s="18"/>
      <c r="GE195" s="18"/>
      <c r="GF195" s="18"/>
      <c r="GG195" s="18"/>
      <c r="GH195" s="18"/>
      <c r="GI195" s="18"/>
      <c r="GJ195" s="18"/>
      <c r="GK195" s="18"/>
      <c r="GL195" s="18"/>
      <c r="GM195" s="18"/>
      <c r="GN195" s="18"/>
      <c r="GO195" s="18"/>
      <c r="GP195" s="18"/>
      <c r="GQ195" s="18"/>
      <c r="GR195" s="18"/>
      <c r="GS195" s="18"/>
      <c r="GT195" s="18"/>
      <c r="GU195" s="18"/>
      <c r="GV195" s="18"/>
      <c r="GW195" s="18"/>
      <c r="GX195" s="18"/>
      <c r="GY195" s="18"/>
      <c r="GZ195" s="18"/>
      <c r="HA195" s="18"/>
      <c r="HB195" s="18"/>
      <c r="HC195" s="18"/>
      <c r="HD195" s="18"/>
      <c r="HE195" s="18"/>
      <c r="HF195" s="18"/>
      <c r="HG195" s="18"/>
      <c r="HH195" s="18"/>
      <c r="HI195" s="18"/>
      <c r="HJ195" s="18"/>
      <c r="HK195" s="18"/>
      <c r="HL195" s="18"/>
      <c r="HM195" s="18"/>
      <c r="HN195" s="18"/>
      <c r="HO195" s="18"/>
      <c r="HP195" s="18"/>
      <c r="HQ195" s="18"/>
      <c r="HR195" s="18"/>
      <c r="HS195" s="18"/>
      <c r="HT195" s="18"/>
      <c r="HU195" s="18"/>
      <c r="HV195" s="18"/>
      <c r="HW195" s="18"/>
      <c r="HX195" s="18"/>
      <c r="HY195" s="18"/>
      <c r="HZ195" s="18"/>
      <c r="IA195" s="18"/>
      <c r="IB195" s="18"/>
      <c r="IC195" s="18"/>
      <c r="ID195" s="18"/>
    </row>
    <row r="196" spans="1:238" ht="63" x14ac:dyDescent="0.25">
      <c r="A196" s="6" t="s">
        <v>310</v>
      </c>
      <c r="B196" s="13" t="s">
        <v>314</v>
      </c>
      <c r="C196" s="17">
        <v>12983.5</v>
      </c>
      <c r="D196" s="17">
        <v>13447.4</v>
      </c>
      <c r="E196" s="17">
        <v>13929.8</v>
      </c>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c r="GQ196" s="18"/>
      <c r="GR196" s="18"/>
      <c r="GS196" s="18"/>
      <c r="GT196" s="18"/>
      <c r="GU196" s="18"/>
      <c r="GV196" s="18"/>
      <c r="GW196" s="18"/>
      <c r="GX196" s="18"/>
      <c r="GY196" s="18"/>
      <c r="GZ196" s="18"/>
      <c r="HA196" s="18"/>
      <c r="HB196" s="18"/>
      <c r="HC196" s="18"/>
      <c r="HD196" s="18"/>
      <c r="HE196" s="18"/>
      <c r="HF196" s="18"/>
      <c r="HG196" s="18"/>
      <c r="HH196" s="18"/>
      <c r="HI196" s="18"/>
      <c r="HJ196" s="18"/>
      <c r="HK196" s="18"/>
      <c r="HL196" s="18"/>
      <c r="HM196" s="18"/>
      <c r="HN196" s="18"/>
      <c r="HO196" s="18"/>
      <c r="HP196" s="18"/>
      <c r="HQ196" s="18"/>
      <c r="HR196" s="18"/>
      <c r="HS196" s="18"/>
      <c r="HT196" s="18"/>
      <c r="HU196" s="18"/>
      <c r="HV196" s="18"/>
      <c r="HW196" s="18"/>
      <c r="HX196" s="18"/>
      <c r="HY196" s="18"/>
      <c r="HZ196" s="18"/>
      <c r="IA196" s="18"/>
      <c r="IB196" s="18"/>
      <c r="IC196" s="18"/>
      <c r="ID196" s="18"/>
    </row>
    <row r="197" spans="1:238" ht="47.25" x14ac:dyDescent="0.25">
      <c r="A197" s="6" t="s">
        <v>310</v>
      </c>
      <c r="B197" s="13" t="s">
        <v>315</v>
      </c>
      <c r="C197" s="17">
        <v>8628.2000000000007</v>
      </c>
      <c r="D197" s="17">
        <v>8628.2000000000007</v>
      </c>
      <c r="E197" s="17">
        <v>8628.2000000000007</v>
      </c>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c r="GQ197" s="18"/>
      <c r="GR197" s="18"/>
      <c r="GS197" s="18"/>
      <c r="GT197" s="18"/>
      <c r="GU197" s="18"/>
      <c r="GV197" s="18"/>
      <c r="GW197" s="18"/>
      <c r="GX197" s="18"/>
      <c r="GY197" s="18"/>
      <c r="GZ197" s="18"/>
      <c r="HA197" s="18"/>
      <c r="HB197" s="18"/>
      <c r="HC197" s="18"/>
      <c r="HD197" s="18"/>
      <c r="HE197" s="18"/>
      <c r="HF197" s="18"/>
      <c r="HG197" s="18"/>
      <c r="HH197" s="18"/>
      <c r="HI197" s="18"/>
      <c r="HJ197" s="18"/>
      <c r="HK197" s="18"/>
      <c r="HL197" s="18"/>
      <c r="HM197" s="18"/>
      <c r="HN197" s="18"/>
      <c r="HO197" s="18"/>
      <c r="HP197" s="18"/>
      <c r="HQ197" s="18"/>
      <c r="HR197" s="18"/>
      <c r="HS197" s="18"/>
      <c r="HT197" s="18"/>
      <c r="HU197" s="18"/>
      <c r="HV197" s="18"/>
      <c r="HW197" s="18"/>
      <c r="HX197" s="18"/>
      <c r="HY197" s="18"/>
      <c r="HZ197" s="18"/>
      <c r="IA197" s="18"/>
      <c r="IB197" s="18"/>
      <c r="IC197" s="18"/>
      <c r="ID197" s="18"/>
    </row>
    <row r="198" spans="1:238" ht="31.5" x14ac:dyDescent="0.25">
      <c r="A198" s="6" t="s">
        <v>310</v>
      </c>
      <c r="B198" s="13" t="s">
        <v>316</v>
      </c>
      <c r="C198" s="17">
        <v>19708.7</v>
      </c>
      <c r="D198" s="17">
        <v>18491.599999999999</v>
      </c>
      <c r="E198" s="17">
        <v>16896.7</v>
      </c>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c r="DN198" s="18"/>
      <c r="DO198" s="18"/>
      <c r="DP198" s="18"/>
      <c r="DQ198" s="18"/>
      <c r="DR198" s="18"/>
      <c r="DS198" s="18"/>
      <c r="DT198" s="18"/>
      <c r="DU198" s="18"/>
      <c r="DV198" s="18"/>
      <c r="DW198" s="18"/>
      <c r="DX198" s="18"/>
      <c r="DY198" s="18"/>
      <c r="DZ198" s="18"/>
      <c r="EA198" s="18"/>
      <c r="EB198" s="18"/>
      <c r="EC198" s="18"/>
      <c r="ED198" s="18"/>
      <c r="EE198" s="18"/>
      <c r="EF198" s="18"/>
      <c r="EG198" s="18"/>
      <c r="EH198" s="18"/>
      <c r="EI198" s="18"/>
      <c r="EJ198" s="18"/>
      <c r="EK198" s="18"/>
      <c r="EL198" s="18"/>
      <c r="EM198" s="18"/>
      <c r="EN198" s="18"/>
      <c r="EO198" s="18"/>
      <c r="EP198" s="18"/>
      <c r="EQ198" s="18"/>
      <c r="ER198" s="18"/>
      <c r="ES198" s="18"/>
      <c r="ET198" s="18"/>
      <c r="EU198" s="18"/>
      <c r="EV198" s="18"/>
      <c r="EW198" s="18"/>
      <c r="EX198" s="18"/>
      <c r="EY198" s="18"/>
      <c r="EZ198" s="18"/>
      <c r="FA198" s="18"/>
      <c r="FB198" s="18"/>
      <c r="FC198" s="18"/>
      <c r="FD198" s="18"/>
      <c r="FE198" s="18"/>
      <c r="FF198" s="18"/>
      <c r="FG198" s="18"/>
      <c r="FH198" s="18"/>
      <c r="FI198" s="18"/>
      <c r="FJ198" s="18"/>
      <c r="FK198" s="18"/>
      <c r="FL198" s="18"/>
      <c r="FM198" s="18"/>
      <c r="FN198" s="18"/>
      <c r="FO198" s="18"/>
      <c r="FP198" s="18"/>
      <c r="FQ198" s="18"/>
      <c r="FR198" s="18"/>
      <c r="FS198" s="18"/>
      <c r="FT198" s="18"/>
      <c r="FU198" s="18"/>
      <c r="FV198" s="18"/>
      <c r="FW198" s="18"/>
      <c r="FX198" s="18"/>
      <c r="FY198" s="18"/>
      <c r="FZ198" s="18"/>
      <c r="GA198" s="18"/>
      <c r="GB198" s="18"/>
      <c r="GC198" s="18"/>
      <c r="GD198" s="18"/>
      <c r="GE198" s="18"/>
      <c r="GF198" s="18"/>
      <c r="GG198" s="18"/>
      <c r="GH198" s="18"/>
      <c r="GI198" s="18"/>
      <c r="GJ198" s="18"/>
      <c r="GK198" s="18"/>
      <c r="GL198" s="18"/>
      <c r="GM198" s="18"/>
      <c r="GN198" s="18"/>
      <c r="GO198" s="18"/>
      <c r="GP198" s="18"/>
      <c r="GQ198" s="18"/>
      <c r="GR198" s="18"/>
      <c r="GS198" s="18"/>
      <c r="GT198" s="18"/>
      <c r="GU198" s="18"/>
      <c r="GV198" s="18"/>
      <c r="GW198" s="18"/>
      <c r="GX198" s="18"/>
      <c r="GY198" s="18"/>
      <c r="GZ198" s="18"/>
      <c r="HA198" s="18"/>
      <c r="HB198" s="18"/>
      <c r="HC198" s="18"/>
      <c r="HD198" s="18"/>
      <c r="HE198" s="18"/>
      <c r="HF198" s="18"/>
      <c r="HG198" s="18"/>
      <c r="HH198" s="18"/>
      <c r="HI198" s="18"/>
      <c r="HJ198" s="18"/>
      <c r="HK198" s="18"/>
      <c r="HL198" s="18"/>
      <c r="HM198" s="18"/>
      <c r="HN198" s="18"/>
      <c r="HO198" s="18"/>
      <c r="HP198" s="18"/>
      <c r="HQ198" s="18"/>
      <c r="HR198" s="18"/>
      <c r="HS198" s="18"/>
      <c r="HT198" s="18"/>
      <c r="HU198" s="18"/>
      <c r="HV198" s="18"/>
      <c r="HW198" s="18"/>
      <c r="HX198" s="18"/>
      <c r="HY198" s="18"/>
      <c r="HZ198" s="18"/>
      <c r="IA198" s="18"/>
      <c r="IB198" s="18"/>
      <c r="IC198" s="18"/>
      <c r="ID198" s="18"/>
    </row>
    <row r="199" spans="1:238" ht="31.5" x14ac:dyDescent="0.25">
      <c r="A199" s="6" t="s">
        <v>310</v>
      </c>
      <c r="B199" s="13" t="s">
        <v>317</v>
      </c>
      <c r="C199" s="17">
        <v>2537.5</v>
      </c>
      <c r="D199" s="17">
        <v>2537.5</v>
      </c>
      <c r="E199" s="17">
        <v>2537.5</v>
      </c>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8"/>
      <c r="DK199" s="18"/>
      <c r="DL199" s="18"/>
      <c r="DM199" s="18"/>
      <c r="DN199" s="18"/>
      <c r="DO199" s="18"/>
      <c r="DP199" s="18"/>
      <c r="DQ199" s="18"/>
      <c r="DR199" s="18"/>
      <c r="DS199" s="18"/>
      <c r="DT199" s="18"/>
      <c r="DU199" s="18"/>
      <c r="DV199" s="18"/>
      <c r="DW199" s="18"/>
      <c r="DX199" s="18"/>
      <c r="DY199" s="18"/>
      <c r="DZ199" s="18"/>
      <c r="EA199" s="18"/>
      <c r="EB199" s="18"/>
      <c r="EC199" s="18"/>
      <c r="ED199" s="18"/>
      <c r="EE199" s="18"/>
      <c r="EF199" s="18"/>
      <c r="EG199" s="18"/>
      <c r="EH199" s="18"/>
      <c r="EI199" s="18"/>
      <c r="EJ199" s="18"/>
      <c r="EK199" s="18"/>
      <c r="EL199" s="18"/>
      <c r="EM199" s="18"/>
      <c r="EN199" s="18"/>
      <c r="EO199" s="18"/>
      <c r="EP199" s="18"/>
      <c r="EQ199" s="18"/>
      <c r="ER199" s="18"/>
      <c r="ES199" s="18"/>
      <c r="ET199" s="18"/>
      <c r="EU199" s="18"/>
      <c r="EV199" s="18"/>
      <c r="EW199" s="18"/>
      <c r="EX199" s="18"/>
      <c r="EY199" s="18"/>
      <c r="EZ199" s="18"/>
      <c r="FA199" s="18"/>
      <c r="FB199" s="18"/>
      <c r="FC199" s="18"/>
      <c r="FD199" s="18"/>
      <c r="FE199" s="18"/>
      <c r="FF199" s="18"/>
      <c r="FG199" s="18"/>
      <c r="FH199" s="18"/>
      <c r="FI199" s="18"/>
      <c r="FJ199" s="18"/>
      <c r="FK199" s="18"/>
      <c r="FL199" s="18"/>
      <c r="FM199" s="18"/>
      <c r="FN199" s="18"/>
      <c r="FO199" s="18"/>
      <c r="FP199" s="18"/>
      <c r="FQ199" s="18"/>
      <c r="FR199" s="18"/>
      <c r="FS199" s="18"/>
      <c r="FT199" s="18"/>
      <c r="FU199" s="18"/>
      <c r="FV199" s="18"/>
      <c r="FW199" s="18"/>
      <c r="FX199" s="18"/>
      <c r="FY199" s="18"/>
      <c r="FZ199" s="18"/>
      <c r="GA199" s="18"/>
      <c r="GB199" s="18"/>
      <c r="GC199" s="18"/>
      <c r="GD199" s="18"/>
      <c r="GE199" s="18"/>
      <c r="GF199" s="18"/>
      <c r="GG199" s="18"/>
      <c r="GH199" s="18"/>
      <c r="GI199" s="18"/>
      <c r="GJ199" s="18"/>
      <c r="GK199" s="18"/>
      <c r="GL199" s="18"/>
      <c r="GM199" s="18"/>
      <c r="GN199" s="18"/>
      <c r="GO199" s="18"/>
      <c r="GP199" s="18"/>
      <c r="GQ199" s="18"/>
      <c r="GR199" s="18"/>
      <c r="GS199" s="18"/>
      <c r="GT199" s="18"/>
      <c r="GU199" s="18"/>
      <c r="GV199" s="18"/>
      <c r="GW199" s="18"/>
      <c r="GX199" s="18"/>
      <c r="GY199" s="18"/>
      <c r="GZ199" s="18"/>
      <c r="HA199" s="18"/>
      <c r="HB199" s="18"/>
      <c r="HC199" s="18"/>
      <c r="HD199" s="18"/>
      <c r="HE199" s="18"/>
      <c r="HF199" s="18"/>
      <c r="HG199" s="18"/>
      <c r="HH199" s="18"/>
      <c r="HI199" s="18"/>
      <c r="HJ199" s="18"/>
      <c r="HK199" s="18"/>
      <c r="HL199" s="18"/>
      <c r="HM199" s="18"/>
      <c r="HN199" s="18"/>
      <c r="HO199" s="18"/>
      <c r="HP199" s="18"/>
      <c r="HQ199" s="18"/>
      <c r="HR199" s="18"/>
      <c r="HS199" s="18"/>
      <c r="HT199" s="18"/>
      <c r="HU199" s="18"/>
      <c r="HV199" s="18"/>
      <c r="HW199" s="18"/>
      <c r="HX199" s="18"/>
      <c r="HY199" s="18"/>
      <c r="HZ199" s="18"/>
      <c r="IA199" s="18"/>
      <c r="IB199" s="18"/>
      <c r="IC199" s="18"/>
      <c r="ID199" s="18"/>
    </row>
    <row r="200" spans="1:238" ht="31.5" x14ac:dyDescent="0.25">
      <c r="A200" s="40" t="s">
        <v>310</v>
      </c>
      <c r="B200" s="28" t="s">
        <v>318</v>
      </c>
      <c r="C200" s="17">
        <v>0.6</v>
      </c>
      <c r="D200" s="17">
        <v>0.6</v>
      </c>
      <c r="E200" s="17">
        <v>0.6</v>
      </c>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c r="DN200" s="18"/>
      <c r="DO200" s="18"/>
      <c r="DP200" s="18"/>
      <c r="DQ200" s="18"/>
      <c r="DR200" s="18"/>
      <c r="DS200" s="18"/>
      <c r="DT200" s="18"/>
      <c r="DU200" s="18"/>
      <c r="DV200" s="18"/>
      <c r="DW200" s="18"/>
      <c r="DX200" s="18"/>
      <c r="DY200" s="18"/>
      <c r="DZ200" s="18"/>
      <c r="EA200" s="18"/>
      <c r="EB200" s="18"/>
      <c r="EC200" s="18"/>
      <c r="ED200" s="18"/>
      <c r="EE200" s="18"/>
      <c r="EF200" s="18"/>
      <c r="EG200" s="18"/>
      <c r="EH200" s="18"/>
      <c r="EI200" s="18"/>
      <c r="EJ200" s="18"/>
      <c r="EK200" s="18"/>
      <c r="EL200" s="18"/>
      <c r="EM200" s="18"/>
      <c r="EN200" s="18"/>
      <c r="EO200" s="18"/>
      <c r="EP200" s="18"/>
      <c r="EQ200" s="18"/>
      <c r="ER200" s="18"/>
      <c r="ES200" s="18"/>
      <c r="ET200" s="18"/>
      <c r="EU200" s="18"/>
      <c r="EV200" s="18"/>
      <c r="EW200" s="18"/>
      <c r="EX200" s="18"/>
      <c r="EY200" s="18"/>
      <c r="EZ200" s="18"/>
      <c r="FA200" s="18"/>
      <c r="FB200" s="18"/>
      <c r="FC200" s="18"/>
      <c r="FD200" s="18"/>
      <c r="FE200" s="18"/>
      <c r="FF200" s="18"/>
      <c r="FG200" s="18"/>
      <c r="FH200" s="18"/>
      <c r="FI200" s="18"/>
      <c r="FJ200" s="18"/>
      <c r="FK200" s="18"/>
      <c r="FL200" s="18"/>
      <c r="FM200" s="18"/>
      <c r="FN200" s="18"/>
      <c r="FO200" s="18"/>
      <c r="FP200" s="18"/>
      <c r="FQ200" s="18"/>
      <c r="FR200" s="18"/>
      <c r="FS200" s="18"/>
      <c r="FT200" s="18"/>
      <c r="FU200" s="18"/>
      <c r="FV200" s="18"/>
      <c r="FW200" s="18"/>
      <c r="FX200" s="18"/>
      <c r="FY200" s="18"/>
      <c r="FZ200" s="18"/>
      <c r="GA200" s="18"/>
      <c r="GB200" s="18"/>
      <c r="GC200" s="18"/>
      <c r="GD200" s="18"/>
      <c r="GE200" s="18"/>
      <c r="GF200" s="18"/>
      <c r="GG200" s="18"/>
      <c r="GH200" s="18"/>
      <c r="GI200" s="18"/>
      <c r="GJ200" s="18"/>
      <c r="GK200" s="18"/>
      <c r="GL200" s="18"/>
      <c r="GM200" s="18"/>
      <c r="GN200" s="18"/>
      <c r="GO200" s="18"/>
      <c r="GP200" s="18"/>
      <c r="GQ200" s="18"/>
      <c r="GR200" s="18"/>
      <c r="GS200" s="18"/>
      <c r="GT200" s="18"/>
      <c r="GU200" s="18"/>
      <c r="GV200" s="18"/>
      <c r="GW200" s="18"/>
      <c r="GX200" s="18"/>
      <c r="GY200" s="18"/>
      <c r="GZ200" s="18"/>
      <c r="HA200" s="18"/>
      <c r="HB200" s="18"/>
      <c r="HC200" s="18"/>
      <c r="HD200" s="18"/>
      <c r="HE200" s="18"/>
      <c r="HF200" s="18"/>
      <c r="HG200" s="18"/>
      <c r="HH200" s="18"/>
      <c r="HI200" s="18"/>
      <c r="HJ200" s="18"/>
      <c r="HK200" s="18"/>
      <c r="HL200" s="18"/>
      <c r="HM200" s="18"/>
      <c r="HN200" s="18"/>
      <c r="HO200" s="18"/>
      <c r="HP200" s="18"/>
      <c r="HQ200" s="18"/>
      <c r="HR200" s="18"/>
      <c r="HS200" s="18"/>
      <c r="HT200" s="18"/>
      <c r="HU200" s="18"/>
      <c r="HV200" s="18"/>
      <c r="HW200" s="18"/>
      <c r="HX200" s="18"/>
      <c r="HY200" s="18"/>
      <c r="HZ200" s="18"/>
      <c r="IA200" s="18"/>
      <c r="IB200" s="18"/>
      <c r="IC200" s="18"/>
      <c r="ID200" s="18"/>
    </row>
    <row r="201" spans="1:238" ht="47.25" x14ac:dyDescent="0.25">
      <c r="A201" s="40" t="s">
        <v>310</v>
      </c>
      <c r="B201" s="28" t="s">
        <v>319</v>
      </c>
      <c r="C201" s="17">
        <v>17389.3</v>
      </c>
      <c r="D201" s="17">
        <v>18083.2</v>
      </c>
      <c r="E201" s="17">
        <v>18804.8</v>
      </c>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c r="DN201" s="18"/>
      <c r="DO201" s="18"/>
      <c r="DP201" s="18"/>
      <c r="DQ201" s="18"/>
      <c r="DR201" s="18"/>
      <c r="DS201" s="18"/>
      <c r="DT201" s="18"/>
      <c r="DU201" s="18"/>
      <c r="DV201" s="18"/>
      <c r="DW201" s="18"/>
      <c r="DX201" s="18"/>
      <c r="DY201" s="18"/>
      <c r="DZ201" s="18"/>
      <c r="EA201" s="18"/>
      <c r="EB201" s="18"/>
      <c r="EC201" s="18"/>
      <c r="ED201" s="18"/>
      <c r="EE201" s="18"/>
      <c r="EF201" s="18"/>
      <c r="EG201" s="18"/>
      <c r="EH201" s="18"/>
      <c r="EI201" s="18"/>
      <c r="EJ201" s="18"/>
      <c r="EK201" s="18"/>
      <c r="EL201" s="18"/>
      <c r="EM201" s="18"/>
      <c r="EN201" s="18"/>
      <c r="EO201" s="18"/>
      <c r="EP201" s="18"/>
      <c r="EQ201" s="18"/>
      <c r="ER201" s="18"/>
      <c r="ES201" s="18"/>
      <c r="ET201" s="18"/>
      <c r="EU201" s="18"/>
      <c r="EV201" s="18"/>
      <c r="EW201" s="18"/>
      <c r="EX201" s="18"/>
      <c r="EY201" s="18"/>
      <c r="EZ201" s="18"/>
      <c r="FA201" s="18"/>
      <c r="FB201" s="18"/>
      <c r="FC201" s="18"/>
      <c r="FD201" s="18"/>
      <c r="FE201" s="18"/>
      <c r="FF201" s="18"/>
      <c r="FG201" s="18"/>
      <c r="FH201" s="18"/>
      <c r="FI201" s="18"/>
      <c r="FJ201" s="18"/>
      <c r="FK201" s="18"/>
      <c r="FL201" s="18"/>
      <c r="FM201" s="18"/>
      <c r="FN201" s="18"/>
      <c r="FO201" s="18"/>
      <c r="FP201" s="18"/>
      <c r="FQ201" s="18"/>
      <c r="FR201" s="18"/>
      <c r="FS201" s="18"/>
      <c r="FT201" s="18"/>
      <c r="FU201" s="18"/>
      <c r="FV201" s="18"/>
      <c r="FW201" s="18"/>
      <c r="FX201" s="18"/>
      <c r="FY201" s="18"/>
      <c r="FZ201" s="18"/>
      <c r="GA201" s="18"/>
      <c r="GB201" s="18"/>
      <c r="GC201" s="18"/>
      <c r="GD201" s="18"/>
      <c r="GE201" s="18"/>
      <c r="GF201" s="18"/>
      <c r="GG201" s="18"/>
      <c r="GH201" s="18"/>
      <c r="GI201" s="18"/>
      <c r="GJ201" s="18"/>
      <c r="GK201" s="18"/>
      <c r="GL201" s="18"/>
      <c r="GM201" s="18"/>
      <c r="GN201" s="18"/>
      <c r="GO201" s="18"/>
      <c r="GP201" s="18"/>
      <c r="GQ201" s="18"/>
      <c r="GR201" s="18"/>
      <c r="GS201" s="18"/>
      <c r="GT201" s="18"/>
      <c r="GU201" s="18"/>
      <c r="GV201" s="18"/>
      <c r="GW201" s="18"/>
      <c r="GX201" s="18"/>
      <c r="GY201" s="18"/>
      <c r="GZ201" s="18"/>
      <c r="HA201" s="18"/>
      <c r="HB201" s="18"/>
      <c r="HC201" s="18"/>
      <c r="HD201" s="18"/>
      <c r="HE201" s="18"/>
      <c r="HF201" s="18"/>
      <c r="HG201" s="18"/>
      <c r="HH201" s="18"/>
      <c r="HI201" s="18"/>
      <c r="HJ201" s="18"/>
      <c r="HK201" s="18"/>
      <c r="HL201" s="18"/>
      <c r="HM201" s="18"/>
      <c r="HN201" s="18"/>
      <c r="HO201" s="18"/>
      <c r="HP201" s="18"/>
      <c r="HQ201" s="18"/>
      <c r="HR201" s="18"/>
      <c r="HS201" s="18"/>
      <c r="HT201" s="18"/>
      <c r="HU201" s="18"/>
      <c r="HV201" s="18"/>
      <c r="HW201" s="18"/>
      <c r="HX201" s="18"/>
      <c r="HY201" s="18"/>
      <c r="HZ201" s="18"/>
      <c r="IA201" s="18"/>
      <c r="IB201" s="18"/>
      <c r="IC201" s="18"/>
      <c r="ID201" s="18"/>
    </row>
    <row r="202" spans="1:238" ht="31.5" x14ac:dyDescent="0.25">
      <c r="A202" s="6" t="s">
        <v>310</v>
      </c>
      <c r="B202" s="13" t="s">
        <v>320</v>
      </c>
      <c r="C202" s="17">
        <v>50342.1</v>
      </c>
      <c r="D202" s="17">
        <v>52355.8</v>
      </c>
      <c r="E202" s="17">
        <v>54450.1</v>
      </c>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c r="DN202" s="18"/>
      <c r="DO202" s="18"/>
      <c r="DP202" s="18"/>
      <c r="DQ202" s="18"/>
      <c r="DR202" s="18"/>
      <c r="DS202" s="18"/>
      <c r="DT202" s="18"/>
      <c r="DU202" s="18"/>
      <c r="DV202" s="18"/>
      <c r="DW202" s="18"/>
      <c r="DX202" s="18"/>
      <c r="DY202" s="18"/>
      <c r="DZ202" s="18"/>
      <c r="EA202" s="18"/>
      <c r="EB202" s="18"/>
      <c r="EC202" s="18"/>
      <c r="ED202" s="18"/>
      <c r="EE202" s="18"/>
      <c r="EF202" s="18"/>
      <c r="EG202" s="18"/>
      <c r="EH202" s="18"/>
      <c r="EI202" s="18"/>
      <c r="EJ202" s="18"/>
      <c r="EK202" s="18"/>
      <c r="EL202" s="18"/>
      <c r="EM202" s="18"/>
      <c r="EN202" s="18"/>
      <c r="EO202" s="18"/>
      <c r="EP202" s="18"/>
      <c r="EQ202" s="18"/>
      <c r="ER202" s="18"/>
      <c r="ES202" s="18"/>
      <c r="ET202" s="18"/>
      <c r="EU202" s="18"/>
      <c r="EV202" s="18"/>
      <c r="EW202" s="18"/>
      <c r="EX202" s="18"/>
      <c r="EY202" s="18"/>
      <c r="EZ202" s="18"/>
      <c r="FA202" s="18"/>
      <c r="FB202" s="18"/>
      <c r="FC202" s="18"/>
      <c r="FD202" s="18"/>
      <c r="FE202" s="18"/>
      <c r="FF202" s="18"/>
      <c r="FG202" s="18"/>
      <c r="FH202" s="18"/>
      <c r="FI202" s="18"/>
      <c r="FJ202" s="18"/>
      <c r="FK202" s="18"/>
      <c r="FL202" s="18"/>
      <c r="FM202" s="18"/>
      <c r="FN202" s="18"/>
      <c r="FO202" s="18"/>
      <c r="FP202" s="18"/>
      <c r="FQ202" s="18"/>
      <c r="FR202" s="18"/>
      <c r="FS202" s="18"/>
      <c r="FT202" s="18"/>
      <c r="FU202" s="18"/>
      <c r="FV202" s="18"/>
      <c r="FW202" s="18"/>
      <c r="FX202" s="18"/>
      <c r="FY202" s="18"/>
      <c r="FZ202" s="18"/>
      <c r="GA202" s="18"/>
      <c r="GB202" s="18"/>
      <c r="GC202" s="18"/>
      <c r="GD202" s="18"/>
      <c r="GE202" s="18"/>
      <c r="GF202" s="18"/>
      <c r="GG202" s="18"/>
      <c r="GH202" s="18"/>
      <c r="GI202" s="18"/>
      <c r="GJ202" s="18"/>
      <c r="GK202" s="18"/>
      <c r="GL202" s="18"/>
      <c r="GM202" s="18"/>
      <c r="GN202" s="18"/>
      <c r="GO202" s="18"/>
      <c r="GP202" s="18"/>
      <c r="GQ202" s="18"/>
      <c r="GR202" s="18"/>
      <c r="GS202" s="18"/>
      <c r="GT202" s="18"/>
      <c r="GU202" s="18"/>
      <c r="GV202" s="18"/>
      <c r="GW202" s="18"/>
      <c r="GX202" s="18"/>
      <c r="GY202" s="18"/>
      <c r="GZ202" s="18"/>
      <c r="HA202" s="18"/>
      <c r="HB202" s="18"/>
      <c r="HC202" s="18"/>
      <c r="HD202" s="18"/>
      <c r="HE202" s="18"/>
      <c r="HF202" s="18"/>
      <c r="HG202" s="18"/>
      <c r="HH202" s="18"/>
      <c r="HI202" s="18"/>
      <c r="HJ202" s="18"/>
      <c r="HK202" s="18"/>
      <c r="HL202" s="18"/>
      <c r="HM202" s="18"/>
      <c r="HN202" s="18"/>
      <c r="HO202" s="18"/>
      <c r="HP202" s="18"/>
      <c r="HQ202" s="18"/>
      <c r="HR202" s="18"/>
      <c r="HS202" s="18"/>
      <c r="HT202" s="18"/>
      <c r="HU202" s="18"/>
      <c r="HV202" s="18"/>
      <c r="HW202" s="18"/>
      <c r="HX202" s="18"/>
      <c r="HY202" s="18"/>
      <c r="HZ202" s="18"/>
      <c r="IA202" s="18"/>
      <c r="IB202" s="18"/>
      <c r="IC202" s="18"/>
      <c r="ID202" s="18"/>
    </row>
    <row r="203" spans="1:238" ht="31.5" x14ac:dyDescent="0.25">
      <c r="A203" s="6" t="s">
        <v>310</v>
      </c>
      <c r="B203" s="13" t="s">
        <v>321</v>
      </c>
      <c r="C203" s="17">
        <v>167146.5</v>
      </c>
      <c r="D203" s="17">
        <v>173832.3</v>
      </c>
      <c r="E203" s="17">
        <v>180785.6</v>
      </c>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c r="DN203" s="18"/>
      <c r="DO203" s="18"/>
      <c r="DP203" s="18"/>
      <c r="DQ203" s="18"/>
      <c r="DR203" s="18"/>
      <c r="DS203" s="18"/>
      <c r="DT203" s="18"/>
      <c r="DU203" s="18"/>
      <c r="DV203" s="18"/>
      <c r="DW203" s="18"/>
      <c r="DX203" s="18"/>
      <c r="DY203" s="18"/>
      <c r="DZ203" s="18"/>
      <c r="EA203" s="18"/>
      <c r="EB203" s="18"/>
      <c r="EC203" s="18"/>
      <c r="ED203" s="18"/>
      <c r="EE203" s="18"/>
      <c r="EF203" s="18"/>
      <c r="EG203" s="18"/>
      <c r="EH203" s="18"/>
      <c r="EI203" s="18"/>
      <c r="EJ203" s="18"/>
      <c r="EK203" s="18"/>
      <c r="EL203" s="18"/>
      <c r="EM203" s="18"/>
      <c r="EN203" s="18"/>
      <c r="EO203" s="18"/>
      <c r="EP203" s="18"/>
      <c r="EQ203" s="18"/>
      <c r="ER203" s="18"/>
      <c r="ES203" s="18"/>
      <c r="ET203" s="18"/>
      <c r="EU203" s="18"/>
      <c r="EV203" s="18"/>
      <c r="EW203" s="18"/>
      <c r="EX203" s="18"/>
      <c r="EY203" s="18"/>
      <c r="EZ203" s="18"/>
      <c r="FA203" s="18"/>
      <c r="FB203" s="18"/>
      <c r="FC203" s="18"/>
      <c r="FD203" s="18"/>
      <c r="FE203" s="18"/>
      <c r="FF203" s="18"/>
      <c r="FG203" s="18"/>
      <c r="FH203" s="18"/>
      <c r="FI203" s="18"/>
      <c r="FJ203" s="18"/>
      <c r="FK203" s="18"/>
      <c r="FL203" s="18"/>
      <c r="FM203" s="18"/>
      <c r="FN203" s="18"/>
      <c r="FO203" s="18"/>
      <c r="FP203" s="18"/>
      <c r="FQ203" s="18"/>
      <c r="FR203" s="18"/>
      <c r="FS203" s="18"/>
      <c r="FT203" s="18"/>
      <c r="FU203" s="18"/>
      <c r="FV203" s="18"/>
      <c r="FW203" s="18"/>
      <c r="FX203" s="18"/>
      <c r="FY203" s="18"/>
      <c r="FZ203" s="18"/>
      <c r="GA203" s="18"/>
      <c r="GB203" s="18"/>
      <c r="GC203" s="18"/>
      <c r="GD203" s="18"/>
      <c r="GE203" s="18"/>
      <c r="GF203" s="18"/>
      <c r="GG203" s="18"/>
      <c r="GH203" s="18"/>
      <c r="GI203" s="18"/>
      <c r="GJ203" s="18"/>
      <c r="GK203" s="18"/>
      <c r="GL203" s="18"/>
      <c r="GM203" s="18"/>
      <c r="GN203" s="18"/>
      <c r="GO203" s="18"/>
      <c r="GP203" s="18"/>
      <c r="GQ203" s="18"/>
      <c r="GR203" s="18"/>
      <c r="GS203" s="18"/>
      <c r="GT203" s="18"/>
      <c r="GU203" s="18"/>
      <c r="GV203" s="18"/>
      <c r="GW203" s="18"/>
      <c r="GX203" s="18"/>
      <c r="GY203" s="18"/>
      <c r="GZ203" s="18"/>
      <c r="HA203" s="18"/>
      <c r="HB203" s="18"/>
      <c r="HC203" s="18"/>
      <c r="HD203" s="18"/>
      <c r="HE203" s="18"/>
      <c r="HF203" s="18"/>
      <c r="HG203" s="18"/>
      <c r="HH203" s="18"/>
      <c r="HI203" s="18"/>
      <c r="HJ203" s="18"/>
      <c r="HK203" s="18"/>
      <c r="HL203" s="18"/>
      <c r="HM203" s="18"/>
      <c r="HN203" s="18"/>
      <c r="HO203" s="18"/>
      <c r="HP203" s="18"/>
      <c r="HQ203" s="18"/>
      <c r="HR203" s="18"/>
      <c r="HS203" s="18"/>
      <c r="HT203" s="18"/>
      <c r="HU203" s="18"/>
      <c r="HV203" s="18"/>
      <c r="HW203" s="18"/>
      <c r="HX203" s="18"/>
      <c r="HY203" s="18"/>
      <c r="HZ203" s="18"/>
      <c r="IA203" s="18"/>
      <c r="IB203" s="18"/>
      <c r="IC203" s="18"/>
      <c r="ID203" s="18"/>
    </row>
    <row r="204" spans="1:238" ht="31.5" x14ac:dyDescent="0.25">
      <c r="A204" s="6" t="s">
        <v>310</v>
      </c>
      <c r="B204" s="13" t="s">
        <v>322</v>
      </c>
      <c r="C204" s="17">
        <v>130637.5</v>
      </c>
      <c r="D204" s="17">
        <v>135863</v>
      </c>
      <c r="E204" s="17">
        <v>141297.60000000001</v>
      </c>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c r="EO204" s="18"/>
      <c r="EP204" s="18"/>
      <c r="EQ204" s="18"/>
      <c r="ER204" s="18"/>
      <c r="ES204" s="18"/>
      <c r="ET204" s="18"/>
      <c r="EU204" s="18"/>
      <c r="EV204" s="18"/>
      <c r="EW204" s="18"/>
      <c r="EX204" s="18"/>
      <c r="EY204" s="18"/>
      <c r="EZ204" s="18"/>
      <c r="FA204" s="18"/>
      <c r="FB204" s="18"/>
      <c r="FC204" s="18"/>
      <c r="FD204" s="18"/>
      <c r="FE204" s="18"/>
      <c r="FF204" s="18"/>
      <c r="FG204" s="18"/>
      <c r="FH204" s="18"/>
      <c r="FI204" s="18"/>
      <c r="FJ204" s="18"/>
      <c r="FK204" s="18"/>
      <c r="FL204" s="18"/>
      <c r="FM204" s="18"/>
      <c r="FN204" s="18"/>
      <c r="FO204" s="18"/>
      <c r="FP204" s="18"/>
      <c r="FQ204" s="18"/>
      <c r="FR204" s="18"/>
      <c r="FS204" s="18"/>
      <c r="FT204" s="18"/>
      <c r="FU204" s="18"/>
      <c r="FV204" s="18"/>
      <c r="FW204" s="18"/>
      <c r="FX204" s="18"/>
      <c r="FY204" s="18"/>
      <c r="FZ204" s="18"/>
      <c r="GA204" s="18"/>
      <c r="GB204" s="18"/>
      <c r="GC204" s="18"/>
      <c r="GD204" s="18"/>
      <c r="GE204" s="18"/>
      <c r="GF204" s="18"/>
      <c r="GG204" s="18"/>
      <c r="GH204" s="18"/>
      <c r="GI204" s="18"/>
      <c r="GJ204" s="18"/>
      <c r="GK204" s="18"/>
      <c r="GL204" s="18"/>
      <c r="GM204" s="18"/>
      <c r="GN204" s="18"/>
      <c r="GO204" s="18"/>
      <c r="GP204" s="18"/>
      <c r="GQ204" s="18"/>
      <c r="GR204" s="18"/>
      <c r="GS204" s="18"/>
      <c r="GT204" s="18"/>
      <c r="GU204" s="18"/>
      <c r="GV204" s="18"/>
      <c r="GW204" s="18"/>
      <c r="GX204" s="18"/>
      <c r="GY204" s="18"/>
      <c r="GZ204" s="18"/>
      <c r="HA204" s="18"/>
      <c r="HB204" s="18"/>
      <c r="HC204" s="18"/>
      <c r="HD204" s="18"/>
      <c r="HE204" s="18"/>
      <c r="HF204" s="18"/>
      <c r="HG204" s="18"/>
      <c r="HH204" s="18"/>
      <c r="HI204" s="18"/>
      <c r="HJ204" s="18"/>
      <c r="HK204" s="18"/>
      <c r="HL204" s="18"/>
      <c r="HM204" s="18"/>
      <c r="HN204" s="18"/>
      <c r="HO204" s="18"/>
      <c r="HP204" s="18"/>
      <c r="HQ204" s="18"/>
      <c r="HR204" s="18"/>
      <c r="HS204" s="18"/>
      <c r="HT204" s="18"/>
      <c r="HU204" s="18"/>
      <c r="HV204" s="18"/>
      <c r="HW204" s="18"/>
      <c r="HX204" s="18"/>
      <c r="HY204" s="18"/>
      <c r="HZ204" s="18"/>
      <c r="IA204" s="18"/>
      <c r="IB204" s="18"/>
      <c r="IC204" s="18"/>
      <c r="ID204" s="18"/>
    </row>
    <row r="205" spans="1:238" ht="47.25" x14ac:dyDescent="0.25">
      <c r="A205" s="6" t="s">
        <v>310</v>
      </c>
      <c r="B205" s="13" t="s">
        <v>323</v>
      </c>
      <c r="C205" s="17">
        <v>300.89999999999998</v>
      </c>
      <c r="D205" s="17">
        <v>312.89999999999998</v>
      </c>
      <c r="E205" s="17">
        <v>325.39999999999998</v>
      </c>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c r="DN205" s="18"/>
      <c r="DO205" s="18"/>
      <c r="DP205" s="18"/>
      <c r="DQ205" s="18"/>
      <c r="DR205" s="18"/>
      <c r="DS205" s="18"/>
      <c r="DT205" s="18"/>
      <c r="DU205" s="18"/>
      <c r="DV205" s="18"/>
      <c r="DW205" s="18"/>
      <c r="DX205" s="18"/>
      <c r="DY205" s="18"/>
      <c r="DZ205" s="18"/>
      <c r="EA205" s="18"/>
      <c r="EB205" s="18"/>
      <c r="EC205" s="18"/>
      <c r="ED205" s="18"/>
      <c r="EE205" s="18"/>
      <c r="EF205" s="18"/>
      <c r="EG205" s="18"/>
      <c r="EH205" s="18"/>
      <c r="EI205" s="18"/>
      <c r="EJ205" s="18"/>
      <c r="EK205" s="18"/>
      <c r="EL205" s="18"/>
      <c r="EM205" s="18"/>
      <c r="EN205" s="18"/>
      <c r="EO205" s="18"/>
      <c r="EP205" s="18"/>
      <c r="EQ205" s="18"/>
      <c r="ER205" s="18"/>
      <c r="ES205" s="18"/>
      <c r="ET205" s="18"/>
      <c r="EU205" s="18"/>
      <c r="EV205" s="18"/>
      <c r="EW205" s="18"/>
      <c r="EX205" s="18"/>
      <c r="EY205" s="18"/>
      <c r="EZ205" s="18"/>
      <c r="FA205" s="18"/>
      <c r="FB205" s="18"/>
      <c r="FC205" s="18"/>
      <c r="FD205" s="18"/>
      <c r="FE205" s="18"/>
      <c r="FF205" s="18"/>
      <c r="FG205" s="18"/>
      <c r="FH205" s="18"/>
      <c r="FI205" s="18"/>
      <c r="FJ205" s="18"/>
      <c r="FK205" s="18"/>
      <c r="FL205" s="18"/>
      <c r="FM205" s="18"/>
      <c r="FN205" s="18"/>
      <c r="FO205" s="18"/>
      <c r="FP205" s="18"/>
      <c r="FQ205" s="18"/>
      <c r="FR205" s="18"/>
      <c r="FS205" s="18"/>
      <c r="FT205" s="18"/>
      <c r="FU205" s="18"/>
      <c r="FV205" s="18"/>
      <c r="FW205" s="18"/>
      <c r="FX205" s="18"/>
      <c r="FY205" s="18"/>
      <c r="FZ205" s="18"/>
      <c r="GA205" s="18"/>
      <c r="GB205" s="18"/>
      <c r="GC205" s="18"/>
      <c r="GD205" s="18"/>
      <c r="GE205" s="18"/>
      <c r="GF205" s="18"/>
      <c r="GG205" s="18"/>
      <c r="GH205" s="18"/>
      <c r="GI205" s="18"/>
      <c r="GJ205" s="18"/>
      <c r="GK205" s="18"/>
      <c r="GL205" s="18"/>
      <c r="GM205" s="18"/>
      <c r="GN205" s="18"/>
      <c r="GO205" s="18"/>
      <c r="GP205" s="18"/>
      <c r="GQ205" s="18"/>
      <c r="GR205" s="18"/>
      <c r="GS205" s="18"/>
      <c r="GT205" s="18"/>
      <c r="GU205" s="18"/>
      <c r="GV205" s="18"/>
      <c r="GW205" s="18"/>
      <c r="GX205" s="18"/>
      <c r="GY205" s="18"/>
      <c r="GZ205" s="18"/>
      <c r="HA205" s="18"/>
      <c r="HB205" s="18"/>
      <c r="HC205" s="18"/>
      <c r="HD205" s="18"/>
      <c r="HE205" s="18"/>
      <c r="HF205" s="18"/>
      <c r="HG205" s="18"/>
      <c r="HH205" s="18"/>
      <c r="HI205" s="18"/>
      <c r="HJ205" s="18"/>
      <c r="HK205" s="18"/>
      <c r="HL205" s="18"/>
      <c r="HM205" s="18"/>
      <c r="HN205" s="18"/>
      <c r="HO205" s="18"/>
      <c r="HP205" s="18"/>
      <c r="HQ205" s="18"/>
      <c r="HR205" s="18"/>
      <c r="HS205" s="18"/>
      <c r="HT205" s="18"/>
      <c r="HU205" s="18"/>
      <c r="HV205" s="18"/>
      <c r="HW205" s="18"/>
      <c r="HX205" s="18"/>
      <c r="HY205" s="18"/>
      <c r="HZ205" s="18"/>
      <c r="IA205" s="18"/>
      <c r="IB205" s="18"/>
      <c r="IC205" s="18"/>
      <c r="ID205" s="18"/>
    </row>
    <row r="206" spans="1:238" ht="47.25" x14ac:dyDescent="0.25">
      <c r="A206" s="6" t="s">
        <v>310</v>
      </c>
      <c r="B206" s="13" t="s">
        <v>324</v>
      </c>
      <c r="C206" s="17">
        <v>13.4</v>
      </c>
      <c r="D206" s="17">
        <v>13.4</v>
      </c>
      <c r="E206" s="17">
        <v>13.4</v>
      </c>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c r="EO206" s="18"/>
      <c r="EP206" s="18"/>
      <c r="EQ206" s="18"/>
      <c r="ER206" s="18"/>
      <c r="ES206" s="18"/>
      <c r="ET206" s="18"/>
      <c r="EU206" s="18"/>
      <c r="EV206" s="18"/>
      <c r="EW206" s="18"/>
      <c r="EX206" s="18"/>
      <c r="EY206" s="18"/>
      <c r="EZ206" s="18"/>
      <c r="FA206" s="18"/>
      <c r="FB206" s="18"/>
      <c r="FC206" s="18"/>
      <c r="FD206" s="18"/>
      <c r="FE206" s="18"/>
      <c r="FF206" s="18"/>
      <c r="FG206" s="18"/>
      <c r="FH206" s="18"/>
      <c r="FI206" s="18"/>
      <c r="FJ206" s="18"/>
      <c r="FK206" s="18"/>
      <c r="FL206" s="18"/>
      <c r="FM206" s="18"/>
      <c r="FN206" s="18"/>
      <c r="FO206" s="18"/>
      <c r="FP206" s="18"/>
      <c r="FQ206" s="18"/>
      <c r="FR206" s="18"/>
      <c r="FS206" s="18"/>
      <c r="FT206" s="18"/>
      <c r="FU206" s="18"/>
      <c r="FV206" s="18"/>
      <c r="FW206" s="18"/>
      <c r="FX206" s="18"/>
      <c r="FY206" s="18"/>
      <c r="FZ206" s="18"/>
      <c r="GA206" s="18"/>
      <c r="GB206" s="18"/>
      <c r="GC206" s="18"/>
      <c r="GD206" s="18"/>
      <c r="GE206" s="18"/>
      <c r="GF206" s="18"/>
      <c r="GG206" s="18"/>
      <c r="GH206" s="18"/>
      <c r="GI206" s="18"/>
      <c r="GJ206" s="18"/>
      <c r="GK206" s="18"/>
      <c r="GL206" s="18"/>
      <c r="GM206" s="18"/>
      <c r="GN206" s="18"/>
      <c r="GO206" s="18"/>
      <c r="GP206" s="18"/>
      <c r="GQ206" s="18"/>
      <c r="GR206" s="18"/>
      <c r="GS206" s="18"/>
      <c r="GT206" s="18"/>
      <c r="GU206" s="18"/>
      <c r="GV206" s="18"/>
      <c r="GW206" s="18"/>
      <c r="GX206" s="18"/>
      <c r="GY206" s="18"/>
      <c r="GZ206" s="18"/>
      <c r="HA206" s="18"/>
      <c r="HB206" s="18"/>
      <c r="HC206" s="18"/>
      <c r="HD206" s="18"/>
      <c r="HE206" s="18"/>
      <c r="HF206" s="18"/>
      <c r="HG206" s="18"/>
      <c r="HH206" s="18"/>
      <c r="HI206" s="18"/>
      <c r="HJ206" s="18"/>
      <c r="HK206" s="18"/>
      <c r="HL206" s="18"/>
      <c r="HM206" s="18"/>
      <c r="HN206" s="18"/>
      <c r="HO206" s="18"/>
      <c r="HP206" s="18"/>
      <c r="HQ206" s="18"/>
      <c r="HR206" s="18"/>
      <c r="HS206" s="18"/>
      <c r="HT206" s="18"/>
      <c r="HU206" s="18"/>
      <c r="HV206" s="18"/>
      <c r="HW206" s="18"/>
      <c r="HX206" s="18"/>
      <c r="HY206" s="18"/>
      <c r="HZ206" s="18"/>
      <c r="IA206" s="18"/>
      <c r="IB206" s="18"/>
      <c r="IC206" s="18"/>
      <c r="ID206" s="18"/>
    </row>
    <row r="207" spans="1:238" ht="47.25" x14ac:dyDescent="0.25">
      <c r="A207" s="6" t="s">
        <v>310</v>
      </c>
      <c r="B207" s="13" t="s">
        <v>325</v>
      </c>
      <c r="C207" s="17">
        <v>20190.5</v>
      </c>
      <c r="D207" s="17">
        <v>19755</v>
      </c>
      <c r="E207" s="17">
        <v>19091.3</v>
      </c>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c r="DN207" s="18"/>
      <c r="DO207" s="18"/>
      <c r="DP207" s="18"/>
      <c r="DQ207" s="18"/>
      <c r="DR207" s="18"/>
      <c r="DS207" s="18"/>
      <c r="DT207" s="18"/>
      <c r="DU207" s="18"/>
      <c r="DV207" s="18"/>
      <c r="DW207" s="18"/>
      <c r="DX207" s="18"/>
      <c r="DY207" s="18"/>
      <c r="DZ207" s="18"/>
      <c r="EA207" s="18"/>
      <c r="EB207" s="18"/>
      <c r="EC207" s="18"/>
      <c r="ED207" s="18"/>
      <c r="EE207" s="18"/>
      <c r="EF207" s="18"/>
      <c r="EG207" s="18"/>
      <c r="EH207" s="18"/>
      <c r="EI207" s="18"/>
      <c r="EJ207" s="18"/>
      <c r="EK207" s="18"/>
      <c r="EL207" s="18"/>
      <c r="EM207" s="18"/>
      <c r="EN207" s="18"/>
      <c r="EO207" s="18"/>
      <c r="EP207" s="18"/>
      <c r="EQ207" s="18"/>
      <c r="ER207" s="18"/>
      <c r="ES207" s="18"/>
      <c r="ET207" s="18"/>
      <c r="EU207" s="18"/>
      <c r="EV207" s="18"/>
      <c r="EW207" s="18"/>
      <c r="EX207" s="18"/>
      <c r="EY207" s="18"/>
      <c r="EZ207" s="18"/>
      <c r="FA207" s="18"/>
      <c r="FB207" s="18"/>
      <c r="FC207" s="18"/>
      <c r="FD207" s="18"/>
      <c r="FE207" s="18"/>
      <c r="FF207" s="18"/>
      <c r="FG207" s="18"/>
      <c r="FH207" s="18"/>
      <c r="FI207" s="18"/>
      <c r="FJ207" s="18"/>
      <c r="FK207" s="18"/>
      <c r="FL207" s="18"/>
      <c r="FM207" s="18"/>
      <c r="FN207" s="18"/>
      <c r="FO207" s="18"/>
      <c r="FP207" s="18"/>
      <c r="FQ207" s="18"/>
      <c r="FR207" s="18"/>
      <c r="FS207" s="18"/>
      <c r="FT207" s="18"/>
      <c r="FU207" s="18"/>
      <c r="FV207" s="18"/>
      <c r="FW207" s="18"/>
      <c r="FX207" s="18"/>
      <c r="FY207" s="18"/>
      <c r="FZ207" s="18"/>
      <c r="GA207" s="18"/>
      <c r="GB207" s="18"/>
      <c r="GC207" s="18"/>
      <c r="GD207" s="18"/>
      <c r="GE207" s="18"/>
      <c r="GF207" s="18"/>
      <c r="GG207" s="18"/>
      <c r="GH207" s="18"/>
      <c r="GI207" s="18"/>
      <c r="GJ207" s="18"/>
      <c r="GK207" s="18"/>
      <c r="GL207" s="18"/>
      <c r="GM207" s="18"/>
      <c r="GN207" s="18"/>
      <c r="GO207" s="18"/>
      <c r="GP207" s="18"/>
      <c r="GQ207" s="18"/>
      <c r="GR207" s="18"/>
      <c r="GS207" s="18"/>
      <c r="GT207" s="18"/>
      <c r="GU207" s="18"/>
      <c r="GV207" s="18"/>
      <c r="GW207" s="18"/>
      <c r="GX207" s="18"/>
      <c r="GY207" s="18"/>
      <c r="GZ207" s="18"/>
      <c r="HA207" s="18"/>
      <c r="HB207" s="18"/>
      <c r="HC207" s="18"/>
      <c r="HD207" s="18"/>
      <c r="HE207" s="18"/>
      <c r="HF207" s="18"/>
      <c r="HG207" s="18"/>
      <c r="HH207" s="18"/>
      <c r="HI207" s="18"/>
      <c r="HJ207" s="18"/>
      <c r="HK207" s="18"/>
      <c r="HL207" s="18"/>
      <c r="HM207" s="18"/>
      <c r="HN207" s="18"/>
      <c r="HO207" s="18"/>
      <c r="HP207" s="18"/>
      <c r="HQ207" s="18"/>
      <c r="HR207" s="18"/>
      <c r="HS207" s="18"/>
      <c r="HT207" s="18"/>
      <c r="HU207" s="18"/>
      <c r="HV207" s="18"/>
      <c r="HW207" s="18"/>
      <c r="HX207" s="18"/>
      <c r="HY207" s="18"/>
      <c r="HZ207" s="18"/>
      <c r="IA207" s="18"/>
      <c r="IB207" s="18"/>
      <c r="IC207" s="18"/>
      <c r="ID207" s="18"/>
    </row>
    <row r="208" spans="1:238" ht="78.75" x14ac:dyDescent="0.25">
      <c r="A208" s="6" t="s">
        <v>310</v>
      </c>
      <c r="B208" s="13" t="s">
        <v>326</v>
      </c>
      <c r="C208" s="17">
        <v>672</v>
      </c>
      <c r="D208" s="17">
        <v>672</v>
      </c>
      <c r="E208" s="17">
        <v>672</v>
      </c>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c r="EO208" s="18"/>
      <c r="EP208" s="18"/>
      <c r="EQ208" s="18"/>
      <c r="ER208" s="18"/>
      <c r="ES208" s="18"/>
      <c r="ET208" s="18"/>
      <c r="EU208" s="18"/>
      <c r="EV208" s="18"/>
      <c r="EW208" s="18"/>
      <c r="EX208" s="18"/>
      <c r="EY208" s="18"/>
      <c r="EZ208" s="18"/>
      <c r="FA208" s="18"/>
      <c r="FB208" s="18"/>
      <c r="FC208" s="18"/>
      <c r="FD208" s="18"/>
      <c r="FE208" s="18"/>
      <c r="FF208" s="18"/>
      <c r="FG208" s="18"/>
      <c r="FH208" s="18"/>
      <c r="FI208" s="18"/>
      <c r="FJ208" s="18"/>
      <c r="FK208" s="18"/>
      <c r="FL208" s="18"/>
      <c r="FM208" s="18"/>
      <c r="FN208" s="18"/>
      <c r="FO208" s="18"/>
      <c r="FP208" s="18"/>
      <c r="FQ208" s="18"/>
      <c r="FR208" s="18"/>
      <c r="FS208" s="18"/>
      <c r="FT208" s="18"/>
      <c r="FU208" s="18"/>
      <c r="FV208" s="18"/>
      <c r="FW208" s="18"/>
      <c r="FX208" s="18"/>
      <c r="FY208" s="18"/>
      <c r="FZ208" s="18"/>
      <c r="GA208" s="18"/>
      <c r="GB208" s="18"/>
      <c r="GC208" s="18"/>
      <c r="GD208" s="18"/>
      <c r="GE208" s="18"/>
      <c r="GF208" s="18"/>
      <c r="GG208" s="18"/>
      <c r="GH208" s="18"/>
      <c r="GI208" s="18"/>
      <c r="GJ208" s="18"/>
      <c r="GK208" s="18"/>
      <c r="GL208" s="18"/>
      <c r="GM208" s="18"/>
      <c r="GN208" s="18"/>
      <c r="GO208" s="18"/>
      <c r="GP208" s="18"/>
      <c r="GQ208" s="18"/>
      <c r="GR208" s="18"/>
      <c r="GS208" s="18"/>
      <c r="GT208" s="18"/>
      <c r="GU208" s="18"/>
      <c r="GV208" s="18"/>
      <c r="GW208" s="18"/>
      <c r="GX208" s="18"/>
      <c r="GY208" s="18"/>
      <c r="GZ208" s="18"/>
      <c r="HA208" s="18"/>
      <c r="HB208" s="18"/>
      <c r="HC208" s="18"/>
      <c r="HD208" s="18"/>
      <c r="HE208" s="18"/>
      <c r="HF208" s="18"/>
      <c r="HG208" s="18"/>
      <c r="HH208" s="18"/>
      <c r="HI208" s="18"/>
      <c r="HJ208" s="18"/>
      <c r="HK208" s="18"/>
      <c r="HL208" s="18"/>
      <c r="HM208" s="18"/>
      <c r="HN208" s="18"/>
      <c r="HO208" s="18"/>
      <c r="HP208" s="18"/>
      <c r="HQ208" s="18"/>
      <c r="HR208" s="18"/>
      <c r="HS208" s="18"/>
      <c r="HT208" s="18"/>
      <c r="HU208" s="18"/>
      <c r="HV208" s="18"/>
      <c r="HW208" s="18"/>
      <c r="HX208" s="18"/>
      <c r="HY208" s="18"/>
      <c r="HZ208" s="18"/>
      <c r="IA208" s="18"/>
      <c r="IB208" s="18"/>
      <c r="IC208" s="18"/>
      <c r="ID208" s="18"/>
    </row>
    <row r="209" spans="1:238" ht="110.25" x14ac:dyDescent="0.25">
      <c r="A209" s="6" t="s">
        <v>310</v>
      </c>
      <c r="B209" s="13" t="s">
        <v>327</v>
      </c>
      <c r="C209" s="17">
        <v>1140.3</v>
      </c>
      <c r="D209" s="17">
        <v>1185.9000000000001</v>
      </c>
      <c r="E209" s="17">
        <v>1233.3</v>
      </c>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c r="DN209" s="18"/>
      <c r="DO209" s="18"/>
      <c r="DP209" s="18"/>
      <c r="DQ209" s="18"/>
      <c r="DR209" s="18"/>
      <c r="DS209" s="18"/>
      <c r="DT209" s="18"/>
      <c r="DU209" s="18"/>
      <c r="DV209" s="18"/>
      <c r="DW209" s="18"/>
      <c r="DX209" s="18"/>
      <c r="DY209" s="18"/>
      <c r="DZ209" s="18"/>
      <c r="EA209" s="18"/>
      <c r="EB209" s="18"/>
      <c r="EC209" s="18"/>
      <c r="ED209" s="18"/>
      <c r="EE209" s="18"/>
      <c r="EF209" s="18"/>
      <c r="EG209" s="18"/>
      <c r="EH209" s="18"/>
      <c r="EI209" s="18"/>
      <c r="EJ209" s="18"/>
      <c r="EK209" s="18"/>
      <c r="EL209" s="18"/>
      <c r="EM209" s="18"/>
      <c r="EN209" s="18"/>
      <c r="EO209" s="18"/>
      <c r="EP209" s="18"/>
      <c r="EQ209" s="18"/>
      <c r="ER209" s="18"/>
      <c r="ES209" s="18"/>
      <c r="ET209" s="18"/>
      <c r="EU209" s="18"/>
      <c r="EV209" s="18"/>
      <c r="EW209" s="18"/>
      <c r="EX209" s="18"/>
      <c r="EY209" s="18"/>
      <c r="EZ209" s="18"/>
      <c r="FA209" s="18"/>
      <c r="FB209" s="18"/>
      <c r="FC209" s="18"/>
      <c r="FD209" s="18"/>
      <c r="FE209" s="18"/>
      <c r="FF209" s="18"/>
      <c r="FG209" s="18"/>
      <c r="FH209" s="18"/>
      <c r="FI209" s="18"/>
      <c r="FJ209" s="18"/>
      <c r="FK209" s="18"/>
      <c r="FL209" s="18"/>
      <c r="FM209" s="18"/>
      <c r="FN209" s="18"/>
      <c r="FO209" s="18"/>
      <c r="FP209" s="18"/>
      <c r="FQ209" s="18"/>
      <c r="FR209" s="18"/>
      <c r="FS209" s="18"/>
      <c r="FT209" s="18"/>
      <c r="FU209" s="18"/>
      <c r="FV209" s="18"/>
      <c r="FW209" s="18"/>
      <c r="FX209" s="18"/>
      <c r="FY209" s="18"/>
      <c r="FZ209" s="18"/>
      <c r="GA209" s="18"/>
      <c r="GB209" s="18"/>
      <c r="GC209" s="18"/>
      <c r="GD209" s="18"/>
      <c r="GE209" s="18"/>
      <c r="GF209" s="18"/>
      <c r="GG209" s="18"/>
      <c r="GH209" s="18"/>
      <c r="GI209" s="18"/>
      <c r="GJ209" s="18"/>
      <c r="GK209" s="18"/>
      <c r="GL209" s="18"/>
      <c r="GM209" s="18"/>
      <c r="GN209" s="18"/>
      <c r="GO209" s="18"/>
      <c r="GP209" s="18"/>
      <c r="GQ209" s="18"/>
      <c r="GR209" s="18"/>
      <c r="GS209" s="18"/>
      <c r="GT209" s="18"/>
      <c r="GU209" s="18"/>
      <c r="GV209" s="18"/>
      <c r="GW209" s="18"/>
      <c r="GX209" s="18"/>
      <c r="GY209" s="18"/>
      <c r="GZ209" s="18"/>
      <c r="HA209" s="18"/>
      <c r="HB209" s="18"/>
      <c r="HC209" s="18"/>
      <c r="HD209" s="18"/>
      <c r="HE209" s="18"/>
      <c r="HF209" s="18"/>
      <c r="HG209" s="18"/>
      <c r="HH209" s="18"/>
      <c r="HI209" s="18"/>
      <c r="HJ209" s="18"/>
      <c r="HK209" s="18"/>
      <c r="HL209" s="18"/>
      <c r="HM209" s="18"/>
      <c r="HN209" s="18"/>
      <c r="HO209" s="18"/>
      <c r="HP209" s="18"/>
      <c r="HQ209" s="18"/>
      <c r="HR209" s="18"/>
      <c r="HS209" s="18"/>
      <c r="HT209" s="18"/>
      <c r="HU209" s="18"/>
      <c r="HV209" s="18"/>
      <c r="HW209" s="18"/>
      <c r="HX209" s="18"/>
      <c r="HY209" s="18"/>
      <c r="HZ209" s="18"/>
      <c r="IA209" s="18"/>
      <c r="IB209" s="18"/>
      <c r="IC209" s="18"/>
      <c r="ID209" s="18"/>
    </row>
    <row r="210" spans="1:238" ht="63" x14ac:dyDescent="0.25">
      <c r="A210" s="6" t="s">
        <v>310</v>
      </c>
      <c r="B210" s="49" t="s">
        <v>328</v>
      </c>
      <c r="C210" s="17">
        <v>65.099999999999994</v>
      </c>
      <c r="D210" s="17">
        <v>65.099999999999994</v>
      </c>
      <c r="E210" s="17">
        <v>65.099999999999994</v>
      </c>
    </row>
    <row r="211" spans="1:238" ht="78.75" x14ac:dyDescent="0.25">
      <c r="A211" s="6" t="s">
        <v>329</v>
      </c>
      <c r="B211" s="13" t="s">
        <v>330</v>
      </c>
      <c r="C211" s="17">
        <v>38837</v>
      </c>
      <c r="D211" s="17">
        <v>38837</v>
      </c>
      <c r="E211" s="17">
        <v>38837</v>
      </c>
    </row>
    <row r="212" spans="1:238" ht="63" x14ac:dyDescent="0.25">
      <c r="A212" s="6" t="s">
        <v>329</v>
      </c>
      <c r="B212" s="13" t="s">
        <v>331</v>
      </c>
      <c r="C212" s="17">
        <v>5395</v>
      </c>
      <c r="D212" s="17">
        <v>5409.7</v>
      </c>
      <c r="E212" s="17">
        <v>5424.9</v>
      </c>
    </row>
    <row r="213" spans="1:238" ht="110.25" x14ac:dyDescent="0.25">
      <c r="A213" s="6" t="s">
        <v>329</v>
      </c>
      <c r="B213" s="13" t="s">
        <v>332</v>
      </c>
      <c r="C213" s="50">
        <v>5669.9</v>
      </c>
      <c r="D213" s="50">
        <v>5896.7</v>
      </c>
      <c r="E213" s="50">
        <v>6132.6</v>
      </c>
    </row>
    <row r="214" spans="1:238" ht="126" x14ac:dyDescent="0.25">
      <c r="A214" s="6" t="s">
        <v>329</v>
      </c>
      <c r="B214" s="13" t="s">
        <v>333</v>
      </c>
      <c r="C214" s="50">
        <v>17832.5</v>
      </c>
      <c r="D214" s="50">
        <v>17832.5</v>
      </c>
      <c r="E214" s="50">
        <v>17832.5</v>
      </c>
    </row>
    <row r="215" spans="1:238" ht="78.75" x14ac:dyDescent="0.25">
      <c r="A215" s="6" t="s">
        <v>329</v>
      </c>
      <c r="B215" s="13" t="s">
        <v>334</v>
      </c>
      <c r="C215" s="50">
        <v>65968.800000000003</v>
      </c>
      <c r="D215" s="50">
        <v>65478.9</v>
      </c>
      <c r="E215" s="50">
        <v>66556.5</v>
      </c>
    </row>
    <row r="216" spans="1:238" ht="63" x14ac:dyDescent="0.25">
      <c r="A216" s="6" t="s">
        <v>329</v>
      </c>
      <c r="B216" s="13" t="s">
        <v>335</v>
      </c>
      <c r="C216" s="17">
        <v>1309304.2</v>
      </c>
      <c r="D216" s="17">
        <v>1310224.2</v>
      </c>
      <c r="E216" s="17">
        <v>1311181</v>
      </c>
    </row>
    <row r="217" spans="1:238" ht="47.25" x14ac:dyDescent="0.25">
      <c r="A217" s="6" t="s">
        <v>329</v>
      </c>
      <c r="B217" s="13" t="s">
        <v>336</v>
      </c>
      <c r="C217" s="17">
        <v>794826.3</v>
      </c>
      <c r="D217" s="17">
        <v>774804.2</v>
      </c>
      <c r="E217" s="17">
        <v>775326.7</v>
      </c>
    </row>
    <row r="218" spans="1:238" ht="63" x14ac:dyDescent="0.25">
      <c r="A218" s="6" t="s">
        <v>329</v>
      </c>
      <c r="B218" s="13" t="s">
        <v>337</v>
      </c>
      <c r="C218" s="17">
        <v>4656.8</v>
      </c>
      <c r="D218" s="17">
        <v>4656.8</v>
      </c>
      <c r="E218" s="17">
        <v>4656.8</v>
      </c>
    </row>
    <row r="219" spans="1:238" ht="31.5" x14ac:dyDescent="0.25">
      <c r="A219" s="6" t="s">
        <v>338</v>
      </c>
      <c r="B219" s="13" t="s">
        <v>339</v>
      </c>
      <c r="C219" s="17">
        <v>113309.8</v>
      </c>
      <c r="D219" s="17">
        <v>117842.2</v>
      </c>
      <c r="E219" s="17">
        <v>122555.9</v>
      </c>
    </row>
    <row r="220" spans="1:238" ht="47.25" x14ac:dyDescent="0.25">
      <c r="A220" s="6" t="s">
        <v>340</v>
      </c>
      <c r="B220" s="13" t="s">
        <v>341</v>
      </c>
      <c r="C220" s="17">
        <v>31039.1</v>
      </c>
      <c r="D220" s="17">
        <v>31039.1</v>
      </c>
      <c r="E220" s="17">
        <v>31039.1</v>
      </c>
    </row>
    <row r="221" spans="1:238" ht="47.25" x14ac:dyDescent="0.25">
      <c r="A221" s="6" t="s">
        <v>342</v>
      </c>
      <c r="B221" s="13" t="s">
        <v>343</v>
      </c>
      <c r="C221" s="17">
        <v>90250.6</v>
      </c>
      <c r="D221" s="17">
        <v>93070.9</v>
      </c>
      <c r="E221" s="17">
        <v>93070.9</v>
      </c>
    </row>
    <row r="222" spans="1:238" ht="31.5" x14ac:dyDescent="0.25">
      <c r="A222" s="6" t="s">
        <v>344</v>
      </c>
      <c r="B222" s="13" t="s">
        <v>345</v>
      </c>
      <c r="C222" s="17">
        <v>12.5</v>
      </c>
      <c r="D222" s="17">
        <v>154.69999999999999</v>
      </c>
      <c r="E222" s="17">
        <v>12</v>
      </c>
    </row>
    <row r="223" spans="1:238" ht="47.25" x14ac:dyDescent="0.25">
      <c r="A223" s="6" t="s">
        <v>346</v>
      </c>
      <c r="B223" s="13" t="s">
        <v>347</v>
      </c>
      <c r="C223" s="17">
        <v>18665.5</v>
      </c>
      <c r="D223" s="17">
        <v>19412.2</v>
      </c>
      <c r="E223" s="17">
        <v>20188.7</v>
      </c>
    </row>
    <row r="224" spans="1:238" ht="31.5" x14ac:dyDescent="0.25">
      <c r="A224" s="6" t="s">
        <v>348</v>
      </c>
      <c r="B224" s="13" t="s">
        <v>349</v>
      </c>
      <c r="C224" s="17">
        <v>97946.5</v>
      </c>
      <c r="D224" s="17">
        <v>96403.1</v>
      </c>
      <c r="E224" s="17">
        <v>96403.1</v>
      </c>
    </row>
    <row r="225" spans="1:5" ht="31.5" x14ac:dyDescent="0.25">
      <c r="A225" s="6" t="s">
        <v>350</v>
      </c>
      <c r="B225" s="13" t="s">
        <v>351</v>
      </c>
      <c r="C225" s="17">
        <v>16210.4</v>
      </c>
      <c r="D225" s="17">
        <v>16322.9</v>
      </c>
      <c r="E225" s="17">
        <v>16944.400000000001</v>
      </c>
    </row>
    <row r="226" spans="1:5" ht="31.5" x14ac:dyDescent="0.25">
      <c r="A226" s="6" t="s">
        <v>352</v>
      </c>
      <c r="B226" s="13" t="s">
        <v>353</v>
      </c>
      <c r="C226" s="17">
        <v>0</v>
      </c>
      <c r="D226" s="17">
        <v>0</v>
      </c>
      <c r="E226" s="17">
        <v>0</v>
      </c>
    </row>
    <row r="227" spans="1:5" ht="15.75" x14ac:dyDescent="0.25">
      <c r="A227" s="6" t="s">
        <v>352</v>
      </c>
      <c r="B227" s="13" t="s">
        <v>354</v>
      </c>
      <c r="C227" s="17">
        <v>7410.4</v>
      </c>
      <c r="D227" s="17">
        <v>7916.5</v>
      </c>
      <c r="E227" s="17">
        <v>8144</v>
      </c>
    </row>
    <row r="228" spans="1:5" ht="110.25" x14ac:dyDescent="0.25">
      <c r="A228" s="51" t="s">
        <v>355</v>
      </c>
      <c r="B228" s="13" t="s">
        <v>356</v>
      </c>
      <c r="C228" s="17">
        <v>81.2</v>
      </c>
      <c r="D228" s="17">
        <v>81.2</v>
      </c>
      <c r="E228" s="17">
        <v>81.2</v>
      </c>
    </row>
    <row r="229" spans="1:5" ht="31.5" x14ac:dyDescent="0.25">
      <c r="A229" s="51" t="s">
        <v>355</v>
      </c>
      <c r="B229" s="49" t="s">
        <v>357</v>
      </c>
      <c r="C229" s="17">
        <v>267.39999999999998</v>
      </c>
      <c r="D229" s="17">
        <v>267.39999999999998</v>
      </c>
      <c r="E229" s="17">
        <v>267.39999999999998</v>
      </c>
    </row>
    <row r="230" spans="1:5" ht="15.75" x14ac:dyDescent="0.25">
      <c r="A230" s="8" t="s">
        <v>358</v>
      </c>
      <c r="B230" s="9" t="s">
        <v>359</v>
      </c>
      <c r="C230" s="10">
        <f>SUM(C231:C235)</f>
        <v>112722.1</v>
      </c>
      <c r="D230" s="10">
        <f>SUM(D231:D235)</f>
        <v>106672.5</v>
      </c>
      <c r="E230" s="10">
        <f>SUM(E231:E235)</f>
        <v>103991.09999999999</v>
      </c>
    </row>
    <row r="231" spans="1:5" ht="47.25" x14ac:dyDescent="0.25">
      <c r="A231" s="6" t="s">
        <v>360</v>
      </c>
      <c r="B231" s="13" t="s">
        <v>361</v>
      </c>
      <c r="C231" s="17">
        <v>3527.9</v>
      </c>
      <c r="D231" s="17">
        <v>3527.9</v>
      </c>
      <c r="E231" s="17">
        <v>3527.9</v>
      </c>
    </row>
    <row r="232" spans="1:5" ht="47.25" x14ac:dyDescent="0.25">
      <c r="A232" s="6" t="s">
        <v>362</v>
      </c>
      <c r="B232" s="49" t="s">
        <v>363</v>
      </c>
      <c r="C232" s="17">
        <v>8568.2000000000007</v>
      </c>
      <c r="D232" s="17">
        <v>8698.2000000000007</v>
      </c>
      <c r="E232" s="17">
        <v>8855.5</v>
      </c>
    </row>
    <row r="233" spans="1:5" ht="47.25" x14ac:dyDescent="0.25">
      <c r="A233" s="6" t="s">
        <v>364</v>
      </c>
      <c r="B233" s="49" t="s">
        <v>365</v>
      </c>
      <c r="C233" s="17">
        <v>94117.2</v>
      </c>
      <c r="D233" s="17">
        <v>94446.399999999994</v>
      </c>
      <c r="E233" s="17">
        <v>91607.7</v>
      </c>
    </row>
    <row r="234" spans="1:5" ht="31.5" x14ac:dyDescent="0.25">
      <c r="A234" s="6" t="s">
        <v>366</v>
      </c>
      <c r="B234" s="49" t="s">
        <v>367</v>
      </c>
      <c r="C234" s="17">
        <v>808.8</v>
      </c>
      <c r="D234" s="17">
        <v>0</v>
      </c>
      <c r="E234" s="17">
        <v>0</v>
      </c>
    </row>
    <row r="235" spans="1:5" ht="31.5" x14ac:dyDescent="0.25">
      <c r="A235" s="6" t="s">
        <v>366</v>
      </c>
      <c r="B235" s="49" t="s">
        <v>368</v>
      </c>
      <c r="C235" s="17">
        <v>5700</v>
      </c>
      <c r="D235" s="17">
        <v>0</v>
      </c>
      <c r="E235" s="17">
        <v>0</v>
      </c>
    </row>
    <row r="236" spans="1:5" ht="15.75" x14ac:dyDescent="0.25">
      <c r="A236" s="8" t="s">
        <v>369</v>
      </c>
      <c r="B236" s="9" t="s">
        <v>370</v>
      </c>
      <c r="C236" s="10">
        <f>SUM(C237)</f>
        <v>10</v>
      </c>
      <c r="D236" s="10">
        <v>0</v>
      </c>
      <c r="E236" s="10">
        <v>0</v>
      </c>
    </row>
    <row r="237" spans="1:5" ht="31.5" x14ac:dyDescent="0.25">
      <c r="A237" s="15" t="s">
        <v>371</v>
      </c>
      <c r="B237" s="13" t="s">
        <v>372</v>
      </c>
      <c r="C237" s="17">
        <v>10</v>
      </c>
      <c r="D237" s="17">
        <v>0</v>
      </c>
      <c r="E237" s="17">
        <v>0</v>
      </c>
    </row>
    <row r="238" spans="1:5" ht="15.75" x14ac:dyDescent="0.25">
      <c r="A238" s="8" t="s">
        <v>373</v>
      </c>
      <c r="B238" s="9" t="s">
        <v>374</v>
      </c>
      <c r="C238" s="30">
        <f>SUM(C239:C240)</f>
        <v>57.599999999999994</v>
      </c>
      <c r="D238" s="30">
        <v>0</v>
      </c>
      <c r="E238" s="30">
        <v>0</v>
      </c>
    </row>
    <row r="239" spans="1:5" ht="31.5" x14ac:dyDescent="0.25">
      <c r="A239" s="15" t="s">
        <v>375</v>
      </c>
      <c r="B239" s="13" t="s">
        <v>376</v>
      </c>
      <c r="C239" s="31">
        <v>37.299999999999997</v>
      </c>
      <c r="D239" s="31">
        <v>0</v>
      </c>
      <c r="E239" s="31">
        <v>0</v>
      </c>
    </row>
    <row r="240" spans="1:5" ht="15.75" x14ac:dyDescent="0.25">
      <c r="A240" s="15" t="s">
        <v>377</v>
      </c>
      <c r="B240" s="13" t="s">
        <v>378</v>
      </c>
      <c r="C240" s="31">
        <v>20.3</v>
      </c>
      <c r="D240" s="31">
        <v>0</v>
      </c>
      <c r="E240" s="31">
        <v>0</v>
      </c>
    </row>
    <row r="241" spans="1:5" ht="15.75" x14ac:dyDescent="0.25">
      <c r="A241" s="8" t="s">
        <v>379</v>
      </c>
      <c r="B241" s="9" t="s">
        <v>380</v>
      </c>
      <c r="C241" s="10">
        <f>C116+C236+C238</f>
        <v>5831037.8999999985</v>
      </c>
      <c r="D241" s="10">
        <f>D116+D236+D238</f>
        <v>4913949</v>
      </c>
      <c r="E241" s="10">
        <f>E116+E236+E238</f>
        <v>5234697.2999999989</v>
      </c>
    </row>
    <row r="242" spans="1:5" ht="15.75" x14ac:dyDescent="0.25">
      <c r="A242" s="52" t="s">
        <v>381</v>
      </c>
      <c r="B242" s="52"/>
      <c r="C242" s="10">
        <f>C241+C115</f>
        <v>9446838.1999999993</v>
      </c>
      <c r="D242" s="10">
        <f>D241+D115</f>
        <v>8619918.0999999996</v>
      </c>
      <c r="E242" s="10">
        <f>E241+E115</f>
        <v>9279300.8999999985</v>
      </c>
    </row>
  </sheetData>
  <mergeCells count="7">
    <mergeCell ref="A6:E6"/>
    <mergeCell ref="A1:E1"/>
    <mergeCell ref="A2:E2"/>
    <mergeCell ref="A3:E3"/>
    <mergeCell ref="A4:E4"/>
    <mergeCell ref="A5:D5"/>
    <mergeCell ref="A114:B114"/>
  </mergeCells>
  <hyperlinks>
    <hyperlink ref="B88" r:id="rId1" display="consultantplus://offline/ref=A5C545EE8C1C93B0B058E1FFE19DF454C219EB0B98198F2DC0D7B691EFFF64CC26DC8ECE4D9F7B181B1727911B979A94C0CB426D4AE9j9HFG"/>
    <hyperlink ref="B83" r:id="rId2" display="consultantplus://offline/ref=D42EAC7BD398020209D35F6AF6672FBA6F13F77B84F225875A8095FA102A9B2D8E358CD609751112B9E7A4869E64DFF883BAA8D38BAB06D8YDV9M"/>
    <hyperlink ref="B84" r:id="rId3" display="consultantplus://offline/ref=D42EAC7BD398020209D35F6AF6672FBA6F13F77B84F225875A8095FA102A9B2D8E358CD609751112B9E7A4869E64DFF883BAA8D38BAB06D8YDV9M"/>
    <hyperlink ref="B90" r:id="rId4" display="consultantplus://offline/ref=64FC3C9F96C0230A0CECA4E56C028B5E86A06F799E50F1FABBE4A6CFAC6E9A2AB2A69A82FE33DE9CACC0441FC29EF02FFBFA7ABCF960A970JDh7G"/>
  </hyperlinks>
  <pageMargins left="0.70866141732283472" right="0.23622047244094491" top="0.27559055118110237" bottom="0.23622047244094491" header="0.31496062992125984" footer="0.35433070866141736"/>
  <pageSetup paperSize="9" scale="70" fitToHeight="31" orientation="landscape" r:id="rId5"/>
  <colBreaks count="1" manualBreakCount="1">
    <brk id="5" max="2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прил 1</vt:lpstr>
      <vt:lpstr>прил 2</vt:lpstr>
      <vt:lpstr>'прил 1'!Заголовки_для_печати</vt:lpstr>
      <vt:lpstr>'прил 2'!Заголовки_для_печати</vt:lpstr>
      <vt:lpstr>'прил 1'!Область_печати</vt:lpstr>
      <vt:lpstr>'прил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2025-03-11T06:33:48Z</cp:lastPrinted>
  <dcterms:created xsi:type="dcterms:W3CDTF">2025-03-11T06:26:59Z</dcterms:created>
  <dcterms:modified xsi:type="dcterms:W3CDTF">2025-03-11T07:07:25Z</dcterms:modified>
</cp:coreProperties>
</file>