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сходы " sheetId="1" r:id="rId1"/>
  </sheets>
  <externalReferences>
    <externalReference r:id="rId2"/>
  </externalReferences>
  <definedNames>
    <definedName name="_PBuh_">#REF!</definedName>
    <definedName name="_PRuk_">#REF!</definedName>
    <definedName name="_xlnm.Print_Titles" localSheetId="0">'Расходы '!$4:$4</definedName>
    <definedName name="_xlnm.Print_Area" localSheetId="0">'Расходы '!$A$2:$K$51</definedName>
  </definedNames>
  <calcPr calcId="145621"/>
</workbook>
</file>

<file path=xl/calcChain.xml><?xml version="1.0" encoding="utf-8"?>
<calcChain xmlns="http://schemas.openxmlformats.org/spreadsheetml/2006/main">
  <c r="K45" i="1" l="1"/>
  <c r="H45" i="1"/>
  <c r="H44" i="1" s="1"/>
  <c r="G45" i="1"/>
  <c r="J44" i="1"/>
  <c r="K44" i="1" s="1"/>
  <c r="G44" i="1"/>
  <c r="D44" i="1"/>
  <c r="C44" i="1"/>
  <c r="K43" i="1"/>
  <c r="I43" i="1"/>
  <c r="H43" i="1"/>
  <c r="G43" i="1"/>
  <c r="K42" i="1"/>
  <c r="I42" i="1"/>
  <c r="H42" i="1"/>
  <c r="G42" i="1"/>
  <c r="K41" i="1"/>
  <c r="I41" i="1"/>
  <c r="H41" i="1"/>
  <c r="G41" i="1"/>
  <c r="J40" i="1"/>
  <c r="K40" i="1" s="1"/>
  <c r="H40" i="1"/>
  <c r="G40" i="1"/>
  <c r="F40" i="1"/>
  <c r="E40" i="1"/>
  <c r="I40" i="1" s="1"/>
  <c r="D40" i="1"/>
  <c r="C40" i="1"/>
  <c r="K39" i="1"/>
  <c r="I39" i="1"/>
  <c r="H39" i="1"/>
  <c r="G39" i="1"/>
  <c r="I38" i="1"/>
  <c r="H38" i="1"/>
  <c r="G38" i="1"/>
  <c r="K37" i="1"/>
  <c r="I37" i="1"/>
  <c r="H37" i="1"/>
  <c r="G37" i="1"/>
  <c r="K36" i="1"/>
  <c r="H36" i="1"/>
  <c r="K35" i="1"/>
  <c r="I35" i="1"/>
  <c r="H35" i="1"/>
  <c r="G35" i="1"/>
  <c r="K34" i="1"/>
  <c r="I34" i="1"/>
  <c r="H34" i="1"/>
  <c r="G34" i="1"/>
  <c r="G33" i="1" s="1"/>
  <c r="J33" i="1"/>
  <c r="H33" i="1"/>
  <c r="F33" i="1"/>
  <c r="E33" i="1"/>
  <c r="K33" i="1" s="1"/>
  <c r="D33" i="1"/>
  <c r="C33" i="1"/>
  <c r="K32" i="1"/>
  <c r="I32" i="1"/>
  <c r="H32" i="1"/>
  <c r="G32" i="1"/>
  <c r="K31" i="1"/>
  <c r="I31" i="1"/>
  <c r="H31" i="1"/>
  <c r="H30" i="1" s="1"/>
  <c r="G31" i="1"/>
  <c r="J30" i="1"/>
  <c r="G30" i="1"/>
  <c r="F30" i="1"/>
  <c r="E30" i="1"/>
  <c r="K30" i="1" s="1"/>
  <c r="D30" i="1"/>
  <c r="C30" i="1"/>
  <c r="K29" i="1"/>
  <c r="I29" i="1"/>
  <c r="H29" i="1"/>
  <c r="G29" i="1"/>
  <c r="K28" i="1"/>
  <c r="I28" i="1"/>
  <c r="H28" i="1"/>
  <c r="G28" i="1"/>
  <c r="K27" i="1"/>
  <c r="I27" i="1"/>
  <c r="H27" i="1"/>
  <c r="G27" i="1"/>
  <c r="K26" i="1"/>
  <c r="I26" i="1"/>
  <c r="H26" i="1"/>
  <c r="G26" i="1"/>
  <c r="K25" i="1"/>
  <c r="I25" i="1"/>
  <c r="H25" i="1"/>
  <c r="G25" i="1"/>
  <c r="K24" i="1"/>
  <c r="I24" i="1"/>
  <c r="H24" i="1"/>
  <c r="G24" i="1"/>
  <c r="K23" i="1"/>
  <c r="I23" i="1"/>
  <c r="H23" i="1"/>
  <c r="G23" i="1"/>
  <c r="J22" i="1"/>
  <c r="K22" i="1" s="1"/>
  <c r="H22" i="1"/>
  <c r="G22" i="1"/>
  <c r="F22" i="1"/>
  <c r="E22" i="1"/>
  <c r="I22" i="1" s="1"/>
  <c r="D22" i="1"/>
  <c r="C22" i="1"/>
  <c r="H21" i="1"/>
  <c r="K20" i="1"/>
  <c r="I20" i="1"/>
  <c r="H20" i="1"/>
  <c r="G20" i="1"/>
  <c r="G19" i="1" s="1"/>
  <c r="J19" i="1"/>
  <c r="H19" i="1"/>
  <c r="F19" i="1"/>
  <c r="E19" i="1"/>
  <c r="K19" i="1" s="1"/>
  <c r="D19" i="1"/>
  <c r="D46" i="1" s="1"/>
  <c r="C19" i="1"/>
  <c r="K18" i="1"/>
  <c r="I18" i="1"/>
  <c r="H18" i="1"/>
  <c r="H17" i="1" s="1"/>
  <c r="G18" i="1"/>
  <c r="J17" i="1"/>
  <c r="G17" i="1"/>
  <c r="F17" i="1"/>
  <c r="E17" i="1"/>
  <c r="I17" i="1" s="1"/>
  <c r="D17" i="1"/>
  <c r="C17" i="1"/>
  <c r="K16" i="1"/>
  <c r="I16" i="1"/>
  <c r="H16" i="1"/>
  <c r="G16" i="1"/>
  <c r="J15" i="1"/>
  <c r="K15" i="1" s="1"/>
  <c r="H15" i="1"/>
  <c r="G15" i="1"/>
  <c r="F15" i="1"/>
  <c r="E15" i="1"/>
  <c r="I15" i="1" s="1"/>
  <c r="D15" i="1"/>
  <c r="C15" i="1"/>
  <c r="K14" i="1"/>
  <c r="I14" i="1"/>
  <c r="H14" i="1"/>
  <c r="G14" i="1"/>
  <c r="K13" i="1"/>
  <c r="J13" i="1"/>
  <c r="H13" i="1"/>
  <c r="G13" i="1"/>
  <c r="F13" i="1"/>
  <c r="E13" i="1"/>
  <c r="I13" i="1" s="1"/>
  <c r="D13" i="1"/>
  <c r="C13" i="1"/>
  <c r="I12" i="1"/>
  <c r="H12" i="1"/>
  <c r="I11" i="1"/>
  <c r="H11" i="1"/>
  <c r="G11" i="1"/>
  <c r="K10" i="1"/>
  <c r="I10" i="1"/>
  <c r="H10" i="1"/>
  <c r="G10" i="1"/>
  <c r="K9" i="1"/>
  <c r="I9" i="1"/>
  <c r="H9" i="1"/>
  <c r="G9" i="1"/>
  <c r="K8" i="1"/>
  <c r="I8" i="1"/>
  <c r="H8" i="1"/>
  <c r="G8" i="1"/>
  <c r="K7" i="1"/>
  <c r="I7" i="1"/>
  <c r="H7" i="1"/>
  <c r="H6" i="1" s="1"/>
  <c r="G7" i="1"/>
  <c r="J6" i="1"/>
  <c r="J46" i="1" s="1"/>
  <c r="G6" i="1"/>
  <c r="G46" i="1" s="1"/>
  <c r="F6" i="1"/>
  <c r="F46" i="1" s="1"/>
  <c r="E6" i="1"/>
  <c r="K6" i="1" s="1"/>
  <c r="D6" i="1"/>
  <c r="C6" i="1"/>
  <c r="C46" i="1" s="1"/>
  <c r="H46" i="1" l="1"/>
  <c r="I30" i="1"/>
  <c r="E46" i="1"/>
  <c r="K17" i="1"/>
  <c r="I6" i="1"/>
  <c r="I19" i="1"/>
  <c r="I33" i="1"/>
  <c r="K46" i="1" l="1"/>
  <c r="I46" i="1"/>
</calcChain>
</file>

<file path=xl/sharedStrings.xml><?xml version="1.0" encoding="utf-8"?>
<sst xmlns="http://schemas.openxmlformats.org/spreadsheetml/2006/main" count="79" uniqueCount="68">
  <si>
    <t>Информация об исполнении бюджета Миасского городского округа по расходам на 01.01.2024г.</t>
  </si>
  <si>
    <t>тыс.рублей</t>
  </si>
  <si>
    <t>Раздел</t>
  </si>
  <si>
    <t>Наименование разделов/ ГРБС</t>
  </si>
  <si>
    <t>Утвержденный бюджет</t>
  </si>
  <si>
    <r>
      <t xml:space="preserve">Уточненный бюджет на 2023 год  </t>
    </r>
    <r>
      <rPr>
        <i/>
        <sz val="9"/>
        <rFont val="Times New Roman"/>
        <family val="1"/>
        <charset val="204"/>
      </rPr>
      <t>(согласно РСД МГО от 22.12.2023 № 1)</t>
    </r>
  </si>
  <si>
    <t>Исполнено за  2023 год</t>
  </si>
  <si>
    <t>в том числе: исполнено за декабрь 2023</t>
  </si>
  <si>
    <t>Остаток ассигнований на 2023 год           (гр.3-гр.4)</t>
  </si>
  <si>
    <t>% исполнения        бюджета на 2023г.  (гр.4/гр.3)*100)</t>
  </si>
  <si>
    <t>Исполнено за соответствующий период 2022 года</t>
  </si>
  <si>
    <t>% исп. к соотв.периоду 2022г. (гр.4/гр.8)*100)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</si>
  <si>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</si>
  <si>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</si>
  <si>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</si>
  <si>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</si>
  <si>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</si>
  <si>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</si>
  <si>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</si>
  <si>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справочно</t>
  </si>
  <si>
    <t>резервный фонд Администрации МГО</t>
  </si>
  <si>
    <t>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</si>
  <si>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</si>
  <si>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</si>
  <si>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 Администрация МГО </t>
    </r>
    <r>
      <rPr>
        <i/>
        <sz val="12"/>
        <rFont val="Times New Roman"/>
        <family val="1"/>
        <charset val="204"/>
      </rPr>
      <t>(в том числе МКУ "Управление ГО и ЧС",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</si>
  <si>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</si>
  <si>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</si>
  <si>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</t>
    </r>
  </si>
  <si>
    <t>0500</t>
  </si>
  <si>
    <t>Жилищно-коммунальное хоз-во,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</si>
  <si>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</si>
  <si>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</si>
  <si>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</si>
  <si>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МКУ "Управление по экологии и природопользованию", МКУ "Комитет по строительству")</t>
    </r>
  </si>
  <si>
    <r>
      <t xml:space="preserve">Финансовое управление  Администрации МГО </t>
    </r>
    <r>
      <rPr>
        <i/>
        <sz val="12"/>
        <rFont val="Times New Roman"/>
        <family val="1"/>
        <charset val="204"/>
      </rPr>
      <t>(реализация мероприятий за счет экологических платежей)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</si>
  <si>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</si>
  <si>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</si>
  <si>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</si>
  <si>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</si>
  <si>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 МКУ "Комитет по строительству")</t>
    </r>
  </si>
  <si>
    <t xml:space="preserve">Управление социальной защиты населения Администрации МГО </t>
  </si>
  <si>
    <t>Управление по физической культуре и спорту Администрации МГО</t>
  </si>
  <si>
    <t>0800</t>
  </si>
  <si>
    <t>Культура,  в том числе</t>
  </si>
  <si>
    <t xml:space="preserve">Управление культуры Администрации МГО 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</si>
  <si>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</si>
  <si>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</si>
  <si>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т.д)</t>
    </r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</si>
  <si>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(реализация мероприятий по обеспечению своевременной и полной выплаты заработной платы)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</si>
  <si>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</si>
  <si>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</si>
  <si>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</si>
  <si>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</si>
  <si>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</si>
  <si>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Финансовое управление Администрации МГО</t>
  </si>
  <si>
    <t>ВСЕГО</t>
  </si>
  <si>
    <t>ПРОФИЦИТ БЮДЖЕТА (со знаком "плюс") или ДЕФИЦИТ БЮДЖЕТА (со знаком "минус")</t>
  </si>
  <si>
    <t>Источники финансирования дефицита бюджета</t>
  </si>
  <si>
    <t xml:space="preserve">   </t>
  </si>
  <si>
    <t>000 01  02  00  00  00  0000  000</t>
  </si>
  <si>
    <t>Кредиты кредитных организаций в валюте  Российской Федерации</t>
  </si>
  <si>
    <t>000 01  03  00  00  00  0000  000</t>
  </si>
  <si>
    <t>Бюджетные кредиты от других бюджетов бюджетной  системы Российской Федерации</t>
  </si>
  <si>
    <t>000 01  05  00  00  00  0000  000</t>
  </si>
  <si>
    <t>Изменение остатков средств на счетах по учету  средств бюджета</t>
  </si>
  <si>
    <t>000 01  06  00  00  00  0000  000</t>
  </si>
  <si>
    <t>Иные источники внутреннего финансирования  дефицитов бюджетов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</si>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</sst>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[$-10419]#,##0.0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19" fillId="0" borderId="0"/>
    <xf numFmtId="0" fontId="15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2" fillId="0" borderId="0" applyFont="0" applyFill="0" applyBorder="0" applyAlignment="0" applyProtection="0"/>
  </cellStyleXfs>
  <cellXfs count="88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49" fontId="6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justify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3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1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4" fillId="0" borderId="0" xfId="0" applyFont="1" applyFill="1"/>
    <xf numFmtId="0" fontId="3" fillId="0" borderId="1" xfId="0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66" fontId="6" fillId="0" borderId="0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justify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17" fillId="0" borderId="1" xfId="0" applyNumberFormat="1" applyFont="1" applyBorder="1" applyAlignment="1">
      <alignment horizontal="center" vertical="justify"/>
    </xf>
    <xf numFmtId="49" fontId="6" fillId="0" borderId="1" xfId="0" applyNumberFormat="1" applyFont="1" applyBorder="1" applyAlignment="1">
      <alignment horizontal="justify" vertical="center"/>
    </xf>
    <xf numFmtId="0" fontId="6" fillId="2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8">
    <cellStyle name="Normal" xfId="2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5 2" xfId="9"/>
    <cellStyle name="Обычный 5 3" xfId="10"/>
    <cellStyle name="Обычный 6" xfId="11"/>
    <cellStyle name="Обычный 6 2" xfId="12"/>
    <cellStyle name="Обычный 7" xfId="13"/>
    <cellStyle name="Обычный 7 2" xfId="14"/>
    <cellStyle name="Обычный 7 3" xfId="15"/>
    <cellStyle name="Обычный 8" xfId="16"/>
    <cellStyle name="Обычный_Источники" xfId="3"/>
    <cellStyle name="Процентный" xfId="1" builtinId="5"/>
    <cellStyle name="Финансовый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8.2\&#1089;&#1074;&#1086;&#1076;&#1085;&#1086;-&#1073;&#1102;&#1076;&#1078;&#1077;&#1090;&#1085;&#1099;&#1081;%20&#1086;&#1090;&#1076;&#1077;&#1083;\&#1048;&#1053;&#1060;&#1054;&#1056;&#1052;&#1040;&#1062;&#1048;&#1071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Челябинска"/>
      <sheetName val="Расходы "/>
      <sheetName val="Кред. задолж. "/>
      <sheetName val="межбюджет"/>
      <sheetName val="перемещ декаб"/>
      <sheetName val="перемещ нояб"/>
      <sheetName val="перемещ окт"/>
      <sheetName val="перемещ сент"/>
      <sheetName val="перемещ авг"/>
      <sheetName val="перемещ июль"/>
      <sheetName val="перемещ июнь"/>
      <sheetName val="перемещ май"/>
      <sheetName val="перемещ апр"/>
      <sheetName val="перемещ март"/>
      <sheetName val="перемещ февр"/>
      <sheetName val="перемещ янв"/>
      <sheetName val="перемещ к уточ"/>
      <sheetName val="расходы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98"/>
  <sheetViews>
    <sheetView tabSelected="1" zoomScaleNormal="100" workbookViewId="0">
      <selection activeCell="B10" sqref="B10"/>
    </sheetView>
  </sheetViews>
  <sheetFormatPr defaultRowHeight="15.75" x14ac:dyDescent="0.25"/>
  <cols>
    <col min="1" max="1" width="8.85546875" style="87" customWidth="1"/>
    <col min="2" max="2" width="63" style="12" customWidth="1"/>
    <col min="3" max="3" width="17" style="11" hidden="1" customWidth="1"/>
    <col min="4" max="4" width="16.7109375" style="13" customWidth="1"/>
    <col min="5" max="5" width="13" style="14" customWidth="1"/>
    <col min="6" max="6" width="15" style="15" hidden="1" customWidth="1"/>
    <col min="7" max="7" width="13.7109375" style="16" customWidth="1"/>
    <col min="8" max="8" width="14.28515625" style="7" customWidth="1"/>
    <col min="9" max="9" width="13.42578125" style="8" customWidth="1"/>
    <col min="10" max="10" width="14.5703125" style="9" customWidth="1"/>
    <col min="11" max="11" width="13.85546875" style="10" customWidth="1"/>
    <col min="12" max="12" width="12.7109375" style="11" customWidth="1"/>
    <col min="13" max="13" width="11.140625" style="11" customWidth="1"/>
    <col min="14" max="16384" width="9.140625" style="11"/>
  </cols>
  <sheetData>
    <row r="1" spans="1:13" x14ac:dyDescent="0.25">
      <c r="K1" s="16" t="s">
        <v>67</v>
      </c>
    </row>
    <row r="2" spans="1:13" x14ac:dyDescent="0.25">
      <c r="A2" s="1"/>
      <c r="B2" s="2"/>
      <c r="C2" s="3"/>
      <c r="D2" s="4" t="s">
        <v>0</v>
      </c>
      <c r="E2" s="5"/>
      <c r="F2" s="5"/>
      <c r="G2" s="6"/>
    </row>
    <row r="3" spans="1:13" x14ac:dyDescent="0.25">
      <c r="A3" s="1"/>
      <c r="K3" s="17" t="s">
        <v>1</v>
      </c>
    </row>
    <row r="4" spans="1:13" s="25" customFormat="1" ht="71.25" x14ac:dyDescent="0.25">
      <c r="A4" s="18" t="s">
        <v>2</v>
      </c>
      <c r="B4" s="19" t="s">
        <v>3</v>
      </c>
      <c r="C4" s="20" t="s">
        <v>4</v>
      </c>
      <c r="D4" s="21" t="s">
        <v>5</v>
      </c>
      <c r="E4" s="22" t="s">
        <v>6</v>
      </c>
      <c r="F4" s="22" t="s">
        <v>6</v>
      </c>
      <c r="G4" s="21" t="s">
        <v>7</v>
      </c>
      <c r="H4" s="21" t="s">
        <v>8</v>
      </c>
      <c r="I4" s="23" t="s">
        <v>9</v>
      </c>
      <c r="J4" s="21" t="s">
        <v>10</v>
      </c>
      <c r="K4" s="24" t="s">
        <v>11</v>
      </c>
    </row>
    <row r="5" spans="1:13" s="25" customFormat="1" x14ac:dyDescent="0.25">
      <c r="A5" s="26" t="s">
        <v>12</v>
      </c>
      <c r="B5" s="19">
        <v>2</v>
      </c>
      <c r="C5" s="27"/>
      <c r="D5" s="27">
        <v>3</v>
      </c>
      <c r="E5" s="28">
        <v>4</v>
      </c>
      <c r="F5" s="29"/>
      <c r="G5" s="27">
        <v>5</v>
      </c>
      <c r="H5" s="27">
        <v>6</v>
      </c>
      <c r="I5" s="30">
        <v>7</v>
      </c>
      <c r="J5" s="27">
        <v>8</v>
      </c>
      <c r="K5" s="30">
        <v>9</v>
      </c>
    </row>
    <row r="6" spans="1:13" s="25" customFormat="1" x14ac:dyDescent="0.25">
      <c r="A6" s="26" t="s">
        <v>13</v>
      </c>
      <c r="B6" s="31" t="s">
        <v>14</v>
      </c>
      <c r="C6" s="32">
        <f>C7+C8+C9+C10</f>
        <v>306620.09999999998</v>
      </c>
      <c r="D6" s="32">
        <f>D7+D8+D9+D10</f>
        <v>349446.40000000002</v>
      </c>
      <c r="E6" s="32">
        <f>SUM(E7:E10)</f>
        <v>343871.5</v>
      </c>
      <c r="F6" s="32">
        <f>SUM(F7:F10)</f>
        <v>270465.7</v>
      </c>
      <c r="G6" s="32">
        <f t="shared" ref="G6" si="0">SUM(G7:G10)</f>
        <v>73405.800000000017</v>
      </c>
      <c r="H6" s="32">
        <f>SUM(H7:H10)</f>
        <v>5574.900000000016</v>
      </c>
      <c r="I6" s="33">
        <f t="shared" ref="I6" si="1">SUM(E6/D6*100)</f>
        <v>98.404648037581723</v>
      </c>
      <c r="J6" s="32">
        <f>SUM(J7:J10)</f>
        <v>299493.90000000002</v>
      </c>
      <c r="K6" s="33">
        <f>E6/J6*100</f>
        <v>114.81753050729915</v>
      </c>
      <c r="L6" s="34"/>
      <c r="M6" s="34"/>
    </row>
    <row r="7" spans="1:13" s="40" customFormat="1" x14ac:dyDescent="0.25">
      <c r="A7" s="35"/>
      <c r="B7" s="36" t="s">
        <v>15</v>
      </c>
      <c r="C7" s="37">
        <v>219276.79999999999</v>
      </c>
      <c r="D7" s="38">
        <v>270277.40000000002</v>
      </c>
      <c r="E7" s="37">
        <v>266089.5</v>
      </c>
      <c r="F7" s="37">
        <v>203489.9</v>
      </c>
      <c r="G7" s="37">
        <f>E7-F7</f>
        <v>62599.600000000006</v>
      </c>
      <c r="H7" s="37">
        <f>D7-E7</f>
        <v>4187.9000000000233</v>
      </c>
      <c r="I7" s="39">
        <f>E7/D7*100</f>
        <v>98.450517875338434</v>
      </c>
      <c r="J7" s="37">
        <v>224581.5</v>
      </c>
      <c r="K7" s="39">
        <f t="shared" ref="K7:K46" si="2">E7/J7*100</f>
        <v>118.48237722163223</v>
      </c>
      <c r="L7" s="34"/>
      <c r="M7" s="34"/>
    </row>
    <row r="8" spans="1:13" s="40" customFormat="1" x14ac:dyDescent="0.25">
      <c r="A8" s="41"/>
      <c r="B8" s="36" t="s">
        <v>16</v>
      </c>
      <c r="C8" s="37">
        <v>25549.599999999999</v>
      </c>
      <c r="D8" s="42">
        <v>26928</v>
      </c>
      <c r="E8" s="37">
        <v>26831.4</v>
      </c>
      <c r="F8" s="37">
        <v>22415.1</v>
      </c>
      <c r="G8" s="37">
        <f t="shared" ref="G8:G11" si="3">E8-F8</f>
        <v>4416.3000000000029</v>
      </c>
      <c r="H8" s="37">
        <f t="shared" ref="H8:H12" si="4">D8-E8</f>
        <v>96.599999999998545</v>
      </c>
      <c r="I8" s="39">
        <f t="shared" ref="I8:I12" si="5">E8/D8*100</f>
        <v>99.64126559714795</v>
      </c>
      <c r="J8" s="37">
        <v>24931.9</v>
      </c>
      <c r="K8" s="39">
        <f t="shared" si="2"/>
        <v>107.61875348449175</v>
      </c>
      <c r="L8" s="34"/>
      <c r="M8" s="34"/>
    </row>
    <row r="9" spans="1:13" s="40" customFormat="1" x14ac:dyDescent="0.25">
      <c r="A9" s="41"/>
      <c r="B9" s="36" t="s">
        <v>17</v>
      </c>
      <c r="C9" s="37">
        <v>9539.4</v>
      </c>
      <c r="D9" s="42">
        <v>3190.8</v>
      </c>
      <c r="E9" s="37">
        <v>3190.8</v>
      </c>
      <c r="F9" s="37">
        <v>3190.8</v>
      </c>
      <c r="G9" s="37">
        <f t="shared" si="3"/>
        <v>0</v>
      </c>
      <c r="H9" s="37">
        <f t="shared" si="4"/>
        <v>0</v>
      </c>
      <c r="I9" s="39">
        <f t="shared" si="5"/>
        <v>100</v>
      </c>
      <c r="J9" s="37">
        <v>10041.700000000001</v>
      </c>
      <c r="K9" s="39">
        <f t="shared" si="2"/>
        <v>31.77549618092554</v>
      </c>
      <c r="L9" s="34"/>
      <c r="M9" s="34"/>
    </row>
    <row r="10" spans="1:13" s="40" customFormat="1" x14ac:dyDescent="0.25">
      <c r="A10" s="43"/>
      <c r="B10" s="36" t="s">
        <v>18</v>
      </c>
      <c r="C10" s="37">
        <v>52254.3</v>
      </c>
      <c r="D10" s="37">
        <v>49050.2</v>
      </c>
      <c r="E10" s="37">
        <v>47759.8</v>
      </c>
      <c r="F10" s="37">
        <v>41369.9</v>
      </c>
      <c r="G10" s="37">
        <f t="shared" si="3"/>
        <v>6389.9000000000015</v>
      </c>
      <c r="H10" s="37">
        <f t="shared" si="4"/>
        <v>1290.3999999999942</v>
      </c>
      <c r="I10" s="39">
        <f t="shared" si="5"/>
        <v>97.369225813554294</v>
      </c>
      <c r="J10" s="37">
        <v>39938.800000000003</v>
      </c>
      <c r="K10" s="39">
        <f t="shared" si="2"/>
        <v>119.58246116558333</v>
      </c>
      <c r="L10" s="34"/>
      <c r="M10" s="34"/>
    </row>
    <row r="11" spans="1:13" s="48" customFormat="1" ht="20.25" customHeight="1" x14ac:dyDescent="0.25">
      <c r="A11" s="44" t="s">
        <v>19</v>
      </c>
      <c r="B11" s="45" t="s">
        <v>20</v>
      </c>
      <c r="C11" s="46">
        <v>3000</v>
      </c>
      <c r="D11" s="47">
        <v>1200</v>
      </c>
      <c r="E11" s="46">
        <v>0</v>
      </c>
      <c r="F11" s="46">
        <v>0</v>
      </c>
      <c r="G11" s="46">
        <f t="shared" si="3"/>
        <v>0</v>
      </c>
      <c r="H11" s="46">
        <f t="shared" si="4"/>
        <v>1200</v>
      </c>
      <c r="I11" s="39">
        <f t="shared" si="5"/>
        <v>0</v>
      </c>
      <c r="J11" s="46">
        <v>0</v>
      </c>
      <c r="K11" s="39">
        <v>0</v>
      </c>
      <c r="L11" s="34"/>
      <c r="M11" s="34"/>
    </row>
    <row r="12" spans="1:13" s="48" customFormat="1" ht="53.25" customHeight="1" x14ac:dyDescent="0.25">
      <c r="A12" s="44" t="s">
        <v>19</v>
      </c>
      <c r="B12" s="49" t="s">
        <v>21</v>
      </c>
      <c r="C12" s="46"/>
      <c r="D12" s="47">
        <v>30.3</v>
      </c>
      <c r="E12" s="46">
        <v>0</v>
      </c>
      <c r="F12" s="46">
        <v>0</v>
      </c>
      <c r="G12" s="46">
        <v>0</v>
      </c>
      <c r="H12" s="46">
        <f t="shared" si="4"/>
        <v>30.3</v>
      </c>
      <c r="I12" s="39">
        <f t="shared" si="5"/>
        <v>0</v>
      </c>
      <c r="J12" s="46">
        <v>0</v>
      </c>
      <c r="K12" s="39">
        <v>0</v>
      </c>
      <c r="L12" s="34"/>
      <c r="M12" s="34"/>
    </row>
    <row r="13" spans="1:13" s="25" customFormat="1" ht="31.5" x14ac:dyDescent="0.25">
      <c r="A13" s="26" t="s">
        <v>22</v>
      </c>
      <c r="B13" s="31" t="s">
        <v>23</v>
      </c>
      <c r="C13" s="32">
        <f>SUM(C14:C14)</f>
        <v>31097.7</v>
      </c>
      <c r="D13" s="32">
        <f>SUM(D14:D14)</f>
        <v>33745.9</v>
      </c>
      <c r="E13" s="32">
        <f>SUM(E14)</f>
        <v>33035.599999999999</v>
      </c>
      <c r="F13" s="32">
        <f>SUM(F14)</f>
        <v>27422.7</v>
      </c>
      <c r="G13" s="32">
        <f t="shared" ref="G13" si="6">SUM(G14:G14)</f>
        <v>5612.8999999999978</v>
      </c>
      <c r="H13" s="32">
        <f>SUM(H14)</f>
        <v>710.30000000000291</v>
      </c>
      <c r="I13" s="33">
        <f t="shared" ref="I13:I30" si="7">SUM(E13/D13*100)</f>
        <v>97.895151707318504</v>
      </c>
      <c r="J13" s="32">
        <f>SUM(J14)</f>
        <v>34884.400000000001</v>
      </c>
      <c r="K13" s="33">
        <f t="shared" si="2"/>
        <v>94.700209835915189</v>
      </c>
      <c r="L13" s="34"/>
      <c r="M13" s="34"/>
    </row>
    <row r="14" spans="1:13" s="25" customFormat="1" ht="31.5" x14ac:dyDescent="0.25">
      <c r="A14" s="26"/>
      <c r="B14" s="50" t="s">
        <v>24</v>
      </c>
      <c r="C14" s="37">
        <v>31097.7</v>
      </c>
      <c r="D14" s="37">
        <v>33745.9</v>
      </c>
      <c r="E14" s="37">
        <v>33035.599999999999</v>
      </c>
      <c r="F14" s="37">
        <v>27422.7</v>
      </c>
      <c r="G14" s="37">
        <f>E14-F14</f>
        <v>5612.8999999999978</v>
      </c>
      <c r="H14" s="37">
        <f>D14-E14</f>
        <v>710.30000000000291</v>
      </c>
      <c r="I14" s="39">
        <f>E14/D14*100</f>
        <v>97.895151707318504</v>
      </c>
      <c r="J14" s="37">
        <v>34884.400000000001</v>
      </c>
      <c r="K14" s="39">
        <f t="shared" si="2"/>
        <v>94.700209835915189</v>
      </c>
      <c r="L14" s="34"/>
      <c r="M14" s="34"/>
    </row>
    <row r="15" spans="1:13" s="25" customFormat="1" x14ac:dyDescent="0.25">
      <c r="A15" s="26" t="s">
        <v>25</v>
      </c>
      <c r="B15" s="31" t="s">
        <v>26</v>
      </c>
      <c r="C15" s="32">
        <f t="shared" ref="C15:H15" si="8">SUM(C16)</f>
        <v>557339.4</v>
      </c>
      <c r="D15" s="32">
        <f t="shared" si="8"/>
        <v>1197944.1000000001</v>
      </c>
      <c r="E15" s="32">
        <f>SUM(E16)</f>
        <v>1132323.6000000001</v>
      </c>
      <c r="F15" s="32">
        <f>SUM(F16)</f>
        <v>735424.5</v>
      </c>
      <c r="G15" s="32">
        <f t="shared" ref="G15" si="9">SUM(G16)</f>
        <v>396899.10000000009</v>
      </c>
      <c r="H15" s="32">
        <f t="shared" si="8"/>
        <v>65620.5</v>
      </c>
      <c r="I15" s="33">
        <f t="shared" si="7"/>
        <v>94.522240228070743</v>
      </c>
      <c r="J15" s="32">
        <f>SUM(J16)</f>
        <v>967309.3</v>
      </c>
      <c r="K15" s="33">
        <f t="shared" si="2"/>
        <v>117.05910405286086</v>
      </c>
      <c r="L15" s="34"/>
      <c r="M15" s="34"/>
    </row>
    <row r="16" spans="1:13" s="25" customFormat="1" ht="47.25" x14ac:dyDescent="0.25">
      <c r="A16" s="26"/>
      <c r="B16" s="50" t="s">
        <v>27</v>
      </c>
      <c r="C16" s="37">
        <v>557339.4</v>
      </c>
      <c r="D16" s="37">
        <v>1197944.1000000001</v>
      </c>
      <c r="E16" s="37">
        <v>1132323.6000000001</v>
      </c>
      <c r="F16" s="37">
        <v>735424.5</v>
      </c>
      <c r="G16" s="37">
        <f>E16-F16</f>
        <v>396899.10000000009</v>
      </c>
      <c r="H16" s="37">
        <f>D16-E16</f>
        <v>65620.5</v>
      </c>
      <c r="I16" s="39">
        <f>E16/D16*100</f>
        <v>94.522240228070743</v>
      </c>
      <c r="J16" s="37">
        <v>967309.3</v>
      </c>
      <c r="K16" s="39">
        <f t="shared" si="2"/>
        <v>117.05910405286086</v>
      </c>
      <c r="L16" s="34"/>
      <c r="M16" s="34"/>
    </row>
    <row r="17" spans="1:13" s="25" customFormat="1" x14ac:dyDescent="0.25">
      <c r="A17" s="26" t="s">
        <v>28</v>
      </c>
      <c r="B17" s="31" t="s">
        <v>29</v>
      </c>
      <c r="C17" s="32">
        <f t="shared" ref="C17:H17" si="10">SUM(C18)</f>
        <v>403998.4</v>
      </c>
      <c r="D17" s="32">
        <f t="shared" si="10"/>
        <v>690199.3</v>
      </c>
      <c r="E17" s="32">
        <f>SUM(E18)</f>
        <v>635407</v>
      </c>
      <c r="F17" s="32">
        <f>SUM(F18)</f>
        <v>361977.9</v>
      </c>
      <c r="G17" s="51">
        <f t="shared" ref="G17" si="11">SUM(G18)</f>
        <v>273429.09999999998</v>
      </c>
      <c r="H17" s="32">
        <f t="shared" si="10"/>
        <v>54792.300000000047</v>
      </c>
      <c r="I17" s="33">
        <f t="shared" si="7"/>
        <v>92.061379952138452</v>
      </c>
      <c r="J17" s="32">
        <f>J18</f>
        <v>836129</v>
      </c>
      <c r="K17" s="33">
        <f t="shared" si="2"/>
        <v>75.993895678776838</v>
      </c>
      <c r="L17" s="34"/>
      <c r="M17" s="34"/>
    </row>
    <row r="18" spans="1:13" s="40" customFormat="1" ht="47.25" x14ac:dyDescent="0.25">
      <c r="A18" s="52"/>
      <c r="B18" s="50" t="s">
        <v>30</v>
      </c>
      <c r="C18" s="37">
        <v>403998.4</v>
      </c>
      <c r="D18" s="37">
        <v>690199.3</v>
      </c>
      <c r="E18" s="37">
        <v>635407</v>
      </c>
      <c r="F18" s="37">
        <v>361977.9</v>
      </c>
      <c r="G18" s="37">
        <f>E18-F18</f>
        <v>273429.09999999998</v>
      </c>
      <c r="H18" s="37">
        <f>D18-E18</f>
        <v>54792.300000000047</v>
      </c>
      <c r="I18" s="39">
        <f>E18/D18*100</f>
        <v>92.061379952138452</v>
      </c>
      <c r="J18" s="37">
        <v>836129</v>
      </c>
      <c r="K18" s="39">
        <f t="shared" si="2"/>
        <v>75.993895678776838</v>
      </c>
      <c r="L18" s="34"/>
      <c r="M18" s="34"/>
    </row>
    <row r="19" spans="1:13" s="25" customFormat="1" x14ac:dyDescent="0.25">
      <c r="A19" s="26" t="s">
        <v>31</v>
      </c>
      <c r="B19" s="31" t="s">
        <v>32</v>
      </c>
      <c r="C19" s="32">
        <f t="shared" ref="C19" si="12">SUM(C20)</f>
        <v>12661.1</v>
      </c>
      <c r="D19" s="32">
        <f>SUM(D20:D21)</f>
        <v>25975.9</v>
      </c>
      <c r="E19" s="32">
        <f>SUM(E20)</f>
        <v>12002.2</v>
      </c>
      <c r="F19" s="32">
        <f>SUM(F20)</f>
        <v>9346.5</v>
      </c>
      <c r="G19" s="32">
        <f t="shared" ref="G19" si="13">SUM(G20)</f>
        <v>2655.7000000000007</v>
      </c>
      <c r="H19" s="32">
        <f>SUM(H20:H21)</f>
        <v>13973.699999999999</v>
      </c>
      <c r="I19" s="33">
        <f t="shared" si="7"/>
        <v>46.205136299415997</v>
      </c>
      <c r="J19" s="32">
        <f>SUM(J20)</f>
        <v>20044.7</v>
      </c>
      <c r="K19" s="33">
        <f t="shared" si="2"/>
        <v>59.877174514959066</v>
      </c>
      <c r="L19" s="34"/>
      <c r="M19" s="34"/>
    </row>
    <row r="20" spans="1:13" s="40" customFormat="1" ht="48.75" customHeight="1" x14ac:dyDescent="0.25">
      <c r="A20" s="52"/>
      <c r="B20" s="50" t="s">
        <v>33</v>
      </c>
      <c r="C20" s="37">
        <v>12661.1</v>
      </c>
      <c r="D20" s="37">
        <v>12062.6</v>
      </c>
      <c r="E20" s="37">
        <v>12002.2</v>
      </c>
      <c r="F20" s="37">
        <v>9346.5</v>
      </c>
      <c r="G20" s="37">
        <f>E20-F20</f>
        <v>2655.7000000000007</v>
      </c>
      <c r="H20" s="37">
        <f>D20-E20</f>
        <v>60.399999999999636</v>
      </c>
      <c r="I20" s="39">
        <f>E20/D20*100</f>
        <v>99.499278762455859</v>
      </c>
      <c r="J20" s="37">
        <v>20044.7</v>
      </c>
      <c r="K20" s="39">
        <f t="shared" si="2"/>
        <v>59.877174514959066</v>
      </c>
      <c r="L20" s="34"/>
      <c r="M20" s="34"/>
    </row>
    <row r="21" spans="1:13" s="40" customFormat="1" ht="30.75" customHeight="1" x14ac:dyDescent="0.25">
      <c r="A21" s="52"/>
      <c r="B21" s="53" t="s">
        <v>34</v>
      </c>
      <c r="C21" s="37"/>
      <c r="D21" s="37">
        <v>13913.3</v>
      </c>
      <c r="E21" s="37">
        <v>0</v>
      </c>
      <c r="F21" s="37">
        <v>0</v>
      </c>
      <c r="G21" s="37">
        <v>0</v>
      </c>
      <c r="H21" s="37">
        <f>D21-E21</f>
        <v>13913.3</v>
      </c>
      <c r="I21" s="39">
        <v>0</v>
      </c>
      <c r="J21" s="37">
        <v>0</v>
      </c>
      <c r="K21" s="39">
        <v>0</v>
      </c>
      <c r="L21" s="34"/>
      <c r="M21" s="34"/>
    </row>
    <row r="22" spans="1:13" s="25" customFormat="1" x14ac:dyDescent="0.25">
      <c r="A22" s="26" t="s">
        <v>35</v>
      </c>
      <c r="B22" s="31" t="s">
        <v>36</v>
      </c>
      <c r="C22" s="32">
        <f>SUM(C23:C29)</f>
        <v>3329323.9</v>
      </c>
      <c r="D22" s="32">
        <f>SUM(D23:D29)</f>
        <v>3796319.6000000006</v>
      </c>
      <c r="E22" s="32">
        <f>SUM(E23:E29)</f>
        <v>3787693.7000000007</v>
      </c>
      <c r="F22" s="32">
        <f>SUM(F23:F29)</f>
        <v>3292383.2</v>
      </c>
      <c r="G22" s="32">
        <f t="shared" ref="G22:H22" si="14">SUM(G23:G29)</f>
        <v>495310.49999999988</v>
      </c>
      <c r="H22" s="32">
        <f t="shared" si="14"/>
        <v>8625.9000000000815</v>
      </c>
      <c r="I22" s="33">
        <f t="shared" si="7"/>
        <v>99.772782565514234</v>
      </c>
      <c r="J22" s="32">
        <f>SUM(J23:J29)</f>
        <v>4003795.8000000003</v>
      </c>
      <c r="K22" s="33">
        <f t="shared" si="2"/>
        <v>94.602569391775688</v>
      </c>
      <c r="L22" s="34"/>
      <c r="M22" s="34"/>
    </row>
    <row r="23" spans="1:13" s="40" customFormat="1" x14ac:dyDescent="0.25">
      <c r="A23" s="35"/>
      <c r="B23" s="50" t="s">
        <v>37</v>
      </c>
      <c r="C23" s="37">
        <v>3214436.9</v>
      </c>
      <c r="D23" s="37">
        <v>3655678.2</v>
      </c>
      <c r="E23" s="37">
        <v>3647070.6</v>
      </c>
      <c r="F23" s="37">
        <v>3171078.2</v>
      </c>
      <c r="G23" s="37">
        <f>E23-F23</f>
        <v>475992.39999999991</v>
      </c>
      <c r="H23" s="37">
        <f>D23-E23</f>
        <v>8607.6000000000931</v>
      </c>
      <c r="I23" s="39">
        <f>E23/D23*100</f>
        <v>99.764541638265641</v>
      </c>
      <c r="J23" s="37">
        <v>3026905.8</v>
      </c>
      <c r="K23" s="39">
        <f t="shared" si="2"/>
        <v>120.48840766699777</v>
      </c>
      <c r="L23" s="34"/>
      <c r="M23" s="34"/>
    </row>
    <row r="24" spans="1:13" s="40" customFormat="1" x14ac:dyDescent="0.25">
      <c r="A24" s="41"/>
      <c r="B24" s="50" t="s">
        <v>38</v>
      </c>
      <c r="C24" s="37">
        <v>113389.6</v>
      </c>
      <c r="D24" s="37">
        <v>137544.9</v>
      </c>
      <c r="E24" s="37">
        <v>137526.6</v>
      </c>
      <c r="F24" s="37">
        <v>119599.8</v>
      </c>
      <c r="G24" s="37">
        <f t="shared" ref="G24:G29" si="15">E24-F24</f>
        <v>17926.800000000003</v>
      </c>
      <c r="H24" s="37">
        <f t="shared" ref="H24:H29" si="16">D24-E24</f>
        <v>18.299999999988358</v>
      </c>
      <c r="I24" s="39">
        <f t="shared" ref="I24:I29" si="17">E24/D24*100</f>
        <v>99.986695253695345</v>
      </c>
      <c r="J24" s="37">
        <v>112821.1</v>
      </c>
      <c r="K24" s="39">
        <f t="shared" si="2"/>
        <v>121.8979428493429</v>
      </c>
      <c r="L24" s="34"/>
      <c r="M24" s="34"/>
    </row>
    <row r="25" spans="1:13" s="40" customFormat="1" ht="29.25" customHeight="1" x14ac:dyDescent="0.25">
      <c r="A25" s="41"/>
      <c r="B25" s="50" t="s">
        <v>39</v>
      </c>
      <c r="C25" s="37">
        <v>1382.5</v>
      </c>
      <c r="D25" s="37">
        <v>2626.7</v>
      </c>
      <c r="E25" s="37">
        <v>2626.7</v>
      </c>
      <c r="F25" s="37">
        <v>1298.2</v>
      </c>
      <c r="G25" s="37">
        <f t="shared" si="15"/>
        <v>1328.4999999999998</v>
      </c>
      <c r="H25" s="37">
        <f t="shared" si="16"/>
        <v>0</v>
      </c>
      <c r="I25" s="39">
        <f t="shared" si="17"/>
        <v>100</v>
      </c>
      <c r="J25" s="37">
        <v>863514.8</v>
      </c>
      <c r="K25" s="39">
        <f t="shared" si="2"/>
        <v>0.30418702725187802</v>
      </c>
      <c r="L25" s="34"/>
      <c r="M25" s="34"/>
    </row>
    <row r="26" spans="1:13" s="40" customFormat="1" x14ac:dyDescent="0.25">
      <c r="A26" s="41"/>
      <c r="B26" s="53" t="s">
        <v>16</v>
      </c>
      <c r="C26" s="37"/>
      <c r="D26" s="37">
        <v>5</v>
      </c>
      <c r="E26" s="37">
        <v>5</v>
      </c>
      <c r="F26" s="37">
        <v>5</v>
      </c>
      <c r="G26" s="37">
        <f t="shared" si="15"/>
        <v>0</v>
      </c>
      <c r="H26" s="37">
        <f t="shared" si="16"/>
        <v>0</v>
      </c>
      <c r="I26" s="39">
        <f t="shared" si="17"/>
        <v>100</v>
      </c>
      <c r="J26" s="37">
        <v>5.4</v>
      </c>
      <c r="K26" s="39">
        <f t="shared" si="2"/>
        <v>92.592592592592581</v>
      </c>
      <c r="L26" s="34"/>
      <c r="M26" s="34"/>
    </row>
    <row r="27" spans="1:13" s="40" customFormat="1" x14ac:dyDescent="0.25">
      <c r="A27" s="41"/>
      <c r="B27" s="53" t="s">
        <v>18</v>
      </c>
      <c r="C27" s="37">
        <v>114.9</v>
      </c>
      <c r="D27" s="37">
        <v>124.7</v>
      </c>
      <c r="E27" s="37">
        <v>124.7</v>
      </c>
      <c r="F27" s="37">
        <v>61.9</v>
      </c>
      <c r="G27" s="37">
        <f t="shared" si="15"/>
        <v>62.800000000000004</v>
      </c>
      <c r="H27" s="37">
        <f t="shared" si="16"/>
        <v>0</v>
      </c>
      <c r="I27" s="39">
        <f t="shared" si="17"/>
        <v>100</v>
      </c>
      <c r="J27" s="37">
        <v>68</v>
      </c>
      <c r="K27" s="39">
        <f t="shared" si="2"/>
        <v>183.38235294117649</v>
      </c>
      <c r="L27" s="34"/>
      <c r="M27" s="34"/>
    </row>
    <row r="28" spans="1:13" s="40" customFormat="1" ht="29.25" customHeight="1" x14ac:dyDescent="0.25">
      <c r="A28" s="41"/>
      <c r="B28" s="53" t="s">
        <v>40</v>
      </c>
      <c r="C28" s="37"/>
      <c r="D28" s="37">
        <v>12.4</v>
      </c>
      <c r="E28" s="37">
        <v>12.4</v>
      </c>
      <c r="F28" s="37">
        <v>12.4</v>
      </c>
      <c r="G28" s="37">
        <f t="shared" si="15"/>
        <v>0</v>
      </c>
      <c r="H28" s="37">
        <f t="shared" si="16"/>
        <v>0</v>
      </c>
      <c r="I28" s="39">
        <f t="shared" si="17"/>
        <v>100</v>
      </c>
      <c r="J28" s="37">
        <v>179.6</v>
      </c>
      <c r="K28" s="39">
        <f t="shared" si="2"/>
        <v>6.9042316258351901</v>
      </c>
      <c r="L28" s="34"/>
      <c r="M28" s="34"/>
    </row>
    <row r="29" spans="1:13" s="40" customFormat="1" ht="30.75" customHeight="1" x14ac:dyDescent="0.25">
      <c r="A29" s="43"/>
      <c r="B29" s="53" t="s">
        <v>41</v>
      </c>
      <c r="C29" s="37"/>
      <c r="D29" s="37">
        <v>327.7</v>
      </c>
      <c r="E29" s="37">
        <v>327.7</v>
      </c>
      <c r="F29" s="37">
        <v>327.7</v>
      </c>
      <c r="G29" s="37">
        <f t="shared" si="15"/>
        <v>0</v>
      </c>
      <c r="H29" s="37">
        <f t="shared" si="16"/>
        <v>0</v>
      </c>
      <c r="I29" s="39">
        <f t="shared" si="17"/>
        <v>100</v>
      </c>
      <c r="J29" s="37">
        <v>301.10000000000002</v>
      </c>
      <c r="K29" s="39">
        <f t="shared" si="2"/>
        <v>108.83427432746595</v>
      </c>
      <c r="L29" s="34"/>
      <c r="M29" s="34"/>
    </row>
    <row r="30" spans="1:13" s="25" customFormat="1" x14ac:dyDescent="0.25">
      <c r="A30" s="26" t="s">
        <v>42</v>
      </c>
      <c r="B30" s="31" t="s">
        <v>43</v>
      </c>
      <c r="C30" s="32">
        <f>SUM(C31:C32)</f>
        <v>227270.1</v>
      </c>
      <c r="D30" s="32">
        <f t="shared" ref="D30:J30" si="18">SUM(D31:D32)</f>
        <v>316474.7</v>
      </c>
      <c r="E30" s="32">
        <f t="shared" si="18"/>
        <v>315650.2</v>
      </c>
      <c r="F30" s="32">
        <f t="shared" si="18"/>
        <v>257199</v>
      </c>
      <c r="G30" s="32">
        <f t="shared" si="18"/>
        <v>58451.200000000012</v>
      </c>
      <c r="H30" s="32">
        <f t="shared" si="18"/>
        <v>824.5</v>
      </c>
      <c r="I30" s="33">
        <f t="shared" si="7"/>
        <v>99.739473645128669</v>
      </c>
      <c r="J30" s="32">
        <f t="shared" si="18"/>
        <v>244309.2</v>
      </c>
      <c r="K30" s="33">
        <f t="shared" si="2"/>
        <v>129.201110723624</v>
      </c>
      <c r="L30" s="34"/>
      <c r="M30" s="34"/>
    </row>
    <row r="31" spans="1:13" s="40" customFormat="1" x14ac:dyDescent="0.25">
      <c r="A31" s="35"/>
      <c r="B31" s="36" t="s">
        <v>44</v>
      </c>
      <c r="C31" s="37">
        <v>226270.1</v>
      </c>
      <c r="D31" s="37">
        <v>315486.5</v>
      </c>
      <c r="E31" s="37">
        <v>314662</v>
      </c>
      <c r="F31" s="37">
        <v>256210.8</v>
      </c>
      <c r="G31" s="37">
        <f>E31-F31</f>
        <v>58451.200000000012</v>
      </c>
      <c r="H31" s="37">
        <f>D31-E31</f>
        <v>824.5</v>
      </c>
      <c r="I31" s="39">
        <f>E31/D31*100</f>
        <v>99.738657597076269</v>
      </c>
      <c r="J31" s="37">
        <v>242835.6</v>
      </c>
      <c r="K31" s="39">
        <f t="shared" si="2"/>
        <v>129.57820023093814</v>
      </c>
      <c r="L31" s="34"/>
      <c r="M31" s="34"/>
    </row>
    <row r="32" spans="1:13" s="40" customFormat="1" ht="31.5" customHeight="1" x14ac:dyDescent="0.25">
      <c r="A32" s="43"/>
      <c r="B32" s="50" t="s">
        <v>39</v>
      </c>
      <c r="C32" s="54">
        <v>1000</v>
      </c>
      <c r="D32" s="54">
        <v>988.2</v>
      </c>
      <c r="E32" s="37">
        <v>988.2</v>
      </c>
      <c r="F32" s="37">
        <v>988.2</v>
      </c>
      <c r="G32" s="37">
        <f>E32-F32</f>
        <v>0</v>
      </c>
      <c r="H32" s="37">
        <f>D32-E32</f>
        <v>0</v>
      </c>
      <c r="I32" s="39">
        <f>E32/D32*100</f>
        <v>100</v>
      </c>
      <c r="J32" s="37">
        <v>1473.6</v>
      </c>
      <c r="K32" s="39">
        <f t="shared" si="2"/>
        <v>67.060260586319217</v>
      </c>
      <c r="L32" s="34"/>
      <c r="M32" s="34"/>
    </row>
    <row r="33" spans="1:13" s="25" customFormat="1" x14ac:dyDescent="0.25">
      <c r="A33" s="26" t="s">
        <v>45</v>
      </c>
      <c r="B33" s="31" t="s">
        <v>46</v>
      </c>
      <c r="C33" s="32">
        <f>C34+C35+C36+C37+C38+C39</f>
        <v>1148950.5</v>
      </c>
      <c r="D33" s="32">
        <f>SUM(D34:D39)</f>
        <v>1035498.6</v>
      </c>
      <c r="E33" s="32">
        <f>SUM(E34:E39)</f>
        <v>1003937.2000000001</v>
      </c>
      <c r="F33" s="32">
        <f>SUM(F34:F39)</f>
        <v>891335.5</v>
      </c>
      <c r="G33" s="32">
        <f>SUM(G34:G39)</f>
        <v>112601.70000000001</v>
      </c>
      <c r="H33" s="32">
        <f>SUM(H34:H39)</f>
        <v>31561.399999999943</v>
      </c>
      <c r="I33" s="33">
        <f t="shared" ref="I33:I41" si="19">SUM(E33/D33*100)</f>
        <v>96.952057685061106</v>
      </c>
      <c r="J33" s="32">
        <f>SUM(J34:J39)</f>
        <v>1186606.1000000001</v>
      </c>
      <c r="K33" s="33">
        <f t="shared" si="2"/>
        <v>84.60576765954599</v>
      </c>
      <c r="L33" s="34"/>
      <c r="M33" s="34"/>
    </row>
    <row r="34" spans="1:13" s="40" customFormat="1" ht="63" x14ac:dyDescent="0.25">
      <c r="A34" s="35"/>
      <c r="B34" s="50" t="s">
        <v>47</v>
      </c>
      <c r="C34" s="37">
        <v>1002475.8</v>
      </c>
      <c r="D34" s="37">
        <v>936093.6</v>
      </c>
      <c r="E34" s="37">
        <v>904770.3</v>
      </c>
      <c r="F34" s="37">
        <v>802508.4</v>
      </c>
      <c r="G34" s="37">
        <f>E34-F34</f>
        <v>102261.90000000002</v>
      </c>
      <c r="H34" s="37">
        <f>D34-E34</f>
        <v>31323.29999999993</v>
      </c>
      <c r="I34" s="39">
        <f>E34/D34*100</f>
        <v>96.65382820692291</v>
      </c>
      <c r="J34" s="37">
        <v>1000527.5</v>
      </c>
      <c r="K34" s="39">
        <f t="shared" si="2"/>
        <v>90.429328529200845</v>
      </c>
      <c r="L34" s="34"/>
      <c r="M34" s="34"/>
    </row>
    <row r="35" spans="1:13" s="40" customFormat="1" ht="17.25" customHeight="1" x14ac:dyDescent="0.25">
      <c r="A35" s="41"/>
      <c r="B35" s="36" t="s">
        <v>37</v>
      </c>
      <c r="C35" s="37">
        <v>71837.899999999994</v>
      </c>
      <c r="D35" s="37">
        <v>71738.100000000006</v>
      </c>
      <c r="E35" s="37">
        <v>71729.399999999994</v>
      </c>
      <c r="F35" s="37">
        <v>63339.6</v>
      </c>
      <c r="G35" s="37">
        <f t="shared" ref="G35:G39" si="20">E35-F35</f>
        <v>8389.7999999999956</v>
      </c>
      <c r="H35" s="37">
        <f t="shared" ref="H35:H39" si="21">D35-E35</f>
        <v>8.7000000000116415</v>
      </c>
      <c r="I35" s="39">
        <f t="shared" ref="I35:I39" si="22">E35/D35*100</f>
        <v>99.987872553078475</v>
      </c>
      <c r="J35" s="37">
        <v>73720.5</v>
      </c>
      <c r="K35" s="39">
        <f t="shared" si="2"/>
        <v>97.299123039046123</v>
      </c>
      <c r="L35" s="34"/>
      <c r="M35" s="34"/>
    </row>
    <row r="36" spans="1:13" s="40" customFormat="1" x14ac:dyDescent="0.25">
      <c r="A36" s="41"/>
      <c r="B36" s="36" t="s">
        <v>44</v>
      </c>
      <c r="C36" s="37"/>
      <c r="D36" s="37">
        <v>0</v>
      </c>
      <c r="E36" s="37">
        <v>0</v>
      </c>
      <c r="F36" s="37">
        <v>0</v>
      </c>
      <c r="G36" s="37">
        <v>0</v>
      </c>
      <c r="H36" s="37">
        <f t="shared" si="21"/>
        <v>0</v>
      </c>
      <c r="I36" s="39">
        <v>0</v>
      </c>
      <c r="J36" s="37">
        <v>486.3</v>
      </c>
      <c r="K36" s="39">
        <f t="shared" si="2"/>
        <v>0</v>
      </c>
      <c r="L36" s="34"/>
      <c r="M36" s="34"/>
    </row>
    <row r="37" spans="1:13" s="40" customFormat="1" x14ac:dyDescent="0.25">
      <c r="A37" s="41"/>
      <c r="B37" s="36" t="s">
        <v>15</v>
      </c>
      <c r="C37" s="37">
        <v>51284.800000000003</v>
      </c>
      <c r="D37" s="37">
        <v>27137.5</v>
      </c>
      <c r="E37" s="37">
        <v>27137.5</v>
      </c>
      <c r="F37" s="37">
        <v>25487.5</v>
      </c>
      <c r="G37" s="37">
        <f t="shared" si="20"/>
        <v>1650</v>
      </c>
      <c r="H37" s="37">
        <f t="shared" si="21"/>
        <v>0</v>
      </c>
      <c r="I37" s="39">
        <f t="shared" si="22"/>
        <v>100</v>
      </c>
      <c r="J37" s="37">
        <v>111571.8</v>
      </c>
      <c r="K37" s="39">
        <f t="shared" si="2"/>
        <v>24.322902382143159</v>
      </c>
      <c r="L37" s="34"/>
      <c r="M37" s="34"/>
    </row>
    <row r="38" spans="1:13" s="40" customFormat="1" ht="47.25" x14ac:dyDescent="0.25">
      <c r="A38" s="41"/>
      <c r="B38" s="55" t="s">
        <v>48</v>
      </c>
      <c r="C38" s="37">
        <v>23052</v>
      </c>
      <c r="D38" s="37">
        <v>229.4</v>
      </c>
      <c r="E38" s="37">
        <v>0</v>
      </c>
      <c r="F38" s="37">
        <v>0</v>
      </c>
      <c r="G38" s="37">
        <f t="shared" si="20"/>
        <v>0</v>
      </c>
      <c r="H38" s="37">
        <f t="shared" si="21"/>
        <v>229.4</v>
      </c>
      <c r="I38" s="39">
        <f t="shared" si="22"/>
        <v>0</v>
      </c>
      <c r="J38" s="37">
        <v>0</v>
      </c>
      <c r="K38" s="39">
        <v>0</v>
      </c>
      <c r="L38" s="34"/>
      <c r="M38" s="34"/>
    </row>
    <row r="39" spans="1:13" s="40" customFormat="1" ht="31.5" x14ac:dyDescent="0.25">
      <c r="A39" s="43"/>
      <c r="B39" s="50" t="s">
        <v>41</v>
      </c>
      <c r="C39" s="37">
        <v>300</v>
      </c>
      <c r="D39" s="37">
        <v>300</v>
      </c>
      <c r="E39" s="37">
        <v>300</v>
      </c>
      <c r="F39" s="37">
        <v>0</v>
      </c>
      <c r="G39" s="37">
        <f t="shared" si="20"/>
        <v>300</v>
      </c>
      <c r="H39" s="37">
        <f t="shared" si="21"/>
        <v>0</v>
      </c>
      <c r="I39" s="39">
        <f t="shared" si="22"/>
        <v>100</v>
      </c>
      <c r="J39" s="37">
        <v>300</v>
      </c>
      <c r="K39" s="39">
        <f t="shared" si="2"/>
        <v>100</v>
      </c>
      <c r="L39" s="34"/>
      <c r="M39" s="34"/>
    </row>
    <row r="40" spans="1:13" s="25" customFormat="1" x14ac:dyDescent="0.25">
      <c r="A40" s="26" t="s">
        <v>49</v>
      </c>
      <c r="B40" s="31" t="s">
        <v>50</v>
      </c>
      <c r="C40" s="32">
        <f t="shared" ref="C40:H40" si="23">SUM(C41:C43)</f>
        <v>390128.5</v>
      </c>
      <c r="D40" s="32">
        <f>SUM(D41:D43)</f>
        <v>482130.5</v>
      </c>
      <c r="E40" s="32">
        <f>SUM(E41:E43)</f>
        <v>437343.5</v>
      </c>
      <c r="F40" s="32">
        <f>SUM(F41:F43)</f>
        <v>354644.5</v>
      </c>
      <c r="G40" s="32">
        <f t="shared" si="23"/>
        <v>82699</v>
      </c>
      <c r="H40" s="32">
        <f t="shared" si="23"/>
        <v>44787.000000000029</v>
      </c>
      <c r="I40" s="33">
        <f t="shared" si="19"/>
        <v>90.71060636072599</v>
      </c>
      <c r="J40" s="32">
        <f>SUM(J41:J43)</f>
        <v>397212.6</v>
      </c>
      <c r="K40" s="33">
        <f t="shared" si="2"/>
        <v>110.10312865201155</v>
      </c>
      <c r="L40" s="34"/>
      <c r="M40" s="34"/>
    </row>
    <row r="41" spans="1:13" s="40" customFormat="1" ht="31.5" x14ac:dyDescent="0.25">
      <c r="A41" s="35"/>
      <c r="B41" s="50" t="s">
        <v>51</v>
      </c>
      <c r="C41" s="37">
        <v>140707.70000000001</v>
      </c>
      <c r="D41" s="37">
        <v>114387.5</v>
      </c>
      <c r="E41" s="37">
        <v>70926.600000000006</v>
      </c>
      <c r="F41" s="37">
        <v>52730.400000000001</v>
      </c>
      <c r="G41" s="37">
        <f>E41-F41</f>
        <v>18196.200000000004</v>
      </c>
      <c r="H41" s="37">
        <f>D41-E41</f>
        <v>43460.899999999994</v>
      </c>
      <c r="I41" s="39">
        <f t="shared" si="19"/>
        <v>62.00555130586821</v>
      </c>
      <c r="J41" s="37">
        <v>96895.7</v>
      </c>
      <c r="K41" s="39">
        <f t="shared" si="2"/>
        <v>73.198913883691446</v>
      </c>
      <c r="L41" s="34"/>
      <c r="M41" s="34"/>
    </row>
    <row r="42" spans="1:13" s="40" customFormat="1" x14ac:dyDescent="0.25">
      <c r="A42" s="41"/>
      <c r="B42" s="36" t="s">
        <v>37</v>
      </c>
      <c r="C42" s="37">
        <v>2967.8</v>
      </c>
      <c r="D42" s="37">
        <v>3332.8</v>
      </c>
      <c r="E42" s="37">
        <v>3332.8</v>
      </c>
      <c r="F42" s="37">
        <v>2889</v>
      </c>
      <c r="G42" s="37">
        <f t="shared" ref="G42:G43" si="24">E42-F42</f>
        <v>443.80000000000018</v>
      </c>
      <c r="H42" s="37">
        <f t="shared" ref="H42:H43" si="25">D42-E42</f>
        <v>0</v>
      </c>
      <c r="I42" s="39">
        <f t="shared" ref="I42:I43" si="26">E42/D42*100</f>
        <v>100</v>
      </c>
      <c r="J42" s="37">
        <v>2882.3</v>
      </c>
      <c r="K42" s="39">
        <f t="shared" si="2"/>
        <v>115.62987891614335</v>
      </c>
      <c r="L42" s="34"/>
      <c r="M42" s="34"/>
    </row>
    <row r="43" spans="1:13" s="56" customFormat="1" ht="31.5" x14ac:dyDescent="0.25">
      <c r="A43" s="43"/>
      <c r="B43" s="50" t="s">
        <v>41</v>
      </c>
      <c r="C43" s="37">
        <v>246453</v>
      </c>
      <c r="D43" s="37">
        <v>364410.2</v>
      </c>
      <c r="E43" s="37">
        <v>363084.1</v>
      </c>
      <c r="F43" s="37">
        <v>299025.09999999998</v>
      </c>
      <c r="G43" s="37">
        <f t="shared" si="24"/>
        <v>64059</v>
      </c>
      <c r="H43" s="37">
        <f t="shared" si="25"/>
        <v>1326.1000000000349</v>
      </c>
      <c r="I43" s="39">
        <f t="shared" si="26"/>
        <v>99.636096903983471</v>
      </c>
      <c r="J43" s="37">
        <v>297434.59999999998</v>
      </c>
      <c r="K43" s="39">
        <f t="shared" si="2"/>
        <v>122.07191093437011</v>
      </c>
      <c r="L43" s="34"/>
      <c r="M43" s="34"/>
    </row>
    <row r="44" spans="1:13" s="25" customFormat="1" ht="31.5" hidden="1" customHeight="1" x14ac:dyDescent="0.25">
      <c r="A44" s="26" t="s">
        <v>52</v>
      </c>
      <c r="B44" s="57" t="s">
        <v>53</v>
      </c>
      <c r="C44" s="32">
        <f t="shared" ref="C44:H44" si="27">SUM(C45)</f>
        <v>0</v>
      </c>
      <c r="D44" s="32">
        <f t="shared" si="27"/>
        <v>0</v>
      </c>
      <c r="E44" s="32">
        <v>0</v>
      </c>
      <c r="F44" s="32">
        <v>0</v>
      </c>
      <c r="G44" s="37">
        <f t="shared" ref="G44:G45" si="28">SUM(E44-F44)</f>
        <v>0</v>
      </c>
      <c r="H44" s="32">
        <f t="shared" si="27"/>
        <v>0</v>
      </c>
      <c r="I44" s="39">
        <v>0</v>
      </c>
      <c r="J44" s="32">
        <f>J45</f>
        <v>0</v>
      </c>
      <c r="K44" s="33" t="e">
        <f t="shared" si="2"/>
        <v>#DIV/0!</v>
      </c>
      <c r="L44" s="34"/>
      <c r="M44" s="34"/>
    </row>
    <row r="45" spans="1:13" s="40" customFormat="1" ht="15.75" hidden="1" customHeight="1" x14ac:dyDescent="0.25">
      <c r="A45" s="52"/>
      <c r="B45" s="36" t="s">
        <v>54</v>
      </c>
      <c r="C45" s="37"/>
      <c r="D45" s="37"/>
      <c r="E45" s="37">
        <v>0</v>
      </c>
      <c r="F45" s="37">
        <v>0</v>
      </c>
      <c r="G45" s="37">
        <f t="shared" si="28"/>
        <v>0</v>
      </c>
      <c r="H45" s="37">
        <f>SUM(D45-E45)</f>
        <v>0</v>
      </c>
      <c r="I45" s="39">
        <v>0</v>
      </c>
      <c r="J45" s="37">
        <v>0</v>
      </c>
      <c r="K45" s="33" t="e">
        <f t="shared" si="2"/>
        <v>#DIV/0!</v>
      </c>
      <c r="L45" s="34"/>
      <c r="M45" s="34"/>
    </row>
    <row r="46" spans="1:13" s="25" customFormat="1" x14ac:dyDescent="0.25">
      <c r="A46" s="26"/>
      <c r="B46" s="58" t="s">
        <v>55</v>
      </c>
      <c r="C46" s="32">
        <f>SUM(C6+C13+C15+C17+C19+C22+C30+C33+C40+C44)</f>
        <v>6407389.6999999993</v>
      </c>
      <c r="D46" s="32">
        <f>D6+D13+D15+D17+D19+D22+D30+D33+D40</f>
        <v>7927735.0000000009</v>
      </c>
      <c r="E46" s="32">
        <f>SUM(E6+E13+E15+E17+E19+E22+E30+E33+E40+E44)</f>
        <v>7701264.5000000019</v>
      </c>
      <c r="F46" s="32">
        <f>SUM(F6+F13+F15+F17+F19+F22+F30+F33+F40+F44)</f>
        <v>6200199.5</v>
      </c>
      <c r="G46" s="32">
        <f>SUM(G6+G13+G15+G17+G19+G22+G30+G33+G40+G44)</f>
        <v>1501065</v>
      </c>
      <c r="H46" s="32">
        <f>D46-E46</f>
        <v>226470.49999999907</v>
      </c>
      <c r="I46" s="33">
        <f>SUM(E46/D46*100)</f>
        <v>97.143313947804771</v>
      </c>
      <c r="J46" s="32">
        <f>J6+J13+J15+J17+J19+J22+J30+J33+J40+J44</f>
        <v>7989785</v>
      </c>
      <c r="K46" s="33">
        <f t="shared" si="2"/>
        <v>96.38888280473131</v>
      </c>
      <c r="L46" s="34"/>
      <c r="M46" s="34"/>
    </row>
    <row r="47" spans="1:13" s="40" customFormat="1" ht="31.5" x14ac:dyDescent="0.25">
      <c r="A47" s="52"/>
      <c r="B47" s="59" t="s">
        <v>56</v>
      </c>
      <c r="C47" s="37">
        <v>0</v>
      </c>
      <c r="D47" s="37">
        <v>16811.2</v>
      </c>
      <c r="E47" s="37">
        <v>225522.8</v>
      </c>
      <c r="G47" s="60"/>
      <c r="H47" s="61"/>
      <c r="I47" s="62"/>
      <c r="J47" s="61"/>
      <c r="K47" s="62"/>
    </row>
    <row r="48" spans="1:13" s="63" customFormat="1" x14ac:dyDescent="0.25">
      <c r="A48" s="52"/>
      <c r="B48" s="59" t="s">
        <v>57</v>
      </c>
      <c r="C48" s="37">
        <v>0</v>
      </c>
      <c r="D48" s="37">
        <v>-16811.2</v>
      </c>
      <c r="E48" s="37">
        <v>-225522.8</v>
      </c>
      <c r="G48" s="64"/>
      <c r="H48" s="65"/>
      <c r="I48" s="66" t="s">
        <v>58</v>
      </c>
      <c r="J48" s="67"/>
      <c r="K48" s="66"/>
    </row>
    <row r="49" spans="1:11" s="63" customFormat="1" ht="89.25" hidden="1" customHeight="1" x14ac:dyDescent="0.25">
      <c r="A49" s="68" t="s">
        <v>59</v>
      </c>
      <c r="B49" s="69" t="s">
        <v>60</v>
      </c>
      <c r="C49" s="22">
        <v>0</v>
      </c>
      <c r="D49" s="22"/>
      <c r="E49" s="37"/>
      <c r="G49" s="70"/>
      <c r="H49" s="61"/>
      <c r="I49" s="62"/>
      <c r="J49" s="67"/>
      <c r="K49" s="66"/>
    </row>
    <row r="50" spans="1:11" s="63" customFormat="1" ht="78.75" hidden="1" x14ac:dyDescent="0.25">
      <c r="A50" s="68" t="s">
        <v>61</v>
      </c>
      <c r="B50" s="71" t="s">
        <v>62</v>
      </c>
      <c r="C50" s="22">
        <v>0</v>
      </c>
      <c r="D50" s="22"/>
      <c r="E50" s="37"/>
      <c r="G50" s="72"/>
      <c r="H50" s="61"/>
      <c r="I50" s="62"/>
      <c r="J50" s="73"/>
      <c r="K50" s="62"/>
    </row>
    <row r="51" spans="1:11" s="40" customFormat="1" ht="33.75" x14ac:dyDescent="0.25">
      <c r="A51" s="74" t="s">
        <v>63</v>
      </c>
      <c r="B51" s="71" t="s">
        <v>64</v>
      </c>
      <c r="C51" s="22">
        <v>0</v>
      </c>
      <c r="D51" s="22">
        <v>-16811.2</v>
      </c>
      <c r="E51" s="37">
        <v>-225522.8</v>
      </c>
      <c r="G51" s="75"/>
      <c r="H51" s="76"/>
      <c r="I51" s="77"/>
      <c r="J51" s="78"/>
      <c r="K51" s="77"/>
    </row>
    <row r="52" spans="1:11" s="40" customFormat="1" ht="33.75" hidden="1" x14ac:dyDescent="0.25">
      <c r="A52" s="79" t="s">
        <v>65</v>
      </c>
      <c r="B52" s="80" t="s">
        <v>66</v>
      </c>
      <c r="C52" s="37">
        <v>0</v>
      </c>
      <c r="D52" s="37">
        <v>0</v>
      </c>
      <c r="E52" s="38">
        <v>0</v>
      </c>
      <c r="G52" s="81"/>
      <c r="H52" s="76"/>
      <c r="I52" s="77"/>
      <c r="J52" s="78"/>
      <c r="K52" s="77"/>
    </row>
    <row r="53" spans="1:11" s="40" customFormat="1" x14ac:dyDescent="0.25">
      <c r="A53" s="82"/>
      <c r="B53" s="83"/>
      <c r="D53" s="9"/>
      <c r="E53" s="84"/>
      <c r="F53" s="85"/>
      <c r="G53" s="16"/>
      <c r="H53" s="16"/>
      <c r="I53" s="86"/>
      <c r="J53" s="9"/>
      <c r="K53" s="10"/>
    </row>
    <row r="54" spans="1:11" s="40" customFormat="1" x14ac:dyDescent="0.25">
      <c r="A54" s="82"/>
      <c r="B54" s="83"/>
      <c r="D54" s="9"/>
      <c r="E54" s="84"/>
      <c r="F54" s="85"/>
      <c r="G54" s="16"/>
      <c r="H54" s="16"/>
      <c r="I54" s="86"/>
      <c r="J54" s="9"/>
      <c r="K54" s="10"/>
    </row>
    <row r="55" spans="1:11" s="40" customFormat="1" x14ac:dyDescent="0.25">
      <c r="A55" s="82"/>
      <c r="B55" s="83"/>
      <c r="D55" s="9"/>
      <c r="E55" s="84"/>
      <c r="F55" s="85"/>
      <c r="G55" s="16"/>
      <c r="H55" s="16"/>
      <c r="I55" s="86"/>
      <c r="J55" s="9"/>
      <c r="K55" s="10"/>
    </row>
    <row r="56" spans="1:11" s="40" customFormat="1" x14ac:dyDescent="0.25">
      <c r="A56" s="82"/>
      <c r="B56" s="83"/>
      <c r="D56" s="9"/>
      <c r="E56" s="84"/>
      <c r="F56" s="85"/>
      <c r="G56" s="16"/>
      <c r="H56" s="16"/>
      <c r="I56" s="86"/>
      <c r="J56" s="9"/>
      <c r="K56" s="10"/>
    </row>
    <row r="57" spans="1:11" s="40" customFormat="1" x14ac:dyDescent="0.25">
      <c r="A57" s="82"/>
      <c r="B57" s="83"/>
      <c r="D57" s="9"/>
      <c r="E57" s="84"/>
      <c r="F57" s="85"/>
      <c r="G57" s="16"/>
      <c r="H57" s="16"/>
      <c r="I57" s="86"/>
      <c r="J57" s="9"/>
      <c r="K57" s="10"/>
    </row>
    <row r="58" spans="1:11" s="40" customFormat="1" x14ac:dyDescent="0.25">
      <c r="A58" s="82"/>
      <c r="B58" s="83"/>
      <c r="D58" s="9"/>
      <c r="E58" s="84"/>
      <c r="F58" s="85"/>
      <c r="G58" s="16"/>
      <c r="H58" s="16"/>
      <c r="I58" s="86"/>
      <c r="J58" s="9"/>
      <c r="K58" s="10"/>
    </row>
    <row r="59" spans="1:11" s="40" customFormat="1" x14ac:dyDescent="0.25">
      <c r="A59" s="82"/>
      <c r="B59" s="83"/>
      <c r="D59" s="9"/>
      <c r="E59" s="84"/>
      <c r="F59" s="85"/>
      <c r="G59" s="16"/>
      <c r="H59" s="16"/>
      <c r="I59" s="86"/>
      <c r="J59" s="9"/>
      <c r="K59" s="10"/>
    </row>
    <row r="60" spans="1:11" s="40" customFormat="1" x14ac:dyDescent="0.25">
      <c r="A60" s="82"/>
      <c r="B60" s="83"/>
      <c r="D60" s="9"/>
      <c r="E60" s="84"/>
      <c r="F60" s="85"/>
      <c r="G60" s="16"/>
      <c r="H60" s="16"/>
      <c r="I60" s="86"/>
      <c r="J60" s="9"/>
      <c r="K60" s="10"/>
    </row>
    <row r="61" spans="1:11" s="40" customFormat="1" x14ac:dyDescent="0.25">
      <c r="A61" s="82"/>
      <c r="B61" s="83"/>
      <c r="D61" s="9"/>
      <c r="E61" s="84"/>
      <c r="F61" s="85"/>
      <c r="G61" s="16"/>
      <c r="H61" s="16"/>
      <c r="I61" s="86"/>
      <c r="J61" s="9"/>
      <c r="K61" s="10"/>
    </row>
    <row r="62" spans="1:11" s="40" customFormat="1" x14ac:dyDescent="0.25">
      <c r="A62" s="82"/>
      <c r="B62" s="83"/>
      <c r="D62" s="9"/>
      <c r="E62" s="84"/>
      <c r="F62" s="85"/>
      <c r="G62" s="16"/>
      <c r="H62" s="16"/>
      <c r="I62" s="86"/>
      <c r="J62" s="9"/>
      <c r="K62" s="10"/>
    </row>
    <row r="63" spans="1:11" s="40" customFormat="1" x14ac:dyDescent="0.25">
      <c r="A63" s="82"/>
      <c r="B63" s="83"/>
      <c r="D63" s="9"/>
      <c r="E63" s="84"/>
      <c r="F63" s="85"/>
      <c r="G63" s="16"/>
      <c r="H63" s="16"/>
      <c r="I63" s="86"/>
      <c r="J63" s="9"/>
      <c r="K63" s="10"/>
    </row>
    <row r="64" spans="1:11" s="40" customFormat="1" x14ac:dyDescent="0.25">
      <c r="A64" s="82"/>
      <c r="B64" s="83"/>
      <c r="D64" s="9"/>
      <c r="E64" s="84"/>
      <c r="F64" s="85"/>
      <c r="G64" s="16"/>
      <c r="H64" s="16"/>
      <c r="I64" s="86"/>
      <c r="J64" s="9"/>
      <c r="K64" s="10"/>
    </row>
    <row r="65" spans="1:11" s="40" customFormat="1" x14ac:dyDescent="0.25">
      <c r="A65" s="82"/>
      <c r="B65" s="83"/>
      <c r="D65" s="9"/>
      <c r="E65" s="84"/>
      <c r="F65" s="85"/>
      <c r="G65" s="16"/>
      <c r="H65" s="16"/>
      <c r="I65" s="86"/>
      <c r="J65" s="9"/>
      <c r="K65" s="10"/>
    </row>
    <row r="66" spans="1:11" s="40" customFormat="1" x14ac:dyDescent="0.25">
      <c r="A66" s="82"/>
      <c r="B66" s="83"/>
      <c r="D66" s="9"/>
      <c r="E66" s="84"/>
      <c r="F66" s="85"/>
      <c r="G66" s="16"/>
      <c r="H66" s="16"/>
      <c r="I66" s="86"/>
      <c r="J66" s="9"/>
      <c r="K66" s="10"/>
    </row>
    <row r="67" spans="1:11" s="40" customFormat="1" x14ac:dyDescent="0.25">
      <c r="A67" s="82"/>
      <c r="B67" s="83"/>
      <c r="D67" s="9"/>
      <c r="E67" s="84"/>
      <c r="F67" s="85"/>
      <c r="G67" s="16"/>
      <c r="H67" s="16"/>
      <c r="I67" s="86"/>
      <c r="J67" s="9"/>
      <c r="K67" s="10"/>
    </row>
    <row r="68" spans="1:11" s="40" customFormat="1" x14ac:dyDescent="0.25">
      <c r="A68" s="82"/>
      <c r="B68" s="83"/>
      <c r="D68" s="9"/>
      <c r="E68" s="84"/>
      <c r="F68" s="85"/>
      <c r="G68" s="16"/>
      <c r="H68" s="16"/>
      <c r="I68" s="86"/>
      <c r="J68" s="9"/>
      <c r="K68" s="10"/>
    </row>
    <row r="69" spans="1:11" s="40" customFormat="1" x14ac:dyDescent="0.25">
      <c r="A69" s="82"/>
      <c r="B69" s="83"/>
      <c r="D69" s="9"/>
      <c r="E69" s="84"/>
      <c r="F69" s="85"/>
      <c r="G69" s="16"/>
      <c r="H69" s="16"/>
      <c r="I69" s="86"/>
      <c r="J69" s="9"/>
      <c r="K69" s="10"/>
    </row>
    <row r="70" spans="1:11" s="40" customFormat="1" x14ac:dyDescent="0.25">
      <c r="A70" s="82"/>
      <c r="B70" s="83"/>
      <c r="D70" s="9"/>
      <c r="E70" s="84"/>
      <c r="F70" s="85"/>
      <c r="G70" s="16"/>
      <c r="H70" s="16"/>
      <c r="I70" s="86"/>
      <c r="J70" s="9"/>
      <c r="K70" s="10"/>
    </row>
    <row r="71" spans="1:11" s="40" customFormat="1" x14ac:dyDescent="0.25">
      <c r="A71" s="82"/>
      <c r="B71" s="83"/>
      <c r="D71" s="9"/>
      <c r="E71" s="84"/>
      <c r="F71" s="85"/>
      <c r="G71" s="16"/>
      <c r="H71" s="16"/>
      <c r="I71" s="86"/>
      <c r="J71" s="9"/>
      <c r="K71" s="10"/>
    </row>
    <row r="72" spans="1:11" s="40" customFormat="1" x14ac:dyDescent="0.25">
      <c r="A72" s="82"/>
      <c r="B72" s="83"/>
      <c r="D72" s="9"/>
      <c r="E72" s="84"/>
      <c r="F72" s="85"/>
      <c r="G72" s="16"/>
      <c r="H72" s="16"/>
      <c r="I72" s="86"/>
      <c r="J72" s="9"/>
      <c r="K72" s="10"/>
    </row>
    <row r="73" spans="1:11" s="40" customFormat="1" x14ac:dyDescent="0.25">
      <c r="A73" s="82"/>
      <c r="B73" s="83"/>
      <c r="D73" s="9"/>
      <c r="E73" s="84"/>
      <c r="F73" s="85"/>
      <c r="G73" s="16"/>
      <c r="H73" s="16"/>
      <c r="I73" s="86"/>
      <c r="J73" s="9"/>
      <c r="K73" s="10"/>
    </row>
    <row r="74" spans="1:11" s="40" customFormat="1" x14ac:dyDescent="0.25">
      <c r="A74" s="82"/>
      <c r="B74" s="83"/>
      <c r="D74" s="9"/>
      <c r="E74" s="84"/>
      <c r="F74" s="85"/>
      <c r="G74" s="16"/>
      <c r="H74" s="16"/>
      <c r="I74" s="86"/>
      <c r="J74" s="9"/>
      <c r="K74" s="10"/>
    </row>
    <row r="75" spans="1:11" s="40" customFormat="1" x14ac:dyDescent="0.25">
      <c r="A75" s="82"/>
      <c r="B75" s="83"/>
      <c r="D75" s="9"/>
      <c r="E75" s="84"/>
      <c r="F75" s="85"/>
      <c r="G75" s="16"/>
      <c r="H75" s="16"/>
      <c r="I75" s="86"/>
      <c r="J75" s="9"/>
      <c r="K75" s="10"/>
    </row>
    <row r="76" spans="1:11" s="40" customFormat="1" x14ac:dyDescent="0.25">
      <c r="A76" s="82"/>
      <c r="B76" s="83"/>
      <c r="D76" s="9"/>
      <c r="E76" s="84"/>
      <c r="F76" s="85"/>
      <c r="G76" s="16"/>
      <c r="H76" s="16"/>
      <c r="I76" s="86"/>
      <c r="J76" s="9"/>
      <c r="K76" s="10"/>
    </row>
    <row r="77" spans="1:11" s="40" customFormat="1" x14ac:dyDescent="0.25">
      <c r="A77" s="82"/>
      <c r="B77" s="83"/>
      <c r="D77" s="9"/>
      <c r="E77" s="84"/>
      <c r="F77" s="85"/>
      <c r="G77" s="16"/>
      <c r="H77" s="16"/>
      <c r="I77" s="86"/>
      <c r="J77" s="9"/>
      <c r="K77" s="10"/>
    </row>
    <row r="78" spans="1:11" s="40" customFormat="1" x14ac:dyDescent="0.25">
      <c r="A78" s="82"/>
      <c r="B78" s="83"/>
      <c r="D78" s="9"/>
      <c r="E78" s="84"/>
      <c r="F78" s="85"/>
      <c r="G78" s="16"/>
      <c r="H78" s="16"/>
      <c r="I78" s="86"/>
      <c r="J78" s="9"/>
      <c r="K78" s="10"/>
    </row>
    <row r="79" spans="1:11" s="40" customFormat="1" x14ac:dyDescent="0.25">
      <c r="A79" s="82"/>
      <c r="B79" s="83"/>
      <c r="D79" s="9"/>
      <c r="E79" s="84"/>
      <c r="F79" s="85"/>
      <c r="G79" s="16"/>
      <c r="H79" s="16"/>
      <c r="I79" s="86"/>
      <c r="J79" s="9"/>
      <c r="K79" s="10"/>
    </row>
    <row r="80" spans="1:11" s="40" customFormat="1" x14ac:dyDescent="0.25">
      <c r="A80" s="82"/>
      <c r="B80" s="83"/>
      <c r="D80" s="9"/>
      <c r="E80" s="84"/>
      <c r="F80" s="85"/>
      <c r="G80" s="16"/>
      <c r="H80" s="16"/>
      <c r="I80" s="86"/>
      <c r="J80" s="9"/>
      <c r="K80" s="10"/>
    </row>
    <row r="81" spans="1:11" s="40" customFormat="1" x14ac:dyDescent="0.25">
      <c r="A81" s="82"/>
      <c r="B81" s="83"/>
      <c r="D81" s="9"/>
      <c r="E81" s="84"/>
      <c r="F81" s="85"/>
      <c r="G81" s="16"/>
      <c r="H81" s="16"/>
      <c r="I81" s="86"/>
      <c r="J81" s="9"/>
      <c r="K81" s="10"/>
    </row>
    <row r="82" spans="1:11" s="40" customFormat="1" x14ac:dyDescent="0.25">
      <c r="A82" s="82"/>
      <c r="B82" s="83"/>
      <c r="D82" s="9"/>
      <c r="E82" s="84"/>
      <c r="F82" s="85"/>
      <c r="G82" s="16"/>
      <c r="H82" s="16"/>
      <c r="I82" s="86"/>
      <c r="J82" s="9"/>
      <c r="K82" s="10"/>
    </row>
    <row r="83" spans="1:11" s="40" customFormat="1" x14ac:dyDescent="0.25">
      <c r="A83" s="82"/>
      <c r="B83" s="83"/>
      <c r="D83" s="9"/>
      <c r="E83" s="84"/>
      <c r="F83" s="85"/>
      <c r="G83" s="16"/>
      <c r="H83" s="16"/>
      <c r="I83" s="86"/>
      <c r="J83" s="9"/>
      <c r="K83" s="10"/>
    </row>
    <row r="84" spans="1:11" s="40" customFormat="1" x14ac:dyDescent="0.25">
      <c r="A84" s="82"/>
      <c r="B84" s="83"/>
      <c r="D84" s="9"/>
      <c r="E84" s="84"/>
      <c r="F84" s="85"/>
      <c r="G84" s="16"/>
      <c r="H84" s="16"/>
      <c r="I84" s="86"/>
      <c r="J84" s="9"/>
      <c r="K84" s="10"/>
    </row>
    <row r="85" spans="1:11" s="40" customFormat="1" x14ac:dyDescent="0.25">
      <c r="A85" s="82"/>
      <c r="B85" s="83"/>
      <c r="D85" s="9"/>
      <c r="E85" s="84"/>
      <c r="F85" s="85"/>
      <c r="G85" s="16"/>
      <c r="H85" s="16"/>
      <c r="I85" s="86"/>
      <c r="J85" s="9"/>
      <c r="K85" s="10"/>
    </row>
    <row r="86" spans="1:11" s="40" customFormat="1" x14ac:dyDescent="0.25">
      <c r="A86" s="82"/>
      <c r="B86" s="83"/>
      <c r="D86" s="9"/>
      <c r="E86" s="84"/>
      <c r="F86" s="85"/>
      <c r="G86" s="16"/>
      <c r="H86" s="16"/>
      <c r="I86" s="86"/>
      <c r="J86" s="9"/>
      <c r="K86" s="10"/>
    </row>
    <row r="87" spans="1:11" s="40" customFormat="1" x14ac:dyDescent="0.25">
      <c r="A87" s="82"/>
      <c r="B87" s="83"/>
      <c r="D87" s="9"/>
      <c r="E87" s="84"/>
      <c r="F87" s="85"/>
      <c r="G87" s="16"/>
      <c r="H87" s="16"/>
      <c r="I87" s="86"/>
      <c r="J87" s="9"/>
      <c r="K87" s="10"/>
    </row>
    <row r="88" spans="1:11" s="40" customFormat="1" x14ac:dyDescent="0.25">
      <c r="A88" s="82"/>
      <c r="B88" s="83"/>
      <c r="D88" s="9"/>
      <c r="E88" s="84"/>
      <c r="F88" s="85"/>
      <c r="G88" s="16"/>
      <c r="H88" s="16"/>
      <c r="I88" s="86"/>
      <c r="J88" s="9"/>
      <c r="K88" s="10"/>
    </row>
    <row r="89" spans="1:11" s="40" customFormat="1" x14ac:dyDescent="0.25">
      <c r="A89" s="82"/>
      <c r="B89" s="83"/>
      <c r="D89" s="9"/>
      <c r="E89" s="84"/>
      <c r="F89" s="85"/>
      <c r="G89" s="16"/>
      <c r="H89" s="16"/>
      <c r="I89" s="86"/>
      <c r="J89" s="9"/>
      <c r="K89" s="10"/>
    </row>
    <row r="90" spans="1:11" s="40" customFormat="1" x14ac:dyDescent="0.25">
      <c r="A90" s="82"/>
      <c r="B90" s="83"/>
      <c r="D90" s="9"/>
      <c r="E90" s="84"/>
      <c r="F90" s="85"/>
      <c r="G90" s="16"/>
      <c r="H90" s="16"/>
      <c r="I90" s="86"/>
      <c r="J90" s="9"/>
      <c r="K90" s="10"/>
    </row>
    <row r="91" spans="1:11" s="40" customFormat="1" x14ac:dyDescent="0.25">
      <c r="A91" s="82"/>
      <c r="B91" s="83"/>
      <c r="D91" s="9"/>
      <c r="E91" s="84"/>
      <c r="F91" s="85"/>
      <c r="G91" s="16"/>
      <c r="H91" s="16"/>
      <c r="I91" s="86"/>
      <c r="J91" s="9"/>
      <c r="K91" s="10"/>
    </row>
    <row r="92" spans="1:11" s="40" customFormat="1" x14ac:dyDescent="0.25">
      <c r="A92" s="82"/>
      <c r="B92" s="83"/>
      <c r="D92" s="9"/>
      <c r="E92" s="84"/>
      <c r="F92" s="85"/>
      <c r="G92" s="16"/>
      <c r="H92" s="16"/>
      <c r="I92" s="86"/>
      <c r="J92" s="9"/>
      <c r="K92" s="10"/>
    </row>
    <row r="93" spans="1:11" s="40" customFormat="1" x14ac:dyDescent="0.25">
      <c r="A93" s="82"/>
      <c r="B93" s="83"/>
      <c r="D93" s="9"/>
      <c r="E93" s="84"/>
      <c r="F93" s="85"/>
      <c r="G93" s="16"/>
      <c r="H93" s="16"/>
      <c r="I93" s="86"/>
      <c r="J93" s="9"/>
      <c r="K93" s="10"/>
    </row>
    <row r="94" spans="1:11" s="40" customFormat="1" x14ac:dyDescent="0.25">
      <c r="A94" s="82"/>
      <c r="B94" s="83"/>
      <c r="D94" s="9"/>
      <c r="E94" s="84"/>
      <c r="F94" s="85"/>
      <c r="G94" s="16"/>
      <c r="H94" s="16"/>
      <c r="I94" s="86"/>
      <c r="J94" s="9"/>
      <c r="K94" s="10"/>
    </row>
    <row r="95" spans="1:11" s="40" customFormat="1" x14ac:dyDescent="0.25">
      <c r="A95" s="82"/>
      <c r="B95" s="83"/>
      <c r="D95" s="9"/>
      <c r="E95" s="84"/>
      <c r="F95" s="85"/>
      <c r="G95" s="16"/>
      <c r="H95" s="16"/>
      <c r="I95" s="86"/>
      <c r="J95" s="9"/>
      <c r="K95" s="10"/>
    </row>
    <row r="96" spans="1:11" s="40" customFormat="1" x14ac:dyDescent="0.25">
      <c r="A96" s="82"/>
      <c r="B96" s="83"/>
      <c r="D96" s="9"/>
      <c r="E96" s="84"/>
      <c r="F96" s="85"/>
      <c r="G96" s="16"/>
      <c r="H96" s="16"/>
      <c r="I96" s="86"/>
      <c r="J96" s="9"/>
      <c r="K96" s="10"/>
    </row>
    <row r="97" spans="1:11" s="40" customFormat="1" x14ac:dyDescent="0.25">
      <c r="A97" s="82"/>
      <c r="B97" s="83"/>
      <c r="D97" s="9"/>
      <c r="E97" s="84"/>
      <c r="F97" s="85"/>
      <c r="G97" s="16"/>
      <c r="H97" s="16"/>
      <c r="I97" s="86"/>
      <c r="J97" s="9"/>
      <c r="K97" s="10"/>
    </row>
    <row r="98" spans="1:11" s="40" customFormat="1" x14ac:dyDescent="0.25">
      <c r="A98" s="82"/>
      <c r="B98" s="83"/>
      <c r="D98" s="9"/>
      <c r="E98" s="84"/>
      <c r="F98" s="85"/>
      <c r="G98" s="16"/>
      <c r="H98" s="16"/>
      <c r="I98" s="86"/>
      <c r="J98" s="9"/>
      <c r="K98" s="10"/>
    </row>
    <row r="99" spans="1:11" s="40" customFormat="1" x14ac:dyDescent="0.25">
      <c r="A99" s="82"/>
      <c r="B99" s="83"/>
      <c r="D99" s="9"/>
      <c r="E99" s="84"/>
      <c r="F99" s="85"/>
      <c r="G99" s="16"/>
      <c r="H99" s="16"/>
      <c r="I99" s="86"/>
      <c r="J99" s="9"/>
      <c r="K99" s="10"/>
    </row>
    <row r="100" spans="1:11" s="40" customFormat="1" x14ac:dyDescent="0.25">
      <c r="A100" s="82"/>
      <c r="B100" s="83"/>
      <c r="D100" s="9"/>
      <c r="E100" s="84"/>
      <c r="F100" s="85"/>
      <c r="G100" s="16"/>
      <c r="H100" s="16"/>
      <c r="I100" s="86"/>
      <c r="J100" s="9"/>
      <c r="K100" s="10"/>
    </row>
    <row r="101" spans="1:11" s="40" customFormat="1" x14ac:dyDescent="0.25">
      <c r="A101" s="82"/>
      <c r="B101" s="83"/>
      <c r="D101" s="9"/>
      <c r="E101" s="84"/>
      <c r="F101" s="85"/>
      <c r="G101" s="16"/>
      <c r="H101" s="16"/>
      <c r="I101" s="86"/>
      <c r="J101" s="9"/>
      <c r="K101" s="10"/>
    </row>
    <row r="102" spans="1:11" s="40" customFormat="1" x14ac:dyDescent="0.25">
      <c r="A102" s="82"/>
      <c r="B102" s="83"/>
      <c r="D102" s="9"/>
      <c r="E102" s="84"/>
      <c r="F102" s="85"/>
      <c r="G102" s="16"/>
      <c r="H102" s="16"/>
      <c r="I102" s="86"/>
      <c r="J102" s="9"/>
      <c r="K102" s="10"/>
    </row>
    <row r="103" spans="1:11" s="40" customFormat="1" x14ac:dyDescent="0.25">
      <c r="A103" s="82"/>
      <c r="B103" s="83"/>
      <c r="D103" s="9"/>
      <c r="E103" s="84"/>
      <c r="F103" s="85"/>
      <c r="G103" s="16"/>
      <c r="H103" s="16"/>
      <c r="I103" s="86"/>
      <c r="J103" s="9"/>
      <c r="K103" s="10"/>
    </row>
    <row r="104" spans="1:11" s="40" customFormat="1" x14ac:dyDescent="0.25">
      <c r="A104" s="82"/>
      <c r="B104" s="83"/>
      <c r="D104" s="9"/>
      <c r="E104" s="84"/>
      <c r="F104" s="85"/>
      <c r="G104" s="16"/>
      <c r="H104" s="16"/>
      <c r="I104" s="86"/>
      <c r="J104" s="9"/>
      <c r="K104" s="10"/>
    </row>
    <row r="105" spans="1:11" s="40" customFormat="1" x14ac:dyDescent="0.25">
      <c r="A105" s="82"/>
      <c r="B105" s="83"/>
      <c r="D105" s="9"/>
      <c r="E105" s="84"/>
      <c r="F105" s="85"/>
      <c r="G105" s="16"/>
      <c r="H105" s="16"/>
      <c r="I105" s="86"/>
      <c r="J105" s="9"/>
      <c r="K105" s="10"/>
    </row>
    <row r="106" spans="1:11" s="40" customFormat="1" x14ac:dyDescent="0.25">
      <c r="A106" s="82"/>
      <c r="B106" s="83"/>
      <c r="D106" s="9"/>
      <c r="E106" s="84"/>
      <c r="F106" s="85"/>
      <c r="G106" s="16"/>
      <c r="H106" s="16"/>
      <c r="I106" s="86"/>
      <c r="J106" s="9"/>
      <c r="K106" s="10"/>
    </row>
    <row r="107" spans="1:11" s="40" customFormat="1" x14ac:dyDescent="0.25">
      <c r="A107" s="82"/>
      <c r="B107" s="83"/>
      <c r="D107" s="9"/>
      <c r="E107" s="84"/>
      <c r="F107" s="85"/>
      <c r="G107" s="16"/>
      <c r="H107" s="16"/>
      <c r="I107" s="86"/>
      <c r="J107" s="9"/>
      <c r="K107" s="10"/>
    </row>
    <row r="108" spans="1:11" s="40" customFormat="1" x14ac:dyDescent="0.25">
      <c r="A108" s="82"/>
      <c r="B108" s="83"/>
      <c r="D108" s="9"/>
      <c r="E108" s="84"/>
      <c r="F108" s="85"/>
      <c r="G108" s="16"/>
      <c r="H108" s="16"/>
      <c r="I108" s="86"/>
      <c r="J108" s="9"/>
      <c r="K108" s="10"/>
    </row>
    <row r="109" spans="1:11" s="40" customFormat="1" x14ac:dyDescent="0.25">
      <c r="A109" s="82"/>
      <c r="B109" s="83"/>
      <c r="D109" s="9"/>
      <c r="E109" s="84"/>
      <c r="F109" s="85"/>
      <c r="G109" s="16"/>
      <c r="H109" s="16"/>
      <c r="I109" s="86"/>
      <c r="J109" s="9"/>
      <c r="K109" s="10"/>
    </row>
    <row r="110" spans="1:11" s="40" customFormat="1" x14ac:dyDescent="0.25">
      <c r="A110" s="82"/>
      <c r="B110" s="83"/>
      <c r="D110" s="9"/>
      <c r="E110" s="84"/>
      <c r="F110" s="85"/>
      <c r="G110" s="16"/>
      <c r="H110" s="16"/>
      <c r="I110" s="86"/>
      <c r="J110" s="9"/>
      <c r="K110" s="10"/>
    </row>
    <row r="111" spans="1:11" s="40" customFormat="1" x14ac:dyDescent="0.25">
      <c r="A111" s="82"/>
      <c r="B111" s="83"/>
      <c r="D111" s="9"/>
      <c r="E111" s="84"/>
      <c r="F111" s="85"/>
      <c r="G111" s="16"/>
      <c r="H111" s="16"/>
      <c r="I111" s="86"/>
      <c r="J111" s="9"/>
      <c r="K111" s="10"/>
    </row>
    <row r="112" spans="1:11" s="40" customFormat="1" x14ac:dyDescent="0.25">
      <c r="A112" s="82"/>
      <c r="B112" s="83"/>
      <c r="D112" s="9"/>
      <c r="E112" s="84"/>
      <c r="F112" s="85"/>
      <c r="G112" s="16"/>
      <c r="H112" s="16"/>
      <c r="I112" s="86"/>
      <c r="J112" s="9"/>
      <c r="K112" s="10"/>
    </row>
    <row r="113" spans="1:11" s="40" customFormat="1" x14ac:dyDescent="0.25">
      <c r="A113" s="82"/>
      <c r="B113" s="83"/>
      <c r="D113" s="9"/>
      <c r="E113" s="84"/>
      <c r="F113" s="85"/>
      <c r="G113" s="16"/>
      <c r="H113" s="16"/>
      <c r="I113" s="86"/>
      <c r="J113" s="9"/>
      <c r="K113" s="10"/>
    </row>
    <row r="114" spans="1:11" s="40" customFormat="1" x14ac:dyDescent="0.25">
      <c r="A114" s="82"/>
      <c r="B114" s="83"/>
      <c r="D114" s="9"/>
      <c r="E114" s="84"/>
      <c r="F114" s="85"/>
      <c r="G114" s="16"/>
      <c r="H114" s="16"/>
      <c r="I114" s="86"/>
      <c r="J114" s="9"/>
      <c r="K114" s="10"/>
    </row>
    <row r="115" spans="1:11" s="40" customFormat="1" x14ac:dyDescent="0.25">
      <c r="A115" s="82"/>
      <c r="B115" s="83"/>
      <c r="D115" s="9"/>
      <c r="E115" s="84"/>
      <c r="F115" s="85"/>
      <c r="G115" s="16"/>
      <c r="H115" s="16"/>
      <c r="I115" s="86"/>
      <c r="J115" s="9"/>
      <c r="K115" s="10"/>
    </row>
    <row r="116" spans="1:11" s="40" customFormat="1" x14ac:dyDescent="0.25">
      <c r="A116" s="82"/>
      <c r="B116" s="83"/>
      <c r="D116" s="9"/>
      <c r="E116" s="84"/>
      <c r="F116" s="85"/>
      <c r="G116" s="16"/>
      <c r="H116" s="16"/>
      <c r="I116" s="86"/>
      <c r="J116" s="9"/>
      <c r="K116" s="10"/>
    </row>
    <row r="117" spans="1:11" s="40" customFormat="1" x14ac:dyDescent="0.25">
      <c r="A117" s="82"/>
      <c r="B117" s="83"/>
      <c r="D117" s="9"/>
      <c r="E117" s="84"/>
      <c r="F117" s="85"/>
      <c r="G117" s="16"/>
      <c r="H117" s="16"/>
      <c r="I117" s="86"/>
      <c r="J117" s="9"/>
      <c r="K117" s="10"/>
    </row>
    <row r="118" spans="1:11" s="40" customFormat="1" x14ac:dyDescent="0.25">
      <c r="A118" s="82"/>
      <c r="B118" s="83"/>
      <c r="D118" s="9"/>
      <c r="E118" s="84"/>
      <c r="F118" s="85"/>
      <c r="G118" s="16"/>
      <c r="H118" s="16"/>
      <c r="I118" s="86"/>
      <c r="J118" s="9"/>
      <c r="K118" s="10"/>
    </row>
    <row r="119" spans="1:11" s="40" customFormat="1" x14ac:dyDescent="0.25">
      <c r="A119" s="82"/>
      <c r="B119" s="83"/>
      <c r="D119" s="9"/>
      <c r="E119" s="84"/>
      <c r="F119" s="85"/>
      <c r="G119" s="16"/>
      <c r="H119" s="16"/>
      <c r="I119" s="86"/>
      <c r="J119" s="9"/>
      <c r="K119" s="10"/>
    </row>
    <row r="120" spans="1:11" s="40" customFormat="1" x14ac:dyDescent="0.25">
      <c r="A120" s="82"/>
      <c r="B120" s="83"/>
      <c r="D120" s="9"/>
      <c r="E120" s="84"/>
      <c r="F120" s="85"/>
      <c r="G120" s="16"/>
      <c r="H120" s="16"/>
      <c r="I120" s="86"/>
      <c r="J120" s="9"/>
      <c r="K120" s="10"/>
    </row>
    <row r="121" spans="1:11" s="40" customFormat="1" x14ac:dyDescent="0.25">
      <c r="A121" s="82"/>
      <c r="B121" s="83"/>
      <c r="D121" s="9"/>
      <c r="E121" s="84"/>
      <c r="F121" s="85"/>
      <c r="G121" s="16"/>
      <c r="H121" s="16"/>
      <c r="I121" s="86"/>
      <c r="J121" s="9"/>
      <c r="K121" s="10"/>
    </row>
    <row r="122" spans="1:11" s="40" customFormat="1" x14ac:dyDescent="0.25">
      <c r="A122" s="82"/>
      <c r="B122" s="83"/>
      <c r="D122" s="9"/>
      <c r="E122" s="84"/>
      <c r="F122" s="85"/>
      <c r="G122" s="16"/>
      <c r="H122" s="16"/>
      <c r="I122" s="86"/>
      <c r="J122" s="9"/>
      <c r="K122" s="10"/>
    </row>
    <row r="123" spans="1:11" s="40" customFormat="1" x14ac:dyDescent="0.25">
      <c r="A123" s="82"/>
      <c r="B123" s="83"/>
      <c r="D123" s="9"/>
      <c r="E123" s="84"/>
      <c r="F123" s="85"/>
      <c r="G123" s="16"/>
      <c r="H123" s="16"/>
      <c r="I123" s="86"/>
      <c r="J123" s="9"/>
      <c r="K123" s="10"/>
    </row>
    <row r="124" spans="1:11" s="40" customFormat="1" x14ac:dyDescent="0.25">
      <c r="A124" s="82"/>
      <c r="B124" s="83"/>
      <c r="D124" s="9"/>
      <c r="E124" s="84"/>
      <c r="F124" s="85"/>
      <c r="G124" s="16"/>
      <c r="H124" s="16"/>
      <c r="I124" s="86"/>
      <c r="J124" s="9"/>
      <c r="K124" s="10"/>
    </row>
    <row r="125" spans="1:11" s="40" customFormat="1" x14ac:dyDescent="0.25">
      <c r="A125" s="82"/>
      <c r="B125" s="83"/>
      <c r="D125" s="9"/>
      <c r="E125" s="84"/>
      <c r="F125" s="85"/>
      <c r="G125" s="16"/>
      <c r="H125" s="16"/>
      <c r="I125" s="86"/>
      <c r="J125" s="9"/>
      <c r="K125" s="10"/>
    </row>
    <row r="126" spans="1:11" s="40" customFormat="1" x14ac:dyDescent="0.25">
      <c r="A126" s="82"/>
      <c r="B126" s="83"/>
      <c r="D126" s="9"/>
      <c r="E126" s="84"/>
      <c r="F126" s="85"/>
      <c r="G126" s="16"/>
      <c r="H126" s="16"/>
      <c r="I126" s="86"/>
      <c r="J126" s="9"/>
      <c r="K126" s="10"/>
    </row>
    <row r="127" spans="1:11" s="40" customFormat="1" x14ac:dyDescent="0.25">
      <c r="A127" s="82"/>
      <c r="B127" s="83"/>
      <c r="D127" s="9"/>
      <c r="E127" s="84"/>
      <c r="F127" s="85"/>
      <c r="G127" s="16"/>
      <c r="H127" s="16"/>
      <c r="I127" s="86"/>
      <c r="J127" s="9"/>
      <c r="K127" s="10"/>
    </row>
    <row r="128" spans="1:11" s="40" customFormat="1" x14ac:dyDescent="0.25">
      <c r="A128" s="82"/>
      <c r="B128" s="83"/>
      <c r="D128" s="9"/>
      <c r="E128" s="84"/>
      <c r="F128" s="85"/>
      <c r="G128" s="16"/>
      <c r="H128" s="16"/>
      <c r="I128" s="86"/>
      <c r="J128" s="9"/>
      <c r="K128" s="10"/>
    </row>
    <row r="129" spans="1:11" s="40" customFormat="1" x14ac:dyDescent="0.25">
      <c r="A129" s="82"/>
      <c r="B129" s="83"/>
      <c r="D129" s="9"/>
      <c r="E129" s="84"/>
      <c r="F129" s="85"/>
      <c r="G129" s="16"/>
      <c r="H129" s="16"/>
      <c r="I129" s="86"/>
      <c r="J129" s="9"/>
      <c r="K129" s="10"/>
    </row>
    <row r="130" spans="1:11" s="40" customFormat="1" x14ac:dyDescent="0.25">
      <c r="A130" s="82"/>
      <c r="B130" s="83"/>
      <c r="D130" s="9"/>
      <c r="E130" s="84"/>
      <c r="F130" s="85"/>
      <c r="G130" s="16"/>
      <c r="H130" s="16"/>
      <c r="I130" s="86"/>
      <c r="J130" s="9"/>
      <c r="K130" s="10"/>
    </row>
    <row r="131" spans="1:11" s="40" customFormat="1" x14ac:dyDescent="0.25">
      <c r="A131" s="82"/>
      <c r="B131" s="83"/>
      <c r="D131" s="9"/>
      <c r="E131" s="84"/>
      <c r="F131" s="85"/>
      <c r="G131" s="16"/>
      <c r="H131" s="16"/>
      <c r="I131" s="86"/>
      <c r="J131" s="9"/>
      <c r="K131" s="10"/>
    </row>
    <row r="132" spans="1:11" s="40" customFormat="1" x14ac:dyDescent="0.25">
      <c r="A132" s="82"/>
      <c r="B132" s="83"/>
      <c r="D132" s="9"/>
      <c r="E132" s="84"/>
      <c r="F132" s="85"/>
      <c r="G132" s="16"/>
      <c r="H132" s="16"/>
      <c r="I132" s="86"/>
      <c r="J132" s="9"/>
      <c r="K132" s="10"/>
    </row>
    <row r="133" spans="1:11" s="40" customFormat="1" x14ac:dyDescent="0.25">
      <c r="A133" s="82"/>
      <c r="B133" s="83"/>
      <c r="D133" s="9"/>
      <c r="E133" s="84"/>
      <c r="F133" s="85"/>
      <c r="G133" s="16"/>
      <c r="H133" s="16"/>
      <c r="I133" s="86"/>
      <c r="J133" s="9"/>
      <c r="K133" s="10"/>
    </row>
    <row r="134" spans="1:11" s="40" customFormat="1" x14ac:dyDescent="0.25">
      <c r="A134" s="82"/>
      <c r="B134" s="83"/>
      <c r="D134" s="9"/>
      <c r="E134" s="84"/>
      <c r="F134" s="85"/>
      <c r="G134" s="16"/>
      <c r="H134" s="16"/>
      <c r="I134" s="86"/>
      <c r="J134" s="9"/>
      <c r="K134" s="10"/>
    </row>
    <row r="135" spans="1:11" s="40" customFormat="1" x14ac:dyDescent="0.25">
      <c r="A135" s="82"/>
      <c r="B135" s="83"/>
      <c r="D135" s="9"/>
      <c r="E135" s="84"/>
      <c r="F135" s="85"/>
      <c r="G135" s="16"/>
      <c r="H135" s="16"/>
      <c r="I135" s="86"/>
      <c r="J135" s="9"/>
      <c r="K135" s="10"/>
    </row>
    <row r="136" spans="1:11" s="40" customFormat="1" x14ac:dyDescent="0.25">
      <c r="A136" s="82"/>
      <c r="B136" s="83"/>
      <c r="D136" s="9"/>
      <c r="E136" s="84"/>
      <c r="F136" s="85"/>
      <c r="G136" s="16"/>
      <c r="H136" s="16"/>
      <c r="I136" s="86"/>
      <c r="J136" s="9"/>
      <c r="K136" s="10"/>
    </row>
    <row r="137" spans="1:11" s="40" customFormat="1" x14ac:dyDescent="0.25">
      <c r="A137" s="82"/>
      <c r="B137" s="83"/>
      <c r="D137" s="9"/>
      <c r="E137" s="84"/>
      <c r="F137" s="85"/>
      <c r="G137" s="16"/>
      <c r="H137" s="16"/>
      <c r="I137" s="86"/>
      <c r="J137" s="9"/>
      <c r="K137" s="10"/>
    </row>
    <row r="138" spans="1:11" s="40" customFormat="1" x14ac:dyDescent="0.25">
      <c r="A138" s="82"/>
      <c r="B138" s="83"/>
      <c r="D138" s="9"/>
      <c r="E138" s="84"/>
      <c r="F138" s="85"/>
      <c r="G138" s="16"/>
      <c r="H138" s="16"/>
      <c r="I138" s="86"/>
      <c r="J138" s="9"/>
      <c r="K138" s="10"/>
    </row>
    <row r="139" spans="1:11" s="40" customFormat="1" x14ac:dyDescent="0.25">
      <c r="A139" s="82"/>
      <c r="B139" s="83"/>
      <c r="D139" s="9"/>
      <c r="E139" s="84"/>
      <c r="F139" s="85"/>
      <c r="G139" s="16"/>
      <c r="H139" s="16"/>
      <c r="I139" s="86"/>
      <c r="J139" s="9"/>
      <c r="K139" s="10"/>
    </row>
    <row r="140" spans="1:11" s="40" customFormat="1" x14ac:dyDescent="0.25">
      <c r="A140" s="82"/>
      <c r="B140" s="83"/>
      <c r="D140" s="9"/>
      <c r="E140" s="84"/>
      <c r="F140" s="85"/>
      <c r="G140" s="16"/>
      <c r="H140" s="16"/>
      <c r="I140" s="86"/>
      <c r="J140" s="9"/>
      <c r="K140" s="10"/>
    </row>
    <row r="141" spans="1:11" s="40" customFormat="1" x14ac:dyDescent="0.25">
      <c r="A141" s="82"/>
      <c r="B141" s="83"/>
      <c r="D141" s="9"/>
      <c r="E141" s="84"/>
      <c r="F141" s="85"/>
      <c r="G141" s="16"/>
      <c r="H141" s="16"/>
      <c r="I141" s="86"/>
      <c r="J141" s="9"/>
      <c r="K141" s="10"/>
    </row>
    <row r="142" spans="1:11" s="40" customFormat="1" x14ac:dyDescent="0.25">
      <c r="A142" s="82"/>
      <c r="B142" s="83"/>
      <c r="D142" s="9"/>
      <c r="E142" s="84"/>
      <c r="F142" s="85"/>
      <c r="G142" s="16"/>
      <c r="H142" s="16"/>
      <c r="I142" s="86"/>
      <c r="J142" s="9"/>
      <c r="K142" s="10"/>
    </row>
    <row r="143" spans="1:11" s="40" customFormat="1" x14ac:dyDescent="0.25">
      <c r="A143" s="82"/>
      <c r="B143" s="83"/>
      <c r="D143" s="9"/>
      <c r="E143" s="84"/>
      <c r="F143" s="85"/>
      <c r="G143" s="16"/>
      <c r="H143" s="16"/>
      <c r="I143" s="86"/>
      <c r="J143" s="9"/>
      <c r="K143" s="10"/>
    </row>
    <row r="144" spans="1:11" s="40" customFormat="1" x14ac:dyDescent="0.25">
      <c r="A144" s="82"/>
      <c r="B144" s="83"/>
      <c r="D144" s="9"/>
      <c r="E144" s="84"/>
      <c r="F144" s="85"/>
      <c r="G144" s="16"/>
      <c r="H144" s="16"/>
      <c r="I144" s="86"/>
      <c r="J144" s="9"/>
      <c r="K144" s="10"/>
    </row>
    <row r="145" spans="1:11" s="40" customFormat="1" x14ac:dyDescent="0.25">
      <c r="A145" s="82"/>
      <c r="B145" s="83"/>
      <c r="D145" s="9"/>
      <c r="E145" s="84"/>
      <c r="F145" s="85"/>
      <c r="G145" s="16"/>
      <c r="H145" s="16"/>
      <c r="I145" s="86"/>
      <c r="J145" s="9"/>
      <c r="K145" s="10"/>
    </row>
    <row r="146" spans="1:11" s="40" customFormat="1" x14ac:dyDescent="0.25">
      <c r="A146" s="82"/>
      <c r="B146" s="83"/>
      <c r="D146" s="9"/>
      <c r="E146" s="84"/>
      <c r="F146" s="85"/>
      <c r="G146" s="16"/>
      <c r="H146" s="16"/>
      <c r="I146" s="86"/>
      <c r="J146" s="9"/>
      <c r="K146" s="10"/>
    </row>
    <row r="147" spans="1:11" s="40" customFormat="1" x14ac:dyDescent="0.25">
      <c r="A147" s="82"/>
      <c r="B147" s="83"/>
      <c r="D147" s="9"/>
      <c r="E147" s="84"/>
      <c r="F147" s="85"/>
      <c r="G147" s="16"/>
      <c r="H147" s="16"/>
      <c r="I147" s="86"/>
      <c r="J147" s="9"/>
      <c r="K147" s="10"/>
    </row>
    <row r="148" spans="1:11" s="40" customFormat="1" x14ac:dyDescent="0.25">
      <c r="A148" s="82"/>
      <c r="B148" s="83"/>
      <c r="D148" s="9"/>
      <c r="E148" s="84"/>
      <c r="F148" s="85"/>
      <c r="G148" s="16"/>
      <c r="H148" s="16"/>
      <c r="I148" s="86"/>
      <c r="J148" s="9"/>
      <c r="K148" s="10"/>
    </row>
    <row r="149" spans="1:11" s="40" customFormat="1" x14ac:dyDescent="0.25">
      <c r="A149" s="82"/>
      <c r="B149" s="83"/>
      <c r="D149" s="9"/>
      <c r="E149" s="84"/>
      <c r="F149" s="85"/>
      <c r="G149" s="16"/>
      <c r="H149" s="16"/>
      <c r="I149" s="86"/>
      <c r="J149" s="9"/>
      <c r="K149" s="10"/>
    </row>
    <row r="150" spans="1:11" s="40" customFormat="1" x14ac:dyDescent="0.25">
      <c r="A150" s="82"/>
      <c r="B150" s="83"/>
      <c r="D150" s="9"/>
      <c r="E150" s="84"/>
      <c r="F150" s="85"/>
      <c r="G150" s="16"/>
      <c r="H150" s="16"/>
      <c r="I150" s="86"/>
      <c r="J150" s="9"/>
      <c r="K150" s="10"/>
    </row>
    <row r="151" spans="1:11" s="40" customFormat="1" x14ac:dyDescent="0.25">
      <c r="A151" s="82"/>
      <c r="B151" s="83"/>
      <c r="D151" s="9"/>
      <c r="E151" s="84"/>
      <c r="F151" s="85"/>
      <c r="G151" s="16"/>
      <c r="H151" s="16"/>
      <c r="I151" s="86"/>
      <c r="J151" s="9"/>
      <c r="K151" s="10"/>
    </row>
    <row r="152" spans="1:11" s="40" customFormat="1" x14ac:dyDescent="0.25">
      <c r="A152" s="82"/>
      <c r="B152" s="83"/>
      <c r="D152" s="9"/>
      <c r="E152" s="84"/>
      <c r="F152" s="85"/>
      <c r="G152" s="16"/>
      <c r="H152" s="16"/>
      <c r="I152" s="86"/>
      <c r="J152" s="9"/>
      <c r="K152" s="10"/>
    </row>
    <row r="153" spans="1:11" s="40" customFormat="1" x14ac:dyDescent="0.25">
      <c r="A153" s="82"/>
      <c r="B153" s="83"/>
      <c r="D153" s="9"/>
      <c r="E153" s="84"/>
      <c r="F153" s="85"/>
      <c r="G153" s="16"/>
      <c r="H153" s="16"/>
      <c r="I153" s="86"/>
      <c r="J153" s="9"/>
      <c r="K153" s="10"/>
    </row>
    <row r="154" spans="1:11" s="40" customFormat="1" x14ac:dyDescent="0.25">
      <c r="A154" s="82"/>
      <c r="B154" s="83"/>
      <c r="D154" s="9"/>
      <c r="E154" s="84"/>
      <c r="F154" s="85"/>
      <c r="G154" s="16"/>
      <c r="H154" s="16"/>
      <c r="I154" s="86"/>
      <c r="J154" s="9"/>
      <c r="K154" s="10"/>
    </row>
    <row r="155" spans="1:11" s="40" customFormat="1" x14ac:dyDescent="0.25">
      <c r="A155" s="82"/>
      <c r="B155" s="83"/>
      <c r="D155" s="9"/>
      <c r="E155" s="84"/>
      <c r="F155" s="85"/>
      <c r="G155" s="16"/>
      <c r="H155" s="16"/>
      <c r="I155" s="86"/>
      <c r="J155" s="9"/>
      <c r="K155" s="10"/>
    </row>
    <row r="156" spans="1:11" s="40" customFormat="1" x14ac:dyDescent="0.25">
      <c r="A156" s="82"/>
      <c r="B156" s="83"/>
      <c r="D156" s="9"/>
      <c r="E156" s="84"/>
      <c r="F156" s="85"/>
      <c r="G156" s="16"/>
      <c r="H156" s="16"/>
      <c r="I156" s="86"/>
      <c r="J156" s="9"/>
      <c r="K156" s="10"/>
    </row>
    <row r="157" spans="1:11" s="40" customFormat="1" x14ac:dyDescent="0.25">
      <c r="A157" s="82"/>
      <c r="B157" s="83"/>
      <c r="D157" s="9"/>
      <c r="E157" s="84"/>
      <c r="F157" s="85"/>
      <c r="G157" s="16"/>
      <c r="H157" s="16"/>
      <c r="I157" s="86"/>
      <c r="J157" s="9"/>
      <c r="K157" s="10"/>
    </row>
    <row r="158" spans="1:11" s="40" customFormat="1" x14ac:dyDescent="0.25">
      <c r="A158" s="82"/>
      <c r="B158" s="83"/>
      <c r="D158" s="9"/>
      <c r="E158" s="84"/>
      <c r="F158" s="85"/>
      <c r="G158" s="16"/>
      <c r="H158" s="16"/>
      <c r="I158" s="86"/>
      <c r="J158" s="9"/>
      <c r="K158" s="10"/>
    </row>
    <row r="159" spans="1:11" s="40" customFormat="1" x14ac:dyDescent="0.25">
      <c r="A159" s="82"/>
      <c r="B159" s="83"/>
      <c r="D159" s="9"/>
      <c r="E159" s="84"/>
      <c r="F159" s="85"/>
      <c r="G159" s="16"/>
      <c r="H159" s="16"/>
      <c r="I159" s="86"/>
      <c r="J159" s="9"/>
      <c r="K159" s="10"/>
    </row>
    <row r="160" spans="1:11" s="40" customFormat="1" x14ac:dyDescent="0.25">
      <c r="A160" s="82"/>
      <c r="B160" s="83"/>
      <c r="D160" s="9"/>
      <c r="E160" s="84"/>
      <c r="F160" s="85"/>
      <c r="G160" s="16"/>
      <c r="H160" s="16"/>
      <c r="I160" s="86"/>
      <c r="J160" s="9"/>
      <c r="K160" s="10"/>
    </row>
    <row r="161" spans="1:11" s="40" customFormat="1" x14ac:dyDescent="0.25">
      <c r="A161" s="82"/>
      <c r="B161" s="83"/>
      <c r="D161" s="9"/>
      <c r="E161" s="84"/>
      <c r="F161" s="85"/>
      <c r="G161" s="16"/>
      <c r="H161" s="16"/>
      <c r="I161" s="86"/>
      <c r="J161" s="9"/>
      <c r="K161" s="10"/>
    </row>
    <row r="162" spans="1:11" s="40" customFormat="1" x14ac:dyDescent="0.25">
      <c r="A162" s="82"/>
      <c r="B162" s="83"/>
      <c r="D162" s="9"/>
      <c r="E162" s="84"/>
      <c r="F162" s="85"/>
      <c r="G162" s="16"/>
      <c r="H162" s="16"/>
      <c r="I162" s="86"/>
      <c r="J162" s="9"/>
      <c r="K162" s="10"/>
    </row>
    <row r="163" spans="1:11" s="40" customFormat="1" x14ac:dyDescent="0.25">
      <c r="A163" s="82"/>
      <c r="B163" s="83"/>
      <c r="D163" s="9"/>
      <c r="E163" s="84"/>
      <c r="F163" s="85"/>
      <c r="G163" s="16"/>
      <c r="H163" s="16"/>
      <c r="I163" s="86"/>
      <c r="J163" s="9"/>
      <c r="K163" s="10"/>
    </row>
    <row r="164" spans="1:11" s="40" customFormat="1" x14ac:dyDescent="0.25">
      <c r="A164" s="82"/>
      <c r="B164" s="83"/>
      <c r="D164" s="9"/>
      <c r="E164" s="84"/>
      <c r="F164" s="85"/>
      <c r="G164" s="16"/>
      <c r="H164" s="16"/>
      <c r="I164" s="86"/>
      <c r="J164" s="9"/>
      <c r="K164" s="10"/>
    </row>
    <row r="165" spans="1:11" s="40" customFormat="1" x14ac:dyDescent="0.25">
      <c r="A165" s="82"/>
      <c r="B165" s="83"/>
      <c r="D165" s="9"/>
      <c r="E165" s="84"/>
      <c r="F165" s="85"/>
      <c r="G165" s="16"/>
      <c r="H165" s="16"/>
      <c r="I165" s="86"/>
      <c r="J165" s="9"/>
      <c r="K165" s="10"/>
    </row>
    <row r="166" spans="1:11" s="40" customFormat="1" x14ac:dyDescent="0.25">
      <c r="A166" s="82"/>
      <c r="B166" s="83"/>
      <c r="D166" s="9"/>
      <c r="E166" s="84"/>
      <c r="F166" s="85"/>
      <c r="G166" s="16"/>
      <c r="H166" s="16"/>
      <c r="I166" s="86"/>
      <c r="J166" s="9"/>
      <c r="K166" s="10"/>
    </row>
    <row r="167" spans="1:11" s="40" customFormat="1" x14ac:dyDescent="0.25">
      <c r="A167" s="82"/>
      <c r="B167" s="83"/>
      <c r="D167" s="9"/>
      <c r="E167" s="84"/>
      <c r="F167" s="85"/>
      <c r="G167" s="16"/>
      <c r="H167" s="16"/>
      <c r="I167" s="86"/>
      <c r="J167" s="9"/>
      <c r="K167" s="10"/>
    </row>
    <row r="168" spans="1:11" s="40" customFormat="1" x14ac:dyDescent="0.25">
      <c r="A168" s="82"/>
      <c r="B168" s="83"/>
      <c r="D168" s="9"/>
      <c r="E168" s="84"/>
      <c r="F168" s="85"/>
      <c r="G168" s="16"/>
      <c r="H168" s="16"/>
      <c r="I168" s="86"/>
      <c r="J168" s="9"/>
      <c r="K168" s="10"/>
    </row>
    <row r="169" spans="1:11" s="40" customFormat="1" x14ac:dyDescent="0.25">
      <c r="A169" s="82"/>
      <c r="B169" s="83"/>
      <c r="D169" s="9"/>
      <c r="E169" s="84"/>
      <c r="F169" s="85"/>
      <c r="G169" s="16"/>
      <c r="H169" s="16"/>
      <c r="I169" s="86"/>
      <c r="J169" s="9"/>
      <c r="K169" s="10"/>
    </row>
    <row r="170" spans="1:11" s="40" customFormat="1" x14ac:dyDescent="0.25">
      <c r="A170" s="82"/>
      <c r="B170" s="83"/>
      <c r="D170" s="9"/>
      <c r="E170" s="84"/>
      <c r="F170" s="85"/>
      <c r="G170" s="16"/>
      <c r="H170" s="16"/>
      <c r="I170" s="86"/>
      <c r="J170" s="9"/>
      <c r="K170" s="10"/>
    </row>
    <row r="171" spans="1:11" s="40" customFormat="1" x14ac:dyDescent="0.25">
      <c r="A171" s="82"/>
      <c r="B171" s="83"/>
      <c r="D171" s="9"/>
      <c r="E171" s="84"/>
      <c r="F171" s="85"/>
      <c r="G171" s="16"/>
      <c r="H171" s="16"/>
      <c r="I171" s="86"/>
      <c r="J171" s="9"/>
      <c r="K171" s="10"/>
    </row>
    <row r="172" spans="1:11" s="40" customFormat="1" x14ac:dyDescent="0.25">
      <c r="A172" s="82"/>
      <c r="B172" s="83"/>
      <c r="D172" s="9"/>
      <c r="E172" s="84"/>
      <c r="F172" s="85"/>
      <c r="G172" s="16"/>
      <c r="H172" s="16"/>
      <c r="I172" s="86"/>
      <c r="J172" s="9"/>
      <c r="K172" s="10"/>
    </row>
    <row r="173" spans="1:11" s="40" customFormat="1" x14ac:dyDescent="0.25">
      <c r="A173" s="82"/>
      <c r="B173" s="83"/>
      <c r="D173" s="9"/>
      <c r="E173" s="84"/>
      <c r="F173" s="85"/>
      <c r="G173" s="16"/>
      <c r="H173" s="16"/>
      <c r="I173" s="86"/>
      <c r="J173" s="9"/>
      <c r="K173" s="10"/>
    </row>
    <row r="174" spans="1:11" s="40" customFormat="1" x14ac:dyDescent="0.25">
      <c r="A174" s="82"/>
      <c r="B174" s="83"/>
      <c r="D174" s="9"/>
      <c r="E174" s="84"/>
      <c r="F174" s="85"/>
      <c r="G174" s="16"/>
      <c r="H174" s="16"/>
      <c r="I174" s="86"/>
      <c r="J174" s="9"/>
      <c r="K174" s="10"/>
    </row>
    <row r="175" spans="1:11" s="40" customFormat="1" x14ac:dyDescent="0.25">
      <c r="A175" s="82"/>
      <c r="B175" s="83"/>
      <c r="D175" s="9"/>
      <c r="E175" s="84"/>
      <c r="F175" s="85"/>
      <c r="G175" s="16"/>
      <c r="H175" s="16"/>
      <c r="I175" s="86"/>
      <c r="J175" s="9"/>
      <c r="K175" s="10"/>
    </row>
    <row r="176" spans="1:11" s="40" customFormat="1" x14ac:dyDescent="0.25">
      <c r="A176" s="82"/>
      <c r="B176" s="83"/>
      <c r="D176" s="9"/>
      <c r="E176" s="84"/>
      <c r="F176" s="85"/>
      <c r="G176" s="16"/>
      <c r="H176" s="16"/>
      <c r="I176" s="86"/>
      <c r="J176" s="9"/>
      <c r="K176" s="10"/>
    </row>
    <row r="177" spans="1:11" s="40" customFormat="1" x14ac:dyDescent="0.25">
      <c r="A177" s="82"/>
      <c r="B177" s="83"/>
      <c r="D177" s="9"/>
      <c r="E177" s="84"/>
      <c r="F177" s="85"/>
      <c r="G177" s="16"/>
      <c r="H177" s="16"/>
      <c r="I177" s="86"/>
      <c r="J177" s="9"/>
      <c r="K177" s="10"/>
    </row>
    <row r="178" spans="1:11" s="40" customFormat="1" x14ac:dyDescent="0.25">
      <c r="A178" s="82"/>
      <c r="B178" s="83"/>
      <c r="D178" s="9"/>
      <c r="E178" s="84"/>
      <c r="F178" s="85"/>
      <c r="G178" s="16"/>
      <c r="H178" s="16"/>
      <c r="I178" s="86"/>
      <c r="J178" s="9"/>
      <c r="K178" s="10"/>
    </row>
    <row r="179" spans="1:11" s="40" customFormat="1" x14ac:dyDescent="0.25">
      <c r="A179" s="82"/>
      <c r="B179" s="83"/>
      <c r="D179" s="9"/>
      <c r="E179" s="84"/>
      <c r="F179" s="85"/>
      <c r="G179" s="16"/>
      <c r="H179" s="16"/>
      <c r="I179" s="86"/>
      <c r="J179" s="9"/>
      <c r="K179" s="10"/>
    </row>
    <row r="180" spans="1:11" s="40" customFormat="1" x14ac:dyDescent="0.25">
      <c r="A180" s="82"/>
      <c r="B180" s="83"/>
      <c r="D180" s="9"/>
      <c r="E180" s="84"/>
      <c r="F180" s="85"/>
      <c r="G180" s="16"/>
      <c r="H180" s="16"/>
      <c r="I180" s="86"/>
      <c r="J180" s="9"/>
      <c r="K180" s="10"/>
    </row>
    <row r="181" spans="1:11" s="40" customFormat="1" x14ac:dyDescent="0.25">
      <c r="A181" s="82"/>
      <c r="B181" s="83"/>
      <c r="D181" s="9"/>
      <c r="E181" s="84"/>
      <c r="F181" s="85"/>
      <c r="G181" s="16"/>
      <c r="H181" s="16"/>
      <c r="I181" s="86"/>
      <c r="J181" s="9"/>
      <c r="K181" s="10"/>
    </row>
    <row r="182" spans="1:11" s="40" customFormat="1" x14ac:dyDescent="0.25">
      <c r="A182" s="82"/>
      <c r="B182" s="83"/>
      <c r="D182" s="9"/>
      <c r="E182" s="84"/>
      <c r="F182" s="85"/>
      <c r="G182" s="16"/>
      <c r="H182" s="16"/>
      <c r="I182" s="86"/>
      <c r="J182" s="9"/>
      <c r="K182" s="10"/>
    </row>
    <row r="183" spans="1:11" s="40" customFormat="1" x14ac:dyDescent="0.25">
      <c r="A183" s="82"/>
      <c r="B183" s="83"/>
      <c r="D183" s="9"/>
      <c r="E183" s="84"/>
      <c r="F183" s="85"/>
      <c r="G183" s="16"/>
      <c r="H183" s="16"/>
      <c r="I183" s="86"/>
      <c r="J183" s="9"/>
      <c r="K183" s="10"/>
    </row>
    <row r="184" spans="1:11" s="40" customFormat="1" x14ac:dyDescent="0.25">
      <c r="A184" s="82"/>
      <c r="B184" s="83"/>
      <c r="D184" s="9"/>
      <c r="E184" s="84"/>
      <c r="F184" s="85"/>
      <c r="G184" s="16"/>
      <c r="H184" s="16"/>
      <c r="I184" s="86"/>
      <c r="J184" s="9"/>
      <c r="K184" s="10"/>
    </row>
    <row r="185" spans="1:11" s="40" customFormat="1" x14ac:dyDescent="0.25">
      <c r="A185" s="82"/>
      <c r="B185" s="83"/>
      <c r="D185" s="9"/>
      <c r="E185" s="84"/>
      <c r="F185" s="85"/>
      <c r="G185" s="16"/>
      <c r="H185" s="16"/>
      <c r="I185" s="86"/>
      <c r="J185" s="9"/>
      <c r="K185" s="10"/>
    </row>
    <row r="186" spans="1:11" s="40" customFormat="1" x14ac:dyDescent="0.25">
      <c r="A186" s="82"/>
      <c r="B186" s="83"/>
      <c r="D186" s="9"/>
      <c r="E186" s="84"/>
      <c r="F186" s="85"/>
      <c r="G186" s="16"/>
      <c r="H186" s="16"/>
      <c r="I186" s="86"/>
      <c r="J186" s="9"/>
      <c r="K186" s="10"/>
    </row>
    <row r="187" spans="1:11" s="40" customFormat="1" x14ac:dyDescent="0.25">
      <c r="A187" s="82"/>
      <c r="B187" s="83"/>
      <c r="D187" s="9"/>
      <c r="E187" s="84"/>
      <c r="F187" s="85"/>
      <c r="G187" s="16"/>
      <c r="H187" s="16"/>
      <c r="I187" s="86"/>
      <c r="J187" s="9"/>
      <c r="K187" s="10"/>
    </row>
    <row r="188" spans="1:11" s="40" customFormat="1" x14ac:dyDescent="0.25">
      <c r="A188" s="82"/>
      <c r="B188" s="83"/>
      <c r="D188" s="9"/>
      <c r="E188" s="84"/>
      <c r="F188" s="85"/>
      <c r="G188" s="16"/>
      <c r="H188" s="16"/>
      <c r="I188" s="86"/>
      <c r="J188" s="9"/>
      <c r="K188" s="10"/>
    </row>
    <row r="189" spans="1:11" s="40" customFormat="1" x14ac:dyDescent="0.25">
      <c r="A189" s="82"/>
      <c r="B189" s="83"/>
      <c r="D189" s="9"/>
      <c r="E189" s="84"/>
      <c r="F189" s="85"/>
      <c r="G189" s="16"/>
      <c r="H189" s="16"/>
      <c r="I189" s="86"/>
      <c r="J189" s="9"/>
      <c r="K189" s="10"/>
    </row>
    <row r="190" spans="1:11" s="40" customFormat="1" x14ac:dyDescent="0.25">
      <c r="A190" s="82"/>
      <c r="B190" s="83"/>
      <c r="D190" s="9"/>
      <c r="E190" s="84"/>
      <c r="F190" s="85"/>
      <c r="G190" s="16"/>
      <c r="H190" s="16"/>
      <c r="I190" s="86"/>
      <c r="J190" s="9"/>
      <c r="K190" s="10"/>
    </row>
    <row r="191" spans="1:11" s="40" customFormat="1" x14ac:dyDescent="0.25">
      <c r="A191" s="82"/>
      <c r="B191" s="83"/>
      <c r="D191" s="9"/>
      <c r="E191" s="84"/>
      <c r="F191" s="85"/>
      <c r="G191" s="16"/>
      <c r="H191" s="16"/>
      <c r="I191" s="86"/>
      <c r="J191" s="9"/>
      <c r="K191" s="10"/>
    </row>
    <row r="192" spans="1:11" s="40" customFormat="1" x14ac:dyDescent="0.25">
      <c r="A192" s="82"/>
      <c r="B192" s="83"/>
      <c r="D192" s="9"/>
      <c r="E192" s="84"/>
      <c r="F192" s="85"/>
      <c r="G192" s="16"/>
      <c r="H192" s="16"/>
      <c r="I192" s="86"/>
      <c r="J192" s="9"/>
      <c r="K192" s="10"/>
    </row>
    <row r="193" spans="1:11" s="40" customFormat="1" x14ac:dyDescent="0.25">
      <c r="A193" s="82"/>
      <c r="B193" s="83"/>
      <c r="D193" s="9"/>
      <c r="E193" s="84"/>
      <c r="F193" s="85"/>
      <c r="G193" s="16"/>
      <c r="H193" s="16"/>
      <c r="I193" s="86"/>
      <c r="J193" s="9"/>
      <c r="K193" s="10"/>
    </row>
    <row r="194" spans="1:11" s="40" customFormat="1" x14ac:dyDescent="0.25">
      <c r="A194" s="82"/>
      <c r="B194" s="83"/>
      <c r="D194" s="9"/>
      <c r="E194" s="84"/>
      <c r="F194" s="85"/>
      <c r="G194" s="16"/>
      <c r="H194" s="16"/>
      <c r="I194" s="86"/>
      <c r="J194" s="9"/>
      <c r="K194" s="10"/>
    </row>
    <row r="195" spans="1:11" s="40" customFormat="1" x14ac:dyDescent="0.25">
      <c r="A195" s="82"/>
      <c r="B195" s="83"/>
      <c r="D195" s="9"/>
      <c r="E195" s="84"/>
      <c r="F195" s="85"/>
      <c r="G195" s="16"/>
      <c r="H195" s="16"/>
      <c r="I195" s="86"/>
      <c r="J195" s="9"/>
      <c r="K195" s="10"/>
    </row>
    <row r="196" spans="1:11" s="40" customFormat="1" x14ac:dyDescent="0.25">
      <c r="A196" s="82"/>
      <c r="B196" s="83"/>
      <c r="D196" s="9"/>
      <c r="E196" s="84"/>
      <c r="F196" s="85"/>
      <c r="G196" s="16"/>
      <c r="H196" s="16"/>
      <c r="I196" s="86"/>
      <c r="J196" s="9"/>
      <c r="K196" s="10"/>
    </row>
    <row r="197" spans="1:11" s="40" customFormat="1" x14ac:dyDescent="0.25">
      <c r="A197" s="82"/>
      <c r="B197" s="83"/>
      <c r="D197" s="9"/>
      <c r="E197" s="84"/>
      <c r="F197" s="85"/>
      <c r="G197" s="16"/>
      <c r="H197" s="16"/>
      <c r="I197" s="86"/>
      <c r="J197" s="9"/>
      <c r="K197" s="10"/>
    </row>
    <row r="198" spans="1:11" s="40" customFormat="1" x14ac:dyDescent="0.25">
      <c r="A198" s="82"/>
      <c r="B198" s="83"/>
      <c r="D198" s="9"/>
      <c r="E198" s="84"/>
      <c r="F198" s="85"/>
      <c r="G198" s="16"/>
      <c r="H198" s="16"/>
      <c r="I198" s="86"/>
      <c r="J198" s="9"/>
      <c r="K198" s="10"/>
    </row>
    <row r="199" spans="1:11" s="40" customFormat="1" x14ac:dyDescent="0.25">
      <c r="A199" s="82"/>
      <c r="B199" s="83"/>
      <c r="D199" s="9"/>
      <c r="E199" s="84"/>
      <c r="F199" s="85"/>
      <c r="G199" s="16"/>
      <c r="H199" s="16"/>
      <c r="I199" s="86"/>
      <c r="J199" s="9"/>
      <c r="K199" s="10"/>
    </row>
    <row r="200" spans="1:11" s="40" customFormat="1" x14ac:dyDescent="0.25">
      <c r="A200" s="82"/>
      <c r="B200" s="83"/>
      <c r="D200" s="9"/>
      <c r="E200" s="84"/>
      <c r="F200" s="85"/>
      <c r="G200" s="16"/>
      <c r="H200" s="16"/>
      <c r="I200" s="86"/>
      <c r="J200" s="9"/>
      <c r="K200" s="10"/>
    </row>
    <row r="201" spans="1:11" s="40" customFormat="1" x14ac:dyDescent="0.25">
      <c r="A201" s="82"/>
      <c r="B201" s="83"/>
      <c r="D201" s="9"/>
      <c r="E201" s="84"/>
      <c r="F201" s="85"/>
      <c r="G201" s="16"/>
      <c r="H201" s="16"/>
      <c r="I201" s="86"/>
      <c r="J201" s="9"/>
      <c r="K201" s="10"/>
    </row>
    <row r="202" spans="1:11" s="40" customFormat="1" x14ac:dyDescent="0.25">
      <c r="A202" s="82"/>
      <c r="B202" s="83"/>
      <c r="D202" s="9"/>
      <c r="E202" s="84"/>
      <c r="F202" s="85"/>
      <c r="G202" s="16"/>
      <c r="H202" s="16"/>
      <c r="I202" s="86"/>
      <c r="J202" s="9"/>
      <c r="K202" s="10"/>
    </row>
    <row r="203" spans="1:11" s="40" customFormat="1" x14ac:dyDescent="0.25">
      <c r="A203" s="82"/>
      <c r="B203" s="83"/>
      <c r="D203" s="9"/>
      <c r="E203" s="84"/>
      <c r="F203" s="85"/>
      <c r="G203" s="16"/>
      <c r="H203" s="16"/>
      <c r="I203" s="86"/>
      <c r="J203" s="9"/>
      <c r="K203" s="10"/>
    </row>
    <row r="204" spans="1:11" s="40" customFormat="1" x14ac:dyDescent="0.25">
      <c r="A204" s="82"/>
      <c r="B204" s="83"/>
      <c r="D204" s="9"/>
      <c r="E204" s="84"/>
      <c r="F204" s="85"/>
      <c r="G204" s="16"/>
      <c r="H204" s="16"/>
      <c r="I204" s="86"/>
      <c r="J204" s="9"/>
      <c r="K204" s="10"/>
    </row>
    <row r="205" spans="1:11" s="40" customFormat="1" x14ac:dyDescent="0.25">
      <c r="A205" s="82"/>
      <c r="B205" s="83"/>
      <c r="D205" s="9"/>
      <c r="E205" s="84"/>
      <c r="F205" s="85"/>
      <c r="G205" s="16"/>
      <c r="H205" s="16"/>
      <c r="I205" s="86"/>
      <c r="J205" s="9"/>
      <c r="K205" s="10"/>
    </row>
    <row r="206" spans="1:11" s="40" customFormat="1" x14ac:dyDescent="0.25">
      <c r="A206" s="82"/>
      <c r="B206" s="83"/>
      <c r="D206" s="9"/>
      <c r="E206" s="84"/>
      <c r="F206" s="85"/>
      <c r="G206" s="16"/>
      <c r="H206" s="16"/>
      <c r="I206" s="86"/>
      <c r="J206" s="9"/>
      <c r="K206" s="10"/>
    </row>
    <row r="207" spans="1:11" s="40" customFormat="1" x14ac:dyDescent="0.25">
      <c r="A207" s="82"/>
      <c r="B207" s="83"/>
      <c r="D207" s="9"/>
      <c r="E207" s="84"/>
      <c r="F207" s="85"/>
      <c r="G207" s="16"/>
      <c r="H207" s="16"/>
      <c r="I207" s="86"/>
      <c r="J207" s="9"/>
      <c r="K207" s="10"/>
    </row>
    <row r="208" spans="1:11" s="40" customFormat="1" x14ac:dyDescent="0.25">
      <c r="A208" s="82"/>
      <c r="B208" s="83"/>
      <c r="D208" s="9"/>
      <c r="E208" s="84"/>
      <c r="F208" s="85"/>
      <c r="G208" s="16"/>
      <c r="H208" s="16"/>
      <c r="I208" s="86"/>
      <c r="J208" s="9"/>
      <c r="K208" s="10"/>
    </row>
    <row r="209" spans="1:11" s="40" customFormat="1" x14ac:dyDescent="0.25">
      <c r="A209" s="82"/>
      <c r="B209" s="83"/>
      <c r="D209" s="9"/>
      <c r="E209" s="84"/>
      <c r="F209" s="85"/>
      <c r="G209" s="16"/>
      <c r="H209" s="16"/>
      <c r="I209" s="86"/>
      <c r="J209" s="9"/>
      <c r="K209" s="10"/>
    </row>
    <row r="210" spans="1:11" s="40" customFormat="1" x14ac:dyDescent="0.25">
      <c r="A210" s="82"/>
      <c r="B210" s="83"/>
      <c r="D210" s="9"/>
      <c r="E210" s="84"/>
      <c r="F210" s="85"/>
      <c r="G210" s="16"/>
      <c r="H210" s="16"/>
      <c r="I210" s="86"/>
      <c r="J210" s="9"/>
      <c r="K210" s="10"/>
    </row>
    <row r="211" spans="1:11" s="40" customFormat="1" x14ac:dyDescent="0.25">
      <c r="A211" s="82"/>
      <c r="B211" s="83"/>
      <c r="D211" s="9"/>
      <c r="E211" s="84"/>
      <c r="F211" s="85"/>
      <c r="G211" s="16"/>
      <c r="H211" s="16"/>
      <c r="I211" s="86"/>
      <c r="J211" s="9"/>
      <c r="K211" s="10"/>
    </row>
    <row r="212" spans="1:11" s="40" customFormat="1" x14ac:dyDescent="0.25">
      <c r="A212" s="82"/>
      <c r="B212" s="83"/>
      <c r="D212" s="9"/>
      <c r="E212" s="84"/>
      <c r="F212" s="85"/>
      <c r="G212" s="16"/>
      <c r="H212" s="16"/>
      <c r="I212" s="86"/>
      <c r="J212" s="9"/>
      <c r="K212" s="10"/>
    </row>
    <row r="213" spans="1:11" s="40" customFormat="1" x14ac:dyDescent="0.25">
      <c r="A213" s="82"/>
      <c r="B213" s="83"/>
      <c r="D213" s="9"/>
      <c r="E213" s="84"/>
      <c r="F213" s="85"/>
      <c r="G213" s="16"/>
      <c r="H213" s="16"/>
      <c r="I213" s="86"/>
      <c r="J213" s="9"/>
      <c r="K213" s="10"/>
    </row>
    <row r="214" spans="1:11" s="40" customFormat="1" x14ac:dyDescent="0.25">
      <c r="A214" s="82"/>
      <c r="B214" s="83"/>
      <c r="D214" s="9"/>
      <c r="E214" s="84"/>
      <c r="F214" s="85"/>
      <c r="G214" s="16"/>
      <c r="H214" s="16"/>
      <c r="I214" s="86"/>
      <c r="J214" s="9"/>
      <c r="K214" s="10"/>
    </row>
    <row r="215" spans="1:11" s="40" customFormat="1" x14ac:dyDescent="0.25">
      <c r="A215" s="82"/>
      <c r="B215" s="83"/>
      <c r="D215" s="9"/>
      <c r="E215" s="84"/>
      <c r="F215" s="85"/>
      <c r="G215" s="16"/>
      <c r="H215" s="16"/>
      <c r="I215" s="86"/>
      <c r="J215" s="9"/>
      <c r="K215" s="10"/>
    </row>
    <row r="216" spans="1:11" s="40" customFormat="1" x14ac:dyDescent="0.25">
      <c r="A216" s="82"/>
      <c r="B216" s="83"/>
      <c r="D216" s="9"/>
      <c r="E216" s="84"/>
      <c r="F216" s="85"/>
      <c r="G216" s="16"/>
      <c r="H216" s="16"/>
      <c r="I216" s="86"/>
      <c r="J216" s="9"/>
      <c r="K216" s="10"/>
    </row>
    <row r="217" spans="1:11" s="40" customFormat="1" x14ac:dyDescent="0.25">
      <c r="A217" s="82"/>
      <c r="B217" s="83"/>
      <c r="D217" s="9"/>
      <c r="E217" s="84"/>
      <c r="F217" s="85"/>
      <c r="G217" s="16"/>
      <c r="H217" s="16"/>
      <c r="I217" s="86"/>
      <c r="J217" s="9"/>
      <c r="K217" s="10"/>
    </row>
    <row r="218" spans="1:11" s="40" customFormat="1" x14ac:dyDescent="0.25">
      <c r="A218" s="82"/>
      <c r="B218" s="83"/>
      <c r="D218" s="9"/>
      <c r="E218" s="84"/>
      <c r="F218" s="85"/>
      <c r="G218" s="16"/>
      <c r="H218" s="16"/>
      <c r="I218" s="86"/>
      <c r="J218" s="9"/>
      <c r="K218" s="10"/>
    </row>
    <row r="219" spans="1:11" s="40" customFormat="1" x14ac:dyDescent="0.25">
      <c r="A219" s="82"/>
      <c r="B219" s="83"/>
      <c r="D219" s="9"/>
      <c r="E219" s="84"/>
      <c r="F219" s="85"/>
      <c r="G219" s="16"/>
      <c r="H219" s="16"/>
      <c r="I219" s="86"/>
      <c r="J219" s="9"/>
      <c r="K219" s="10"/>
    </row>
    <row r="220" spans="1:11" s="40" customFormat="1" x14ac:dyDescent="0.25">
      <c r="A220" s="82"/>
      <c r="B220" s="83"/>
      <c r="D220" s="9"/>
      <c r="E220" s="84"/>
      <c r="F220" s="85"/>
      <c r="G220" s="16"/>
      <c r="H220" s="16"/>
      <c r="I220" s="86"/>
      <c r="J220" s="9"/>
      <c r="K220" s="10"/>
    </row>
    <row r="221" spans="1:11" s="40" customFormat="1" x14ac:dyDescent="0.25">
      <c r="A221" s="82"/>
      <c r="B221" s="83"/>
      <c r="D221" s="9"/>
      <c r="E221" s="84"/>
      <c r="F221" s="85"/>
      <c r="G221" s="16"/>
      <c r="H221" s="16"/>
      <c r="I221" s="86"/>
      <c r="J221" s="9"/>
      <c r="K221" s="10"/>
    </row>
    <row r="222" spans="1:11" s="40" customFormat="1" x14ac:dyDescent="0.25">
      <c r="A222" s="82"/>
      <c r="B222" s="83"/>
      <c r="D222" s="9"/>
      <c r="E222" s="84"/>
      <c r="F222" s="85"/>
      <c r="G222" s="16"/>
      <c r="H222" s="16"/>
      <c r="I222" s="86"/>
      <c r="J222" s="9"/>
      <c r="K222" s="10"/>
    </row>
    <row r="223" spans="1:11" s="40" customFormat="1" x14ac:dyDescent="0.25">
      <c r="A223" s="82"/>
      <c r="B223" s="83"/>
      <c r="D223" s="9"/>
      <c r="E223" s="84"/>
      <c r="F223" s="85"/>
      <c r="G223" s="16"/>
      <c r="H223" s="16"/>
      <c r="I223" s="86"/>
      <c r="J223" s="9"/>
      <c r="K223" s="10"/>
    </row>
    <row r="224" spans="1:11" s="40" customFormat="1" x14ac:dyDescent="0.25">
      <c r="A224" s="82"/>
      <c r="B224" s="83"/>
      <c r="D224" s="9"/>
      <c r="E224" s="84"/>
      <c r="F224" s="85"/>
      <c r="G224" s="16"/>
      <c r="H224" s="16"/>
      <c r="I224" s="86"/>
      <c r="J224" s="9"/>
      <c r="K224" s="10"/>
    </row>
    <row r="225" spans="1:11" s="40" customFormat="1" x14ac:dyDescent="0.25">
      <c r="A225" s="82"/>
      <c r="B225" s="83"/>
      <c r="D225" s="9"/>
      <c r="E225" s="84"/>
      <c r="F225" s="85"/>
      <c r="G225" s="16"/>
      <c r="H225" s="16"/>
      <c r="I225" s="86"/>
      <c r="J225" s="9"/>
      <c r="K225" s="10"/>
    </row>
    <row r="226" spans="1:11" s="40" customFormat="1" x14ac:dyDescent="0.25">
      <c r="A226" s="82"/>
      <c r="B226" s="83"/>
      <c r="D226" s="9"/>
      <c r="E226" s="84"/>
      <c r="F226" s="85"/>
      <c r="G226" s="16"/>
      <c r="H226" s="16"/>
      <c r="I226" s="86"/>
      <c r="J226" s="9"/>
      <c r="K226" s="10"/>
    </row>
    <row r="227" spans="1:11" s="40" customFormat="1" x14ac:dyDescent="0.25">
      <c r="A227" s="82"/>
      <c r="B227" s="83"/>
      <c r="D227" s="9"/>
      <c r="E227" s="84"/>
      <c r="F227" s="85"/>
      <c r="G227" s="16"/>
      <c r="H227" s="16"/>
      <c r="I227" s="86"/>
      <c r="J227" s="9"/>
      <c r="K227" s="10"/>
    </row>
    <row r="228" spans="1:11" s="40" customFormat="1" x14ac:dyDescent="0.25">
      <c r="A228" s="82"/>
      <c r="B228" s="83"/>
      <c r="D228" s="9"/>
      <c r="E228" s="84"/>
      <c r="F228" s="85"/>
      <c r="G228" s="16"/>
      <c r="H228" s="16"/>
      <c r="I228" s="86"/>
      <c r="J228" s="9"/>
      <c r="K228" s="10"/>
    </row>
    <row r="229" spans="1:11" s="40" customFormat="1" x14ac:dyDescent="0.25">
      <c r="A229" s="82"/>
      <c r="B229" s="83"/>
      <c r="D229" s="9"/>
      <c r="E229" s="84"/>
      <c r="F229" s="85"/>
      <c r="G229" s="16"/>
      <c r="H229" s="16"/>
      <c r="I229" s="86"/>
      <c r="J229" s="9"/>
      <c r="K229" s="10"/>
    </row>
    <row r="230" spans="1:11" s="40" customFormat="1" x14ac:dyDescent="0.25">
      <c r="A230" s="82"/>
      <c r="B230" s="83"/>
      <c r="D230" s="9"/>
      <c r="E230" s="84"/>
      <c r="F230" s="85"/>
      <c r="G230" s="16"/>
      <c r="H230" s="16"/>
      <c r="I230" s="86"/>
      <c r="J230" s="9"/>
      <c r="K230" s="10"/>
    </row>
    <row r="231" spans="1:11" s="40" customFormat="1" x14ac:dyDescent="0.25">
      <c r="A231" s="82"/>
      <c r="B231" s="83"/>
      <c r="D231" s="9"/>
      <c r="E231" s="84"/>
      <c r="F231" s="85"/>
      <c r="G231" s="16"/>
      <c r="H231" s="16"/>
      <c r="I231" s="86"/>
      <c r="J231" s="9"/>
      <c r="K231" s="10"/>
    </row>
    <row r="232" spans="1:11" s="40" customFormat="1" x14ac:dyDescent="0.25">
      <c r="A232" s="82"/>
      <c r="B232" s="83"/>
      <c r="D232" s="9"/>
      <c r="E232" s="84"/>
      <c r="F232" s="85"/>
      <c r="G232" s="16"/>
      <c r="H232" s="16"/>
      <c r="I232" s="86"/>
      <c r="J232" s="9"/>
      <c r="K232" s="10"/>
    </row>
    <row r="233" spans="1:11" s="40" customFormat="1" x14ac:dyDescent="0.25">
      <c r="A233" s="82"/>
      <c r="B233" s="83"/>
      <c r="D233" s="9"/>
      <c r="E233" s="84"/>
      <c r="F233" s="85"/>
      <c r="G233" s="16"/>
      <c r="H233" s="16"/>
      <c r="I233" s="86"/>
      <c r="J233" s="9"/>
      <c r="K233" s="10"/>
    </row>
    <row r="234" spans="1:11" s="40" customFormat="1" x14ac:dyDescent="0.25">
      <c r="A234" s="82"/>
      <c r="B234" s="83"/>
      <c r="D234" s="9"/>
      <c r="E234" s="84"/>
      <c r="F234" s="85"/>
      <c r="G234" s="16"/>
      <c r="H234" s="16"/>
      <c r="I234" s="86"/>
      <c r="J234" s="9"/>
      <c r="K234" s="10"/>
    </row>
    <row r="235" spans="1:11" s="40" customFormat="1" x14ac:dyDescent="0.25">
      <c r="A235" s="82"/>
      <c r="B235" s="83"/>
      <c r="D235" s="9"/>
      <c r="E235" s="84"/>
      <c r="F235" s="85"/>
      <c r="G235" s="16"/>
      <c r="H235" s="16"/>
      <c r="I235" s="86"/>
      <c r="J235" s="9"/>
      <c r="K235" s="10"/>
    </row>
    <row r="236" spans="1:11" s="40" customFormat="1" x14ac:dyDescent="0.25">
      <c r="A236" s="82"/>
      <c r="B236" s="83"/>
      <c r="D236" s="9"/>
      <c r="E236" s="84"/>
      <c r="F236" s="85"/>
      <c r="G236" s="16"/>
      <c r="H236" s="16"/>
      <c r="I236" s="86"/>
      <c r="J236" s="9"/>
      <c r="K236" s="10"/>
    </row>
    <row r="237" spans="1:11" s="40" customFormat="1" x14ac:dyDescent="0.25">
      <c r="A237" s="82"/>
      <c r="B237" s="83"/>
      <c r="D237" s="9"/>
      <c r="E237" s="84"/>
      <c r="F237" s="85"/>
      <c r="G237" s="16"/>
      <c r="H237" s="16"/>
      <c r="I237" s="86"/>
      <c r="J237" s="9"/>
      <c r="K237" s="10"/>
    </row>
    <row r="238" spans="1:11" s="40" customFormat="1" x14ac:dyDescent="0.25">
      <c r="A238" s="82"/>
      <c r="B238" s="83"/>
      <c r="D238" s="9"/>
      <c r="E238" s="84"/>
      <c r="F238" s="85"/>
      <c r="G238" s="16"/>
      <c r="H238" s="16"/>
      <c r="I238" s="86"/>
      <c r="J238" s="9"/>
      <c r="K238" s="10"/>
    </row>
    <row r="239" spans="1:11" s="40" customFormat="1" x14ac:dyDescent="0.25">
      <c r="A239" s="82"/>
      <c r="B239" s="83"/>
      <c r="D239" s="9"/>
      <c r="E239" s="84"/>
      <c r="F239" s="85"/>
      <c r="G239" s="16"/>
      <c r="H239" s="16"/>
      <c r="I239" s="86"/>
      <c r="J239" s="9"/>
      <c r="K239" s="10"/>
    </row>
    <row r="240" spans="1:11" s="40" customFormat="1" x14ac:dyDescent="0.25">
      <c r="A240" s="82"/>
      <c r="B240" s="83"/>
      <c r="D240" s="9"/>
      <c r="E240" s="84"/>
      <c r="F240" s="85"/>
      <c r="G240" s="16"/>
      <c r="H240" s="16"/>
      <c r="I240" s="86"/>
      <c r="J240" s="9"/>
      <c r="K240" s="10"/>
    </row>
    <row r="241" spans="1:11" s="40" customFormat="1" x14ac:dyDescent="0.25">
      <c r="A241" s="82"/>
      <c r="B241" s="83"/>
      <c r="D241" s="9"/>
      <c r="E241" s="84"/>
      <c r="F241" s="85"/>
      <c r="G241" s="16"/>
      <c r="H241" s="16"/>
      <c r="I241" s="86"/>
      <c r="J241" s="9"/>
      <c r="K241" s="10"/>
    </row>
    <row r="242" spans="1:11" s="40" customFormat="1" x14ac:dyDescent="0.25">
      <c r="A242" s="82"/>
      <c r="B242" s="83"/>
      <c r="D242" s="9"/>
      <c r="E242" s="84"/>
      <c r="F242" s="85"/>
      <c r="G242" s="16"/>
      <c r="H242" s="16"/>
      <c r="I242" s="86"/>
      <c r="J242" s="9"/>
      <c r="K242" s="10"/>
    </row>
    <row r="243" spans="1:11" s="40" customFormat="1" x14ac:dyDescent="0.25">
      <c r="A243" s="82"/>
      <c r="B243" s="83"/>
      <c r="D243" s="9"/>
      <c r="E243" s="84"/>
      <c r="F243" s="85"/>
      <c r="G243" s="16"/>
      <c r="H243" s="16"/>
      <c r="I243" s="86"/>
      <c r="J243" s="9"/>
      <c r="K243" s="10"/>
    </row>
    <row r="244" spans="1:11" s="40" customFormat="1" x14ac:dyDescent="0.25">
      <c r="A244" s="82"/>
      <c r="B244" s="83"/>
      <c r="D244" s="9"/>
      <c r="E244" s="84"/>
      <c r="F244" s="85"/>
      <c r="G244" s="16"/>
      <c r="H244" s="16"/>
      <c r="I244" s="86"/>
      <c r="J244" s="9"/>
      <c r="K244" s="10"/>
    </row>
    <row r="245" spans="1:11" s="40" customFormat="1" x14ac:dyDescent="0.25">
      <c r="A245" s="82"/>
      <c r="B245" s="83"/>
      <c r="D245" s="9"/>
      <c r="E245" s="84"/>
      <c r="F245" s="85"/>
      <c r="G245" s="16"/>
      <c r="H245" s="16"/>
      <c r="I245" s="86"/>
      <c r="J245" s="9"/>
      <c r="K245" s="10"/>
    </row>
    <row r="246" spans="1:11" s="40" customFormat="1" x14ac:dyDescent="0.25">
      <c r="A246" s="82"/>
      <c r="B246" s="83"/>
      <c r="D246" s="9"/>
      <c r="E246" s="84"/>
      <c r="F246" s="85"/>
      <c r="G246" s="16"/>
      <c r="H246" s="16"/>
      <c r="I246" s="86"/>
      <c r="J246" s="9"/>
      <c r="K246" s="10"/>
    </row>
    <row r="247" spans="1:11" s="40" customFormat="1" x14ac:dyDescent="0.25">
      <c r="A247" s="82"/>
      <c r="B247" s="83"/>
      <c r="D247" s="9"/>
      <c r="E247" s="84"/>
      <c r="F247" s="85"/>
      <c r="G247" s="16"/>
      <c r="H247" s="16"/>
      <c r="I247" s="86"/>
      <c r="J247" s="9"/>
      <c r="K247" s="10"/>
    </row>
    <row r="248" spans="1:11" s="40" customFormat="1" x14ac:dyDescent="0.25">
      <c r="A248" s="82"/>
      <c r="B248" s="83"/>
      <c r="D248" s="9"/>
      <c r="E248" s="84"/>
      <c r="F248" s="85"/>
      <c r="G248" s="16"/>
      <c r="H248" s="16"/>
      <c r="I248" s="86"/>
      <c r="J248" s="9"/>
      <c r="K248" s="10"/>
    </row>
    <row r="249" spans="1:11" s="40" customFormat="1" x14ac:dyDescent="0.25">
      <c r="A249" s="82"/>
      <c r="B249" s="83"/>
      <c r="D249" s="9"/>
      <c r="E249" s="84"/>
      <c r="F249" s="85"/>
      <c r="G249" s="16"/>
      <c r="H249" s="16"/>
      <c r="I249" s="86"/>
      <c r="J249" s="9"/>
      <c r="K249" s="10"/>
    </row>
    <row r="250" spans="1:11" s="40" customFormat="1" x14ac:dyDescent="0.25">
      <c r="A250" s="82"/>
      <c r="B250" s="83"/>
      <c r="D250" s="9"/>
      <c r="E250" s="84"/>
      <c r="F250" s="85"/>
      <c r="G250" s="16"/>
      <c r="H250" s="16"/>
      <c r="I250" s="86"/>
      <c r="J250" s="9"/>
      <c r="K250" s="10"/>
    </row>
    <row r="251" spans="1:11" s="40" customFormat="1" x14ac:dyDescent="0.25">
      <c r="A251" s="82"/>
      <c r="B251" s="83"/>
      <c r="D251" s="9"/>
      <c r="E251" s="84"/>
      <c r="F251" s="85"/>
      <c r="G251" s="16"/>
      <c r="H251" s="16"/>
      <c r="I251" s="86"/>
      <c r="J251" s="9"/>
      <c r="K251" s="10"/>
    </row>
    <row r="252" spans="1:11" s="40" customFormat="1" x14ac:dyDescent="0.25">
      <c r="A252" s="82"/>
      <c r="B252" s="83"/>
      <c r="D252" s="9"/>
      <c r="E252" s="84"/>
      <c r="F252" s="85"/>
      <c r="G252" s="16"/>
      <c r="H252" s="16"/>
      <c r="I252" s="86"/>
      <c r="J252" s="9"/>
      <c r="K252" s="10"/>
    </row>
    <row r="253" spans="1:11" s="40" customFormat="1" x14ac:dyDescent="0.25">
      <c r="A253" s="82"/>
      <c r="B253" s="83"/>
      <c r="D253" s="9"/>
      <c r="E253" s="84"/>
      <c r="F253" s="85"/>
      <c r="G253" s="16"/>
      <c r="H253" s="16"/>
      <c r="I253" s="86"/>
      <c r="J253" s="9"/>
      <c r="K253" s="10"/>
    </row>
    <row r="254" spans="1:11" s="40" customFormat="1" x14ac:dyDescent="0.25">
      <c r="A254" s="82"/>
      <c r="B254" s="83"/>
      <c r="D254" s="9"/>
      <c r="E254" s="84"/>
      <c r="F254" s="85"/>
      <c r="G254" s="16"/>
      <c r="H254" s="16"/>
      <c r="I254" s="86"/>
      <c r="J254" s="9"/>
      <c r="K254" s="10"/>
    </row>
    <row r="255" spans="1:11" s="40" customFormat="1" x14ac:dyDescent="0.25">
      <c r="A255" s="82"/>
      <c r="B255" s="83"/>
      <c r="D255" s="9"/>
      <c r="E255" s="84"/>
      <c r="F255" s="85"/>
      <c r="G255" s="16"/>
      <c r="H255" s="16"/>
      <c r="I255" s="86"/>
      <c r="J255" s="9"/>
      <c r="K255" s="10"/>
    </row>
    <row r="256" spans="1:11" s="40" customFormat="1" x14ac:dyDescent="0.25">
      <c r="A256" s="82"/>
      <c r="B256" s="83"/>
      <c r="D256" s="9"/>
      <c r="E256" s="84"/>
      <c r="F256" s="85"/>
      <c r="G256" s="16"/>
      <c r="H256" s="16"/>
      <c r="I256" s="86"/>
      <c r="J256" s="9"/>
      <c r="K256" s="10"/>
    </row>
    <row r="257" spans="1:11" s="40" customFormat="1" x14ac:dyDescent="0.25">
      <c r="A257" s="82"/>
      <c r="B257" s="83"/>
      <c r="D257" s="9"/>
      <c r="E257" s="84"/>
      <c r="F257" s="85"/>
      <c r="G257" s="16"/>
      <c r="H257" s="16"/>
      <c r="I257" s="86"/>
      <c r="J257" s="9"/>
      <c r="K257" s="10"/>
    </row>
    <row r="258" spans="1:11" s="40" customFormat="1" x14ac:dyDescent="0.25">
      <c r="A258" s="82"/>
      <c r="B258" s="83"/>
      <c r="D258" s="9"/>
      <c r="E258" s="84"/>
      <c r="F258" s="85"/>
      <c r="G258" s="16"/>
      <c r="H258" s="16"/>
      <c r="I258" s="86"/>
      <c r="J258" s="9"/>
      <c r="K258" s="10"/>
    </row>
    <row r="259" spans="1:11" s="40" customFormat="1" x14ac:dyDescent="0.25">
      <c r="A259" s="82"/>
      <c r="B259" s="83"/>
      <c r="D259" s="9"/>
      <c r="E259" s="84"/>
      <c r="F259" s="85"/>
      <c r="G259" s="16"/>
      <c r="H259" s="16"/>
      <c r="I259" s="86"/>
      <c r="J259" s="9"/>
      <c r="K259" s="10"/>
    </row>
    <row r="260" spans="1:11" s="40" customFormat="1" x14ac:dyDescent="0.25">
      <c r="A260" s="82"/>
      <c r="B260" s="83"/>
      <c r="D260" s="9"/>
      <c r="E260" s="84"/>
      <c r="F260" s="85"/>
      <c r="G260" s="16"/>
      <c r="H260" s="16"/>
      <c r="I260" s="86"/>
      <c r="J260" s="9"/>
      <c r="K260" s="10"/>
    </row>
    <row r="261" spans="1:11" s="40" customFormat="1" x14ac:dyDescent="0.25">
      <c r="A261" s="82"/>
      <c r="B261" s="83"/>
      <c r="D261" s="9"/>
      <c r="E261" s="84"/>
      <c r="F261" s="85"/>
      <c r="G261" s="16"/>
      <c r="H261" s="16"/>
      <c r="I261" s="86"/>
      <c r="J261" s="9"/>
      <c r="K261" s="10"/>
    </row>
    <row r="262" spans="1:11" s="40" customFormat="1" x14ac:dyDescent="0.25">
      <c r="A262" s="82"/>
      <c r="B262" s="83"/>
      <c r="D262" s="9"/>
      <c r="E262" s="84"/>
      <c r="F262" s="85"/>
      <c r="G262" s="16"/>
      <c r="H262" s="16"/>
      <c r="I262" s="86"/>
      <c r="J262" s="9"/>
      <c r="K262" s="10"/>
    </row>
    <row r="263" spans="1:11" s="40" customFormat="1" x14ac:dyDescent="0.25">
      <c r="A263" s="82"/>
      <c r="B263" s="83"/>
      <c r="D263" s="9"/>
      <c r="E263" s="84"/>
      <c r="F263" s="85"/>
      <c r="G263" s="16"/>
      <c r="H263" s="16"/>
      <c r="I263" s="86"/>
      <c r="J263" s="9"/>
      <c r="K263" s="10"/>
    </row>
    <row r="264" spans="1:11" s="40" customFormat="1" x14ac:dyDescent="0.25">
      <c r="A264" s="82"/>
      <c r="B264" s="83"/>
      <c r="D264" s="9"/>
      <c r="E264" s="84"/>
      <c r="F264" s="85"/>
      <c r="G264" s="16"/>
      <c r="H264" s="16"/>
      <c r="I264" s="86"/>
      <c r="J264" s="9"/>
      <c r="K264" s="10"/>
    </row>
    <row r="265" spans="1:11" s="40" customFormat="1" x14ac:dyDescent="0.25">
      <c r="A265" s="82"/>
      <c r="B265" s="83"/>
      <c r="D265" s="9"/>
      <c r="E265" s="84"/>
      <c r="F265" s="85"/>
      <c r="G265" s="16"/>
      <c r="H265" s="16"/>
      <c r="I265" s="86"/>
      <c r="J265" s="9"/>
      <c r="K265" s="10"/>
    </row>
    <row r="266" spans="1:11" s="40" customFormat="1" x14ac:dyDescent="0.25">
      <c r="A266" s="82"/>
      <c r="B266" s="83"/>
      <c r="D266" s="9"/>
      <c r="E266" s="84"/>
      <c r="F266" s="85"/>
      <c r="G266" s="16"/>
      <c r="H266" s="16"/>
      <c r="I266" s="86"/>
      <c r="J266" s="9"/>
      <c r="K266" s="10"/>
    </row>
    <row r="267" spans="1:11" s="40" customFormat="1" x14ac:dyDescent="0.25">
      <c r="A267" s="82"/>
      <c r="B267" s="83"/>
      <c r="D267" s="9"/>
      <c r="E267" s="84"/>
      <c r="F267" s="85"/>
      <c r="G267" s="16"/>
      <c r="H267" s="16"/>
      <c r="I267" s="86"/>
      <c r="J267" s="9"/>
      <c r="K267" s="10"/>
    </row>
    <row r="268" spans="1:11" s="40" customFormat="1" x14ac:dyDescent="0.25">
      <c r="A268" s="82"/>
      <c r="B268" s="83"/>
      <c r="D268" s="9"/>
      <c r="E268" s="84"/>
      <c r="F268" s="85"/>
      <c r="G268" s="16"/>
      <c r="H268" s="16"/>
      <c r="I268" s="86"/>
      <c r="J268" s="9"/>
      <c r="K268" s="10"/>
    </row>
    <row r="269" spans="1:11" s="40" customFormat="1" x14ac:dyDescent="0.25">
      <c r="A269" s="82"/>
      <c r="B269" s="83"/>
      <c r="D269" s="9"/>
      <c r="E269" s="84"/>
      <c r="F269" s="85"/>
      <c r="G269" s="16"/>
      <c r="H269" s="16"/>
      <c r="I269" s="86"/>
      <c r="J269" s="9"/>
      <c r="K269" s="10"/>
    </row>
    <row r="270" spans="1:11" s="40" customFormat="1" x14ac:dyDescent="0.25">
      <c r="A270" s="82"/>
      <c r="B270" s="83"/>
      <c r="D270" s="9"/>
      <c r="E270" s="84"/>
      <c r="F270" s="85"/>
      <c r="G270" s="16"/>
      <c r="H270" s="16"/>
      <c r="I270" s="86"/>
      <c r="J270" s="9"/>
      <c r="K270" s="10"/>
    </row>
    <row r="271" spans="1:11" s="40" customFormat="1" x14ac:dyDescent="0.25">
      <c r="A271" s="82"/>
      <c r="B271" s="83"/>
      <c r="D271" s="9"/>
      <c r="E271" s="84"/>
      <c r="F271" s="85"/>
      <c r="G271" s="16"/>
      <c r="H271" s="16"/>
      <c r="I271" s="86"/>
      <c r="J271" s="9"/>
      <c r="K271" s="10"/>
    </row>
    <row r="272" spans="1:11" s="40" customFormat="1" x14ac:dyDescent="0.25">
      <c r="A272" s="82"/>
      <c r="B272" s="83"/>
      <c r="D272" s="9"/>
      <c r="E272" s="84"/>
      <c r="F272" s="85"/>
      <c r="G272" s="16"/>
      <c r="H272" s="16"/>
      <c r="I272" s="86"/>
      <c r="J272" s="9"/>
      <c r="K272" s="10"/>
    </row>
    <row r="273" spans="1:11" s="40" customFormat="1" x14ac:dyDescent="0.25">
      <c r="A273" s="82"/>
      <c r="B273" s="83"/>
      <c r="D273" s="9"/>
      <c r="E273" s="84"/>
      <c r="F273" s="85"/>
      <c r="G273" s="16"/>
      <c r="H273" s="16"/>
      <c r="I273" s="86"/>
      <c r="J273" s="9"/>
      <c r="K273" s="10"/>
    </row>
    <row r="274" spans="1:11" s="40" customFormat="1" x14ac:dyDescent="0.25">
      <c r="A274" s="82"/>
      <c r="B274" s="83"/>
      <c r="D274" s="9"/>
      <c r="E274" s="84"/>
      <c r="F274" s="85"/>
      <c r="G274" s="16"/>
      <c r="H274" s="16"/>
      <c r="I274" s="86"/>
      <c r="J274" s="9"/>
      <c r="K274" s="10"/>
    </row>
    <row r="275" spans="1:11" s="40" customFormat="1" x14ac:dyDescent="0.25">
      <c r="A275" s="82"/>
      <c r="B275" s="83"/>
      <c r="D275" s="9"/>
      <c r="E275" s="84"/>
      <c r="F275" s="85"/>
      <c r="G275" s="16"/>
      <c r="H275" s="16"/>
      <c r="I275" s="86"/>
      <c r="J275" s="9"/>
      <c r="K275" s="10"/>
    </row>
    <row r="276" spans="1:11" s="40" customFormat="1" x14ac:dyDescent="0.25">
      <c r="A276" s="82"/>
      <c r="B276" s="83"/>
      <c r="D276" s="9"/>
      <c r="E276" s="84"/>
      <c r="F276" s="85"/>
      <c r="G276" s="16"/>
      <c r="H276" s="16"/>
      <c r="I276" s="86"/>
      <c r="J276" s="9"/>
      <c r="K276" s="10"/>
    </row>
    <row r="277" spans="1:11" s="40" customFormat="1" x14ac:dyDescent="0.25">
      <c r="A277" s="82"/>
      <c r="B277" s="83"/>
      <c r="D277" s="9"/>
      <c r="E277" s="84"/>
      <c r="F277" s="85"/>
      <c r="G277" s="16"/>
      <c r="H277" s="16"/>
      <c r="I277" s="86"/>
      <c r="J277" s="9"/>
      <c r="K277" s="10"/>
    </row>
    <row r="278" spans="1:11" s="40" customFormat="1" x14ac:dyDescent="0.25">
      <c r="A278" s="82"/>
      <c r="B278" s="83"/>
      <c r="D278" s="9"/>
      <c r="E278" s="84"/>
      <c r="F278" s="85"/>
      <c r="G278" s="16"/>
      <c r="H278" s="16"/>
      <c r="I278" s="86"/>
      <c r="J278" s="9"/>
      <c r="K278" s="10"/>
    </row>
    <row r="279" spans="1:11" s="40" customFormat="1" x14ac:dyDescent="0.25">
      <c r="A279" s="82"/>
      <c r="B279" s="83"/>
      <c r="D279" s="9"/>
      <c r="E279" s="84"/>
      <c r="F279" s="85"/>
      <c r="G279" s="16"/>
      <c r="H279" s="16"/>
      <c r="I279" s="86"/>
      <c r="J279" s="9"/>
      <c r="K279" s="10"/>
    </row>
    <row r="280" spans="1:11" s="40" customFormat="1" x14ac:dyDescent="0.25">
      <c r="A280" s="82"/>
      <c r="B280" s="83"/>
      <c r="D280" s="9"/>
      <c r="E280" s="84"/>
      <c r="F280" s="85"/>
      <c r="G280" s="16"/>
      <c r="H280" s="16"/>
      <c r="I280" s="86"/>
      <c r="J280" s="9"/>
      <c r="K280" s="10"/>
    </row>
    <row r="281" spans="1:11" s="40" customFormat="1" x14ac:dyDescent="0.25">
      <c r="A281" s="82"/>
      <c r="B281" s="83"/>
      <c r="D281" s="9"/>
      <c r="E281" s="84"/>
      <c r="F281" s="85"/>
      <c r="G281" s="16"/>
      <c r="H281" s="16"/>
      <c r="I281" s="86"/>
      <c r="J281" s="9"/>
      <c r="K281" s="10"/>
    </row>
    <row r="282" spans="1:11" s="40" customFormat="1" x14ac:dyDescent="0.25">
      <c r="A282" s="82"/>
      <c r="B282" s="83"/>
      <c r="D282" s="9"/>
      <c r="E282" s="84"/>
      <c r="F282" s="85"/>
      <c r="G282" s="16"/>
      <c r="H282" s="16"/>
      <c r="I282" s="86"/>
      <c r="J282" s="9"/>
      <c r="K282" s="10"/>
    </row>
    <row r="283" spans="1:11" s="40" customFormat="1" x14ac:dyDescent="0.25">
      <c r="A283" s="82"/>
      <c r="B283" s="83"/>
      <c r="D283" s="9"/>
      <c r="E283" s="84"/>
      <c r="F283" s="85"/>
      <c r="G283" s="16"/>
      <c r="H283" s="16"/>
      <c r="I283" s="86"/>
      <c r="J283" s="9"/>
      <c r="K283" s="10"/>
    </row>
    <row r="284" spans="1:11" s="40" customFormat="1" x14ac:dyDescent="0.25">
      <c r="A284" s="82"/>
      <c r="B284" s="83"/>
      <c r="D284" s="9"/>
      <c r="E284" s="84"/>
      <c r="F284" s="85"/>
      <c r="G284" s="16"/>
      <c r="H284" s="16"/>
      <c r="I284" s="86"/>
      <c r="J284" s="9"/>
      <c r="K284" s="10"/>
    </row>
    <row r="285" spans="1:11" s="40" customFormat="1" x14ac:dyDescent="0.25">
      <c r="A285" s="82"/>
      <c r="B285" s="83"/>
      <c r="D285" s="9"/>
      <c r="E285" s="84"/>
      <c r="F285" s="85"/>
      <c r="G285" s="16"/>
      <c r="H285" s="16"/>
      <c r="I285" s="86"/>
      <c r="J285" s="9"/>
      <c r="K285" s="10"/>
    </row>
    <row r="286" spans="1:11" s="40" customFormat="1" x14ac:dyDescent="0.25">
      <c r="A286" s="82"/>
      <c r="B286" s="83"/>
      <c r="D286" s="9"/>
      <c r="E286" s="84"/>
      <c r="F286" s="85"/>
      <c r="G286" s="16"/>
      <c r="H286" s="16"/>
      <c r="I286" s="86"/>
      <c r="J286" s="9"/>
      <c r="K286" s="10"/>
    </row>
    <row r="287" spans="1:11" s="40" customFormat="1" x14ac:dyDescent="0.25">
      <c r="A287" s="82"/>
      <c r="B287" s="83"/>
      <c r="D287" s="9"/>
      <c r="E287" s="84"/>
      <c r="F287" s="85"/>
      <c r="G287" s="16"/>
      <c r="H287" s="16"/>
      <c r="I287" s="86"/>
      <c r="J287" s="9"/>
      <c r="K287" s="10"/>
    </row>
    <row r="288" spans="1:11" s="40" customFormat="1" x14ac:dyDescent="0.25">
      <c r="A288" s="82"/>
      <c r="B288" s="83"/>
      <c r="D288" s="9"/>
      <c r="E288" s="84"/>
      <c r="F288" s="85"/>
      <c r="G288" s="16"/>
      <c r="H288" s="16"/>
      <c r="I288" s="86"/>
      <c r="J288" s="9"/>
      <c r="K288" s="10"/>
    </row>
    <row r="289" spans="1:11" s="40" customFormat="1" x14ac:dyDescent="0.25">
      <c r="A289" s="82"/>
      <c r="B289" s="83"/>
      <c r="D289" s="9"/>
      <c r="E289" s="84"/>
      <c r="F289" s="85"/>
      <c r="G289" s="16"/>
      <c r="H289" s="16"/>
      <c r="I289" s="86"/>
      <c r="J289" s="9"/>
      <c r="K289" s="10"/>
    </row>
    <row r="290" spans="1:11" s="40" customFormat="1" x14ac:dyDescent="0.25">
      <c r="A290" s="82"/>
      <c r="B290" s="83"/>
      <c r="D290" s="9"/>
      <c r="E290" s="84"/>
      <c r="F290" s="85"/>
      <c r="G290" s="16"/>
      <c r="H290" s="16"/>
      <c r="I290" s="86"/>
      <c r="J290" s="9"/>
      <c r="K290" s="10"/>
    </row>
    <row r="291" spans="1:11" s="40" customFormat="1" x14ac:dyDescent="0.25">
      <c r="A291" s="82"/>
      <c r="B291" s="83"/>
      <c r="D291" s="9"/>
      <c r="E291" s="84"/>
      <c r="F291" s="85"/>
      <c r="G291" s="16"/>
      <c r="H291" s="16"/>
      <c r="I291" s="86"/>
      <c r="J291" s="9"/>
      <c r="K291" s="10"/>
    </row>
    <row r="292" spans="1:11" s="40" customFormat="1" x14ac:dyDescent="0.25">
      <c r="A292" s="82"/>
      <c r="B292" s="83"/>
      <c r="D292" s="9"/>
      <c r="E292" s="84"/>
      <c r="F292" s="85"/>
      <c r="G292" s="16"/>
      <c r="H292" s="16"/>
      <c r="I292" s="86"/>
      <c r="J292" s="9"/>
      <c r="K292" s="10"/>
    </row>
    <row r="293" spans="1:11" s="40" customFormat="1" x14ac:dyDescent="0.25">
      <c r="A293" s="82"/>
      <c r="B293" s="83"/>
      <c r="D293" s="9"/>
      <c r="E293" s="84"/>
      <c r="F293" s="85"/>
      <c r="G293" s="16"/>
      <c r="H293" s="16"/>
      <c r="I293" s="86"/>
      <c r="J293" s="9"/>
      <c r="K293" s="10"/>
    </row>
    <row r="294" spans="1:11" s="40" customFormat="1" x14ac:dyDescent="0.25">
      <c r="A294" s="82"/>
      <c r="B294" s="83"/>
      <c r="D294" s="9"/>
      <c r="E294" s="84"/>
      <c r="F294" s="85"/>
      <c r="G294" s="16"/>
      <c r="H294" s="16"/>
      <c r="I294" s="86"/>
      <c r="J294" s="9"/>
      <c r="K294" s="10"/>
    </row>
    <row r="295" spans="1:11" s="40" customFormat="1" x14ac:dyDescent="0.25">
      <c r="A295" s="82"/>
      <c r="B295" s="83"/>
      <c r="D295" s="9"/>
      <c r="E295" s="84"/>
      <c r="F295" s="85"/>
      <c r="G295" s="16"/>
      <c r="H295" s="16"/>
      <c r="I295" s="86"/>
      <c r="J295" s="9"/>
      <c r="K295" s="10"/>
    </row>
    <row r="296" spans="1:11" s="40" customFormat="1" x14ac:dyDescent="0.25">
      <c r="A296" s="82"/>
      <c r="B296" s="83"/>
      <c r="D296" s="9"/>
      <c r="E296" s="84"/>
      <c r="F296" s="85"/>
      <c r="G296" s="16"/>
      <c r="H296" s="16"/>
      <c r="I296" s="86"/>
      <c r="J296" s="9"/>
      <c r="K296" s="10"/>
    </row>
    <row r="297" spans="1:11" s="40" customFormat="1" x14ac:dyDescent="0.25">
      <c r="A297" s="82"/>
      <c r="B297" s="83"/>
      <c r="D297" s="9"/>
      <c r="E297" s="84"/>
      <c r="F297" s="85"/>
      <c r="G297" s="16"/>
      <c r="H297" s="16"/>
      <c r="I297" s="86"/>
      <c r="J297" s="9"/>
      <c r="K297" s="10"/>
    </row>
    <row r="298" spans="1:11" s="40" customFormat="1" x14ac:dyDescent="0.25">
      <c r="A298" s="82"/>
      <c r="B298" s="83"/>
      <c r="D298" s="9"/>
      <c r="E298" s="84"/>
      <c r="F298" s="85"/>
      <c r="G298" s="16"/>
      <c r="H298" s="16"/>
      <c r="I298" s="86"/>
      <c r="J298" s="9"/>
      <c r="K298" s="10"/>
    </row>
    <row r="299" spans="1:11" s="40" customFormat="1" x14ac:dyDescent="0.25">
      <c r="A299" s="82"/>
      <c r="B299" s="83"/>
      <c r="D299" s="9"/>
      <c r="E299" s="84"/>
      <c r="F299" s="85"/>
      <c r="G299" s="16"/>
      <c r="H299" s="16"/>
      <c r="I299" s="86"/>
      <c r="J299" s="9"/>
      <c r="K299" s="10"/>
    </row>
    <row r="300" spans="1:11" s="40" customFormat="1" x14ac:dyDescent="0.25">
      <c r="A300" s="82"/>
      <c r="B300" s="83"/>
      <c r="D300" s="9"/>
      <c r="E300" s="84"/>
      <c r="F300" s="85"/>
      <c r="G300" s="16"/>
      <c r="H300" s="16"/>
      <c r="I300" s="86"/>
      <c r="J300" s="9"/>
      <c r="K300" s="10"/>
    </row>
    <row r="301" spans="1:11" s="40" customFormat="1" x14ac:dyDescent="0.25">
      <c r="A301" s="82"/>
      <c r="B301" s="83"/>
      <c r="D301" s="9"/>
      <c r="E301" s="84"/>
      <c r="F301" s="85"/>
      <c r="G301" s="16"/>
      <c r="H301" s="16"/>
      <c r="I301" s="86"/>
      <c r="J301" s="9"/>
      <c r="K301" s="10"/>
    </row>
    <row r="302" spans="1:11" s="40" customFormat="1" x14ac:dyDescent="0.25">
      <c r="A302" s="82"/>
      <c r="B302" s="83"/>
      <c r="D302" s="9"/>
      <c r="E302" s="84"/>
      <c r="F302" s="85"/>
      <c r="G302" s="16"/>
      <c r="H302" s="16"/>
      <c r="I302" s="86"/>
      <c r="J302" s="9"/>
      <c r="K302" s="10"/>
    </row>
    <row r="303" spans="1:11" s="40" customFormat="1" x14ac:dyDescent="0.25">
      <c r="A303" s="82"/>
      <c r="B303" s="83"/>
      <c r="D303" s="9"/>
      <c r="E303" s="84"/>
      <c r="F303" s="85"/>
      <c r="G303" s="16"/>
      <c r="H303" s="16"/>
      <c r="I303" s="86"/>
      <c r="J303" s="9"/>
      <c r="K303" s="10"/>
    </row>
    <row r="304" spans="1:11" s="40" customFormat="1" x14ac:dyDescent="0.25">
      <c r="A304" s="82"/>
      <c r="B304" s="83"/>
      <c r="D304" s="9"/>
      <c r="E304" s="84"/>
      <c r="F304" s="85"/>
      <c r="G304" s="16"/>
      <c r="H304" s="16"/>
      <c r="I304" s="86"/>
      <c r="J304" s="9"/>
      <c r="K304" s="10"/>
    </row>
    <row r="305" spans="1:11" s="40" customFormat="1" x14ac:dyDescent="0.25">
      <c r="A305" s="82"/>
      <c r="B305" s="83"/>
      <c r="D305" s="9"/>
      <c r="E305" s="84"/>
      <c r="F305" s="85"/>
      <c r="G305" s="16"/>
      <c r="H305" s="16"/>
      <c r="I305" s="86"/>
      <c r="J305" s="9"/>
      <c r="K305" s="10"/>
    </row>
    <row r="306" spans="1:11" s="40" customFormat="1" x14ac:dyDescent="0.25">
      <c r="A306" s="82"/>
      <c r="B306" s="83"/>
      <c r="D306" s="9"/>
      <c r="E306" s="84"/>
      <c r="F306" s="85"/>
      <c r="G306" s="16"/>
      <c r="H306" s="16"/>
      <c r="I306" s="86"/>
      <c r="J306" s="9"/>
      <c r="K306" s="10"/>
    </row>
    <row r="307" spans="1:11" s="40" customFormat="1" x14ac:dyDescent="0.25">
      <c r="A307" s="82"/>
      <c r="B307" s="83"/>
      <c r="D307" s="9"/>
      <c r="E307" s="84"/>
      <c r="F307" s="85"/>
      <c r="G307" s="16"/>
      <c r="H307" s="16"/>
      <c r="I307" s="86"/>
      <c r="J307" s="9"/>
      <c r="K307" s="10"/>
    </row>
    <row r="308" spans="1:11" s="40" customFormat="1" x14ac:dyDescent="0.25">
      <c r="A308" s="82"/>
      <c r="B308" s="83"/>
      <c r="D308" s="9"/>
      <c r="E308" s="84"/>
      <c r="F308" s="85"/>
      <c r="G308" s="16"/>
      <c r="H308" s="16"/>
      <c r="I308" s="86"/>
      <c r="J308" s="9"/>
      <c r="K308" s="10"/>
    </row>
    <row r="309" spans="1:11" s="40" customFormat="1" x14ac:dyDescent="0.25">
      <c r="A309" s="82"/>
      <c r="B309" s="83"/>
      <c r="D309" s="9"/>
      <c r="E309" s="84"/>
      <c r="F309" s="85"/>
      <c r="G309" s="16"/>
      <c r="H309" s="16"/>
      <c r="I309" s="86"/>
      <c r="J309" s="9"/>
      <c r="K309" s="10"/>
    </row>
    <row r="310" spans="1:11" s="40" customFormat="1" x14ac:dyDescent="0.25">
      <c r="A310" s="82"/>
      <c r="B310" s="83"/>
      <c r="D310" s="9"/>
      <c r="E310" s="84"/>
      <c r="F310" s="85"/>
      <c r="G310" s="16"/>
      <c r="H310" s="16"/>
      <c r="I310" s="86"/>
      <c r="J310" s="9"/>
      <c r="K310" s="10"/>
    </row>
    <row r="311" spans="1:11" s="40" customFormat="1" x14ac:dyDescent="0.25">
      <c r="A311" s="82"/>
      <c r="B311" s="83"/>
      <c r="D311" s="9"/>
      <c r="E311" s="84"/>
      <c r="F311" s="85"/>
      <c r="G311" s="16"/>
      <c r="H311" s="16"/>
      <c r="I311" s="86"/>
      <c r="J311" s="9"/>
      <c r="K311" s="10"/>
    </row>
    <row r="312" spans="1:11" s="40" customFormat="1" x14ac:dyDescent="0.25">
      <c r="A312" s="82"/>
      <c r="B312" s="83"/>
      <c r="D312" s="9"/>
      <c r="E312" s="84"/>
      <c r="F312" s="85"/>
      <c r="G312" s="16"/>
      <c r="H312" s="16"/>
      <c r="I312" s="86"/>
      <c r="J312" s="9"/>
      <c r="K312" s="10"/>
    </row>
    <row r="313" spans="1:11" s="40" customFormat="1" x14ac:dyDescent="0.25">
      <c r="A313" s="82"/>
      <c r="B313" s="83"/>
      <c r="D313" s="9"/>
      <c r="E313" s="84"/>
      <c r="F313" s="85"/>
      <c r="G313" s="16"/>
      <c r="H313" s="16"/>
      <c r="I313" s="86"/>
      <c r="J313" s="9"/>
      <c r="K313" s="10"/>
    </row>
    <row r="314" spans="1:11" s="40" customFormat="1" x14ac:dyDescent="0.25">
      <c r="A314" s="82"/>
      <c r="B314" s="83"/>
      <c r="D314" s="9"/>
      <c r="E314" s="84"/>
      <c r="F314" s="85"/>
      <c r="G314" s="16"/>
      <c r="H314" s="16"/>
      <c r="I314" s="86"/>
      <c r="J314" s="9"/>
      <c r="K314" s="10"/>
    </row>
    <row r="315" spans="1:11" s="40" customFormat="1" x14ac:dyDescent="0.25">
      <c r="A315" s="82"/>
      <c r="B315" s="83"/>
      <c r="D315" s="9"/>
      <c r="E315" s="84"/>
      <c r="F315" s="85"/>
      <c r="G315" s="16"/>
      <c r="H315" s="16"/>
      <c r="I315" s="86"/>
      <c r="J315" s="9"/>
      <c r="K315" s="10"/>
    </row>
    <row r="316" spans="1:11" s="40" customFormat="1" x14ac:dyDescent="0.25">
      <c r="A316" s="82"/>
      <c r="B316" s="83"/>
      <c r="D316" s="9"/>
      <c r="E316" s="84"/>
      <c r="F316" s="85"/>
      <c r="G316" s="16"/>
      <c r="H316" s="16"/>
      <c r="I316" s="86"/>
      <c r="J316" s="9"/>
      <c r="K316" s="10"/>
    </row>
    <row r="317" spans="1:11" s="40" customFormat="1" x14ac:dyDescent="0.25">
      <c r="A317" s="82"/>
      <c r="B317" s="83"/>
      <c r="D317" s="9"/>
      <c r="E317" s="84"/>
      <c r="F317" s="85"/>
      <c r="G317" s="16"/>
      <c r="H317" s="16"/>
      <c r="I317" s="86"/>
      <c r="J317" s="9"/>
      <c r="K317" s="10"/>
    </row>
    <row r="318" spans="1:11" s="40" customFormat="1" x14ac:dyDescent="0.25">
      <c r="A318" s="82"/>
      <c r="B318" s="83"/>
      <c r="D318" s="9"/>
      <c r="E318" s="84"/>
      <c r="F318" s="85"/>
      <c r="G318" s="16"/>
      <c r="H318" s="16"/>
      <c r="I318" s="86"/>
      <c r="J318" s="9"/>
      <c r="K318" s="10"/>
    </row>
    <row r="319" spans="1:11" s="40" customFormat="1" x14ac:dyDescent="0.25">
      <c r="A319" s="82"/>
      <c r="B319" s="83"/>
      <c r="D319" s="9"/>
      <c r="E319" s="84"/>
      <c r="F319" s="85"/>
      <c r="G319" s="16"/>
      <c r="H319" s="16"/>
      <c r="I319" s="86"/>
      <c r="J319" s="9"/>
      <c r="K319" s="10"/>
    </row>
    <row r="320" spans="1:11" s="40" customFormat="1" x14ac:dyDescent="0.25">
      <c r="A320" s="82"/>
      <c r="B320" s="83"/>
      <c r="D320" s="9"/>
      <c r="E320" s="84"/>
      <c r="F320" s="85"/>
      <c r="G320" s="16"/>
      <c r="H320" s="16"/>
      <c r="I320" s="86"/>
      <c r="J320" s="9"/>
      <c r="K320" s="10"/>
    </row>
    <row r="321" spans="1:11" s="40" customFormat="1" x14ac:dyDescent="0.25">
      <c r="A321" s="82"/>
      <c r="B321" s="83"/>
      <c r="D321" s="9"/>
      <c r="E321" s="84"/>
      <c r="F321" s="85"/>
      <c r="G321" s="16"/>
      <c r="H321" s="16"/>
      <c r="I321" s="86"/>
      <c r="J321" s="9"/>
      <c r="K321" s="10"/>
    </row>
    <row r="322" spans="1:11" s="40" customFormat="1" x14ac:dyDescent="0.25">
      <c r="A322" s="82"/>
      <c r="B322" s="83"/>
      <c r="D322" s="9"/>
      <c r="E322" s="84"/>
      <c r="F322" s="85"/>
      <c r="G322" s="16"/>
      <c r="H322" s="16"/>
      <c r="I322" s="86"/>
      <c r="J322" s="9"/>
      <c r="K322" s="10"/>
    </row>
    <row r="323" spans="1:11" s="40" customFormat="1" x14ac:dyDescent="0.25">
      <c r="A323" s="82"/>
      <c r="B323" s="83"/>
      <c r="D323" s="9"/>
      <c r="E323" s="84"/>
      <c r="F323" s="85"/>
      <c r="G323" s="16"/>
      <c r="H323" s="16"/>
      <c r="I323" s="86"/>
      <c r="J323" s="9"/>
      <c r="K323" s="10"/>
    </row>
    <row r="324" spans="1:11" s="40" customFormat="1" x14ac:dyDescent="0.25">
      <c r="A324" s="82"/>
      <c r="B324" s="83"/>
      <c r="D324" s="9"/>
      <c r="E324" s="84"/>
      <c r="F324" s="85"/>
      <c r="G324" s="16"/>
      <c r="H324" s="16"/>
      <c r="I324" s="86"/>
      <c r="J324" s="9"/>
      <c r="K324" s="10"/>
    </row>
    <row r="325" spans="1:11" s="40" customFormat="1" x14ac:dyDescent="0.25">
      <c r="A325" s="82"/>
      <c r="B325" s="83"/>
      <c r="D325" s="9"/>
      <c r="E325" s="84"/>
      <c r="F325" s="85"/>
      <c r="G325" s="16"/>
      <c r="H325" s="16"/>
      <c r="I325" s="86"/>
      <c r="J325" s="9"/>
      <c r="K325" s="10"/>
    </row>
    <row r="326" spans="1:11" s="40" customFormat="1" x14ac:dyDescent="0.25">
      <c r="A326" s="82"/>
      <c r="B326" s="83"/>
      <c r="D326" s="9"/>
      <c r="E326" s="84"/>
      <c r="F326" s="85"/>
      <c r="G326" s="16"/>
      <c r="H326" s="16"/>
      <c r="I326" s="86"/>
      <c r="J326" s="9"/>
      <c r="K326" s="10"/>
    </row>
    <row r="327" spans="1:11" s="40" customFormat="1" x14ac:dyDescent="0.25">
      <c r="A327" s="82"/>
      <c r="B327" s="83"/>
      <c r="D327" s="9"/>
      <c r="E327" s="84"/>
      <c r="F327" s="85"/>
      <c r="G327" s="16"/>
      <c r="H327" s="16"/>
      <c r="I327" s="86"/>
      <c r="J327" s="9"/>
      <c r="K327" s="10"/>
    </row>
    <row r="328" spans="1:11" s="40" customFormat="1" x14ac:dyDescent="0.25">
      <c r="A328" s="82"/>
      <c r="B328" s="83"/>
      <c r="D328" s="9"/>
      <c r="E328" s="84"/>
      <c r="F328" s="85"/>
      <c r="G328" s="16"/>
      <c r="H328" s="16"/>
      <c r="I328" s="86"/>
      <c r="J328" s="9"/>
      <c r="K328" s="10"/>
    </row>
    <row r="329" spans="1:11" s="40" customFormat="1" x14ac:dyDescent="0.25">
      <c r="A329" s="82"/>
      <c r="B329" s="83"/>
      <c r="D329" s="9"/>
      <c r="E329" s="84"/>
      <c r="F329" s="85"/>
      <c r="G329" s="16"/>
      <c r="H329" s="16"/>
      <c r="I329" s="86"/>
      <c r="J329" s="9"/>
      <c r="K329" s="10"/>
    </row>
    <row r="330" spans="1:11" s="40" customFormat="1" x14ac:dyDescent="0.25">
      <c r="A330" s="82"/>
      <c r="B330" s="83"/>
      <c r="D330" s="9"/>
      <c r="E330" s="84"/>
      <c r="F330" s="85"/>
      <c r="G330" s="16"/>
      <c r="H330" s="16"/>
      <c r="I330" s="86"/>
      <c r="J330" s="9"/>
      <c r="K330" s="10"/>
    </row>
    <row r="331" spans="1:11" s="40" customFormat="1" x14ac:dyDescent="0.25">
      <c r="A331" s="82"/>
      <c r="B331" s="83"/>
      <c r="D331" s="9"/>
      <c r="E331" s="84"/>
      <c r="F331" s="85"/>
      <c r="G331" s="16"/>
      <c r="H331" s="16"/>
      <c r="I331" s="86"/>
      <c r="J331" s="9"/>
      <c r="K331" s="10"/>
    </row>
    <row r="332" spans="1:11" s="40" customFormat="1" x14ac:dyDescent="0.25">
      <c r="A332" s="82"/>
      <c r="B332" s="83"/>
      <c r="D332" s="9"/>
      <c r="E332" s="84"/>
      <c r="F332" s="85"/>
      <c r="G332" s="16"/>
      <c r="H332" s="16"/>
      <c r="I332" s="86"/>
      <c r="J332" s="9"/>
      <c r="K332" s="10"/>
    </row>
    <row r="333" spans="1:11" s="40" customFormat="1" x14ac:dyDescent="0.25">
      <c r="A333" s="82"/>
      <c r="B333" s="83"/>
      <c r="D333" s="9"/>
      <c r="E333" s="84"/>
      <c r="F333" s="85"/>
      <c r="G333" s="16"/>
      <c r="H333" s="16"/>
      <c r="I333" s="86"/>
      <c r="J333" s="9"/>
      <c r="K333" s="10"/>
    </row>
    <row r="334" spans="1:11" s="40" customFormat="1" x14ac:dyDescent="0.25">
      <c r="A334" s="82"/>
      <c r="B334" s="83"/>
      <c r="D334" s="9"/>
      <c r="E334" s="84"/>
      <c r="F334" s="85"/>
      <c r="G334" s="16"/>
      <c r="H334" s="16"/>
      <c r="I334" s="86"/>
      <c r="J334" s="9"/>
      <c r="K334" s="10"/>
    </row>
    <row r="335" spans="1:11" s="40" customFormat="1" x14ac:dyDescent="0.25">
      <c r="A335" s="82"/>
      <c r="B335" s="83"/>
      <c r="D335" s="9"/>
      <c r="E335" s="84"/>
      <c r="F335" s="85"/>
      <c r="G335" s="16"/>
      <c r="H335" s="16"/>
      <c r="I335" s="86"/>
      <c r="J335" s="9"/>
      <c r="K335" s="10"/>
    </row>
    <row r="336" spans="1:11" s="40" customFormat="1" x14ac:dyDescent="0.25">
      <c r="A336" s="82"/>
      <c r="B336" s="83"/>
      <c r="D336" s="9"/>
      <c r="E336" s="84"/>
      <c r="F336" s="85"/>
      <c r="G336" s="16"/>
      <c r="H336" s="16"/>
      <c r="I336" s="86"/>
      <c r="J336" s="9"/>
      <c r="K336" s="10"/>
    </row>
    <row r="337" spans="1:11" s="40" customFormat="1" x14ac:dyDescent="0.25">
      <c r="A337" s="82"/>
      <c r="B337" s="83"/>
      <c r="D337" s="9"/>
      <c r="E337" s="84"/>
      <c r="F337" s="85"/>
      <c r="G337" s="16"/>
      <c r="H337" s="16"/>
      <c r="I337" s="86"/>
      <c r="J337" s="9"/>
      <c r="K337" s="10"/>
    </row>
    <row r="338" spans="1:11" s="40" customFormat="1" x14ac:dyDescent="0.25">
      <c r="A338" s="82"/>
      <c r="B338" s="83"/>
      <c r="D338" s="9"/>
      <c r="E338" s="84"/>
      <c r="F338" s="85"/>
      <c r="G338" s="16"/>
      <c r="H338" s="16"/>
      <c r="I338" s="86"/>
      <c r="J338" s="9"/>
      <c r="K338" s="10"/>
    </row>
    <row r="339" spans="1:11" s="40" customFormat="1" x14ac:dyDescent="0.25">
      <c r="A339" s="82"/>
      <c r="B339" s="83"/>
      <c r="D339" s="9"/>
      <c r="E339" s="84"/>
      <c r="F339" s="85"/>
      <c r="G339" s="16"/>
      <c r="H339" s="16"/>
      <c r="I339" s="86"/>
      <c r="J339" s="9"/>
      <c r="K339" s="10"/>
    </row>
    <row r="340" spans="1:11" s="40" customFormat="1" x14ac:dyDescent="0.25">
      <c r="A340" s="82"/>
      <c r="B340" s="83"/>
      <c r="D340" s="9"/>
      <c r="E340" s="84"/>
      <c r="F340" s="85"/>
      <c r="G340" s="16"/>
      <c r="H340" s="16"/>
      <c r="I340" s="86"/>
      <c r="J340" s="9"/>
      <c r="K340" s="10"/>
    </row>
    <row r="341" spans="1:11" s="40" customFormat="1" x14ac:dyDescent="0.25">
      <c r="A341" s="82"/>
      <c r="B341" s="83"/>
      <c r="D341" s="9"/>
      <c r="E341" s="84"/>
      <c r="F341" s="85"/>
      <c r="G341" s="16"/>
      <c r="H341" s="16"/>
      <c r="I341" s="86"/>
      <c r="J341" s="9"/>
      <c r="K341" s="10"/>
    </row>
    <row r="342" spans="1:11" s="40" customFormat="1" x14ac:dyDescent="0.25">
      <c r="A342" s="82"/>
      <c r="B342" s="83"/>
      <c r="D342" s="9"/>
      <c r="E342" s="84"/>
      <c r="F342" s="85"/>
      <c r="G342" s="16"/>
      <c r="H342" s="16"/>
      <c r="I342" s="86"/>
      <c r="J342" s="9"/>
      <c r="K342" s="10"/>
    </row>
    <row r="343" spans="1:11" s="40" customFormat="1" x14ac:dyDescent="0.25">
      <c r="A343" s="82"/>
      <c r="B343" s="83"/>
      <c r="D343" s="9"/>
      <c r="E343" s="84"/>
      <c r="F343" s="85"/>
      <c r="G343" s="16"/>
      <c r="H343" s="16"/>
      <c r="I343" s="86"/>
      <c r="J343" s="9"/>
      <c r="K343" s="10"/>
    </row>
    <row r="344" spans="1:11" s="40" customFormat="1" x14ac:dyDescent="0.25">
      <c r="A344" s="82"/>
      <c r="B344" s="83"/>
      <c r="D344" s="9"/>
      <c r="E344" s="84"/>
      <c r="F344" s="85"/>
      <c r="G344" s="16"/>
      <c r="H344" s="16"/>
      <c r="I344" s="86"/>
      <c r="J344" s="9"/>
      <c r="K344" s="10"/>
    </row>
    <row r="345" spans="1:11" s="40" customFormat="1" x14ac:dyDescent="0.25">
      <c r="A345" s="82"/>
      <c r="B345" s="83"/>
      <c r="D345" s="9"/>
      <c r="E345" s="84"/>
      <c r="F345" s="85"/>
      <c r="G345" s="16"/>
      <c r="H345" s="16"/>
      <c r="I345" s="86"/>
      <c r="J345" s="9"/>
      <c r="K345" s="10"/>
    </row>
    <row r="346" spans="1:11" s="40" customFormat="1" x14ac:dyDescent="0.25">
      <c r="A346" s="82"/>
      <c r="B346" s="83"/>
      <c r="D346" s="9"/>
      <c r="E346" s="84"/>
      <c r="F346" s="85"/>
      <c r="G346" s="16"/>
      <c r="H346" s="16"/>
      <c r="I346" s="86"/>
      <c r="J346" s="9"/>
      <c r="K346" s="10"/>
    </row>
    <row r="347" spans="1:11" s="40" customFormat="1" x14ac:dyDescent="0.25">
      <c r="A347" s="82"/>
      <c r="B347" s="83"/>
      <c r="D347" s="9"/>
      <c r="E347" s="84"/>
      <c r="F347" s="85"/>
      <c r="G347" s="16"/>
      <c r="H347" s="16"/>
      <c r="I347" s="86"/>
      <c r="J347" s="9"/>
      <c r="K347" s="10"/>
    </row>
    <row r="348" spans="1:11" s="40" customFormat="1" x14ac:dyDescent="0.25">
      <c r="A348" s="82"/>
      <c r="B348" s="83"/>
      <c r="D348" s="9"/>
      <c r="E348" s="84"/>
      <c r="F348" s="85"/>
      <c r="G348" s="16"/>
      <c r="H348" s="16"/>
      <c r="I348" s="86"/>
      <c r="J348" s="9"/>
      <c r="K348" s="10"/>
    </row>
    <row r="349" spans="1:11" s="40" customFormat="1" x14ac:dyDescent="0.25">
      <c r="A349" s="82"/>
      <c r="B349" s="83"/>
      <c r="D349" s="9"/>
      <c r="E349" s="84"/>
      <c r="F349" s="85"/>
      <c r="G349" s="16"/>
      <c r="H349" s="16"/>
      <c r="I349" s="86"/>
      <c r="J349" s="9"/>
      <c r="K349" s="10"/>
    </row>
    <row r="350" spans="1:11" s="40" customFormat="1" x14ac:dyDescent="0.25">
      <c r="A350" s="82"/>
      <c r="B350" s="83"/>
      <c r="D350" s="9"/>
      <c r="E350" s="84"/>
      <c r="F350" s="85"/>
      <c r="G350" s="16"/>
      <c r="H350" s="16"/>
      <c r="I350" s="86"/>
      <c r="J350" s="9"/>
      <c r="K350" s="10"/>
    </row>
    <row r="351" spans="1:11" s="40" customFormat="1" x14ac:dyDescent="0.25">
      <c r="A351" s="82"/>
      <c r="B351" s="83"/>
      <c r="D351" s="9"/>
      <c r="E351" s="84"/>
      <c r="F351" s="85"/>
      <c r="G351" s="16"/>
      <c r="H351" s="16"/>
      <c r="I351" s="86"/>
      <c r="J351" s="9"/>
      <c r="K351" s="10"/>
    </row>
    <row r="352" spans="1:11" s="40" customFormat="1" x14ac:dyDescent="0.25">
      <c r="A352" s="82"/>
      <c r="B352" s="83"/>
      <c r="D352" s="9"/>
      <c r="E352" s="84"/>
      <c r="F352" s="85"/>
      <c r="G352" s="16"/>
      <c r="H352" s="16"/>
      <c r="I352" s="86"/>
      <c r="J352" s="9"/>
      <c r="K352" s="10"/>
    </row>
    <row r="353" spans="1:11" s="40" customFormat="1" x14ac:dyDescent="0.25">
      <c r="A353" s="82"/>
      <c r="B353" s="83"/>
      <c r="D353" s="9"/>
      <c r="E353" s="84"/>
      <c r="F353" s="85"/>
      <c r="G353" s="16"/>
      <c r="H353" s="16"/>
      <c r="I353" s="86"/>
      <c r="J353" s="9"/>
      <c r="K353" s="10"/>
    </row>
    <row r="354" spans="1:11" s="40" customFormat="1" x14ac:dyDescent="0.25">
      <c r="A354" s="82"/>
      <c r="B354" s="83"/>
      <c r="D354" s="9"/>
      <c r="E354" s="84"/>
      <c r="F354" s="85"/>
      <c r="G354" s="16"/>
      <c r="H354" s="16"/>
      <c r="I354" s="86"/>
      <c r="J354" s="9"/>
      <c r="K354" s="10"/>
    </row>
    <row r="355" spans="1:11" s="40" customFormat="1" x14ac:dyDescent="0.25">
      <c r="A355" s="82"/>
      <c r="B355" s="83"/>
      <c r="D355" s="9"/>
      <c r="E355" s="84"/>
      <c r="F355" s="85"/>
      <c r="G355" s="16"/>
      <c r="H355" s="16"/>
      <c r="I355" s="86"/>
      <c r="J355" s="9"/>
      <c r="K355" s="10"/>
    </row>
    <row r="356" spans="1:11" s="40" customFormat="1" x14ac:dyDescent="0.25">
      <c r="A356" s="82"/>
      <c r="B356" s="83"/>
      <c r="D356" s="9"/>
      <c r="E356" s="84"/>
      <c r="F356" s="85"/>
      <c r="G356" s="16"/>
      <c r="H356" s="16"/>
      <c r="I356" s="86"/>
      <c r="J356" s="9"/>
      <c r="K356" s="10"/>
    </row>
    <row r="357" spans="1:11" s="40" customFormat="1" x14ac:dyDescent="0.25">
      <c r="A357" s="82"/>
      <c r="B357" s="83"/>
      <c r="D357" s="9"/>
      <c r="E357" s="84"/>
      <c r="F357" s="85"/>
      <c r="G357" s="16"/>
      <c r="H357" s="16"/>
      <c r="I357" s="86"/>
      <c r="J357" s="9"/>
      <c r="K357" s="10"/>
    </row>
    <row r="358" spans="1:11" s="40" customFormat="1" x14ac:dyDescent="0.25">
      <c r="A358" s="82"/>
      <c r="B358" s="83"/>
      <c r="D358" s="9"/>
      <c r="E358" s="84"/>
      <c r="F358" s="85"/>
      <c r="G358" s="16"/>
      <c r="H358" s="16"/>
      <c r="I358" s="86"/>
      <c r="J358" s="9"/>
      <c r="K358" s="10"/>
    </row>
    <row r="359" spans="1:11" s="40" customFormat="1" x14ac:dyDescent="0.25">
      <c r="A359" s="82"/>
      <c r="B359" s="83"/>
      <c r="D359" s="9"/>
      <c r="E359" s="84"/>
      <c r="F359" s="85"/>
      <c r="G359" s="16"/>
      <c r="H359" s="16"/>
      <c r="I359" s="86"/>
      <c r="J359" s="9"/>
      <c r="K359" s="10"/>
    </row>
    <row r="360" spans="1:11" s="40" customFormat="1" x14ac:dyDescent="0.25">
      <c r="A360" s="82"/>
      <c r="B360" s="83"/>
      <c r="D360" s="9"/>
      <c r="E360" s="84"/>
      <c r="F360" s="85"/>
      <c r="G360" s="16"/>
      <c r="H360" s="16"/>
      <c r="I360" s="86"/>
      <c r="J360" s="9"/>
      <c r="K360" s="10"/>
    </row>
    <row r="361" spans="1:11" s="40" customFormat="1" x14ac:dyDescent="0.25">
      <c r="A361" s="82"/>
      <c r="B361" s="83"/>
      <c r="D361" s="9"/>
      <c r="E361" s="84"/>
      <c r="F361" s="85"/>
      <c r="G361" s="16"/>
      <c r="H361" s="16"/>
      <c r="I361" s="86"/>
      <c r="J361" s="9"/>
      <c r="K361" s="10"/>
    </row>
    <row r="362" spans="1:11" s="40" customFormat="1" x14ac:dyDescent="0.25">
      <c r="A362" s="82"/>
      <c r="B362" s="83"/>
      <c r="D362" s="9"/>
      <c r="E362" s="84"/>
      <c r="F362" s="85"/>
      <c r="G362" s="16"/>
      <c r="H362" s="16"/>
      <c r="I362" s="86"/>
      <c r="J362" s="9"/>
      <c r="K362" s="10"/>
    </row>
    <row r="363" spans="1:11" s="40" customFormat="1" x14ac:dyDescent="0.25">
      <c r="A363" s="82"/>
      <c r="B363" s="83"/>
      <c r="D363" s="9"/>
      <c r="E363" s="84"/>
      <c r="F363" s="85"/>
      <c r="G363" s="16"/>
      <c r="H363" s="16"/>
      <c r="I363" s="86"/>
      <c r="J363" s="9"/>
      <c r="K363" s="10"/>
    </row>
    <row r="364" spans="1:11" s="40" customFormat="1" x14ac:dyDescent="0.25">
      <c r="A364" s="82"/>
      <c r="B364" s="83"/>
      <c r="D364" s="9"/>
      <c r="E364" s="84"/>
      <c r="F364" s="85"/>
      <c r="G364" s="16"/>
      <c r="H364" s="16"/>
      <c r="I364" s="86"/>
      <c r="J364" s="9"/>
      <c r="K364" s="10"/>
    </row>
    <row r="365" spans="1:11" s="40" customFormat="1" x14ac:dyDescent="0.25">
      <c r="A365" s="82"/>
      <c r="B365" s="83"/>
      <c r="D365" s="9"/>
      <c r="E365" s="84"/>
      <c r="F365" s="85"/>
      <c r="G365" s="16"/>
      <c r="H365" s="16"/>
      <c r="I365" s="86"/>
      <c r="J365" s="9"/>
      <c r="K365" s="10"/>
    </row>
    <row r="366" spans="1:11" s="40" customFormat="1" x14ac:dyDescent="0.25">
      <c r="A366" s="82"/>
      <c r="B366" s="83"/>
      <c r="D366" s="9"/>
      <c r="E366" s="84"/>
      <c r="F366" s="85"/>
      <c r="G366" s="16"/>
      <c r="H366" s="16"/>
      <c r="I366" s="86"/>
      <c r="J366" s="9"/>
      <c r="K366" s="10"/>
    </row>
    <row r="367" spans="1:11" s="40" customFormat="1" x14ac:dyDescent="0.25">
      <c r="A367" s="82"/>
      <c r="B367" s="83"/>
      <c r="D367" s="9"/>
      <c r="E367" s="84"/>
      <c r="F367" s="85"/>
      <c r="G367" s="16"/>
      <c r="H367" s="16"/>
      <c r="I367" s="86"/>
      <c r="J367" s="9"/>
      <c r="K367" s="10"/>
    </row>
    <row r="368" spans="1:11" s="40" customFormat="1" x14ac:dyDescent="0.25">
      <c r="A368" s="82"/>
      <c r="B368" s="83"/>
      <c r="D368" s="9"/>
      <c r="E368" s="84"/>
      <c r="F368" s="85"/>
      <c r="G368" s="16"/>
      <c r="H368" s="16"/>
      <c r="I368" s="86"/>
      <c r="J368" s="9"/>
      <c r="K368" s="10"/>
    </row>
    <row r="369" spans="1:11" s="40" customFormat="1" x14ac:dyDescent="0.25">
      <c r="A369" s="82"/>
      <c r="B369" s="83"/>
      <c r="D369" s="9"/>
      <c r="E369" s="84"/>
      <c r="F369" s="85"/>
      <c r="G369" s="16"/>
      <c r="H369" s="16"/>
      <c r="I369" s="86"/>
      <c r="J369" s="9"/>
      <c r="K369" s="10"/>
    </row>
    <row r="370" spans="1:11" s="40" customFormat="1" x14ac:dyDescent="0.25">
      <c r="A370" s="82"/>
      <c r="B370" s="83"/>
      <c r="D370" s="9"/>
      <c r="E370" s="84"/>
      <c r="F370" s="85"/>
      <c r="G370" s="16"/>
      <c r="H370" s="16"/>
      <c r="I370" s="86"/>
      <c r="J370" s="9"/>
      <c r="K370" s="10"/>
    </row>
    <row r="371" spans="1:11" s="40" customFormat="1" x14ac:dyDescent="0.25">
      <c r="A371" s="82"/>
      <c r="B371" s="83"/>
      <c r="D371" s="9"/>
      <c r="E371" s="84"/>
      <c r="F371" s="85"/>
      <c r="G371" s="16"/>
      <c r="H371" s="16"/>
      <c r="I371" s="86"/>
      <c r="J371" s="9"/>
      <c r="K371" s="10"/>
    </row>
    <row r="372" spans="1:11" s="40" customFormat="1" x14ac:dyDescent="0.25">
      <c r="A372" s="82"/>
      <c r="B372" s="83"/>
      <c r="D372" s="9"/>
      <c r="E372" s="84"/>
      <c r="F372" s="85"/>
      <c r="G372" s="16"/>
      <c r="H372" s="16"/>
      <c r="I372" s="86"/>
      <c r="J372" s="9"/>
      <c r="K372" s="10"/>
    </row>
    <row r="373" spans="1:11" s="40" customFormat="1" x14ac:dyDescent="0.25">
      <c r="A373" s="82"/>
      <c r="B373" s="83"/>
      <c r="D373" s="9"/>
      <c r="E373" s="84"/>
      <c r="F373" s="85"/>
      <c r="G373" s="16"/>
      <c r="H373" s="16"/>
      <c r="I373" s="86"/>
      <c r="J373" s="9"/>
      <c r="K373" s="10"/>
    </row>
    <row r="374" spans="1:11" s="40" customFormat="1" x14ac:dyDescent="0.25">
      <c r="A374" s="82"/>
      <c r="B374" s="83"/>
      <c r="D374" s="9"/>
      <c r="E374" s="84"/>
      <c r="F374" s="85"/>
      <c r="G374" s="16"/>
      <c r="H374" s="16"/>
      <c r="I374" s="86"/>
      <c r="J374" s="9"/>
      <c r="K374" s="10"/>
    </row>
    <row r="375" spans="1:11" s="40" customFormat="1" x14ac:dyDescent="0.25">
      <c r="A375" s="82"/>
      <c r="B375" s="83"/>
      <c r="D375" s="9"/>
      <c r="E375" s="84"/>
      <c r="F375" s="85"/>
      <c r="G375" s="16"/>
      <c r="H375" s="16"/>
      <c r="I375" s="86"/>
      <c r="J375" s="9"/>
      <c r="K375" s="10"/>
    </row>
    <row r="376" spans="1:11" s="40" customFormat="1" x14ac:dyDescent="0.25">
      <c r="A376" s="82"/>
      <c r="B376" s="83"/>
      <c r="D376" s="9"/>
      <c r="E376" s="84"/>
      <c r="F376" s="85"/>
      <c r="G376" s="16"/>
      <c r="H376" s="16"/>
      <c r="I376" s="86"/>
      <c r="J376" s="9"/>
      <c r="K376" s="10"/>
    </row>
    <row r="377" spans="1:11" s="40" customFormat="1" x14ac:dyDescent="0.25">
      <c r="A377" s="82"/>
      <c r="B377" s="83"/>
      <c r="D377" s="9"/>
      <c r="E377" s="84"/>
      <c r="F377" s="85"/>
      <c r="G377" s="16"/>
      <c r="H377" s="16"/>
      <c r="I377" s="86"/>
      <c r="J377" s="9"/>
      <c r="K377" s="10"/>
    </row>
    <row r="378" spans="1:11" s="40" customFormat="1" x14ac:dyDescent="0.25">
      <c r="A378" s="82"/>
      <c r="B378" s="83"/>
      <c r="D378" s="9"/>
      <c r="E378" s="84"/>
      <c r="F378" s="85"/>
      <c r="G378" s="16"/>
      <c r="H378" s="16"/>
      <c r="I378" s="86"/>
      <c r="J378" s="9"/>
      <c r="K378" s="10"/>
    </row>
    <row r="379" spans="1:11" s="40" customFormat="1" x14ac:dyDescent="0.25">
      <c r="A379" s="82"/>
      <c r="B379" s="83"/>
      <c r="D379" s="9"/>
      <c r="E379" s="84"/>
      <c r="F379" s="85"/>
      <c r="G379" s="16"/>
      <c r="H379" s="16"/>
      <c r="I379" s="86"/>
      <c r="J379" s="9"/>
      <c r="K379" s="10"/>
    </row>
    <row r="380" spans="1:11" s="40" customFormat="1" x14ac:dyDescent="0.25">
      <c r="A380" s="82"/>
      <c r="B380" s="83"/>
      <c r="D380" s="9"/>
      <c r="E380" s="84"/>
      <c r="F380" s="85"/>
      <c r="G380" s="16"/>
      <c r="H380" s="16"/>
      <c r="I380" s="86"/>
      <c r="J380" s="9"/>
      <c r="K380" s="10"/>
    </row>
    <row r="381" spans="1:11" s="40" customFormat="1" x14ac:dyDescent="0.25">
      <c r="A381" s="82"/>
      <c r="B381" s="83"/>
      <c r="D381" s="9"/>
      <c r="E381" s="84"/>
      <c r="F381" s="85"/>
      <c r="G381" s="16"/>
      <c r="H381" s="16"/>
      <c r="I381" s="86"/>
      <c r="J381" s="9"/>
      <c r="K381" s="10"/>
    </row>
    <row r="382" spans="1:11" s="40" customFormat="1" x14ac:dyDescent="0.25">
      <c r="A382" s="82"/>
      <c r="B382" s="83"/>
      <c r="D382" s="9"/>
      <c r="E382" s="84"/>
      <c r="F382" s="85"/>
      <c r="G382" s="16"/>
      <c r="H382" s="16"/>
      <c r="I382" s="86"/>
      <c r="J382" s="9"/>
      <c r="K382" s="10"/>
    </row>
    <row r="383" spans="1:11" s="40" customFormat="1" x14ac:dyDescent="0.25">
      <c r="A383" s="82"/>
      <c r="B383" s="83"/>
      <c r="D383" s="9"/>
      <c r="E383" s="84"/>
      <c r="F383" s="85"/>
      <c r="G383" s="16"/>
      <c r="H383" s="16"/>
      <c r="I383" s="86"/>
      <c r="J383" s="9"/>
      <c r="K383" s="10"/>
    </row>
    <row r="384" spans="1:11" s="40" customFormat="1" x14ac:dyDescent="0.25">
      <c r="A384" s="82"/>
      <c r="B384" s="83"/>
      <c r="D384" s="9"/>
      <c r="E384" s="84"/>
      <c r="F384" s="85"/>
      <c r="G384" s="16"/>
      <c r="H384" s="16"/>
      <c r="I384" s="86"/>
      <c r="J384" s="9"/>
      <c r="K384" s="10"/>
    </row>
    <row r="385" spans="1:11" s="40" customFormat="1" x14ac:dyDescent="0.25">
      <c r="A385" s="82"/>
      <c r="B385" s="83"/>
      <c r="D385" s="9"/>
      <c r="E385" s="84"/>
      <c r="F385" s="85"/>
      <c r="G385" s="16"/>
      <c r="H385" s="16"/>
      <c r="I385" s="86"/>
      <c r="J385" s="9"/>
      <c r="K385" s="10"/>
    </row>
    <row r="386" spans="1:11" s="40" customFormat="1" x14ac:dyDescent="0.25">
      <c r="A386" s="82"/>
      <c r="B386" s="83"/>
      <c r="D386" s="9"/>
      <c r="E386" s="84"/>
      <c r="F386" s="85"/>
      <c r="G386" s="16"/>
      <c r="H386" s="16"/>
      <c r="I386" s="86"/>
      <c r="J386" s="9"/>
      <c r="K386" s="10"/>
    </row>
    <row r="387" spans="1:11" s="40" customFormat="1" x14ac:dyDescent="0.25">
      <c r="A387" s="82"/>
      <c r="B387" s="83"/>
      <c r="D387" s="9"/>
      <c r="E387" s="84"/>
      <c r="F387" s="85"/>
      <c r="G387" s="16"/>
      <c r="H387" s="16"/>
      <c r="I387" s="86"/>
      <c r="J387" s="9"/>
      <c r="K387" s="10"/>
    </row>
    <row r="388" spans="1:11" s="40" customFormat="1" x14ac:dyDescent="0.25">
      <c r="A388" s="82"/>
      <c r="B388" s="83"/>
      <c r="D388" s="9"/>
      <c r="E388" s="84"/>
      <c r="F388" s="85"/>
      <c r="G388" s="16"/>
      <c r="H388" s="16"/>
      <c r="I388" s="86"/>
      <c r="J388" s="9"/>
      <c r="K388" s="10"/>
    </row>
    <row r="389" spans="1:11" s="40" customFormat="1" x14ac:dyDescent="0.25">
      <c r="A389" s="82"/>
      <c r="B389" s="83"/>
      <c r="D389" s="9"/>
      <c r="E389" s="84"/>
      <c r="F389" s="85"/>
      <c r="G389" s="16"/>
      <c r="H389" s="16"/>
      <c r="I389" s="86"/>
      <c r="J389" s="9"/>
      <c r="K389" s="10"/>
    </row>
    <row r="390" spans="1:11" s="40" customFormat="1" x14ac:dyDescent="0.25">
      <c r="A390" s="82"/>
      <c r="B390" s="83"/>
      <c r="D390" s="9"/>
      <c r="E390" s="84"/>
      <c r="F390" s="85"/>
      <c r="G390" s="16"/>
      <c r="H390" s="16"/>
      <c r="I390" s="86"/>
      <c r="J390" s="9"/>
      <c r="K390" s="10"/>
    </row>
    <row r="391" spans="1:11" s="40" customFormat="1" x14ac:dyDescent="0.25">
      <c r="A391" s="82"/>
      <c r="B391" s="83"/>
      <c r="D391" s="9"/>
      <c r="E391" s="84"/>
      <c r="F391" s="85"/>
      <c r="G391" s="16"/>
      <c r="H391" s="16"/>
      <c r="I391" s="86"/>
      <c r="J391" s="9"/>
      <c r="K391" s="10"/>
    </row>
    <row r="392" spans="1:11" s="40" customFormat="1" x14ac:dyDescent="0.25">
      <c r="A392" s="82"/>
      <c r="B392" s="83"/>
      <c r="D392" s="9"/>
      <c r="E392" s="84"/>
      <c r="F392" s="85"/>
      <c r="G392" s="16"/>
      <c r="H392" s="16"/>
      <c r="I392" s="86"/>
      <c r="J392" s="9"/>
      <c r="K392" s="10"/>
    </row>
    <row r="393" spans="1:11" s="40" customFormat="1" x14ac:dyDescent="0.25">
      <c r="A393" s="82"/>
      <c r="B393" s="83"/>
      <c r="D393" s="9"/>
      <c r="E393" s="84"/>
      <c r="F393" s="85"/>
      <c r="G393" s="16"/>
      <c r="H393" s="16"/>
      <c r="I393" s="86"/>
      <c r="J393" s="9"/>
      <c r="K393" s="10"/>
    </row>
    <row r="394" spans="1:11" s="40" customFormat="1" x14ac:dyDescent="0.25">
      <c r="A394" s="82"/>
      <c r="B394" s="83"/>
      <c r="D394" s="9"/>
      <c r="E394" s="84"/>
      <c r="F394" s="85"/>
      <c r="G394" s="16"/>
      <c r="H394" s="16"/>
      <c r="I394" s="86"/>
      <c r="J394" s="9"/>
      <c r="K394" s="10"/>
    </row>
    <row r="395" spans="1:11" s="40" customFormat="1" x14ac:dyDescent="0.25">
      <c r="A395" s="82"/>
      <c r="B395" s="83"/>
      <c r="D395" s="9"/>
      <c r="E395" s="84"/>
      <c r="F395" s="85"/>
      <c r="G395" s="16"/>
      <c r="H395" s="16"/>
      <c r="I395" s="86"/>
      <c r="J395" s="9"/>
      <c r="K395" s="10"/>
    </row>
    <row r="396" spans="1:11" s="40" customFormat="1" x14ac:dyDescent="0.25">
      <c r="A396" s="82"/>
      <c r="B396" s="83"/>
      <c r="D396" s="9"/>
      <c r="E396" s="84"/>
      <c r="F396" s="85"/>
      <c r="G396" s="16"/>
      <c r="H396" s="16"/>
      <c r="I396" s="86"/>
      <c r="J396" s="9"/>
      <c r="K396" s="10"/>
    </row>
    <row r="397" spans="1:11" s="40" customFormat="1" x14ac:dyDescent="0.25">
      <c r="A397" s="82"/>
      <c r="B397" s="83"/>
      <c r="D397" s="9"/>
      <c r="E397" s="84"/>
      <c r="F397" s="85"/>
      <c r="G397" s="16"/>
      <c r="H397" s="16"/>
      <c r="I397" s="86"/>
      <c r="J397" s="9"/>
      <c r="K397" s="10"/>
    </row>
    <row r="398" spans="1:11" s="40" customFormat="1" x14ac:dyDescent="0.25">
      <c r="A398" s="82"/>
      <c r="B398" s="83"/>
      <c r="D398" s="9"/>
      <c r="E398" s="84"/>
      <c r="F398" s="85"/>
      <c r="G398" s="16"/>
      <c r="H398" s="16"/>
      <c r="I398" s="86"/>
      <c r="J398" s="9"/>
      <c r="K398" s="10"/>
    </row>
  </sheetData>
  <mergeCells count="5">
    <mergeCell ref="A7:A10"/>
    <mergeCell ref="A23:A29"/>
    <mergeCell ref="A31:A32"/>
    <mergeCell ref="A34:A39"/>
    <mergeCell ref="A41:A43"/>
  </mergeCells>
  <pageMargins left="0.31496062992125984" right="0.11811023622047245" top="0.55118110236220474" bottom="0.35433070866141736" header="0.31496062992125984" footer="0.31496062992125984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</vt:lpstr>
      <vt:lpstr>'Расходы '!Заголовки_для_печати</vt:lpstr>
      <vt:lpstr>'Расходы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dcterms:created xsi:type="dcterms:W3CDTF">2024-02-06T06:51:37Z</dcterms:created>
  <dcterms:modified xsi:type="dcterms:W3CDTF">2024-02-06T06:52:33Z</dcterms:modified>
</cp:coreProperties>
</file>