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Уточ. к поясн." sheetId="1" r:id="rId1"/>
  </sheets>
  <definedNames>
    <definedName name="_xlnm.Print_Titles" localSheetId="0">'Уточ. к поясн.'!$5:$5</definedName>
    <definedName name="_xlnm.Print_Area" localSheetId="0">'Уточ. к поясн.'!$A$1:$L$221</definedName>
  </definedNames>
  <calcPr calcId="145621"/>
</workbook>
</file>

<file path=xl/calcChain.xml><?xml version="1.0" encoding="utf-8"?>
<calcChain xmlns="http://schemas.openxmlformats.org/spreadsheetml/2006/main">
  <c r="L219" i="1" l="1"/>
  <c r="I219" i="1"/>
  <c r="E219" i="1"/>
  <c r="L218" i="1"/>
  <c r="I218" i="1"/>
  <c r="E218" i="1"/>
  <c r="L217" i="1"/>
  <c r="I217" i="1"/>
  <c r="E217" i="1"/>
  <c r="L216" i="1"/>
  <c r="I216" i="1"/>
  <c r="E216" i="1"/>
  <c r="L215" i="1"/>
  <c r="I215" i="1"/>
  <c r="E215" i="1"/>
  <c r="L214" i="1"/>
  <c r="I214" i="1"/>
  <c r="E214" i="1"/>
  <c r="L213" i="1"/>
  <c r="I213" i="1"/>
  <c r="E213" i="1"/>
  <c r="L212" i="1"/>
  <c r="I212" i="1"/>
  <c r="E212" i="1"/>
  <c r="L211" i="1"/>
  <c r="I211" i="1"/>
  <c r="E211" i="1"/>
  <c r="L210" i="1"/>
  <c r="K210" i="1"/>
  <c r="J210" i="1"/>
  <c r="H210" i="1"/>
  <c r="I210" i="1" s="1"/>
  <c r="G210" i="1"/>
  <c r="D210" i="1"/>
  <c r="E210" i="1" s="1"/>
  <c r="C210" i="1"/>
  <c r="L209" i="1"/>
  <c r="I209" i="1"/>
  <c r="E209" i="1"/>
  <c r="L208" i="1"/>
  <c r="I208" i="1"/>
  <c r="E208" i="1"/>
  <c r="L207" i="1"/>
  <c r="I207" i="1"/>
  <c r="E207" i="1"/>
  <c r="L206" i="1"/>
  <c r="I206" i="1"/>
  <c r="E206" i="1"/>
  <c r="L205" i="1"/>
  <c r="I205" i="1"/>
  <c r="E205" i="1"/>
  <c r="L204" i="1"/>
  <c r="I204" i="1"/>
  <c r="E204" i="1"/>
  <c r="L203" i="1"/>
  <c r="I203" i="1"/>
  <c r="E203" i="1"/>
  <c r="L202" i="1"/>
  <c r="I202" i="1"/>
  <c r="E202" i="1"/>
  <c r="L201" i="1"/>
  <c r="I201" i="1"/>
  <c r="E201" i="1"/>
  <c r="L200" i="1"/>
  <c r="I200" i="1"/>
  <c r="E200" i="1"/>
  <c r="L199" i="1"/>
  <c r="I199" i="1"/>
  <c r="E199" i="1"/>
  <c r="L198" i="1"/>
  <c r="I198" i="1"/>
  <c r="E198" i="1"/>
  <c r="L197" i="1"/>
  <c r="I197" i="1"/>
  <c r="E197" i="1"/>
  <c r="L196" i="1"/>
  <c r="I196" i="1"/>
  <c r="E196" i="1"/>
  <c r="L195" i="1"/>
  <c r="I195" i="1"/>
  <c r="E195" i="1"/>
  <c r="L194" i="1"/>
  <c r="I194" i="1"/>
  <c r="E194" i="1"/>
  <c r="L193" i="1"/>
  <c r="I193" i="1"/>
  <c r="E193" i="1"/>
  <c r="L192" i="1"/>
  <c r="I192" i="1"/>
  <c r="E192" i="1"/>
  <c r="L191" i="1"/>
  <c r="I191" i="1"/>
  <c r="E191" i="1"/>
  <c r="L190" i="1"/>
  <c r="I190" i="1"/>
  <c r="E190" i="1"/>
  <c r="L189" i="1"/>
  <c r="I189" i="1"/>
  <c r="E189" i="1"/>
  <c r="L188" i="1"/>
  <c r="I188" i="1"/>
  <c r="E188" i="1"/>
  <c r="L187" i="1"/>
  <c r="I187" i="1"/>
  <c r="E187" i="1"/>
  <c r="L186" i="1"/>
  <c r="I186" i="1"/>
  <c r="E186" i="1"/>
  <c r="L185" i="1"/>
  <c r="I185" i="1"/>
  <c r="E185" i="1"/>
  <c r="L184" i="1"/>
  <c r="I184" i="1"/>
  <c r="E184" i="1"/>
  <c r="L183" i="1"/>
  <c r="I183" i="1"/>
  <c r="E183" i="1"/>
  <c r="L182" i="1"/>
  <c r="I182" i="1"/>
  <c r="E182" i="1"/>
  <c r="L181" i="1"/>
  <c r="I181" i="1"/>
  <c r="E181" i="1"/>
  <c r="L180" i="1"/>
  <c r="I180" i="1"/>
  <c r="E180" i="1"/>
  <c r="L179" i="1"/>
  <c r="I179" i="1"/>
  <c r="E179" i="1"/>
  <c r="L178" i="1"/>
  <c r="I178" i="1"/>
  <c r="E178" i="1"/>
  <c r="L177" i="1"/>
  <c r="I177" i="1"/>
  <c r="E177" i="1"/>
  <c r="L176" i="1"/>
  <c r="I176" i="1"/>
  <c r="E176" i="1"/>
  <c r="L175" i="1"/>
  <c r="I175" i="1"/>
  <c r="E175" i="1"/>
  <c r="L174" i="1"/>
  <c r="I174" i="1"/>
  <c r="E174" i="1"/>
  <c r="L173" i="1"/>
  <c r="I173" i="1"/>
  <c r="E173" i="1"/>
  <c r="L172" i="1"/>
  <c r="I172" i="1"/>
  <c r="E172" i="1"/>
  <c r="L171" i="1"/>
  <c r="I171" i="1"/>
  <c r="E171" i="1"/>
  <c r="L170" i="1"/>
  <c r="I170" i="1"/>
  <c r="E170" i="1"/>
  <c r="L169" i="1"/>
  <c r="I169" i="1"/>
  <c r="E169" i="1"/>
  <c r="L168" i="1"/>
  <c r="K168" i="1"/>
  <c r="J168" i="1"/>
  <c r="H168" i="1"/>
  <c r="I168" i="1" s="1"/>
  <c r="G168" i="1"/>
  <c r="D168" i="1"/>
  <c r="E168" i="1" s="1"/>
  <c r="C168" i="1"/>
  <c r="L167" i="1"/>
  <c r="I167" i="1"/>
  <c r="E167" i="1"/>
  <c r="L166" i="1"/>
  <c r="I166" i="1"/>
  <c r="E166" i="1"/>
  <c r="L165" i="1"/>
  <c r="I165" i="1"/>
  <c r="E165" i="1"/>
  <c r="L164" i="1"/>
  <c r="I164" i="1"/>
  <c r="E164" i="1"/>
  <c r="L163" i="1"/>
  <c r="I163" i="1"/>
  <c r="E163" i="1"/>
  <c r="L162" i="1"/>
  <c r="I162" i="1"/>
  <c r="E162" i="1"/>
  <c r="L161" i="1"/>
  <c r="I161" i="1"/>
  <c r="E161" i="1"/>
  <c r="L160" i="1"/>
  <c r="I160" i="1"/>
  <c r="E160" i="1"/>
  <c r="L159" i="1"/>
  <c r="I159" i="1"/>
  <c r="E159" i="1"/>
  <c r="L158" i="1"/>
  <c r="I158" i="1"/>
  <c r="E158" i="1"/>
  <c r="L157" i="1"/>
  <c r="I157" i="1"/>
  <c r="E157" i="1"/>
  <c r="L156" i="1"/>
  <c r="I156" i="1"/>
  <c r="E156" i="1"/>
  <c r="L155" i="1"/>
  <c r="I155" i="1"/>
  <c r="E155" i="1"/>
  <c r="L154" i="1"/>
  <c r="I154" i="1"/>
  <c r="E154" i="1"/>
  <c r="L153" i="1"/>
  <c r="I153" i="1"/>
  <c r="E153" i="1"/>
  <c r="L152" i="1"/>
  <c r="I152" i="1"/>
  <c r="E152" i="1"/>
  <c r="L151" i="1"/>
  <c r="I151" i="1"/>
  <c r="E151" i="1"/>
  <c r="L150" i="1"/>
  <c r="I150" i="1"/>
  <c r="E150" i="1"/>
  <c r="L149" i="1"/>
  <c r="I149" i="1"/>
  <c r="E149" i="1"/>
  <c r="L148" i="1"/>
  <c r="I148" i="1"/>
  <c r="E148" i="1"/>
  <c r="L147" i="1"/>
  <c r="I147" i="1"/>
  <c r="E147" i="1"/>
  <c r="L146" i="1"/>
  <c r="I146" i="1"/>
  <c r="E146" i="1"/>
  <c r="L145" i="1"/>
  <c r="I145" i="1"/>
  <c r="E145" i="1"/>
  <c r="L144" i="1"/>
  <c r="I144" i="1"/>
  <c r="E144" i="1"/>
  <c r="L143" i="1"/>
  <c r="I143" i="1"/>
  <c r="E143" i="1"/>
  <c r="L142" i="1"/>
  <c r="I142" i="1"/>
  <c r="E142" i="1"/>
  <c r="L141" i="1"/>
  <c r="I141" i="1"/>
  <c r="E141" i="1"/>
  <c r="L140" i="1"/>
  <c r="I140" i="1"/>
  <c r="E140" i="1"/>
  <c r="L139" i="1"/>
  <c r="I139" i="1"/>
  <c r="E139" i="1"/>
  <c r="L138" i="1"/>
  <c r="I138" i="1"/>
  <c r="E138" i="1"/>
  <c r="L137" i="1"/>
  <c r="I137" i="1"/>
  <c r="E137" i="1"/>
  <c r="L136" i="1"/>
  <c r="I136" i="1"/>
  <c r="E136" i="1"/>
  <c r="L135" i="1"/>
  <c r="I135" i="1"/>
  <c r="E135" i="1"/>
  <c r="L134" i="1"/>
  <c r="I134" i="1"/>
  <c r="E134" i="1"/>
  <c r="L133" i="1"/>
  <c r="I133" i="1"/>
  <c r="E133" i="1"/>
  <c r="L132" i="1"/>
  <c r="I132" i="1"/>
  <c r="E132" i="1"/>
  <c r="L131" i="1"/>
  <c r="I131" i="1"/>
  <c r="E131" i="1"/>
  <c r="L130" i="1"/>
  <c r="I130" i="1"/>
  <c r="E130" i="1"/>
  <c r="L129" i="1"/>
  <c r="I129" i="1"/>
  <c r="E129" i="1"/>
  <c r="L128" i="1"/>
  <c r="I128" i="1"/>
  <c r="E128" i="1"/>
  <c r="L127" i="1"/>
  <c r="I127" i="1"/>
  <c r="E127" i="1"/>
  <c r="L126" i="1"/>
  <c r="I126" i="1"/>
  <c r="E126" i="1"/>
  <c r="L125" i="1"/>
  <c r="I125" i="1"/>
  <c r="E125" i="1"/>
  <c r="L124" i="1"/>
  <c r="I124" i="1"/>
  <c r="E124" i="1"/>
  <c r="L123" i="1"/>
  <c r="I123" i="1"/>
  <c r="E123" i="1"/>
  <c r="L122" i="1"/>
  <c r="I122" i="1"/>
  <c r="E122" i="1"/>
  <c r="L121" i="1"/>
  <c r="I121" i="1"/>
  <c r="E121" i="1"/>
  <c r="L120" i="1"/>
  <c r="I120" i="1"/>
  <c r="E120" i="1"/>
  <c r="L119" i="1"/>
  <c r="I119" i="1"/>
  <c r="E119" i="1"/>
  <c r="L118" i="1"/>
  <c r="I118" i="1"/>
  <c r="E118" i="1"/>
  <c r="L117" i="1"/>
  <c r="I117" i="1"/>
  <c r="E117" i="1"/>
  <c r="L116" i="1"/>
  <c r="I116" i="1"/>
  <c r="E116" i="1"/>
  <c r="K115" i="1"/>
  <c r="L115" i="1" s="1"/>
  <c r="J115" i="1"/>
  <c r="I115" i="1"/>
  <c r="H115" i="1"/>
  <c r="G115" i="1"/>
  <c r="D115" i="1"/>
  <c r="E115" i="1" s="1"/>
  <c r="C115" i="1"/>
  <c r="L114" i="1"/>
  <c r="I114" i="1"/>
  <c r="E114" i="1"/>
  <c r="E113" i="1"/>
  <c r="L112" i="1"/>
  <c r="I112" i="1"/>
  <c r="E112" i="1"/>
  <c r="K111" i="1"/>
  <c r="K110" i="1" s="1"/>
  <c r="J111" i="1"/>
  <c r="I111" i="1"/>
  <c r="H111" i="1"/>
  <c r="G111" i="1"/>
  <c r="G110" i="1" s="1"/>
  <c r="G220" i="1" s="1"/>
  <c r="D111" i="1"/>
  <c r="E111" i="1" s="1"/>
  <c r="C111" i="1"/>
  <c r="J110" i="1"/>
  <c r="J220" i="1" s="1"/>
  <c r="H110" i="1"/>
  <c r="H220" i="1" s="1"/>
  <c r="C110" i="1"/>
  <c r="C220" i="1" s="1"/>
  <c r="E107" i="1"/>
  <c r="L106" i="1"/>
  <c r="I106" i="1"/>
  <c r="E106" i="1"/>
  <c r="K105" i="1"/>
  <c r="K108" i="1" s="1"/>
  <c r="J105" i="1"/>
  <c r="I105" i="1"/>
  <c r="H105" i="1"/>
  <c r="G105" i="1"/>
  <c r="G108" i="1" s="1"/>
  <c r="D105" i="1"/>
  <c r="C105" i="1"/>
  <c r="L104" i="1"/>
  <c r="I104" i="1"/>
  <c r="E104" i="1"/>
  <c r="L103" i="1"/>
  <c r="I103" i="1"/>
  <c r="E103" i="1"/>
  <c r="L102" i="1"/>
  <c r="I102" i="1"/>
  <c r="E102" i="1"/>
  <c r="L101" i="1"/>
  <c r="I101" i="1"/>
  <c r="E101" i="1"/>
  <c r="L100" i="1"/>
  <c r="I100" i="1"/>
  <c r="E100" i="1"/>
  <c r="L99" i="1"/>
  <c r="I99" i="1"/>
  <c r="E99" i="1"/>
  <c r="L98" i="1"/>
  <c r="I98" i="1"/>
  <c r="E98" i="1"/>
  <c r="L97" i="1"/>
  <c r="I97" i="1"/>
  <c r="E97" i="1"/>
  <c r="L96" i="1"/>
  <c r="I96" i="1"/>
  <c r="E96" i="1"/>
  <c r="L95" i="1"/>
  <c r="I95" i="1"/>
  <c r="E95" i="1"/>
  <c r="L94" i="1"/>
  <c r="I94" i="1"/>
  <c r="E94" i="1"/>
  <c r="L93" i="1"/>
  <c r="I93" i="1"/>
  <c r="E93" i="1"/>
  <c r="L92" i="1"/>
  <c r="I92" i="1"/>
  <c r="E92" i="1"/>
  <c r="L91" i="1"/>
  <c r="I91" i="1"/>
  <c r="E91" i="1"/>
  <c r="L90" i="1"/>
  <c r="I90" i="1"/>
  <c r="E90" i="1"/>
  <c r="L89" i="1"/>
  <c r="I89" i="1"/>
  <c r="E89" i="1"/>
  <c r="L88" i="1"/>
  <c r="I88" i="1"/>
  <c r="E88" i="1"/>
  <c r="L87" i="1"/>
  <c r="I87" i="1"/>
  <c r="E87" i="1"/>
  <c r="L86" i="1"/>
  <c r="I86" i="1"/>
  <c r="E86" i="1"/>
  <c r="L85" i="1"/>
  <c r="I85" i="1"/>
  <c r="E85" i="1"/>
  <c r="L84" i="1"/>
  <c r="I84" i="1"/>
  <c r="E84" i="1"/>
  <c r="L83" i="1"/>
  <c r="I83" i="1"/>
  <c r="E83" i="1"/>
  <c r="L82" i="1"/>
  <c r="I82" i="1"/>
  <c r="E82" i="1"/>
  <c r="L81" i="1"/>
  <c r="I81" i="1"/>
  <c r="E81" i="1"/>
  <c r="L80" i="1"/>
  <c r="I80" i="1"/>
  <c r="E80" i="1"/>
  <c r="L79" i="1"/>
  <c r="I79" i="1"/>
  <c r="E79" i="1"/>
  <c r="L78" i="1"/>
  <c r="I78" i="1"/>
  <c r="E78" i="1"/>
  <c r="L77" i="1"/>
  <c r="I77" i="1"/>
  <c r="E77" i="1"/>
  <c r="L76" i="1"/>
  <c r="I76" i="1"/>
  <c r="E76" i="1"/>
  <c r="L75" i="1"/>
  <c r="I75" i="1"/>
  <c r="E75" i="1"/>
  <c r="L74" i="1"/>
  <c r="K74" i="1"/>
  <c r="J74" i="1"/>
  <c r="J108" i="1" s="1"/>
  <c r="H74" i="1"/>
  <c r="I74" i="1" s="1"/>
  <c r="G74" i="1"/>
  <c r="D74" i="1"/>
  <c r="E74" i="1" s="1"/>
  <c r="C74" i="1"/>
  <c r="L73" i="1"/>
  <c r="I73" i="1"/>
  <c r="E73" i="1"/>
  <c r="L72" i="1"/>
  <c r="I72" i="1"/>
  <c r="E72" i="1"/>
  <c r="L71" i="1"/>
  <c r="I71" i="1"/>
  <c r="E71" i="1"/>
  <c r="L70" i="1"/>
  <c r="I70" i="1"/>
  <c r="E70" i="1"/>
  <c r="L69" i="1"/>
  <c r="I69" i="1"/>
  <c r="E69" i="1"/>
  <c r="L68" i="1"/>
  <c r="I68" i="1"/>
  <c r="E68" i="1"/>
  <c r="L67" i="1"/>
  <c r="I67" i="1"/>
  <c r="E67" i="1"/>
  <c r="L66" i="1"/>
  <c r="I66" i="1"/>
  <c r="E66" i="1"/>
  <c r="K65" i="1"/>
  <c r="L65" i="1" s="1"/>
  <c r="J65" i="1"/>
  <c r="I65" i="1"/>
  <c r="H65" i="1"/>
  <c r="G65" i="1"/>
  <c r="D65" i="1"/>
  <c r="E65" i="1" s="1"/>
  <c r="C65" i="1"/>
  <c r="L64" i="1"/>
  <c r="I64" i="1"/>
  <c r="E64" i="1"/>
  <c r="L63" i="1"/>
  <c r="I63" i="1"/>
  <c r="E63" i="1"/>
  <c r="L62" i="1"/>
  <c r="K62" i="1"/>
  <c r="J62" i="1"/>
  <c r="H62" i="1"/>
  <c r="I62" i="1" s="1"/>
  <c r="G62" i="1"/>
  <c r="D62" i="1"/>
  <c r="C62" i="1"/>
  <c r="E62" i="1" s="1"/>
  <c r="L61" i="1"/>
  <c r="I61" i="1"/>
  <c r="E61" i="1"/>
  <c r="L60" i="1"/>
  <c r="I60" i="1"/>
  <c r="E60" i="1"/>
  <c r="L59" i="1"/>
  <c r="I59" i="1"/>
  <c r="E59" i="1"/>
  <c r="L58" i="1"/>
  <c r="I58" i="1"/>
  <c r="E58" i="1"/>
  <c r="K57" i="1"/>
  <c r="L57" i="1" s="1"/>
  <c r="J57" i="1"/>
  <c r="I57" i="1"/>
  <c r="H57" i="1"/>
  <c r="G57" i="1"/>
  <c r="D57" i="1"/>
  <c r="E57" i="1" s="1"/>
  <c r="C57" i="1"/>
  <c r="K56" i="1"/>
  <c r="L56" i="1" s="1"/>
  <c r="J56" i="1"/>
  <c r="G56" i="1"/>
  <c r="L55" i="1"/>
  <c r="I55" i="1"/>
  <c r="E55" i="1"/>
  <c r="L54" i="1"/>
  <c r="I54" i="1"/>
  <c r="E54" i="1"/>
  <c r="K53" i="1"/>
  <c r="L53" i="1" s="1"/>
  <c r="J53" i="1"/>
  <c r="I53" i="1"/>
  <c r="H53" i="1"/>
  <c r="G53" i="1"/>
  <c r="D53" i="1"/>
  <c r="E53" i="1" s="1"/>
  <c r="C53" i="1"/>
  <c r="K52" i="1"/>
  <c r="L52" i="1" s="1"/>
  <c r="J52" i="1"/>
  <c r="G52" i="1"/>
  <c r="L51" i="1"/>
  <c r="I51" i="1"/>
  <c r="E51" i="1"/>
  <c r="L50" i="1"/>
  <c r="I50" i="1"/>
  <c r="E50" i="1"/>
  <c r="L49" i="1"/>
  <c r="I49" i="1"/>
  <c r="E49" i="1"/>
  <c r="L48" i="1"/>
  <c r="K48" i="1"/>
  <c r="J48" i="1"/>
  <c r="H48" i="1"/>
  <c r="I48" i="1" s="1"/>
  <c r="G48" i="1"/>
  <c r="D48" i="1"/>
  <c r="E48" i="1" s="1"/>
  <c r="C48" i="1"/>
  <c r="L47" i="1"/>
  <c r="I47" i="1"/>
  <c r="E47" i="1"/>
  <c r="L46" i="1"/>
  <c r="I46" i="1"/>
  <c r="E46" i="1"/>
  <c r="L45" i="1"/>
  <c r="I45" i="1"/>
  <c r="E45" i="1"/>
  <c r="L44" i="1"/>
  <c r="I44" i="1"/>
  <c r="E44" i="1"/>
  <c r="L43" i="1"/>
  <c r="I43" i="1"/>
  <c r="E43" i="1"/>
  <c r="L42" i="1"/>
  <c r="I42" i="1"/>
  <c r="E42" i="1"/>
  <c r="L41" i="1"/>
  <c r="I41" i="1"/>
  <c r="E41" i="1"/>
  <c r="L40" i="1"/>
  <c r="I40" i="1"/>
  <c r="E40" i="1"/>
  <c r="L39" i="1"/>
  <c r="I39" i="1"/>
  <c r="E39" i="1"/>
  <c r="L38" i="1"/>
  <c r="I38" i="1"/>
  <c r="E38" i="1"/>
  <c r="K37" i="1"/>
  <c r="L37" i="1" s="1"/>
  <c r="J37" i="1"/>
  <c r="H37" i="1"/>
  <c r="I37" i="1" s="1"/>
  <c r="G37" i="1"/>
  <c r="D37" i="1"/>
  <c r="E37" i="1" s="1"/>
  <c r="C37" i="1"/>
  <c r="L35" i="1"/>
  <c r="I35" i="1"/>
  <c r="E35" i="1"/>
  <c r="L34" i="1"/>
  <c r="I34" i="1"/>
  <c r="E34" i="1"/>
  <c r="K33" i="1"/>
  <c r="L33" i="1" s="1"/>
  <c r="J33" i="1"/>
  <c r="H33" i="1"/>
  <c r="I33" i="1" s="1"/>
  <c r="G33" i="1"/>
  <c r="D33" i="1"/>
  <c r="C33" i="1"/>
  <c r="E33" i="1" s="1"/>
  <c r="L32" i="1"/>
  <c r="I32" i="1"/>
  <c r="E32" i="1"/>
  <c r="L31" i="1"/>
  <c r="I31" i="1"/>
  <c r="E31" i="1"/>
  <c r="K30" i="1"/>
  <c r="L30" i="1" s="1"/>
  <c r="J30" i="1"/>
  <c r="H30" i="1"/>
  <c r="G30" i="1"/>
  <c r="I30" i="1" s="1"/>
  <c r="D30" i="1"/>
  <c r="E30" i="1" s="1"/>
  <c r="C30" i="1"/>
  <c r="L29" i="1"/>
  <c r="I29" i="1"/>
  <c r="E29" i="1"/>
  <c r="K28" i="1"/>
  <c r="L28" i="1" s="1"/>
  <c r="J28" i="1"/>
  <c r="I28" i="1"/>
  <c r="H28" i="1"/>
  <c r="G28" i="1"/>
  <c r="D28" i="1"/>
  <c r="E28" i="1" s="1"/>
  <c r="C28" i="1"/>
  <c r="L27" i="1"/>
  <c r="I27" i="1"/>
  <c r="E27" i="1"/>
  <c r="L26" i="1"/>
  <c r="I26" i="1"/>
  <c r="E26" i="1"/>
  <c r="L25" i="1"/>
  <c r="I25" i="1"/>
  <c r="E25" i="1"/>
  <c r="L24" i="1"/>
  <c r="I24" i="1"/>
  <c r="E24" i="1"/>
  <c r="L23" i="1"/>
  <c r="I23" i="1"/>
  <c r="E23" i="1"/>
  <c r="K22" i="1"/>
  <c r="K21" i="1" s="1"/>
  <c r="L21" i="1" s="1"/>
  <c r="J22" i="1"/>
  <c r="I22" i="1"/>
  <c r="H22" i="1"/>
  <c r="G22" i="1"/>
  <c r="G21" i="1" s="1"/>
  <c r="D22" i="1"/>
  <c r="E22" i="1" s="1"/>
  <c r="C22" i="1"/>
  <c r="J21" i="1"/>
  <c r="H21" i="1"/>
  <c r="I21" i="1" s="1"/>
  <c r="C21" i="1"/>
  <c r="L20" i="1"/>
  <c r="I20" i="1"/>
  <c r="E20" i="1"/>
  <c r="L19" i="1"/>
  <c r="I19" i="1"/>
  <c r="E19" i="1"/>
  <c r="L18" i="1"/>
  <c r="I18" i="1"/>
  <c r="E18" i="1"/>
  <c r="L17" i="1"/>
  <c r="I17" i="1"/>
  <c r="E17" i="1"/>
  <c r="K16" i="1"/>
  <c r="L16" i="1" s="1"/>
  <c r="J16" i="1"/>
  <c r="H16" i="1"/>
  <c r="G16" i="1"/>
  <c r="I16" i="1" s="1"/>
  <c r="D16" i="1"/>
  <c r="E16" i="1" s="1"/>
  <c r="C16" i="1"/>
  <c r="L15" i="1"/>
  <c r="I15" i="1"/>
  <c r="E15" i="1"/>
  <c r="L14" i="1"/>
  <c r="I14" i="1"/>
  <c r="E14" i="1"/>
  <c r="L13" i="1"/>
  <c r="I13" i="1"/>
  <c r="E13" i="1"/>
  <c r="L12" i="1"/>
  <c r="I12" i="1"/>
  <c r="E12" i="1"/>
  <c r="L11" i="1"/>
  <c r="I11" i="1"/>
  <c r="E11" i="1"/>
  <c r="L10" i="1"/>
  <c r="I10" i="1"/>
  <c r="E10" i="1"/>
  <c r="L9" i="1"/>
  <c r="I9" i="1"/>
  <c r="E9" i="1"/>
  <c r="L8" i="1"/>
  <c r="I8" i="1"/>
  <c r="E8" i="1"/>
  <c r="K7" i="1"/>
  <c r="L7" i="1" s="1"/>
  <c r="J7" i="1"/>
  <c r="H7" i="1"/>
  <c r="I7" i="1" s="1"/>
  <c r="G7" i="1"/>
  <c r="D7" i="1"/>
  <c r="E7" i="1" s="1"/>
  <c r="C7" i="1"/>
  <c r="K6" i="1"/>
  <c r="K36" i="1" s="1"/>
  <c r="L36" i="1" s="1"/>
  <c r="J6" i="1"/>
  <c r="J36" i="1" s="1"/>
  <c r="I6" i="1"/>
  <c r="H6" i="1"/>
  <c r="H36" i="1" s="1"/>
  <c r="G6" i="1"/>
  <c r="G36" i="1" s="1"/>
  <c r="D6" i="1"/>
  <c r="C6" i="1"/>
  <c r="C36" i="1" s="1"/>
  <c r="I36" i="1" l="1"/>
  <c r="J109" i="1"/>
  <c r="J221" i="1"/>
  <c r="I220" i="1"/>
  <c r="K220" i="1"/>
  <c r="L110" i="1"/>
  <c r="G109" i="1"/>
  <c r="G221" i="1" s="1"/>
  <c r="K109" i="1"/>
  <c r="L109" i="1" s="1"/>
  <c r="L108" i="1"/>
  <c r="L6" i="1"/>
  <c r="D21" i="1"/>
  <c r="E21" i="1" s="1"/>
  <c r="L22" i="1"/>
  <c r="C56" i="1"/>
  <c r="C52" i="1" s="1"/>
  <c r="C108" i="1" s="1"/>
  <c r="C109" i="1" s="1"/>
  <c r="C221" i="1" s="1"/>
  <c r="H56" i="1"/>
  <c r="D52" i="1"/>
  <c r="E52" i="1" s="1"/>
  <c r="D56" i="1"/>
  <c r="E56" i="1" s="1"/>
  <c r="L105" i="1"/>
  <c r="D110" i="1"/>
  <c r="I110" i="1"/>
  <c r="L111" i="1"/>
  <c r="E6" i="1"/>
  <c r="E105" i="1"/>
  <c r="D220" i="1" l="1"/>
  <c r="E110" i="1"/>
  <c r="I56" i="1"/>
  <c r="H52" i="1"/>
  <c r="K221" i="1"/>
  <c r="L221" i="1" s="1"/>
  <c r="L220" i="1"/>
  <c r="D36" i="1"/>
  <c r="E36" i="1" s="1"/>
  <c r="D108" i="1"/>
  <c r="D221" i="1" l="1"/>
  <c r="E221" i="1" s="1"/>
  <c r="E220" i="1"/>
  <c r="D109" i="1"/>
  <c r="E109" i="1" s="1"/>
  <c r="E108" i="1"/>
  <c r="I52" i="1"/>
  <c r="H108" i="1"/>
  <c r="H109" i="1" l="1"/>
  <c r="I108" i="1"/>
  <c r="I109" i="1" l="1"/>
  <c r="H221" i="1"/>
  <c r="I221" i="1" s="1"/>
</calcChain>
</file>

<file path=xl/sharedStrings.xml><?xml version="1.0" encoding="utf-8"?>
<sst xmlns="http://schemas.openxmlformats.org/spreadsheetml/2006/main" count="455" uniqueCount="358">
  <si>
    <t>Объем бюджета Миасского городского округа по доходам на 2024 год и на плановый период 2025 - 2026 годов</t>
  </si>
  <si>
    <t>тыс. рублей</t>
  </si>
  <si>
    <t>Коды бюджетной классификации</t>
  </si>
  <si>
    <t>Наименование доходов</t>
  </si>
  <si>
    <t xml:space="preserve"> Бюджет на 
2024 год</t>
  </si>
  <si>
    <t>Проект бюджета на 
2024 год</t>
  </si>
  <si>
    <t>Причины отклонения</t>
  </si>
  <si>
    <t>Бюджета на 
2025 год</t>
  </si>
  <si>
    <t>Проект бюджета на 
2025 год</t>
  </si>
  <si>
    <t xml:space="preserve"> Бюджета на 
2026 год</t>
  </si>
  <si>
    <t>Проект бюджета на 
2026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</si>
  <si>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</si>
  <si>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</si>
  <si>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2024 год -</t>
    </r>
    <r>
      <rPr>
        <sz val="12"/>
        <color indexed="10"/>
        <rFont val="Times New Roman"/>
        <family val="1"/>
        <charset val="204"/>
      </rPr>
      <t xml:space="preserve"> </t>
    </r>
    <r>
      <rPr>
        <sz val="12"/>
        <color indexed="8"/>
        <rFont val="Times New Roman"/>
        <family val="1"/>
        <charset val="204"/>
      </rPr>
      <t>15,77621604%, 2025 год - 15,65877086%, 2026 год - 15,32977809%</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</si>
  <si>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</si>
  <si>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</si>
  <si>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Ожидаемое поступление</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</si>
  <si>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</si>
  <si>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</si>
  <si>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</si>
  <si>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</si>
  <si>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</si>
  <si>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</si>
  <si>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</si>
  <si>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</si>
  <si>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</si>
  <si>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</si>
  <si>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</si>
  <si>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</si>
  <si>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</si>
  <si>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000 1 03 02000 01 0000 110</t>
  </si>
  <si>
    <t>Акцизы по подакцизным товарам (продукции), производимым на территории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</si>
  <si>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</si>
  <si>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</si>
  <si>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</si>
  <si>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</si>
  <si>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</si>
  <si>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</si>
  <si>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</si>
  <si>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</si>
  <si>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</si>
  <si>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</si>
  <si>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</si>
  <si>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</si>
  <si>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</si>
  <si>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</si>
  <si>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</si>
  <si>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</si>
  <si>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</si>
  <si>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</si>
  <si>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</si>
  <si>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</si>
  <si>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</si>
  <si>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</si>
  <si>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</si>
  <si>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</si>
  <si>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</si>
  <si>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</si>
  <si>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</si>
  <si>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</si>
  <si>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</si>
  <si>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</si>
  <si>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</si>
  <si>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</si>
  <si>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</si>
  <si>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</si>
  <si>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</si>
  <si>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</si>
  <si>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</si>
  <si>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</si>
  <si>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</si>
  <si>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</si>
  <si>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</si>
  <si>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</si>
  <si>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</si>
  <si>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</si>
  <si>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</si>
  <si>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</si>
  <si>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</si>
  <si>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</si>
  <si>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</si>
  <si>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</si>
  <si>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</si>
  <si>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</si>
  <si>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</si>
  <si>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</si>
  <si>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</si>
  <si>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</si>
  <si>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</si>
  <si>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</si>
  <si>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</si>
  <si>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</si>
  <si>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</si>
  <si>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</si>
  <si>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</si>
  <si>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</si>
  <si>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</si>
  <si>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</si>
  <si>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</si>
  <si>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</si>
  <si>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</si>
  <si>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</si>
  <si>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</si>
  <si>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</si>
  <si>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</si>
  <si>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</si>
  <si>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</si>
  <si>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</si>
  <si>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</si>
  <si>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</si>
  <si>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</si>
  <si>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</si>
  <si>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</si>
  <si>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</si>
  <si>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</si>
  <si>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</si>
  <si>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</si>
  <si>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</si>
  <si>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</si>
  <si>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</si>
  <si>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</si>
  <si>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</si>
  <si>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</si>
  <si>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</si>
  <si>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</si>
  <si>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</si>
  <si>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</si>
  <si>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</si>
  <si>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</si>
  <si>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</si>
  <si>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</si>
  <si>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</si>
  <si>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</si>
  <si>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</si>
  <si>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</si>
  <si>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</si>
  <si>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</si>
  <si>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</si>
  <si>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</si>
  <si>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</si>
  <si>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</si>
  <si>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</si>
  <si>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</si>
  <si>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</si>
  <si>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</si>
  <si>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</si>
  <si>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</si>
  <si>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</si>
  <si>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</si>
  <si>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</si>
  <si>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</si>
  <si>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</si>
  <si>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</si>
  <si>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</si>
  <si>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</si>
  <si>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</si>
  <si>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</si>
  <si>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</si>
  <si>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</si>
  <si>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</si>
  <si>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</si>
  <si>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</si>
  <si>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</si>
  <si>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</si>
  <si>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</si>
  <si>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</si>
  <si>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</si>
  <si>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</si>
  <si>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</si>
  <si>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</si>
  <si>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</si>
  <si>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</si>
  <si>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</si>
  <si>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</si>
  <si>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</si>
  <si>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</si>
  <si>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</si>
  <si>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</si>
  <si>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</si>
  <si>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</si>
  <si>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</si>
  <si>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</si>
  <si>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</si>
  <si>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</si>
  <si>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</si>
  <si>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</si>
  <si>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</si>
  <si>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</si>
  <si>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</si>
  <si>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</si>
  <si>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</si>
  <si>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283 1 17 15020 04 0010 150</t>
  </si>
  <si>
    <t>Инициативные платежи, зачисляемые в бюджеты городских округов</t>
  </si>
  <si>
    <t>Письмо Администрации МГО от 29.01.2024г. № 38/8</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</si>
  <si>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</si>
  <si>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</si>
  <si>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</si>
  <si>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</si>
  <si>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</si>
  <si>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</si>
  <si>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</si>
  <si>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</si>
  <si>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</si>
  <si>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</si>
  <si>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</si>
  <si>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Распоряжение Правительства ЧО от 11.01.2024г.
 № 6 - рп</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</si>
  <si>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</si>
  <si>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</si>
  <si>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</si>
  <si>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</si>
  <si>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</si>
  <si>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</si>
  <si>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</si>
  <si>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</si>
  <si>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</si>
  <si>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</si>
  <si>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</si>
  <si>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</si>
  <si>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</si>
  <si>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283 2 02 25424 04 0000 150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</si>
  <si>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</si>
  <si>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</si>
  <si>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</si>
  <si>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</si>
  <si>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</si>
  <si>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</si>
  <si>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поддержку отрасли культуры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</si>
  <si>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</si>
  <si>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 xml:space="preserve">283 2 02 25555 04 0000 150 </t>
  </si>
  <si>
    <t>Субсидии бюджетам городских округов на реализацию программ формирования современной городской среды</t>
  </si>
  <si>
    <t>287 2 02 25753 04 0000 150</t>
  </si>
  <si>
    <t>Субсидии бюджетам городских округов на софинансирование закупки и монтажа оборудования для создания "умных" спортивных площадок</t>
  </si>
  <si>
    <t>283 2 02 29999 04 0000 150</t>
  </si>
  <si>
    <t xml:space="preserve">Прочие субсидии бюджетам городских округов на  капитальные вложения в объекты физической культуры и спорта </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</si>
  <si>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</si>
  <si>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мероприятия по организации пляжей в традиционных местах неорганизованного отдыха людей вблизи водоемов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</si>
  <si>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</si>
  <si>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</si>
  <si>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</si>
  <si>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</si>
  <si>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создание, модернизация (реконструкция)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t>
  </si>
  <si>
    <t>Прочие субсидии бюджетам городских округов на строительство газопроводов и газовых сетей, в том числе проектно-изыскательские работы</t>
  </si>
  <si>
    <t>Прочие субсидии бюджетам городских округов на благоустройство мест отдыха, расположенных в городах с численностью населения до 500 тысяч человек</t>
  </si>
  <si>
    <t>Прочие субсидии бюджетам городских округов на ликвидацию несанкционированных свалок отходов</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</si>
  <si>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</si>
  <si>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</si>
  <si>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</si>
  <si>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</si>
  <si>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молодежью в  возрасте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</si>
  <si>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</si>
  <si>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</si>
  <si>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</si>
  <si>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</si>
  <si>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</si>
  <si>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</si>
  <si>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</si>
  <si>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</si>
  <si>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</si>
  <si>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</si>
  <si>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Субсидии бюджетам городских округов на создание детских технопарков "Кванториум"</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</si>
  <si>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</si>
  <si>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</si>
  <si>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</si>
  <si>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</si>
  <si>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разработку проектно-сметной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</si>
  <si>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</si>
  <si>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</si>
  <si>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</si>
  <si>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</si>
  <si>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</si>
  <si>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</si>
  <si>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</si>
  <si>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</si>
  <si>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(территорий) муниципальных общеобразовательных организаций</t>
  </si>
  <si>
    <t>Прочие субсидии бюджетам городских округов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</si>
  <si>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Прочие 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</si>
  <si>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</si>
  <si>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</si>
  <si>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</si>
  <si>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</si>
  <si>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</si>
  <si>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</si>
  <si>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</si>
  <si>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</si>
  <si>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</si>
  <si>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</si>
  <si>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</si>
  <si>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</si>
  <si>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</si>
  <si>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</si>
  <si>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</si>
  <si>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</si>
  <si>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</si>
  <si>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</si>
  <si>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</si>
  <si>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</si>
  <si>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</si>
  <si>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</si>
  <si>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</si>
  <si>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</si>
  <si>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</si>
  <si>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</si>
  <si>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</si>
  <si>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</si>
  <si>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</si>
  <si>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</si>
  <si>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на реализацию переданных государственных полномочий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</si>
  <si>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</si>
  <si>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</si>
  <si>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</si>
  <si>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</si>
  <si>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</si>
  <si>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</si>
  <si>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</si>
  <si>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</si>
  <si>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</si>
  <si>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</si>
  <si>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</si>
  <si>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</si>
  <si>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</si>
  <si>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</si>
  <si>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</si>
  <si>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</si>
  <si>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</si>
  <si>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</si>
  <si>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</si>
  <si>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</si>
  <si>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</si>
  <si>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</si>
  <si>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</si>
  <si>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</si>
  <si>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</si>
  <si>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</si>
  <si>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</si>
  <si>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</si>
  <si>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</si>
  <si>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</si>
  <si>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</si>
  <si>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</si>
  <si>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</si>
  <si>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</si>
  <si>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</si>
  <si>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</si>
  <si>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</si>
  <si>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</si>
  <si>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</si>
  <si>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</si>
  <si>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288 2 02 49999 04 0000 150</t>
  </si>
  <si>
    <t>Прочие межбюджетные трансферты, передаваемые бюджетам городских округов на приобретение наглядных материалов, пропагандирующих необходимость гигиены полости рта, для муниципальных образовательных организаций, реализующих образовательные программы дошкольного образования, в целях формирования здорового образа жизни детей дошкольного возраста</t>
  </si>
  <si>
    <t>000 2 04 00000 00 0000 000</t>
  </si>
  <si>
    <t>Безвозмездные поступления от негосударственных организаций</t>
  </si>
  <si>
    <t>000 2 07 00000 00 0000 000</t>
  </si>
  <si>
    <t>Прочие безвозмездные поступления</t>
  </si>
  <si>
    <t>000 2 00 00000 00 0000 000</t>
  </si>
  <si>
    <t>БЕЗВОЗМЕЗДНЫЕ ПОСТУПЛЕНИЯ</t>
  </si>
  <si>
    <t>ВСЕГО ДОХОДОВ</t>
  </si>
  <si>
    <t>Приложение  1</t>
  </si>
  <si>
    <t>Откл</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</si>
</sst>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3"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sz val="1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0" fontId="1" fillId="0" borderId="0"/>
    <xf numFmtId="166" fontId="3" fillId="0" borderId="0" applyFont="0" applyFill="0" applyBorder="0" applyAlignment="0" applyProtection="0"/>
    <xf numFmtId="0" fontId="3" fillId="0" borderId="0" applyFont="0" applyFill="0" applyBorder="0" applyAlignment="0" applyProtection="0"/>
    <xf numFmtId="166" fontId="12" fillId="0" borderId="0" applyFont="0" applyFill="0" applyBorder="0" applyAlignment="0" applyProtection="0"/>
  </cellStyleXfs>
  <cellXfs count="57">
    <xf numFmtId="0" fontId="0" fillId="0" borderId="0" xfId="0"/>
    <xf numFmtId="0" fontId="0" fillId="0" borderId="0" xfId="0" applyFont="1" applyAlignment="1">
      <alignment horizontal="center" vertical="center"/>
    </xf>
    <xf numFmtId="164" fontId="4" fillId="2" borderId="1" xfId="2" applyNumberFormat="1" applyFont="1" applyFill="1" applyBorder="1" applyAlignment="1">
      <alignment horizontal="center" vertical="center" wrapText="1"/>
    </xf>
    <xf numFmtId="164" fontId="2" fillId="2" borderId="1" xfId="2" applyNumberFormat="1" applyFont="1" applyFill="1" applyBorder="1" applyAlignment="1">
      <alignment horizontal="center" vertical="center" wrapText="1"/>
    </xf>
    <xf numFmtId="0" fontId="2" fillId="2" borderId="2" xfId="2"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5" fontId="4" fillId="2" borderId="2" xfId="3" applyNumberFormat="1" applyFont="1" applyFill="1" applyBorder="1" applyAlignment="1">
      <alignment horizontal="center" vertical="center" wrapText="1"/>
    </xf>
    <xf numFmtId="165" fontId="2" fillId="2" borderId="2" xfId="3" applyNumberFormat="1" applyFont="1" applyFill="1" applyBorder="1" applyAlignment="1">
      <alignment horizontal="center" vertical="center" wrapText="1"/>
    </xf>
    <xf numFmtId="0" fontId="2" fillId="2" borderId="3" xfId="2" applyFont="1" applyFill="1" applyBorder="1" applyAlignment="1">
      <alignment horizontal="center" vertical="center" wrapText="1"/>
    </xf>
    <xf numFmtId="0" fontId="5" fillId="2" borderId="2" xfId="2"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165" fontId="0" fillId="0" borderId="0" xfId="0" applyNumberFormat="1"/>
    <xf numFmtId="0" fontId="2" fillId="2" borderId="2" xfId="2" applyFont="1" applyFill="1" applyBorder="1" applyAlignment="1">
      <alignment horizontal="justify"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0" fontId="2" fillId="2" borderId="2" xfId="2" applyFont="1" applyFill="1" applyBorder="1" applyAlignment="1">
      <alignment vertical="center" wrapText="1"/>
    </xf>
    <xf numFmtId="165" fontId="4"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5"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3" fontId="2" fillId="2" borderId="5" xfId="2" applyNumberFormat="1" applyFont="1" applyFill="1" applyBorder="1" applyAlignment="1">
      <alignment horizontal="center" vertical="center" wrapText="1"/>
    </xf>
    <xf numFmtId="0" fontId="2" fillId="2" borderId="2" xfId="2" applyFont="1" applyFill="1" applyBorder="1" applyAlignment="1">
      <alignment horizontal="justify" vertical="center"/>
    </xf>
    <xf numFmtId="165" fontId="8" fillId="2" borderId="2" xfId="3" applyNumberFormat="1" applyFont="1" applyFill="1" applyBorder="1" applyAlignment="1">
      <alignment horizontal="center" vertical="center" wrapText="1"/>
    </xf>
    <xf numFmtId="49" fontId="4" fillId="2" borderId="7" xfId="5" applyNumberFormat="1" applyFont="1" applyFill="1" applyBorder="1" applyAlignment="1">
      <alignment horizontal="justify" vertical="center" wrapText="1"/>
    </xf>
    <xf numFmtId="165" fontId="4" fillId="0" borderId="2" xfId="3" applyNumberFormat="1" applyFont="1" applyFill="1" applyBorder="1" applyAlignment="1">
      <alignment horizontal="center" vertical="center" wrapText="1"/>
    </xf>
    <xf numFmtId="165" fontId="2" fillId="0" borderId="2" xfId="3" applyNumberFormat="1" applyFont="1" applyFill="1" applyBorder="1" applyAlignment="1">
      <alignment horizontal="center" vertical="center" wrapText="1"/>
    </xf>
    <xf numFmtId="0" fontId="2" fillId="2" borderId="0" xfId="2" applyFont="1" applyFill="1" applyAlignment="1">
      <alignment horizontal="center" vertical="center" wrapText="1"/>
    </xf>
    <xf numFmtId="49" fontId="2" fillId="2" borderId="2" xfId="2" applyNumberFormat="1" applyFont="1" applyFill="1" applyBorder="1" applyAlignment="1" applyProtection="1">
      <alignment horizontal="center" vertical="center" wrapText="1"/>
    </xf>
    <xf numFmtId="49" fontId="5" fillId="2" borderId="8"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5" fillId="2" borderId="4" xfId="2" applyFont="1" applyFill="1" applyBorder="1" applyAlignment="1">
      <alignment horizontal="justify" vertical="center" wrapText="1"/>
    </xf>
    <xf numFmtId="0" fontId="2" fillId="2" borderId="4" xfId="2" applyFont="1" applyFill="1" applyBorder="1" applyAlignment="1">
      <alignment horizontal="justify" vertical="center" wrapText="1"/>
    </xf>
    <xf numFmtId="0" fontId="5" fillId="2" borderId="2" xfId="2"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5" fillId="2" borderId="2" xfId="2" applyFont="1" applyFill="1" applyBorder="1" applyAlignment="1">
      <alignment horizontal="center" vertical="center"/>
    </xf>
    <xf numFmtId="49" fontId="4" fillId="2" borderId="2" xfId="5" applyNumberFormat="1" applyFont="1" applyFill="1" applyBorder="1" applyAlignment="1">
      <alignment horizontal="left" vertical="center" wrapText="1"/>
    </xf>
    <xf numFmtId="0" fontId="10" fillId="2" borderId="0" xfId="2" applyFont="1" applyFill="1" applyAlignment="1">
      <alignment horizontal="justify" vertical="center" wrapText="1"/>
    </xf>
    <xf numFmtId="0" fontId="11" fillId="2" borderId="0" xfId="2" applyFont="1" applyFill="1" applyAlignment="1">
      <alignment horizontal="center" vertical="center" wrapText="1"/>
    </xf>
    <xf numFmtId="0" fontId="2" fillId="2" borderId="0" xfId="1" applyFont="1" applyFill="1" applyAlignment="1">
      <alignment horizontal="right" vertical="center" wrapText="1"/>
    </xf>
    <xf numFmtId="164" fontId="4" fillId="2" borderId="0" xfId="2" applyNumberFormat="1" applyFont="1" applyFill="1" applyBorder="1" applyAlignment="1">
      <alignment horizontal="center" vertical="center" wrapText="1"/>
    </xf>
    <xf numFmtId="164" fontId="2" fillId="2" borderId="1" xfId="2" applyNumberFormat="1" applyFont="1" applyFill="1" applyBorder="1" applyAlignment="1">
      <alignment horizontal="right"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49" fontId="4" fillId="2" borderId="5" xfId="5" applyNumberFormat="1" applyFont="1" applyFill="1" applyBorder="1" applyAlignment="1">
      <alignment horizontal="left" vertical="center" wrapText="1"/>
    </xf>
    <xf numFmtId="49" fontId="4" fillId="2" borderId="6" xfId="5" applyNumberFormat="1" applyFont="1" applyFill="1" applyBorder="1" applyAlignment="1">
      <alignment horizontal="left" vertical="center" wrapText="1"/>
    </xf>
  </cellXfs>
  <cellStyles count="11">
    <cellStyle name="Обычный" xfId="0" builtinId="0"/>
    <cellStyle name="Обычный 2" xfId="6"/>
    <cellStyle name="Обычный 2 2" xfId="2"/>
    <cellStyle name="Обычный 2 3" xfId="1"/>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1"/>
  <sheetViews>
    <sheetView tabSelected="1" view="pageBreakPreview" topLeftCell="A209" zoomScale="80" zoomScaleNormal="100" zoomScaleSheetLayoutView="80" workbookViewId="0">
      <selection activeCell="I209" sqref="I1:I1048576"/>
    </sheetView>
  </sheetViews>
  <sheetFormatPr defaultRowHeight="18.75" x14ac:dyDescent="0.25"/>
  <cols>
    <col min="1" max="1" width="31.85546875" style="38" customWidth="1"/>
    <col min="2" max="2" width="68.85546875" style="48" customWidth="1"/>
    <col min="3" max="3" width="13.5703125" style="49" customWidth="1"/>
    <col min="4" max="4" width="13.28515625" style="49" customWidth="1"/>
    <col min="5" max="5" width="12" style="49" customWidth="1"/>
    <col min="6" max="6" width="17.42578125" style="38" customWidth="1"/>
    <col min="7" max="7" width="13" style="49" customWidth="1"/>
    <col min="8" max="8" width="13.140625" style="49" customWidth="1"/>
    <col min="9" max="9" width="10.28515625" style="49" customWidth="1"/>
    <col min="10" max="10" width="13.140625" customWidth="1"/>
    <col min="11" max="11" width="13.42578125" customWidth="1"/>
    <col min="12" max="12" width="9.42578125" style="1" customWidth="1"/>
    <col min="13" max="13" width="17.5703125" customWidth="1"/>
    <col min="14" max="14" width="10.7109375" customWidth="1"/>
  </cols>
  <sheetData>
    <row r="1" spans="1:14" ht="15.75" customHeight="1" x14ac:dyDescent="0.25">
      <c r="A1" s="50" t="s">
        <v>356</v>
      </c>
      <c r="B1" s="50"/>
      <c r="C1" s="50"/>
      <c r="D1" s="50"/>
      <c r="E1" s="50"/>
      <c r="F1" s="50"/>
      <c r="G1" s="50"/>
      <c r="H1" s="50"/>
      <c r="I1" s="50"/>
      <c r="J1" s="50"/>
      <c r="K1" s="50"/>
      <c r="L1" s="50"/>
    </row>
    <row r="2" spans="1:14" ht="15.75" customHeight="1" x14ac:dyDescent="0.25">
      <c r="A2" s="51" t="s">
        <v>0</v>
      </c>
      <c r="B2" s="51"/>
      <c r="C2" s="51"/>
      <c r="D2" s="51"/>
      <c r="E2" s="51"/>
      <c r="F2" s="51"/>
      <c r="G2" s="51"/>
      <c r="H2" s="51"/>
      <c r="I2" s="51"/>
      <c r="J2" s="51"/>
    </row>
    <row r="3" spans="1:14" ht="15" customHeight="1" x14ac:dyDescent="0.25">
      <c r="A3" s="51"/>
      <c r="B3" s="51"/>
      <c r="C3" s="51"/>
      <c r="D3" s="51"/>
      <c r="E3" s="51"/>
      <c r="F3" s="51"/>
      <c r="G3" s="51"/>
      <c r="H3" s="51"/>
      <c r="I3" s="51"/>
      <c r="J3" s="51"/>
    </row>
    <row r="4" spans="1:14" ht="15.75" x14ac:dyDescent="0.25">
      <c r="A4" s="2"/>
      <c r="B4" s="2"/>
      <c r="C4" s="2"/>
      <c r="D4" s="2"/>
      <c r="E4" s="3"/>
      <c r="F4" s="3"/>
      <c r="G4" s="52" t="s">
        <v>1</v>
      </c>
      <c r="H4" s="52"/>
      <c r="I4" s="52"/>
      <c r="J4" s="52"/>
      <c r="K4" s="52"/>
      <c r="L4" s="52"/>
    </row>
    <row r="5" spans="1:14" ht="68.25" customHeight="1" x14ac:dyDescent="0.25">
      <c r="A5" s="4" t="s">
        <v>2</v>
      </c>
      <c r="B5" s="4" t="s">
        <v>3</v>
      </c>
      <c r="C5" s="4" t="s">
        <v>4</v>
      </c>
      <c r="D5" s="4" t="s">
        <v>5</v>
      </c>
      <c r="E5" s="4" t="s">
        <v>357</v>
      </c>
      <c r="F5" s="4" t="s">
        <v>6</v>
      </c>
      <c r="G5" s="5" t="s">
        <v>7</v>
      </c>
      <c r="H5" s="4" t="s">
        <v>8</v>
      </c>
      <c r="I5" s="4" t="s">
        <v>357</v>
      </c>
      <c r="J5" s="5" t="s">
        <v>9</v>
      </c>
      <c r="K5" s="5" t="s">
        <v>10</v>
      </c>
      <c r="L5" s="4" t="s">
        <v>357</v>
      </c>
    </row>
    <row r="6" spans="1:14" ht="15.75" x14ac:dyDescent="0.25">
      <c r="A6" s="6" t="s">
        <v>11</v>
      </c>
      <c r="B6" s="7" t="s">
        <v>12</v>
      </c>
      <c r="C6" s="8">
        <f>SUM(C8:C15)</f>
        <v>1832282.1</v>
      </c>
      <c r="D6" s="8">
        <f>SUM(D8:D15)</f>
        <v>2026485.2</v>
      </c>
      <c r="E6" s="9">
        <f>D6-C6</f>
        <v>194203.09999999986</v>
      </c>
      <c r="F6" s="9"/>
      <c r="G6" s="8">
        <f>SUM(G8:G15)</f>
        <v>2021972.4</v>
      </c>
      <c r="H6" s="8">
        <f>SUM(H8:H15)</f>
        <v>2021972.4</v>
      </c>
      <c r="I6" s="9">
        <f>H6-G6</f>
        <v>0</v>
      </c>
      <c r="J6" s="8">
        <f>SUM(J8:J15)</f>
        <v>2208307.6</v>
      </c>
      <c r="K6" s="8">
        <f>SUM(K8:K15)</f>
        <v>2208307.6</v>
      </c>
      <c r="L6" s="9">
        <f>K6-J6</f>
        <v>0</v>
      </c>
    </row>
    <row r="7" spans="1:14" ht="63" x14ac:dyDescent="0.25">
      <c r="A7" s="10"/>
      <c r="B7" s="11" t="s">
        <v>13</v>
      </c>
      <c r="C7" s="12">
        <f>(C8+C9+C10+C11+C14)*15.77621604/30.77621604+C12+((C13+C15)*15.77621604/30.71874477)</f>
        <v>942717.16536919202</v>
      </c>
      <c r="D7" s="12">
        <f>(D8+D9+D10+D11+D14)*15.77621604/30.77621604+D12+((D13+D15)*15.77621604/30.71874477)</f>
        <v>1042308.0217739108</v>
      </c>
      <c r="E7" s="9">
        <f t="shared" ref="E7:E70" si="0">D7-C7</f>
        <v>99590.856404718827</v>
      </c>
      <c r="F7" s="9"/>
      <c r="G7" s="12">
        <f>(G8+G9+G10+G11+G14)*15.65877086/30.65877086+G12+((G13+G15)*15.65877086/30.60129959)</f>
        <v>1036438.6713765257</v>
      </c>
      <c r="H7" s="12">
        <f>(H8+H9+H10+H11+H14)*15.65877086/30.65877086+H12+((H13+H15)*15.65877086/30.60129959)</f>
        <v>1036438.6713765257</v>
      </c>
      <c r="I7" s="9">
        <f t="shared" ref="I7:I70" si="1">H7-G7</f>
        <v>0</v>
      </c>
      <c r="J7" s="12">
        <f>(J8+J9+J10+J11+J14)*15.32977809/30.32977809+J12+((J13+J15)*15.32977809/30.27230683)</f>
        <v>1120128.7446972097</v>
      </c>
      <c r="K7" s="12">
        <f>(K8+K9+K10+K11+K14)*15.32977809/30.32977809+K12+((K13+K15)*15.32977809/30.27230683)</f>
        <v>1120128.7446972097</v>
      </c>
      <c r="L7" s="12">
        <f t="shared" ref="L7:L70" si="2">K7-J7</f>
        <v>0</v>
      </c>
      <c r="M7" s="13"/>
      <c r="N7" s="13"/>
    </row>
    <row r="8" spans="1:14" ht="78.75" x14ac:dyDescent="0.25">
      <c r="A8" s="53" t="s">
        <v>14</v>
      </c>
      <c r="B8" s="14" t="s">
        <v>15</v>
      </c>
      <c r="C8" s="9">
        <v>1519727.6</v>
      </c>
      <c r="D8" s="9">
        <v>1666930.7</v>
      </c>
      <c r="E8" s="9">
        <f t="shared" si="0"/>
        <v>147203.09999999986</v>
      </c>
      <c r="F8" s="9" t="s">
        <v>16</v>
      </c>
      <c r="G8" s="9">
        <v>1703629</v>
      </c>
      <c r="H8" s="9">
        <v>1703629</v>
      </c>
      <c r="I8" s="9">
        <f t="shared" si="1"/>
        <v>0</v>
      </c>
      <c r="J8" s="9">
        <v>1882189.6</v>
      </c>
      <c r="K8" s="9">
        <v>1882189.6</v>
      </c>
      <c r="L8" s="9">
        <f t="shared" si="2"/>
        <v>0</v>
      </c>
    </row>
    <row r="9" spans="1:14" ht="47.25" x14ac:dyDescent="0.25">
      <c r="A9" s="54"/>
      <c r="B9" s="14" t="s">
        <v>17</v>
      </c>
      <c r="C9" s="9">
        <v>74889.5</v>
      </c>
      <c r="D9" s="9">
        <v>74889.5</v>
      </c>
      <c r="E9" s="9">
        <f t="shared" si="0"/>
        <v>0</v>
      </c>
      <c r="F9" s="9"/>
      <c r="G9" s="9">
        <v>76543.399999999994</v>
      </c>
      <c r="H9" s="9">
        <v>76543.399999999994</v>
      </c>
      <c r="I9" s="9">
        <f t="shared" si="1"/>
        <v>0</v>
      </c>
      <c r="J9" s="9">
        <v>77918</v>
      </c>
      <c r="K9" s="9">
        <v>77918</v>
      </c>
      <c r="L9" s="9">
        <f t="shared" si="2"/>
        <v>0</v>
      </c>
    </row>
    <row r="10" spans="1:14" ht="110.25" x14ac:dyDescent="0.25">
      <c r="A10" s="15" t="s">
        <v>18</v>
      </c>
      <c r="B10" s="16" t="s">
        <v>19</v>
      </c>
      <c r="C10" s="9">
        <v>12500</v>
      </c>
      <c r="D10" s="9">
        <v>12500</v>
      </c>
      <c r="E10" s="9">
        <f t="shared" si="0"/>
        <v>0</v>
      </c>
      <c r="F10" s="9"/>
      <c r="G10" s="9">
        <v>13150</v>
      </c>
      <c r="H10" s="9">
        <v>13150</v>
      </c>
      <c r="I10" s="9">
        <f t="shared" si="1"/>
        <v>0</v>
      </c>
      <c r="J10" s="9">
        <v>14300</v>
      </c>
      <c r="K10" s="9">
        <v>14300</v>
      </c>
      <c r="L10" s="9">
        <f t="shared" si="2"/>
        <v>0</v>
      </c>
    </row>
    <row r="11" spans="1:14" ht="47.25" x14ac:dyDescent="0.25">
      <c r="A11" s="15" t="s">
        <v>20</v>
      </c>
      <c r="B11" s="14" t="s">
        <v>21</v>
      </c>
      <c r="C11" s="9">
        <v>20315</v>
      </c>
      <c r="D11" s="9">
        <v>20315</v>
      </c>
      <c r="E11" s="9">
        <f t="shared" si="0"/>
        <v>0</v>
      </c>
      <c r="F11" s="9"/>
      <c r="G11" s="9">
        <v>20750</v>
      </c>
      <c r="H11" s="9">
        <v>20750</v>
      </c>
      <c r="I11" s="9">
        <f t="shared" si="1"/>
        <v>0</v>
      </c>
      <c r="J11" s="9">
        <v>21100</v>
      </c>
      <c r="K11" s="9">
        <v>21100</v>
      </c>
      <c r="L11" s="9">
        <f t="shared" si="2"/>
        <v>0</v>
      </c>
    </row>
    <row r="12" spans="1:14" ht="94.5" x14ac:dyDescent="0.25">
      <c r="A12" s="15" t="s">
        <v>22</v>
      </c>
      <c r="B12" s="16" t="s">
        <v>23</v>
      </c>
      <c r="C12" s="9">
        <v>6800</v>
      </c>
      <c r="D12" s="9">
        <v>6800</v>
      </c>
      <c r="E12" s="9">
        <f t="shared" si="0"/>
        <v>0</v>
      </c>
      <c r="F12" s="9"/>
      <c r="G12" s="9">
        <v>7300</v>
      </c>
      <c r="H12" s="9">
        <v>7300</v>
      </c>
      <c r="I12" s="9">
        <f t="shared" si="1"/>
        <v>0</v>
      </c>
      <c r="J12" s="9">
        <v>7700</v>
      </c>
      <c r="K12" s="9">
        <v>7700</v>
      </c>
      <c r="L12" s="9">
        <f t="shared" si="2"/>
        <v>0</v>
      </c>
    </row>
    <row r="13" spans="1:14" ht="94.5" x14ac:dyDescent="0.25">
      <c r="A13" s="15" t="s">
        <v>24</v>
      </c>
      <c r="B13" s="16" t="s">
        <v>25</v>
      </c>
      <c r="C13" s="9">
        <v>88750</v>
      </c>
      <c r="D13" s="9">
        <v>90750</v>
      </c>
      <c r="E13" s="9">
        <f t="shared" si="0"/>
        <v>2000</v>
      </c>
      <c r="F13" s="9" t="s">
        <v>16</v>
      </c>
      <c r="G13" s="9">
        <v>90150</v>
      </c>
      <c r="H13" s="9">
        <v>90150</v>
      </c>
      <c r="I13" s="9">
        <f t="shared" si="1"/>
        <v>0</v>
      </c>
      <c r="J13" s="9">
        <v>92930</v>
      </c>
      <c r="K13" s="9">
        <v>92930</v>
      </c>
      <c r="L13" s="9">
        <f t="shared" si="2"/>
        <v>0</v>
      </c>
    </row>
    <row r="14" spans="1:14" ht="47.25" x14ac:dyDescent="0.25">
      <c r="A14" s="15" t="s">
        <v>26</v>
      </c>
      <c r="B14" s="16" t="s">
        <v>27</v>
      </c>
      <c r="C14" s="9">
        <v>35800</v>
      </c>
      <c r="D14" s="9">
        <v>40800</v>
      </c>
      <c r="E14" s="9">
        <f t="shared" si="0"/>
        <v>5000</v>
      </c>
      <c r="F14" s="9" t="s">
        <v>16</v>
      </c>
      <c r="G14" s="9">
        <v>36250</v>
      </c>
      <c r="H14" s="9">
        <v>36250</v>
      </c>
      <c r="I14" s="9">
        <f t="shared" si="1"/>
        <v>0</v>
      </c>
      <c r="J14" s="9">
        <v>37050</v>
      </c>
      <c r="K14" s="9">
        <v>37050</v>
      </c>
      <c r="L14" s="9">
        <f t="shared" si="2"/>
        <v>0</v>
      </c>
    </row>
    <row r="15" spans="1:14" ht="47.25" x14ac:dyDescent="0.25">
      <c r="A15" s="15" t="s">
        <v>28</v>
      </c>
      <c r="B15" s="16" t="s">
        <v>29</v>
      </c>
      <c r="C15" s="9">
        <v>73500</v>
      </c>
      <c r="D15" s="9">
        <v>113500</v>
      </c>
      <c r="E15" s="9">
        <f t="shared" si="0"/>
        <v>40000</v>
      </c>
      <c r="F15" s="9" t="s">
        <v>16</v>
      </c>
      <c r="G15" s="9">
        <v>74200</v>
      </c>
      <c r="H15" s="9">
        <v>74200</v>
      </c>
      <c r="I15" s="9">
        <f t="shared" si="1"/>
        <v>0</v>
      </c>
      <c r="J15" s="9">
        <v>75120</v>
      </c>
      <c r="K15" s="9">
        <v>75120</v>
      </c>
      <c r="L15" s="9">
        <f t="shared" si="2"/>
        <v>0</v>
      </c>
    </row>
    <row r="16" spans="1:14" ht="31.5" x14ac:dyDescent="0.25">
      <c r="A16" s="17" t="s">
        <v>30</v>
      </c>
      <c r="B16" s="18" t="s">
        <v>31</v>
      </c>
      <c r="C16" s="8">
        <f>C17+C18+C19+C20</f>
        <v>35640.799999999996</v>
      </c>
      <c r="D16" s="8">
        <f>D17+D18+D19+D20</f>
        <v>35640.799999999996</v>
      </c>
      <c r="E16" s="9">
        <f t="shared" si="0"/>
        <v>0</v>
      </c>
      <c r="F16" s="9"/>
      <c r="G16" s="8">
        <f>G17+G18+G19+G20</f>
        <v>36672.300000000003</v>
      </c>
      <c r="H16" s="8">
        <f>H17+H18+H19+H20</f>
        <v>36672.300000000003</v>
      </c>
      <c r="I16" s="9">
        <f t="shared" si="1"/>
        <v>0</v>
      </c>
      <c r="J16" s="8">
        <f>J17+J18+J19+J20</f>
        <v>37343.9</v>
      </c>
      <c r="K16" s="8">
        <f>K17+K18+K19+K20</f>
        <v>37343.9</v>
      </c>
      <c r="L16" s="9">
        <f t="shared" si="2"/>
        <v>0</v>
      </c>
    </row>
    <row r="17" spans="1:12" ht="110.25" x14ac:dyDescent="0.25">
      <c r="A17" s="15" t="s">
        <v>32</v>
      </c>
      <c r="B17" s="19" t="s">
        <v>33</v>
      </c>
      <c r="C17" s="9">
        <v>18588.2</v>
      </c>
      <c r="D17" s="9">
        <v>18588.2</v>
      </c>
      <c r="E17" s="9">
        <f t="shared" si="0"/>
        <v>0</v>
      </c>
      <c r="F17" s="9"/>
      <c r="G17" s="9">
        <v>19079.099999999999</v>
      </c>
      <c r="H17" s="9">
        <v>19079.099999999999</v>
      </c>
      <c r="I17" s="9">
        <f t="shared" si="1"/>
        <v>0</v>
      </c>
      <c r="J17" s="9">
        <v>19452.400000000001</v>
      </c>
      <c r="K17" s="9">
        <v>19452.400000000001</v>
      </c>
      <c r="L17" s="9">
        <f t="shared" si="2"/>
        <v>0</v>
      </c>
    </row>
    <row r="18" spans="1:12" ht="126" x14ac:dyDescent="0.25">
      <c r="A18" s="15" t="s">
        <v>34</v>
      </c>
      <c r="B18" s="19" t="s">
        <v>35</v>
      </c>
      <c r="C18" s="9">
        <v>88.6</v>
      </c>
      <c r="D18" s="9">
        <v>88.6</v>
      </c>
      <c r="E18" s="9">
        <f t="shared" si="0"/>
        <v>0</v>
      </c>
      <c r="F18" s="9"/>
      <c r="G18" s="9">
        <v>100.2</v>
      </c>
      <c r="H18" s="9">
        <v>100.2</v>
      </c>
      <c r="I18" s="9">
        <f t="shared" si="1"/>
        <v>0</v>
      </c>
      <c r="J18" s="9">
        <v>103.3</v>
      </c>
      <c r="K18" s="9">
        <v>103.3</v>
      </c>
      <c r="L18" s="9">
        <f t="shared" si="2"/>
        <v>0</v>
      </c>
    </row>
    <row r="19" spans="1:12" ht="110.25" x14ac:dyDescent="0.25">
      <c r="A19" s="15" t="s">
        <v>36</v>
      </c>
      <c r="B19" s="19" t="s">
        <v>37</v>
      </c>
      <c r="C19" s="9">
        <v>19273.8</v>
      </c>
      <c r="D19" s="9">
        <v>19273.8</v>
      </c>
      <c r="E19" s="9">
        <f t="shared" si="0"/>
        <v>0</v>
      </c>
      <c r="F19" s="9"/>
      <c r="G19" s="9">
        <v>19864.7</v>
      </c>
      <c r="H19" s="9">
        <v>19864.7</v>
      </c>
      <c r="I19" s="9">
        <f t="shared" si="1"/>
        <v>0</v>
      </c>
      <c r="J19" s="9">
        <v>20259.7</v>
      </c>
      <c r="K19" s="9">
        <v>20259.7</v>
      </c>
      <c r="L19" s="9">
        <f t="shared" si="2"/>
        <v>0</v>
      </c>
    </row>
    <row r="20" spans="1:12" ht="110.25" x14ac:dyDescent="0.25">
      <c r="A20" s="15" t="s">
        <v>38</v>
      </c>
      <c r="B20" s="19" t="s">
        <v>39</v>
      </c>
      <c r="C20" s="9">
        <v>-2309.8000000000002</v>
      </c>
      <c r="D20" s="9">
        <v>-2309.8000000000002</v>
      </c>
      <c r="E20" s="9">
        <f t="shared" si="0"/>
        <v>0</v>
      </c>
      <c r="F20" s="9"/>
      <c r="G20" s="9">
        <v>-2371.6999999999998</v>
      </c>
      <c r="H20" s="9">
        <v>-2371.6999999999998</v>
      </c>
      <c r="I20" s="9">
        <f t="shared" si="1"/>
        <v>0</v>
      </c>
      <c r="J20" s="9">
        <v>-2471.5</v>
      </c>
      <c r="K20" s="9">
        <v>-2471.5</v>
      </c>
      <c r="L20" s="9">
        <f t="shared" si="2"/>
        <v>0</v>
      </c>
    </row>
    <row r="21" spans="1:12" ht="15.75" x14ac:dyDescent="0.25">
      <c r="A21" s="6" t="s">
        <v>40</v>
      </c>
      <c r="B21" s="20" t="s">
        <v>41</v>
      </c>
      <c r="C21" s="8">
        <f>C22+C25+C26+C27</f>
        <v>500750</v>
      </c>
      <c r="D21" s="8">
        <f>D22+D25+D26+D27</f>
        <v>529289</v>
      </c>
      <c r="E21" s="9">
        <f t="shared" si="0"/>
        <v>28539</v>
      </c>
      <c r="F21" s="9"/>
      <c r="G21" s="8">
        <f>G22+G25+G26+G27</f>
        <v>524968</v>
      </c>
      <c r="H21" s="8">
        <f>H22+H25+H26+H27</f>
        <v>524968</v>
      </c>
      <c r="I21" s="9">
        <f t="shared" si="1"/>
        <v>0</v>
      </c>
      <c r="J21" s="8">
        <f>J22+J25+J26+J27</f>
        <v>550387</v>
      </c>
      <c r="K21" s="8">
        <f>K22+K25+K26+K27</f>
        <v>550387</v>
      </c>
      <c r="L21" s="9">
        <f t="shared" si="2"/>
        <v>0</v>
      </c>
    </row>
    <row r="22" spans="1:12" ht="31.5" x14ac:dyDescent="0.25">
      <c r="A22" s="6" t="s">
        <v>42</v>
      </c>
      <c r="B22" s="7" t="s">
        <v>43</v>
      </c>
      <c r="C22" s="8">
        <f>SUM(C23:C24)</f>
        <v>480369</v>
      </c>
      <c r="D22" s="8">
        <f>SUM(D23:D24)</f>
        <v>497058</v>
      </c>
      <c r="E22" s="9">
        <f t="shared" si="0"/>
        <v>16689</v>
      </c>
      <c r="F22" s="9"/>
      <c r="G22" s="8">
        <f>SUM(G23:G24)</f>
        <v>504387</v>
      </c>
      <c r="H22" s="8">
        <f>SUM(H23:H24)</f>
        <v>504387</v>
      </c>
      <c r="I22" s="9">
        <f t="shared" si="1"/>
        <v>0</v>
      </c>
      <c r="J22" s="8">
        <f>SUM(J23:J24)</f>
        <v>529606</v>
      </c>
      <c r="K22" s="8">
        <f>SUM(K23:K24)</f>
        <v>529606</v>
      </c>
      <c r="L22" s="9">
        <f t="shared" si="2"/>
        <v>0</v>
      </c>
    </row>
    <row r="23" spans="1:12" ht="31.5" x14ac:dyDescent="0.25">
      <c r="A23" s="4" t="s">
        <v>44</v>
      </c>
      <c r="B23" s="14" t="s">
        <v>45</v>
      </c>
      <c r="C23" s="9">
        <v>350585</v>
      </c>
      <c r="D23" s="9">
        <v>350585</v>
      </c>
      <c r="E23" s="9">
        <f t="shared" si="0"/>
        <v>0</v>
      </c>
      <c r="F23" s="9"/>
      <c r="G23" s="9">
        <v>370585</v>
      </c>
      <c r="H23" s="9">
        <v>370585</v>
      </c>
      <c r="I23" s="9">
        <f t="shared" si="1"/>
        <v>0</v>
      </c>
      <c r="J23" s="9">
        <v>390585</v>
      </c>
      <c r="K23" s="9">
        <v>390585</v>
      </c>
      <c r="L23" s="9">
        <f t="shared" si="2"/>
        <v>0</v>
      </c>
    </row>
    <row r="24" spans="1:12" ht="63" x14ac:dyDescent="0.25">
      <c r="A24" s="4" t="s">
        <v>46</v>
      </c>
      <c r="B24" s="14" t="s">
        <v>47</v>
      </c>
      <c r="C24" s="9">
        <v>129784</v>
      </c>
      <c r="D24" s="9">
        <v>146473</v>
      </c>
      <c r="E24" s="9">
        <f t="shared" si="0"/>
        <v>16689</v>
      </c>
      <c r="F24" s="9" t="s">
        <v>16</v>
      </c>
      <c r="G24" s="9">
        <v>133802</v>
      </c>
      <c r="H24" s="9">
        <v>133802</v>
      </c>
      <c r="I24" s="9">
        <f t="shared" si="1"/>
        <v>0</v>
      </c>
      <c r="J24" s="9">
        <v>139021</v>
      </c>
      <c r="K24" s="9">
        <v>139021</v>
      </c>
      <c r="L24" s="9">
        <f t="shared" si="2"/>
        <v>0</v>
      </c>
    </row>
    <row r="25" spans="1:12" ht="31.5" x14ac:dyDescent="0.25">
      <c r="A25" s="4" t="s">
        <v>48</v>
      </c>
      <c r="B25" s="14" t="s">
        <v>49</v>
      </c>
      <c r="C25" s="9">
        <v>0</v>
      </c>
      <c r="D25" s="9">
        <v>0</v>
      </c>
      <c r="E25" s="9">
        <f t="shared" si="0"/>
        <v>0</v>
      </c>
      <c r="F25" s="9"/>
      <c r="G25" s="9">
        <v>0</v>
      </c>
      <c r="H25" s="9">
        <v>0</v>
      </c>
      <c r="I25" s="9">
        <f t="shared" si="1"/>
        <v>0</v>
      </c>
      <c r="J25" s="9">
        <v>0</v>
      </c>
      <c r="K25" s="9">
        <v>0</v>
      </c>
      <c r="L25" s="9">
        <f t="shared" si="2"/>
        <v>0</v>
      </c>
    </row>
    <row r="26" spans="1:12" ht="15.75" x14ac:dyDescent="0.25">
      <c r="A26" s="4" t="s">
        <v>50</v>
      </c>
      <c r="B26" s="14" t="s">
        <v>51</v>
      </c>
      <c r="C26" s="9">
        <v>181</v>
      </c>
      <c r="D26" s="9">
        <v>181</v>
      </c>
      <c r="E26" s="9">
        <f t="shared" si="0"/>
        <v>0</v>
      </c>
      <c r="F26" s="9"/>
      <c r="G26" s="9">
        <v>181</v>
      </c>
      <c r="H26" s="9">
        <v>181</v>
      </c>
      <c r="I26" s="9">
        <f t="shared" si="1"/>
        <v>0</v>
      </c>
      <c r="J26" s="9">
        <v>181</v>
      </c>
      <c r="K26" s="9">
        <v>181</v>
      </c>
      <c r="L26" s="9">
        <f t="shared" si="2"/>
        <v>0</v>
      </c>
    </row>
    <row r="27" spans="1:12" ht="31.5" x14ac:dyDescent="0.25">
      <c r="A27" s="4" t="s">
        <v>52</v>
      </c>
      <c r="B27" s="14" t="s">
        <v>53</v>
      </c>
      <c r="C27" s="9">
        <v>20200</v>
      </c>
      <c r="D27" s="9">
        <v>32050</v>
      </c>
      <c r="E27" s="9">
        <f t="shared" si="0"/>
        <v>11850</v>
      </c>
      <c r="F27" s="9" t="s">
        <v>16</v>
      </c>
      <c r="G27" s="9">
        <v>20400</v>
      </c>
      <c r="H27" s="9">
        <v>20400</v>
      </c>
      <c r="I27" s="9">
        <f t="shared" si="1"/>
        <v>0</v>
      </c>
      <c r="J27" s="9">
        <v>20600</v>
      </c>
      <c r="K27" s="9">
        <v>20600</v>
      </c>
      <c r="L27" s="9">
        <f t="shared" si="2"/>
        <v>0</v>
      </c>
    </row>
    <row r="28" spans="1:12" ht="15.75" x14ac:dyDescent="0.25">
      <c r="A28" s="6" t="s">
        <v>54</v>
      </c>
      <c r="B28" s="20" t="s">
        <v>55</v>
      </c>
      <c r="C28" s="8">
        <f>C29+C30</f>
        <v>177445</v>
      </c>
      <c r="D28" s="8">
        <f>D29+D30</f>
        <v>183445</v>
      </c>
      <c r="E28" s="9">
        <f t="shared" si="0"/>
        <v>6000</v>
      </c>
      <c r="F28" s="9"/>
      <c r="G28" s="8">
        <f>G29+G30</f>
        <v>177595</v>
      </c>
      <c r="H28" s="8">
        <f>H29+H30</f>
        <v>177595</v>
      </c>
      <c r="I28" s="9">
        <f t="shared" si="1"/>
        <v>0</v>
      </c>
      <c r="J28" s="8">
        <f>J29+J30</f>
        <v>177750</v>
      </c>
      <c r="K28" s="8">
        <f>K29+K30</f>
        <v>177750</v>
      </c>
      <c r="L28" s="9">
        <f t="shared" si="2"/>
        <v>0</v>
      </c>
    </row>
    <row r="29" spans="1:12" ht="47.25" x14ac:dyDescent="0.25">
      <c r="A29" s="4" t="s">
        <v>56</v>
      </c>
      <c r="B29" s="14" t="s">
        <v>57</v>
      </c>
      <c r="C29" s="9">
        <v>83795</v>
      </c>
      <c r="D29" s="9">
        <v>83795</v>
      </c>
      <c r="E29" s="9">
        <f t="shared" si="0"/>
        <v>0</v>
      </c>
      <c r="F29" s="9"/>
      <c r="G29" s="9">
        <v>83895</v>
      </c>
      <c r="H29" s="9">
        <v>83895</v>
      </c>
      <c r="I29" s="9">
        <f t="shared" si="1"/>
        <v>0</v>
      </c>
      <c r="J29" s="9">
        <v>84000</v>
      </c>
      <c r="K29" s="9">
        <v>84000</v>
      </c>
      <c r="L29" s="9">
        <f t="shared" si="2"/>
        <v>0</v>
      </c>
    </row>
    <row r="30" spans="1:12" ht="15.75" x14ac:dyDescent="0.25">
      <c r="A30" s="4" t="s">
        <v>58</v>
      </c>
      <c r="B30" s="7" t="s">
        <v>59</v>
      </c>
      <c r="C30" s="8">
        <f>C31+C32</f>
        <v>93650</v>
      </c>
      <c r="D30" s="8">
        <f>D31+D32</f>
        <v>99650</v>
      </c>
      <c r="E30" s="9">
        <f t="shared" si="0"/>
        <v>6000</v>
      </c>
      <c r="F30" s="9"/>
      <c r="G30" s="8">
        <f>G31+G32</f>
        <v>93700</v>
      </c>
      <c r="H30" s="8">
        <f>H31+H32</f>
        <v>93700</v>
      </c>
      <c r="I30" s="9">
        <f t="shared" si="1"/>
        <v>0</v>
      </c>
      <c r="J30" s="8">
        <f>J31+J32</f>
        <v>93750</v>
      </c>
      <c r="K30" s="8">
        <f>K31+K32</f>
        <v>93750</v>
      </c>
      <c r="L30" s="9">
        <f t="shared" si="2"/>
        <v>0</v>
      </c>
    </row>
    <row r="31" spans="1:12" ht="31.5" x14ac:dyDescent="0.25">
      <c r="A31" s="4" t="s">
        <v>60</v>
      </c>
      <c r="B31" s="14" t="s">
        <v>61</v>
      </c>
      <c r="C31" s="9">
        <v>72150</v>
      </c>
      <c r="D31" s="9">
        <v>74150</v>
      </c>
      <c r="E31" s="9">
        <f t="shared" si="0"/>
        <v>2000</v>
      </c>
      <c r="F31" s="9" t="s">
        <v>16</v>
      </c>
      <c r="G31" s="9">
        <v>72200</v>
      </c>
      <c r="H31" s="9">
        <v>72200</v>
      </c>
      <c r="I31" s="9">
        <f t="shared" si="1"/>
        <v>0</v>
      </c>
      <c r="J31" s="9">
        <v>72250</v>
      </c>
      <c r="K31" s="9">
        <v>72250</v>
      </c>
      <c r="L31" s="9">
        <f t="shared" si="2"/>
        <v>0</v>
      </c>
    </row>
    <row r="32" spans="1:12" ht="31.5" x14ac:dyDescent="0.25">
      <c r="A32" s="4" t="s">
        <v>62</v>
      </c>
      <c r="B32" s="14" t="s">
        <v>63</v>
      </c>
      <c r="C32" s="9">
        <v>21500</v>
      </c>
      <c r="D32" s="9">
        <v>25500</v>
      </c>
      <c r="E32" s="9">
        <f t="shared" si="0"/>
        <v>4000</v>
      </c>
      <c r="F32" s="9" t="s">
        <v>16</v>
      </c>
      <c r="G32" s="9">
        <v>21500</v>
      </c>
      <c r="H32" s="9">
        <v>21500</v>
      </c>
      <c r="I32" s="9">
        <f t="shared" si="1"/>
        <v>0</v>
      </c>
      <c r="J32" s="9">
        <v>21500</v>
      </c>
      <c r="K32" s="9">
        <v>21500</v>
      </c>
      <c r="L32" s="9">
        <f t="shared" si="2"/>
        <v>0</v>
      </c>
    </row>
    <row r="33" spans="1:12" ht="15.75" x14ac:dyDescent="0.25">
      <c r="A33" s="6" t="s">
        <v>64</v>
      </c>
      <c r="B33" s="7" t="s">
        <v>65</v>
      </c>
      <c r="C33" s="8">
        <f>SUM(C34:C35)</f>
        <v>24442</v>
      </c>
      <c r="D33" s="8">
        <f>SUM(D34:D35)</f>
        <v>26442</v>
      </c>
      <c r="E33" s="9">
        <f t="shared" si="0"/>
        <v>2000</v>
      </c>
      <c r="F33" s="9"/>
      <c r="G33" s="8">
        <f>SUM(G34:G35)</f>
        <v>24931</v>
      </c>
      <c r="H33" s="8">
        <f>SUM(H34:H35)</f>
        <v>24931</v>
      </c>
      <c r="I33" s="9">
        <f t="shared" si="1"/>
        <v>0</v>
      </c>
      <c r="J33" s="8">
        <f>SUM(J34:J35)</f>
        <v>26017</v>
      </c>
      <c r="K33" s="8">
        <f>SUM(K34:K35)</f>
        <v>26017</v>
      </c>
      <c r="L33" s="9">
        <f t="shared" si="2"/>
        <v>0</v>
      </c>
    </row>
    <row r="34" spans="1:12" ht="47.25" x14ac:dyDescent="0.25">
      <c r="A34" s="4" t="s">
        <v>66</v>
      </c>
      <c r="B34" s="14" t="s">
        <v>67</v>
      </c>
      <c r="C34" s="9">
        <v>24402</v>
      </c>
      <c r="D34" s="9">
        <v>26402</v>
      </c>
      <c r="E34" s="9">
        <f t="shared" si="0"/>
        <v>2000</v>
      </c>
      <c r="F34" s="9" t="s">
        <v>16</v>
      </c>
      <c r="G34" s="9">
        <v>24656</v>
      </c>
      <c r="H34" s="9">
        <v>24656</v>
      </c>
      <c r="I34" s="9">
        <f t="shared" si="1"/>
        <v>0</v>
      </c>
      <c r="J34" s="9">
        <v>24912</v>
      </c>
      <c r="K34" s="9">
        <v>24912</v>
      </c>
      <c r="L34" s="9">
        <f t="shared" si="2"/>
        <v>0</v>
      </c>
    </row>
    <row r="35" spans="1:12" ht="31.5" x14ac:dyDescent="0.25">
      <c r="A35" s="4" t="s">
        <v>68</v>
      </c>
      <c r="B35" s="14" t="s">
        <v>69</v>
      </c>
      <c r="C35" s="9">
        <v>40</v>
      </c>
      <c r="D35" s="9">
        <v>40</v>
      </c>
      <c r="E35" s="9">
        <f t="shared" si="0"/>
        <v>0</v>
      </c>
      <c r="F35" s="9"/>
      <c r="G35" s="9">
        <v>275</v>
      </c>
      <c r="H35" s="9">
        <v>275</v>
      </c>
      <c r="I35" s="9">
        <f t="shared" si="1"/>
        <v>0</v>
      </c>
      <c r="J35" s="9">
        <v>1105</v>
      </c>
      <c r="K35" s="9">
        <v>1105</v>
      </c>
      <c r="L35" s="9">
        <f t="shared" si="2"/>
        <v>0</v>
      </c>
    </row>
    <row r="36" spans="1:12" ht="15.75" x14ac:dyDescent="0.25">
      <c r="A36" s="21" t="s">
        <v>70</v>
      </c>
      <c r="B36" s="22"/>
      <c r="C36" s="8">
        <f>C6+C16+C21+C28+C33</f>
        <v>2570559.9000000004</v>
      </c>
      <c r="D36" s="8">
        <f>D6+D16+D21+D28+D33</f>
        <v>2801302</v>
      </c>
      <c r="E36" s="9">
        <f t="shared" si="0"/>
        <v>230742.09999999963</v>
      </c>
      <c r="F36" s="9"/>
      <c r="G36" s="8">
        <f>G6+G16+G21+G28+G33</f>
        <v>2786138.7</v>
      </c>
      <c r="H36" s="8">
        <f>H6+H16+H21+H28+H33</f>
        <v>2786138.7</v>
      </c>
      <c r="I36" s="9">
        <f t="shared" si="1"/>
        <v>0</v>
      </c>
      <c r="J36" s="8">
        <f>J6+J16+J21+J28+J33</f>
        <v>2999805.5</v>
      </c>
      <c r="K36" s="8">
        <f>K6+K16+K21+K28+K33</f>
        <v>2999805.5</v>
      </c>
      <c r="L36" s="9">
        <f t="shared" si="2"/>
        <v>0</v>
      </c>
    </row>
    <row r="37" spans="1:12" ht="31.5" x14ac:dyDescent="0.25">
      <c r="A37" s="6" t="s">
        <v>71</v>
      </c>
      <c r="B37" s="20" t="s">
        <v>72</v>
      </c>
      <c r="C37" s="8">
        <f>SUM(C38:C47)</f>
        <v>75070.5</v>
      </c>
      <c r="D37" s="8">
        <f>SUM(D38:D47)</f>
        <v>78070.5</v>
      </c>
      <c r="E37" s="9">
        <f t="shared" si="0"/>
        <v>3000</v>
      </c>
      <c r="F37" s="9"/>
      <c r="G37" s="8">
        <f>SUM(G38:G47)</f>
        <v>74665.7</v>
      </c>
      <c r="H37" s="8">
        <f>SUM(H38:H47)</f>
        <v>74665.7</v>
      </c>
      <c r="I37" s="9">
        <f t="shared" si="1"/>
        <v>0</v>
      </c>
      <c r="J37" s="8">
        <f>SUM(J38:J47)</f>
        <v>74252.7</v>
      </c>
      <c r="K37" s="8">
        <f>SUM(K38:K47)</f>
        <v>74252.7</v>
      </c>
      <c r="L37" s="9">
        <f t="shared" si="2"/>
        <v>0</v>
      </c>
    </row>
    <row r="38" spans="1:12" ht="78.75" x14ac:dyDescent="0.25">
      <c r="A38" s="23" t="s">
        <v>73</v>
      </c>
      <c r="B38" s="24" t="s">
        <v>74</v>
      </c>
      <c r="C38" s="9">
        <v>50526.5</v>
      </c>
      <c r="D38" s="9">
        <v>53526.5</v>
      </c>
      <c r="E38" s="9">
        <f t="shared" si="0"/>
        <v>3000</v>
      </c>
      <c r="F38" s="9" t="s">
        <v>16</v>
      </c>
      <c r="G38" s="9">
        <v>50526.5</v>
      </c>
      <c r="H38" s="9">
        <v>50526.5</v>
      </c>
      <c r="I38" s="9">
        <f t="shared" si="1"/>
        <v>0</v>
      </c>
      <c r="J38" s="9">
        <v>50526.5</v>
      </c>
      <c r="K38" s="9">
        <v>50526.5</v>
      </c>
      <c r="L38" s="9">
        <f t="shared" si="2"/>
        <v>0</v>
      </c>
    </row>
    <row r="39" spans="1:12" ht="78.75" x14ac:dyDescent="0.25">
      <c r="A39" s="23" t="s">
        <v>75</v>
      </c>
      <c r="B39" s="24" t="s">
        <v>76</v>
      </c>
      <c r="C39" s="9">
        <v>5947.7</v>
      </c>
      <c r="D39" s="9">
        <v>5947.7</v>
      </c>
      <c r="E39" s="9">
        <f t="shared" si="0"/>
        <v>0</v>
      </c>
      <c r="F39" s="9"/>
      <c r="G39" s="9">
        <v>5947.7</v>
      </c>
      <c r="H39" s="9">
        <v>5947.7</v>
      </c>
      <c r="I39" s="9">
        <f t="shared" si="1"/>
        <v>0</v>
      </c>
      <c r="J39" s="9">
        <v>5947.7</v>
      </c>
      <c r="K39" s="9">
        <v>5947.7</v>
      </c>
      <c r="L39" s="9">
        <f t="shared" si="2"/>
        <v>0</v>
      </c>
    </row>
    <row r="40" spans="1:12" ht="63" x14ac:dyDescent="0.25">
      <c r="A40" s="23" t="s">
        <v>77</v>
      </c>
      <c r="B40" s="24" t="s">
        <v>78</v>
      </c>
      <c r="C40" s="9">
        <v>300.5</v>
      </c>
      <c r="D40" s="9">
        <v>300.5</v>
      </c>
      <c r="E40" s="9">
        <f t="shared" si="0"/>
        <v>0</v>
      </c>
      <c r="F40" s="9"/>
      <c r="G40" s="9">
        <v>300.5</v>
      </c>
      <c r="H40" s="9">
        <v>300.5</v>
      </c>
      <c r="I40" s="9">
        <f t="shared" si="1"/>
        <v>0</v>
      </c>
      <c r="J40" s="9">
        <v>300.5</v>
      </c>
      <c r="K40" s="9">
        <v>300.5</v>
      </c>
      <c r="L40" s="9">
        <f t="shared" si="2"/>
        <v>0</v>
      </c>
    </row>
    <row r="41" spans="1:12" ht="63" x14ac:dyDescent="0.25">
      <c r="A41" s="23" t="s">
        <v>79</v>
      </c>
      <c r="B41" s="24" t="s">
        <v>78</v>
      </c>
      <c r="C41" s="9">
        <v>11.2</v>
      </c>
      <c r="D41" s="9">
        <v>11.2</v>
      </c>
      <c r="E41" s="9">
        <f t="shared" si="0"/>
        <v>0</v>
      </c>
      <c r="F41" s="9"/>
      <c r="G41" s="9">
        <v>11.2</v>
      </c>
      <c r="H41" s="9">
        <v>11.2</v>
      </c>
      <c r="I41" s="9">
        <f t="shared" si="1"/>
        <v>0</v>
      </c>
      <c r="J41" s="9">
        <v>11.2</v>
      </c>
      <c r="K41" s="9">
        <v>11.2</v>
      </c>
      <c r="L41" s="9">
        <f t="shared" si="2"/>
        <v>0</v>
      </c>
    </row>
    <row r="42" spans="1:12" ht="63" x14ac:dyDescent="0.25">
      <c r="A42" s="23" t="s">
        <v>80</v>
      </c>
      <c r="B42" s="24" t="s">
        <v>78</v>
      </c>
      <c r="C42" s="9">
        <v>566.9</v>
      </c>
      <c r="D42" s="9">
        <v>566.9</v>
      </c>
      <c r="E42" s="9">
        <f t="shared" si="0"/>
        <v>0</v>
      </c>
      <c r="F42" s="9"/>
      <c r="G42" s="9">
        <v>297.89999999999998</v>
      </c>
      <c r="H42" s="9">
        <v>297.89999999999998</v>
      </c>
      <c r="I42" s="9">
        <f t="shared" si="1"/>
        <v>0</v>
      </c>
      <c r="J42" s="9">
        <v>297.89999999999998</v>
      </c>
      <c r="K42" s="9">
        <v>297.89999999999998</v>
      </c>
      <c r="L42" s="9">
        <f t="shared" si="2"/>
        <v>0</v>
      </c>
    </row>
    <row r="43" spans="1:12" ht="63" x14ac:dyDescent="0.25">
      <c r="A43" s="23" t="s">
        <v>81</v>
      </c>
      <c r="B43" s="24" t="s">
        <v>78</v>
      </c>
      <c r="C43" s="9">
        <v>176.2</v>
      </c>
      <c r="D43" s="9">
        <v>176.2</v>
      </c>
      <c r="E43" s="9">
        <f t="shared" si="0"/>
        <v>0</v>
      </c>
      <c r="F43" s="9"/>
      <c r="G43" s="9">
        <v>176.2</v>
      </c>
      <c r="H43" s="9">
        <v>176.2</v>
      </c>
      <c r="I43" s="9">
        <f t="shared" si="1"/>
        <v>0</v>
      </c>
      <c r="J43" s="9">
        <v>176.2</v>
      </c>
      <c r="K43" s="9">
        <v>176.2</v>
      </c>
      <c r="L43" s="9">
        <f t="shared" si="2"/>
        <v>0</v>
      </c>
    </row>
    <row r="44" spans="1:12" ht="31.5" x14ac:dyDescent="0.25">
      <c r="A44" s="23" t="s">
        <v>82</v>
      </c>
      <c r="B44" s="25" t="s">
        <v>83</v>
      </c>
      <c r="C44" s="9">
        <v>7510</v>
      </c>
      <c r="D44" s="9">
        <v>7510</v>
      </c>
      <c r="E44" s="9">
        <f t="shared" si="0"/>
        <v>0</v>
      </c>
      <c r="F44" s="9"/>
      <c r="G44" s="9">
        <v>7510</v>
      </c>
      <c r="H44" s="9">
        <v>7510</v>
      </c>
      <c r="I44" s="9">
        <f t="shared" si="1"/>
        <v>0</v>
      </c>
      <c r="J44" s="9">
        <v>7510</v>
      </c>
      <c r="K44" s="9">
        <v>7510</v>
      </c>
      <c r="L44" s="9">
        <f t="shared" si="2"/>
        <v>0</v>
      </c>
    </row>
    <row r="45" spans="1:12" ht="110.25" x14ac:dyDescent="0.25">
      <c r="A45" s="23" t="s">
        <v>84</v>
      </c>
      <c r="B45" s="24" t="s">
        <v>85</v>
      </c>
      <c r="C45" s="9">
        <v>7.8</v>
      </c>
      <c r="D45" s="9">
        <v>7.8</v>
      </c>
      <c r="E45" s="9">
        <f t="shared" si="0"/>
        <v>0</v>
      </c>
      <c r="F45" s="9"/>
      <c r="G45" s="9">
        <v>7.8</v>
      </c>
      <c r="H45" s="9">
        <v>7.8</v>
      </c>
      <c r="I45" s="9">
        <f t="shared" si="1"/>
        <v>0</v>
      </c>
      <c r="J45" s="9">
        <v>7.8</v>
      </c>
      <c r="K45" s="9">
        <v>7.8</v>
      </c>
      <c r="L45" s="9">
        <f t="shared" si="2"/>
        <v>0</v>
      </c>
    </row>
    <row r="46" spans="1:12" ht="47.25" x14ac:dyDescent="0.25">
      <c r="A46" s="23" t="s">
        <v>86</v>
      </c>
      <c r="B46" s="24" t="s">
        <v>87</v>
      </c>
      <c r="C46" s="9">
        <v>414</v>
      </c>
      <c r="D46" s="9">
        <v>414</v>
      </c>
      <c r="E46" s="9">
        <f t="shared" si="0"/>
        <v>0</v>
      </c>
      <c r="F46" s="9"/>
      <c r="G46" s="9">
        <v>414</v>
      </c>
      <c r="H46" s="9">
        <v>414</v>
      </c>
      <c r="I46" s="9">
        <f t="shared" si="1"/>
        <v>0</v>
      </c>
      <c r="J46" s="9">
        <v>130</v>
      </c>
      <c r="K46" s="9">
        <v>130</v>
      </c>
      <c r="L46" s="9">
        <f t="shared" si="2"/>
        <v>0</v>
      </c>
    </row>
    <row r="47" spans="1:12" ht="78.75" x14ac:dyDescent="0.25">
      <c r="A47" s="23" t="s">
        <v>88</v>
      </c>
      <c r="B47" s="14" t="s">
        <v>89</v>
      </c>
      <c r="C47" s="9">
        <v>9609.7000000000007</v>
      </c>
      <c r="D47" s="9">
        <v>9609.7000000000007</v>
      </c>
      <c r="E47" s="9">
        <f t="shared" si="0"/>
        <v>0</v>
      </c>
      <c r="F47" s="9"/>
      <c r="G47" s="9">
        <v>9473.9</v>
      </c>
      <c r="H47" s="9">
        <v>9473.9</v>
      </c>
      <c r="I47" s="9">
        <f t="shared" si="1"/>
        <v>0</v>
      </c>
      <c r="J47" s="9">
        <v>9344.9</v>
      </c>
      <c r="K47" s="9">
        <v>9344.9</v>
      </c>
      <c r="L47" s="9">
        <f t="shared" si="2"/>
        <v>0</v>
      </c>
    </row>
    <row r="48" spans="1:12" ht="15.75" x14ac:dyDescent="0.25">
      <c r="A48" s="6" t="s">
        <v>90</v>
      </c>
      <c r="B48" s="7" t="s">
        <v>91</v>
      </c>
      <c r="C48" s="8">
        <f>SUM(C49:C51)</f>
        <v>2062.1</v>
      </c>
      <c r="D48" s="8">
        <f>SUM(D49:D51)</f>
        <v>2062.1</v>
      </c>
      <c r="E48" s="9">
        <f t="shared" si="0"/>
        <v>0</v>
      </c>
      <c r="F48" s="9"/>
      <c r="G48" s="8">
        <f>SUM(G49:G51)</f>
        <v>2183.3999999999996</v>
      </c>
      <c r="H48" s="8">
        <f>SUM(H49:H51)</f>
        <v>2183.3999999999996</v>
      </c>
      <c r="I48" s="9">
        <f t="shared" si="1"/>
        <v>0</v>
      </c>
      <c r="J48" s="8">
        <f>SUM(J49:J51)</f>
        <v>2311.6999999999998</v>
      </c>
      <c r="K48" s="8">
        <f>SUM(K49:K51)</f>
        <v>2311.6999999999998</v>
      </c>
      <c r="L48" s="9">
        <f t="shared" si="2"/>
        <v>0</v>
      </c>
    </row>
    <row r="49" spans="1:12" ht="63" x14ac:dyDescent="0.25">
      <c r="A49" s="4" t="s">
        <v>92</v>
      </c>
      <c r="B49" s="14" t="s">
        <v>93</v>
      </c>
      <c r="C49" s="9">
        <v>1140</v>
      </c>
      <c r="D49" s="9">
        <v>1140</v>
      </c>
      <c r="E49" s="9">
        <f t="shared" si="0"/>
        <v>0</v>
      </c>
      <c r="F49" s="9"/>
      <c r="G49" s="9">
        <v>1207</v>
      </c>
      <c r="H49" s="9">
        <v>1207</v>
      </c>
      <c r="I49" s="9">
        <f t="shared" si="1"/>
        <v>0</v>
      </c>
      <c r="J49" s="9">
        <v>1278</v>
      </c>
      <c r="K49" s="9">
        <v>1278</v>
      </c>
      <c r="L49" s="9">
        <f t="shared" si="2"/>
        <v>0</v>
      </c>
    </row>
    <row r="50" spans="1:12" ht="63" x14ac:dyDescent="0.25">
      <c r="A50" s="4" t="s">
        <v>94</v>
      </c>
      <c r="B50" s="14" t="s">
        <v>95</v>
      </c>
      <c r="C50" s="9">
        <v>411.9</v>
      </c>
      <c r="D50" s="9">
        <v>411.9</v>
      </c>
      <c r="E50" s="9">
        <f t="shared" si="0"/>
        <v>0</v>
      </c>
      <c r="F50" s="9"/>
      <c r="G50" s="9">
        <v>436.1</v>
      </c>
      <c r="H50" s="9">
        <v>436.1</v>
      </c>
      <c r="I50" s="9">
        <f t="shared" si="1"/>
        <v>0</v>
      </c>
      <c r="J50" s="9">
        <v>461.7</v>
      </c>
      <c r="K50" s="9">
        <v>461.7</v>
      </c>
      <c r="L50" s="9">
        <f t="shared" si="2"/>
        <v>0</v>
      </c>
    </row>
    <row r="51" spans="1:12" ht="63" x14ac:dyDescent="0.25">
      <c r="A51" s="4" t="s">
        <v>96</v>
      </c>
      <c r="B51" s="14" t="s">
        <v>97</v>
      </c>
      <c r="C51" s="9">
        <v>510.2</v>
      </c>
      <c r="D51" s="9">
        <v>510.2</v>
      </c>
      <c r="E51" s="9">
        <f t="shared" si="0"/>
        <v>0</v>
      </c>
      <c r="F51" s="9"/>
      <c r="G51" s="9">
        <v>540.29999999999995</v>
      </c>
      <c r="H51" s="9">
        <v>540.29999999999995</v>
      </c>
      <c r="I51" s="9">
        <f t="shared" si="1"/>
        <v>0</v>
      </c>
      <c r="J51" s="9">
        <v>572</v>
      </c>
      <c r="K51" s="9">
        <v>572</v>
      </c>
      <c r="L51" s="9">
        <f t="shared" si="2"/>
        <v>0</v>
      </c>
    </row>
    <row r="52" spans="1:12" ht="31.5" x14ac:dyDescent="0.25">
      <c r="A52" s="6" t="s">
        <v>98</v>
      </c>
      <c r="B52" s="7" t="s">
        <v>99</v>
      </c>
      <c r="C52" s="8">
        <f>C53+C56</f>
        <v>9135.2999999999993</v>
      </c>
      <c r="D52" s="8">
        <f>D53+D56</f>
        <v>9135.2999999999993</v>
      </c>
      <c r="E52" s="9">
        <f t="shared" si="0"/>
        <v>0</v>
      </c>
      <c r="F52" s="9"/>
      <c r="G52" s="8">
        <f>G53+G56</f>
        <v>8839.2000000000007</v>
      </c>
      <c r="H52" s="8">
        <f>H53+H56</f>
        <v>8839.2000000000007</v>
      </c>
      <c r="I52" s="9">
        <f t="shared" si="1"/>
        <v>0</v>
      </c>
      <c r="J52" s="8">
        <f>J53+J56</f>
        <v>8843.2000000000007</v>
      </c>
      <c r="K52" s="8">
        <f>K53+K56</f>
        <v>8843.2000000000007</v>
      </c>
      <c r="L52" s="9">
        <f t="shared" si="2"/>
        <v>0</v>
      </c>
    </row>
    <row r="53" spans="1:12" ht="31.5" x14ac:dyDescent="0.25">
      <c r="A53" s="4" t="s">
        <v>100</v>
      </c>
      <c r="B53" s="14" t="s">
        <v>101</v>
      </c>
      <c r="C53" s="8">
        <f>SUM(C54:C55)</f>
        <v>6019.9</v>
      </c>
      <c r="D53" s="8">
        <f>SUM(D54:D55)</f>
        <v>6019.9</v>
      </c>
      <c r="E53" s="9">
        <f t="shared" si="0"/>
        <v>0</v>
      </c>
      <c r="F53" s="9"/>
      <c r="G53" s="8">
        <f>SUM(G54:G55)</f>
        <v>6028.9</v>
      </c>
      <c r="H53" s="8">
        <f>SUM(H54:H55)</f>
        <v>6028.9</v>
      </c>
      <c r="I53" s="9">
        <f t="shared" si="1"/>
        <v>0</v>
      </c>
      <c r="J53" s="8">
        <f>SUM(J54:J55)</f>
        <v>6028.9</v>
      </c>
      <c r="K53" s="8">
        <f>SUM(K54:K55)</f>
        <v>6028.9</v>
      </c>
      <c r="L53" s="9">
        <f t="shared" si="2"/>
        <v>0</v>
      </c>
    </row>
    <row r="54" spans="1:12" ht="63" x14ac:dyDescent="0.25">
      <c r="A54" s="4" t="s">
        <v>102</v>
      </c>
      <c r="B54" s="14" t="s">
        <v>103</v>
      </c>
      <c r="C54" s="9">
        <v>4861.5</v>
      </c>
      <c r="D54" s="9">
        <v>4861.5</v>
      </c>
      <c r="E54" s="9">
        <f t="shared" si="0"/>
        <v>0</v>
      </c>
      <c r="F54" s="9"/>
      <c r="G54" s="9">
        <v>4861.5</v>
      </c>
      <c r="H54" s="9">
        <v>4861.5</v>
      </c>
      <c r="I54" s="9">
        <f t="shared" si="1"/>
        <v>0</v>
      </c>
      <c r="J54" s="9">
        <v>4861.5</v>
      </c>
      <c r="K54" s="9">
        <v>4861.5</v>
      </c>
      <c r="L54" s="9">
        <f t="shared" si="2"/>
        <v>0</v>
      </c>
    </row>
    <row r="55" spans="1:12" ht="31.5" x14ac:dyDescent="0.25">
      <c r="A55" s="4" t="s">
        <v>104</v>
      </c>
      <c r="B55" s="14" t="s">
        <v>101</v>
      </c>
      <c r="C55" s="9">
        <v>1158.4000000000001</v>
      </c>
      <c r="D55" s="9">
        <v>1158.4000000000001</v>
      </c>
      <c r="E55" s="9">
        <f t="shared" si="0"/>
        <v>0</v>
      </c>
      <c r="F55" s="9"/>
      <c r="G55" s="9">
        <v>1167.4000000000001</v>
      </c>
      <c r="H55" s="9">
        <v>1167.4000000000001</v>
      </c>
      <c r="I55" s="9">
        <f t="shared" si="1"/>
        <v>0</v>
      </c>
      <c r="J55" s="9">
        <v>1167.4000000000001</v>
      </c>
      <c r="K55" s="9">
        <v>1167.4000000000001</v>
      </c>
      <c r="L55" s="9">
        <f t="shared" si="2"/>
        <v>0</v>
      </c>
    </row>
    <row r="56" spans="1:12" ht="15.75" x14ac:dyDescent="0.25">
      <c r="A56" s="6" t="s">
        <v>105</v>
      </c>
      <c r="B56" s="7" t="s">
        <v>106</v>
      </c>
      <c r="C56" s="8">
        <f>C57+C62</f>
        <v>3115.4</v>
      </c>
      <c r="D56" s="8">
        <f>D57+D62</f>
        <v>3115.4</v>
      </c>
      <c r="E56" s="9">
        <f t="shared" si="0"/>
        <v>0</v>
      </c>
      <c r="F56" s="9"/>
      <c r="G56" s="8">
        <f>G57+G62</f>
        <v>2810.3</v>
      </c>
      <c r="H56" s="8">
        <f>H57+H62</f>
        <v>2810.3</v>
      </c>
      <c r="I56" s="9">
        <f t="shared" si="1"/>
        <v>0</v>
      </c>
      <c r="J56" s="8">
        <f>J57+J62</f>
        <v>2814.3</v>
      </c>
      <c r="K56" s="8">
        <f>K57+K62</f>
        <v>2814.3</v>
      </c>
      <c r="L56" s="9">
        <f t="shared" si="2"/>
        <v>0</v>
      </c>
    </row>
    <row r="57" spans="1:12" ht="31.5" x14ac:dyDescent="0.25">
      <c r="A57" s="4" t="s">
        <v>107</v>
      </c>
      <c r="B57" s="14" t="s">
        <v>108</v>
      </c>
      <c r="C57" s="9">
        <f>SUM(C58:C61)</f>
        <v>1574.2</v>
      </c>
      <c r="D57" s="9">
        <f>SUM(D58:D61)</f>
        <v>1574.2</v>
      </c>
      <c r="E57" s="9">
        <f t="shared" si="0"/>
        <v>0</v>
      </c>
      <c r="F57" s="9"/>
      <c r="G57" s="9">
        <f>SUM(G58:G61)</f>
        <v>1258.4000000000001</v>
      </c>
      <c r="H57" s="9">
        <f>SUM(H58:H61)</f>
        <v>1258.4000000000001</v>
      </c>
      <c r="I57" s="9">
        <f t="shared" si="1"/>
        <v>0</v>
      </c>
      <c r="J57" s="9">
        <f>SUM(J58:J61)</f>
        <v>1292.3</v>
      </c>
      <c r="K57" s="9">
        <f>SUM(K58:K61)</f>
        <v>1292.3</v>
      </c>
      <c r="L57" s="9">
        <f t="shared" si="2"/>
        <v>0</v>
      </c>
    </row>
    <row r="58" spans="1:12" ht="31.5" x14ac:dyDescent="0.25">
      <c r="A58" s="4" t="s">
        <v>109</v>
      </c>
      <c r="B58" s="14" t="s">
        <v>108</v>
      </c>
      <c r="C58" s="9">
        <v>401.2</v>
      </c>
      <c r="D58" s="9">
        <v>401.2</v>
      </c>
      <c r="E58" s="9">
        <f t="shared" si="0"/>
        <v>0</v>
      </c>
      <c r="F58" s="9"/>
      <c r="G58" s="9">
        <v>396.7</v>
      </c>
      <c r="H58" s="9">
        <v>396.7</v>
      </c>
      <c r="I58" s="9">
        <f t="shared" si="1"/>
        <v>0</v>
      </c>
      <c r="J58" s="9">
        <v>396.9</v>
      </c>
      <c r="K58" s="9">
        <v>396.9</v>
      </c>
      <c r="L58" s="9">
        <f t="shared" si="2"/>
        <v>0</v>
      </c>
    </row>
    <row r="59" spans="1:12" ht="31.5" x14ac:dyDescent="0.25">
      <c r="A59" s="4" t="s">
        <v>110</v>
      </c>
      <c r="B59" s="14" t="s">
        <v>108</v>
      </c>
      <c r="C59" s="9">
        <v>38</v>
      </c>
      <c r="D59" s="9">
        <v>38</v>
      </c>
      <c r="E59" s="9">
        <f t="shared" si="0"/>
        <v>0</v>
      </c>
      <c r="F59" s="9"/>
      <c r="G59" s="9">
        <v>38</v>
      </c>
      <c r="H59" s="9">
        <v>38</v>
      </c>
      <c r="I59" s="9">
        <f t="shared" si="1"/>
        <v>0</v>
      </c>
      <c r="J59" s="9">
        <v>38</v>
      </c>
      <c r="K59" s="9">
        <v>38</v>
      </c>
      <c r="L59" s="9">
        <f t="shared" si="2"/>
        <v>0</v>
      </c>
    </row>
    <row r="60" spans="1:12" ht="31.5" x14ac:dyDescent="0.25">
      <c r="A60" s="4" t="s">
        <v>111</v>
      </c>
      <c r="B60" s="14" t="s">
        <v>108</v>
      </c>
      <c r="C60" s="9">
        <v>984.3</v>
      </c>
      <c r="D60" s="9">
        <v>984.3</v>
      </c>
      <c r="E60" s="9">
        <f t="shared" si="0"/>
        <v>0</v>
      </c>
      <c r="F60" s="9"/>
      <c r="G60" s="9">
        <v>673</v>
      </c>
      <c r="H60" s="9">
        <v>673</v>
      </c>
      <c r="I60" s="9">
        <f t="shared" si="1"/>
        <v>0</v>
      </c>
      <c r="J60" s="9">
        <v>706.7</v>
      </c>
      <c r="K60" s="9">
        <v>706.7</v>
      </c>
      <c r="L60" s="9">
        <f t="shared" si="2"/>
        <v>0</v>
      </c>
    </row>
    <row r="61" spans="1:12" ht="31.5" x14ac:dyDescent="0.25">
      <c r="A61" s="4" t="s">
        <v>112</v>
      </c>
      <c r="B61" s="14" t="s">
        <v>108</v>
      </c>
      <c r="C61" s="9">
        <v>150.69999999999999</v>
      </c>
      <c r="D61" s="9">
        <v>150.69999999999999</v>
      </c>
      <c r="E61" s="9">
        <f t="shared" si="0"/>
        <v>0</v>
      </c>
      <c r="F61" s="9"/>
      <c r="G61" s="9">
        <v>150.69999999999999</v>
      </c>
      <c r="H61" s="9">
        <v>150.69999999999999</v>
      </c>
      <c r="I61" s="9">
        <f t="shared" si="1"/>
        <v>0</v>
      </c>
      <c r="J61" s="9">
        <v>150.69999999999999</v>
      </c>
      <c r="K61" s="9">
        <v>150.69999999999999</v>
      </c>
      <c r="L61" s="9">
        <f t="shared" si="2"/>
        <v>0</v>
      </c>
    </row>
    <row r="62" spans="1:12" ht="28.5" customHeight="1" x14ac:dyDescent="0.25">
      <c r="A62" s="4" t="s">
        <v>113</v>
      </c>
      <c r="B62" s="14" t="s">
        <v>114</v>
      </c>
      <c r="C62" s="9">
        <f>SUM(C63:C64)</f>
        <v>1541.2</v>
      </c>
      <c r="D62" s="9">
        <f>SUM(D63:D64)</f>
        <v>1541.2</v>
      </c>
      <c r="E62" s="9">
        <f t="shared" si="0"/>
        <v>0</v>
      </c>
      <c r="F62" s="9"/>
      <c r="G62" s="9">
        <f>SUM(G63:G64)</f>
        <v>1551.9</v>
      </c>
      <c r="H62" s="9">
        <f>SUM(H63:H64)</f>
        <v>1551.9</v>
      </c>
      <c r="I62" s="9">
        <f t="shared" si="1"/>
        <v>0</v>
      </c>
      <c r="J62" s="9">
        <f>SUM(J63:J64)</f>
        <v>1522</v>
      </c>
      <c r="K62" s="9">
        <f>SUM(K63:K64)</f>
        <v>1522</v>
      </c>
      <c r="L62" s="9">
        <f t="shared" si="2"/>
        <v>0</v>
      </c>
    </row>
    <row r="63" spans="1:12" ht="24.75" customHeight="1" x14ac:dyDescent="0.25">
      <c r="A63" s="4" t="s">
        <v>115</v>
      </c>
      <c r="B63" s="14" t="s">
        <v>114</v>
      </c>
      <c r="C63" s="9">
        <v>900.7</v>
      </c>
      <c r="D63" s="9">
        <v>900.7</v>
      </c>
      <c r="E63" s="9">
        <f t="shared" si="0"/>
        <v>0</v>
      </c>
      <c r="F63" s="9"/>
      <c r="G63" s="9">
        <v>911.4</v>
      </c>
      <c r="H63" s="9">
        <v>911.4</v>
      </c>
      <c r="I63" s="9">
        <f t="shared" si="1"/>
        <v>0</v>
      </c>
      <c r="J63" s="9">
        <v>881.5</v>
      </c>
      <c r="K63" s="9">
        <v>881.5</v>
      </c>
      <c r="L63" s="9">
        <f t="shared" si="2"/>
        <v>0</v>
      </c>
    </row>
    <row r="64" spans="1:12" ht="20.25" customHeight="1" x14ac:dyDescent="0.25">
      <c r="A64" s="4" t="s">
        <v>116</v>
      </c>
      <c r="B64" s="14" t="s">
        <v>114</v>
      </c>
      <c r="C64" s="9">
        <v>640.5</v>
      </c>
      <c r="D64" s="9">
        <v>640.5</v>
      </c>
      <c r="E64" s="9">
        <f t="shared" si="0"/>
        <v>0</v>
      </c>
      <c r="F64" s="9"/>
      <c r="G64" s="9">
        <v>640.5</v>
      </c>
      <c r="H64" s="9">
        <v>640.5</v>
      </c>
      <c r="I64" s="9">
        <f t="shared" si="1"/>
        <v>0</v>
      </c>
      <c r="J64" s="9">
        <v>640.5</v>
      </c>
      <c r="K64" s="9">
        <v>640.5</v>
      </c>
      <c r="L64" s="9">
        <f t="shared" si="2"/>
        <v>0</v>
      </c>
    </row>
    <row r="65" spans="1:12" ht="15.75" x14ac:dyDescent="0.25">
      <c r="A65" s="6" t="s">
        <v>117</v>
      </c>
      <c r="B65" s="7" t="s">
        <v>118</v>
      </c>
      <c r="C65" s="8">
        <f>SUM(C66:C73)</f>
        <v>26213.200000000001</v>
      </c>
      <c r="D65" s="8">
        <f>SUM(D66:D73)</f>
        <v>31213.200000000001</v>
      </c>
      <c r="E65" s="9">
        <f t="shared" si="0"/>
        <v>5000</v>
      </c>
      <c r="F65" s="9"/>
      <c r="G65" s="8">
        <f>SUM(G66:G73)</f>
        <v>22523.9</v>
      </c>
      <c r="H65" s="8">
        <f>SUM(H66:H73)</f>
        <v>22523.9</v>
      </c>
      <c r="I65" s="9">
        <f t="shared" si="1"/>
        <v>0</v>
      </c>
      <c r="J65" s="8">
        <f>SUM(J66:J73)</f>
        <v>22238.400000000001</v>
      </c>
      <c r="K65" s="8">
        <f>SUM(K66:K73)</f>
        <v>22238.400000000001</v>
      </c>
      <c r="L65" s="9">
        <f t="shared" si="2"/>
        <v>0</v>
      </c>
    </row>
    <row r="66" spans="1:12" ht="78.75" x14ac:dyDescent="0.25">
      <c r="A66" s="15" t="s">
        <v>119</v>
      </c>
      <c r="B66" s="14" t="s">
        <v>120</v>
      </c>
      <c r="C66" s="9">
        <v>10.7</v>
      </c>
      <c r="D66" s="9">
        <v>10.7</v>
      </c>
      <c r="E66" s="9">
        <f t="shared" si="0"/>
        <v>0</v>
      </c>
      <c r="F66" s="9"/>
      <c r="G66" s="9">
        <v>10.7</v>
      </c>
      <c r="H66" s="9">
        <v>10.7</v>
      </c>
      <c r="I66" s="9">
        <f t="shared" si="1"/>
        <v>0</v>
      </c>
      <c r="J66" s="9">
        <v>10.7</v>
      </c>
      <c r="K66" s="9">
        <v>10.7</v>
      </c>
      <c r="L66" s="9">
        <f t="shared" si="2"/>
        <v>0</v>
      </c>
    </row>
    <row r="67" spans="1:12" ht="78.75" x14ac:dyDescent="0.25">
      <c r="A67" s="15" t="s">
        <v>121</v>
      </c>
      <c r="B67" s="14" t="s">
        <v>120</v>
      </c>
      <c r="C67" s="9">
        <v>6.5</v>
      </c>
      <c r="D67" s="9">
        <v>6.5</v>
      </c>
      <c r="E67" s="9">
        <f t="shared" si="0"/>
        <v>0</v>
      </c>
      <c r="F67" s="9"/>
      <c r="G67" s="9">
        <v>6.5</v>
      </c>
      <c r="H67" s="9">
        <v>6.5</v>
      </c>
      <c r="I67" s="9">
        <f t="shared" si="1"/>
        <v>0</v>
      </c>
      <c r="J67" s="9">
        <v>6.5</v>
      </c>
      <c r="K67" s="9">
        <v>6.5</v>
      </c>
      <c r="L67" s="9">
        <f t="shared" si="2"/>
        <v>0</v>
      </c>
    </row>
    <row r="68" spans="1:12" ht="94.5" x14ac:dyDescent="0.25">
      <c r="A68" s="4" t="s">
        <v>122</v>
      </c>
      <c r="B68" s="14" t="s">
        <v>123</v>
      </c>
      <c r="C68" s="9">
        <v>4578</v>
      </c>
      <c r="D68" s="9">
        <v>4578</v>
      </c>
      <c r="E68" s="9">
        <f t="shared" si="0"/>
        <v>0</v>
      </c>
      <c r="F68" s="9"/>
      <c r="G68" s="9">
        <v>3888.7</v>
      </c>
      <c r="H68" s="9">
        <v>3888.7</v>
      </c>
      <c r="I68" s="9">
        <f t="shared" si="1"/>
        <v>0</v>
      </c>
      <c r="J68" s="9">
        <v>3603.2</v>
      </c>
      <c r="K68" s="9">
        <v>3603.2</v>
      </c>
      <c r="L68" s="9">
        <f t="shared" si="2"/>
        <v>0</v>
      </c>
    </row>
    <row r="69" spans="1:12" ht="94.5" x14ac:dyDescent="0.25">
      <c r="A69" s="4" t="s">
        <v>124</v>
      </c>
      <c r="B69" s="14" t="s">
        <v>125</v>
      </c>
      <c r="C69" s="9">
        <v>138</v>
      </c>
      <c r="D69" s="9">
        <v>138</v>
      </c>
      <c r="E69" s="9">
        <f t="shared" si="0"/>
        <v>0</v>
      </c>
      <c r="F69" s="9"/>
      <c r="G69" s="9">
        <v>138</v>
      </c>
      <c r="H69" s="9">
        <v>138</v>
      </c>
      <c r="I69" s="9">
        <f t="shared" si="1"/>
        <v>0</v>
      </c>
      <c r="J69" s="9">
        <v>138</v>
      </c>
      <c r="K69" s="9">
        <v>138</v>
      </c>
      <c r="L69" s="9">
        <f t="shared" si="2"/>
        <v>0</v>
      </c>
    </row>
    <row r="70" spans="1:12" ht="47.25" x14ac:dyDescent="0.25">
      <c r="A70" s="23" t="s">
        <v>126</v>
      </c>
      <c r="B70" s="14" t="s">
        <v>127</v>
      </c>
      <c r="C70" s="9">
        <v>12780</v>
      </c>
      <c r="D70" s="9">
        <v>17780</v>
      </c>
      <c r="E70" s="9">
        <f t="shared" si="0"/>
        <v>5000</v>
      </c>
      <c r="F70" s="9" t="s">
        <v>16</v>
      </c>
      <c r="G70" s="9">
        <v>12780</v>
      </c>
      <c r="H70" s="9">
        <v>12780</v>
      </c>
      <c r="I70" s="9">
        <f t="shared" si="1"/>
        <v>0</v>
      </c>
      <c r="J70" s="9">
        <v>12780</v>
      </c>
      <c r="K70" s="9">
        <v>12780</v>
      </c>
      <c r="L70" s="9">
        <f t="shared" si="2"/>
        <v>0</v>
      </c>
    </row>
    <row r="71" spans="1:12" ht="47.25" x14ac:dyDescent="0.25">
      <c r="A71" s="23" t="s">
        <v>128</v>
      </c>
      <c r="B71" s="26" t="s">
        <v>129</v>
      </c>
      <c r="C71" s="9">
        <v>800</v>
      </c>
      <c r="D71" s="9">
        <v>800</v>
      </c>
      <c r="E71" s="9">
        <f t="shared" ref="E71:E135" si="3">D71-C71</f>
        <v>0</v>
      </c>
      <c r="F71" s="9"/>
      <c r="G71" s="9">
        <v>800</v>
      </c>
      <c r="H71" s="9">
        <v>800</v>
      </c>
      <c r="I71" s="9">
        <f t="shared" ref="I71:I135" si="4">H71-G71</f>
        <v>0</v>
      </c>
      <c r="J71" s="9">
        <v>800</v>
      </c>
      <c r="K71" s="9">
        <v>800</v>
      </c>
      <c r="L71" s="9">
        <f t="shared" ref="L71:L135" si="5">K71-J71</f>
        <v>0</v>
      </c>
    </row>
    <row r="72" spans="1:12" ht="78.75" x14ac:dyDescent="0.25">
      <c r="A72" s="23" t="s">
        <v>130</v>
      </c>
      <c r="B72" s="25" t="s">
        <v>131</v>
      </c>
      <c r="C72" s="9">
        <v>4900</v>
      </c>
      <c r="D72" s="9">
        <v>4900</v>
      </c>
      <c r="E72" s="9">
        <f t="shared" si="3"/>
        <v>0</v>
      </c>
      <c r="F72" s="9"/>
      <c r="G72" s="9">
        <v>4900</v>
      </c>
      <c r="H72" s="9">
        <v>4900</v>
      </c>
      <c r="I72" s="9">
        <f t="shared" si="4"/>
        <v>0</v>
      </c>
      <c r="J72" s="9">
        <v>4900</v>
      </c>
      <c r="K72" s="9">
        <v>4900</v>
      </c>
      <c r="L72" s="9">
        <f t="shared" si="5"/>
        <v>0</v>
      </c>
    </row>
    <row r="73" spans="1:12" ht="47.25" x14ac:dyDescent="0.25">
      <c r="A73" s="23" t="s">
        <v>132</v>
      </c>
      <c r="B73" s="25" t="s">
        <v>133</v>
      </c>
      <c r="C73" s="9">
        <v>3000</v>
      </c>
      <c r="D73" s="9">
        <v>3000</v>
      </c>
      <c r="E73" s="9">
        <f t="shared" si="3"/>
        <v>0</v>
      </c>
      <c r="F73" s="9"/>
      <c r="G73" s="9">
        <v>0</v>
      </c>
      <c r="H73" s="9">
        <v>0</v>
      </c>
      <c r="I73" s="9">
        <f t="shared" si="4"/>
        <v>0</v>
      </c>
      <c r="J73" s="9">
        <v>0</v>
      </c>
      <c r="K73" s="9">
        <v>0</v>
      </c>
      <c r="L73" s="9">
        <f t="shared" si="5"/>
        <v>0</v>
      </c>
    </row>
    <row r="74" spans="1:12" ht="15.75" x14ac:dyDescent="0.25">
      <c r="A74" s="6" t="s">
        <v>134</v>
      </c>
      <c r="B74" s="7" t="s">
        <v>135</v>
      </c>
      <c r="C74" s="27">
        <f>SUM(C75:C104)</f>
        <v>7666.0999999999995</v>
      </c>
      <c r="D74" s="27">
        <f>SUM(D75:D104)</f>
        <v>7666.0999999999995</v>
      </c>
      <c r="E74" s="9">
        <f t="shared" si="3"/>
        <v>0</v>
      </c>
      <c r="F74" s="9"/>
      <c r="G74" s="27">
        <f>SUM(G75:G104)</f>
        <v>7688.0999999999995</v>
      </c>
      <c r="H74" s="27">
        <f>SUM(H75:H104)</f>
        <v>7688.0999999999995</v>
      </c>
      <c r="I74" s="9">
        <f t="shared" si="4"/>
        <v>0</v>
      </c>
      <c r="J74" s="27">
        <f>SUM(J75:J104)</f>
        <v>7690.0999999999995</v>
      </c>
      <c r="K74" s="27">
        <f>SUM(K75:K104)</f>
        <v>7690.0999999999995</v>
      </c>
      <c r="L74" s="28">
        <f t="shared" si="5"/>
        <v>0</v>
      </c>
    </row>
    <row r="75" spans="1:12" ht="78.75" x14ac:dyDescent="0.25">
      <c r="A75" s="15" t="s">
        <v>136</v>
      </c>
      <c r="B75" s="14" t="s">
        <v>137</v>
      </c>
      <c r="C75" s="28">
        <v>48.3</v>
      </c>
      <c r="D75" s="28">
        <v>48.3</v>
      </c>
      <c r="E75" s="9">
        <f t="shared" si="3"/>
        <v>0</v>
      </c>
      <c r="F75" s="9"/>
      <c r="G75" s="28">
        <v>48.3</v>
      </c>
      <c r="H75" s="28">
        <v>48.3</v>
      </c>
      <c r="I75" s="9">
        <f t="shared" si="4"/>
        <v>0</v>
      </c>
      <c r="J75" s="28">
        <v>48.3</v>
      </c>
      <c r="K75" s="28">
        <v>48.3</v>
      </c>
      <c r="L75" s="28">
        <f t="shared" si="5"/>
        <v>0</v>
      </c>
    </row>
    <row r="76" spans="1:12" ht="78.75" x14ac:dyDescent="0.25">
      <c r="A76" s="15" t="s">
        <v>138</v>
      </c>
      <c r="B76" s="14" t="s">
        <v>137</v>
      </c>
      <c r="C76" s="28">
        <v>27.4</v>
      </c>
      <c r="D76" s="28">
        <v>27.4</v>
      </c>
      <c r="E76" s="9">
        <f t="shared" si="3"/>
        <v>0</v>
      </c>
      <c r="F76" s="9"/>
      <c r="G76" s="28">
        <v>27.4</v>
      </c>
      <c r="H76" s="28">
        <v>27.4</v>
      </c>
      <c r="I76" s="9">
        <f t="shared" si="4"/>
        <v>0</v>
      </c>
      <c r="J76" s="28">
        <v>27.4</v>
      </c>
      <c r="K76" s="28">
        <v>27.4</v>
      </c>
      <c r="L76" s="28">
        <f t="shared" si="5"/>
        <v>0</v>
      </c>
    </row>
    <row r="77" spans="1:12" ht="94.5" x14ac:dyDescent="0.25">
      <c r="A77" s="15" t="s">
        <v>139</v>
      </c>
      <c r="B77" s="25" t="s">
        <v>140</v>
      </c>
      <c r="C77" s="28">
        <v>43.7</v>
      </c>
      <c r="D77" s="28">
        <v>43.7</v>
      </c>
      <c r="E77" s="9">
        <f t="shared" si="3"/>
        <v>0</v>
      </c>
      <c r="F77" s="9"/>
      <c r="G77" s="28">
        <v>43.7</v>
      </c>
      <c r="H77" s="28">
        <v>43.7</v>
      </c>
      <c r="I77" s="9">
        <f t="shared" si="4"/>
        <v>0</v>
      </c>
      <c r="J77" s="28">
        <v>43.7</v>
      </c>
      <c r="K77" s="28">
        <v>43.7</v>
      </c>
      <c r="L77" s="28">
        <f t="shared" si="5"/>
        <v>0</v>
      </c>
    </row>
    <row r="78" spans="1:12" ht="94.5" x14ac:dyDescent="0.25">
      <c r="A78" s="15" t="s">
        <v>141</v>
      </c>
      <c r="B78" s="25" t="s">
        <v>140</v>
      </c>
      <c r="C78" s="28">
        <v>194.4</v>
      </c>
      <c r="D78" s="28">
        <v>194.4</v>
      </c>
      <c r="E78" s="9">
        <f t="shared" si="3"/>
        <v>0</v>
      </c>
      <c r="F78" s="9"/>
      <c r="G78" s="28">
        <v>194.4</v>
      </c>
      <c r="H78" s="28">
        <v>194.4</v>
      </c>
      <c r="I78" s="9">
        <f t="shared" si="4"/>
        <v>0</v>
      </c>
      <c r="J78" s="28">
        <v>194.4</v>
      </c>
      <c r="K78" s="28">
        <v>194.4</v>
      </c>
      <c r="L78" s="28">
        <f t="shared" si="5"/>
        <v>0</v>
      </c>
    </row>
    <row r="79" spans="1:12" ht="78.75" x14ac:dyDescent="0.25">
      <c r="A79" s="29" t="s">
        <v>142</v>
      </c>
      <c r="B79" s="30" t="s">
        <v>143</v>
      </c>
      <c r="C79" s="28">
        <v>18.5</v>
      </c>
      <c r="D79" s="28">
        <v>18.5</v>
      </c>
      <c r="E79" s="9">
        <f t="shared" si="3"/>
        <v>0</v>
      </c>
      <c r="F79" s="9"/>
      <c r="G79" s="28">
        <v>18.5</v>
      </c>
      <c r="H79" s="28">
        <v>18.5</v>
      </c>
      <c r="I79" s="9">
        <f t="shared" si="4"/>
        <v>0</v>
      </c>
      <c r="J79" s="28">
        <v>18.5</v>
      </c>
      <c r="K79" s="28">
        <v>18.5</v>
      </c>
      <c r="L79" s="28">
        <f t="shared" si="5"/>
        <v>0</v>
      </c>
    </row>
    <row r="80" spans="1:12" ht="78.75" x14ac:dyDescent="0.25">
      <c r="A80" s="29" t="s">
        <v>144</v>
      </c>
      <c r="B80" s="30" t="s">
        <v>143</v>
      </c>
      <c r="C80" s="28">
        <v>3.9</v>
      </c>
      <c r="D80" s="28">
        <v>3.9</v>
      </c>
      <c r="E80" s="9">
        <f t="shared" si="3"/>
        <v>0</v>
      </c>
      <c r="F80" s="9"/>
      <c r="G80" s="28">
        <v>3.9</v>
      </c>
      <c r="H80" s="28">
        <v>3.9</v>
      </c>
      <c r="I80" s="9">
        <f t="shared" si="4"/>
        <v>0</v>
      </c>
      <c r="J80" s="28">
        <v>3.9</v>
      </c>
      <c r="K80" s="28">
        <v>3.9</v>
      </c>
      <c r="L80" s="28">
        <f t="shared" si="5"/>
        <v>0</v>
      </c>
    </row>
    <row r="81" spans="1:12" ht="94.5" x14ac:dyDescent="0.25">
      <c r="A81" s="29" t="s">
        <v>145</v>
      </c>
      <c r="B81" s="30" t="s">
        <v>146</v>
      </c>
      <c r="C81" s="28">
        <v>8.6</v>
      </c>
      <c r="D81" s="28">
        <v>8.6</v>
      </c>
      <c r="E81" s="9">
        <f t="shared" si="3"/>
        <v>0</v>
      </c>
      <c r="F81" s="9"/>
      <c r="G81" s="28">
        <v>8.6</v>
      </c>
      <c r="H81" s="28">
        <v>8.6</v>
      </c>
      <c r="I81" s="9">
        <f t="shared" si="4"/>
        <v>0</v>
      </c>
      <c r="J81" s="28">
        <v>8.6</v>
      </c>
      <c r="K81" s="28">
        <v>8.6</v>
      </c>
      <c r="L81" s="28">
        <f t="shared" si="5"/>
        <v>0</v>
      </c>
    </row>
    <row r="82" spans="1:12" ht="78.75" x14ac:dyDescent="0.25">
      <c r="A82" s="29" t="s">
        <v>147</v>
      </c>
      <c r="B82" s="30" t="s">
        <v>148</v>
      </c>
      <c r="C82" s="28">
        <v>0</v>
      </c>
      <c r="D82" s="28">
        <v>0</v>
      </c>
      <c r="E82" s="9">
        <f t="shared" si="3"/>
        <v>0</v>
      </c>
      <c r="F82" s="9"/>
      <c r="G82" s="28">
        <v>0</v>
      </c>
      <c r="H82" s="28">
        <v>0</v>
      </c>
      <c r="I82" s="9">
        <f t="shared" si="4"/>
        <v>0</v>
      </c>
      <c r="J82" s="28">
        <v>0</v>
      </c>
      <c r="K82" s="28">
        <v>0</v>
      </c>
      <c r="L82" s="28">
        <f t="shared" si="5"/>
        <v>0</v>
      </c>
    </row>
    <row r="83" spans="1:12" ht="78.75" x14ac:dyDescent="0.25">
      <c r="A83" s="29" t="s">
        <v>149</v>
      </c>
      <c r="B83" s="30" t="s">
        <v>150</v>
      </c>
      <c r="C83" s="28">
        <v>0.2</v>
      </c>
      <c r="D83" s="28">
        <v>0.2</v>
      </c>
      <c r="E83" s="9">
        <f t="shared" si="3"/>
        <v>0</v>
      </c>
      <c r="F83" s="9"/>
      <c r="G83" s="28">
        <v>0.2</v>
      </c>
      <c r="H83" s="28">
        <v>0.2</v>
      </c>
      <c r="I83" s="9">
        <f t="shared" si="4"/>
        <v>0</v>
      </c>
      <c r="J83" s="28">
        <v>0.2</v>
      </c>
      <c r="K83" s="28">
        <v>0.2</v>
      </c>
      <c r="L83" s="28">
        <f t="shared" si="5"/>
        <v>0</v>
      </c>
    </row>
    <row r="84" spans="1:12" ht="78.75" x14ac:dyDescent="0.25">
      <c r="A84" s="29" t="s">
        <v>151</v>
      </c>
      <c r="B84" s="30" t="s">
        <v>152</v>
      </c>
      <c r="C84" s="28">
        <v>0</v>
      </c>
      <c r="D84" s="28">
        <v>0</v>
      </c>
      <c r="E84" s="9">
        <f t="shared" si="3"/>
        <v>0</v>
      </c>
      <c r="F84" s="9"/>
      <c r="G84" s="28">
        <v>0</v>
      </c>
      <c r="H84" s="28">
        <v>0</v>
      </c>
      <c r="I84" s="9">
        <f t="shared" si="4"/>
        <v>0</v>
      </c>
      <c r="J84" s="28">
        <v>0</v>
      </c>
      <c r="K84" s="28">
        <v>0</v>
      </c>
      <c r="L84" s="28">
        <f t="shared" si="5"/>
        <v>0</v>
      </c>
    </row>
    <row r="85" spans="1:12" ht="78.75" x14ac:dyDescent="0.25">
      <c r="A85" s="29" t="s">
        <v>153</v>
      </c>
      <c r="B85" s="30" t="s">
        <v>154</v>
      </c>
      <c r="C85" s="28">
        <v>2.1</v>
      </c>
      <c r="D85" s="28">
        <v>2.1</v>
      </c>
      <c r="E85" s="9">
        <f t="shared" si="3"/>
        <v>0</v>
      </c>
      <c r="F85" s="9"/>
      <c r="G85" s="28">
        <v>2.1</v>
      </c>
      <c r="H85" s="28">
        <v>2.1</v>
      </c>
      <c r="I85" s="9">
        <f t="shared" si="4"/>
        <v>0</v>
      </c>
      <c r="J85" s="28">
        <v>2.1</v>
      </c>
      <c r="K85" s="28">
        <v>2.1</v>
      </c>
      <c r="L85" s="28">
        <f t="shared" si="5"/>
        <v>0</v>
      </c>
    </row>
    <row r="86" spans="1:12" ht="94.5" x14ac:dyDescent="0.25">
      <c r="A86" s="31" t="s">
        <v>155</v>
      </c>
      <c r="B86" s="30" t="s">
        <v>156</v>
      </c>
      <c r="C86" s="28">
        <v>431.3</v>
      </c>
      <c r="D86" s="28">
        <v>431.3</v>
      </c>
      <c r="E86" s="9">
        <f t="shared" si="3"/>
        <v>0</v>
      </c>
      <c r="F86" s="9"/>
      <c r="G86" s="28">
        <v>431.3</v>
      </c>
      <c r="H86" s="28">
        <v>431.3</v>
      </c>
      <c r="I86" s="9">
        <f t="shared" si="4"/>
        <v>0</v>
      </c>
      <c r="J86" s="28">
        <v>431.3</v>
      </c>
      <c r="K86" s="28">
        <v>431.3</v>
      </c>
      <c r="L86" s="28">
        <f t="shared" si="5"/>
        <v>0</v>
      </c>
    </row>
    <row r="87" spans="1:12" ht="126" x14ac:dyDescent="0.25">
      <c r="A87" s="31" t="s">
        <v>157</v>
      </c>
      <c r="B87" s="30" t="s">
        <v>158</v>
      </c>
      <c r="C87" s="28">
        <v>10.8</v>
      </c>
      <c r="D87" s="28">
        <v>10.8</v>
      </c>
      <c r="E87" s="9">
        <f t="shared" si="3"/>
        <v>0</v>
      </c>
      <c r="F87" s="9"/>
      <c r="G87" s="28">
        <v>10.8</v>
      </c>
      <c r="H87" s="28">
        <v>10.8</v>
      </c>
      <c r="I87" s="9">
        <f t="shared" si="4"/>
        <v>0</v>
      </c>
      <c r="J87" s="28">
        <v>10.8</v>
      </c>
      <c r="K87" s="28">
        <v>10.8</v>
      </c>
      <c r="L87" s="28">
        <f t="shared" si="5"/>
        <v>0</v>
      </c>
    </row>
    <row r="88" spans="1:12" ht="94.5" x14ac:dyDescent="0.25">
      <c r="A88" s="31" t="s">
        <v>159</v>
      </c>
      <c r="B88" s="30" t="s">
        <v>160</v>
      </c>
      <c r="C88" s="28">
        <v>0.9</v>
      </c>
      <c r="D88" s="28">
        <v>0.9</v>
      </c>
      <c r="E88" s="9">
        <f t="shared" si="3"/>
        <v>0</v>
      </c>
      <c r="F88" s="9"/>
      <c r="G88" s="28">
        <v>0.9</v>
      </c>
      <c r="H88" s="28">
        <v>0.9</v>
      </c>
      <c r="I88" s="9">
        <f t="shared" si="4"/>
        <v>0</v>
      </c>
      <c r="J88" s="28">
        <v>0.9</v>
      </c>
      <c r="K88" s="28">
        <v>0.9</v>
      </c>
      <c r="L88" s="28">
        <f t="shared" si="5"/>
        <v>0</v>
      </c>
    </row>
    <row r="89" spans="1:12" ht="78.75" x14ac:dyDescent="0.25">
      <c r="A89" s="31" t="s">
        <v>161</v>
      </c>
      <c r="B89" s="30" t="s">
        <v>162</v>
      </c>
      <c r="C89" s="28">
        <v>9.1</v>
      </c>
      <c r="D89" s="28">
        <v>9.1</v>
      </c>
      <c r="E89" s="9">
        <f t="shared" si="3"/>
        <v>0</v>
      </c>
      <c r="F89" s="9"/>
      <c r="G89" s="28">
        <v>9.1</v>
      </c>
      <c r="H89" s="28">
        <v>9.1</v>
      </c>
      <c r="I89" s="9">
        <f t="shared" si="4"/>
        <v>0</v>
      </c>
      <c r="J89" s="28">
        <v>9.1</v>
      </c>
      <c r="K89" s="28">
        <v>9.1</v>
      </c>
      <c r="L89" s="28">
        <f t="shared" si="5"/>
        <v>0</v>
      </c>
    </row>
    <row r="90" spans="1:12" ht="78.75" x14ac:dyDescent="0.25">
      <c r="A90" s="31" t="s">
        <v>163</v>
      </c>
      <c r="B90" s="30" t="s">
        <v>164</v>
      </c>
      <c r="C90" s="28">
        <v>1.8</v>
      </c>
      <c r="D90" s="28">
        <v>1.8</v>
      </c>
      <c r="E90" s="9">
        <f t="shared" si="3"/>
        <v>0</v>
      </c>
      <c r="F90" s="9"/>
      <c r="G90" s="28">
        <v>1.8</v>
      </c>
      <c r="H90" s="28">
        <v>1.8</v>
      </c>
      <c r="I90" s="9">
        <f t="shared" si="4"/>
        <v>0</v>
      </c>
      <c r="J90" s="28">
        <v>1.8</v>
      </c>
      <c r="K90" s="28">
        <v>1.8</v>
      </c>
      <c r="L90" s="28">
        <f t="shared" si="5"/>
        <v>0</v>
      </c>
    </row>
    <row r="91" spans="1:12" ht="78.75" x14ac:dyDescent="0.25">
      <c r="A91" s="23" t="s">
        <v>165</v>
      </c>
      <c r="B91" s="30" t="s">
        <v>164</v>
      </c>
      <c r="C91" s="28">
        <v>145.4</v>
      </c>
      <c r="D91" s="28">
        <v>145.4</v>
      </c>
      <c r="E91" s="9">
        <f t="shared" si="3"/>
        <v>0</v>
      </c>
      <c r="F91" s="9"/>
      <c r="G91" s="28">
        <v>145.4</v>
      </c>
      <c r="H91" s="28">
        <v>145.4</v>
      </c>
      <c r="I91" s="9">
        <f t="shared" si="4"/>
        <v>0</v>
      </c>
      <c r="J91" s="28">
        <v>145.4</v>
      </c>
      <c r="K91" s="28">
        <v>145.4</v>
      </c>
      <c r="L91" s="28">
        <f t="shared" si="5"/>
        <v>0</v>
      </c>
    </row>
    <row r="92" spans="1:12" ht="78.75" x14ac:dyDescent="0.25">
      <c r="A92" s="23" t="s">
        <v>166</v>
      </c>
      <c r="B92" s="30" t="s">
        <v>164</v>
      </c>
      <c r="C92" s="28">
        <v>0</v>
      </c>
      <c r="D92" s="28">
        <v>0</v>
      </c>
      <c r="E92" s="9">
        <f t="shared" si="3"/>
        <v>0</v>
      </c>
      <c r="F92" s="9"/>
      <c r="G92" s="28">
        <v>0</v>
      </c>
      <c r="H92" s="28">
        <v>0</v>
      </c>
      <c r="I92" s="9">
        <f t="shared" si="4"/>
        <v>0</v>
      </c>
      <c r="J92" s="28">
        <v>0</v>
      </c>
      <c r="K92" s="28">
        <v>0</v>
      </c>
      <c r="L92" s="28">
        <f t="shared" si="5"/>
        <v>0</v>
      </c>
    </row>
    <row r="93" spans="1:12" ht="94.5" x14ac:dyDescent="0.25">
      <c r="A93" s="23" t="s">
        <v>167</v>
      </c>
      <c r="B93" s="14" t="s">
        <v>168</v>
      </c>
      <c r="C93" s="28">
        <v>84</v>
      </c>
      <c r="D93" s="28">
        <v>84</v>
      </c>
      <c r="E93" s="9">
        <f t="shared" si="3"/>
        <v>0</v>
      </c>
      <c r="F93" s="9"/>
      <c r="G93" s="28">
        <v>84</v>
      </c>
      <c r="H93" s="28">
        <v>84</v>
      </c>
      <c r="I93" s="9">
        <f t="shared" si="4"/>
        <v>0</v>
      </c>
      <c r="J93" s="28">
        <v>84</v>
      </c>
      <c r="K93" s="28">
        <v>84</v>
      </c>
      <c r="L93" s="28">
        <f t="shared" si="5"/>
        <v>0</v>
      </c>
    </row>
    <row r="94" spans="1:12" ht="94.5" x14ac:dyDescent="0.25">
      <c r="A94" s="23" t="s">
        <v>169</v>
      </c>
      <c r="B94" s="14" t="s">
        <v>168</v>
      </c>
      <c r="C94" s="28">
        <v>880.2</v>
      </c>
      <c r="D94" s="28">
        <v>880.2</v>
      </c>
      <c r="E94" s="9">
        <f t="shared" si="3"/>
        <v>0</v>
      </c>
      <c r="F94" s="9"/>
      <c r="G94" s="28">
        <v>880.2</v>
      </c>
      <c r="H94" s="28">
        <v>880.2</v>
      </c>
      <c r="I94" s="9">
        <f t="shared" si="4"/>
        <v>0</v>
      </c>
      <c r="J94" s="28">
        <v>880.2</v>
      </c>
      <c r="K94" s="28">
        <v>880.2</v>
      </c>
      <c r="L94" s="28">
        <f t="shared" si="5"/>
        <v>0</v>
      </c>
    </row>
    <row r="95" spans="1:12" ht="47.25" x14ac:dyDescent="0.25">
      <c r="A95" s="31" t="s">
        <v>170</v>
      </c>
      <c r="B95" s="30" t="s">
        <v>171</v>
      </c>
      <c r="C95" s="28">
        <v>121.2</v>
      </c>
      <c r="D95" s="28">
        <v>121.2</v>
      </c>
      <c r="E95" s="9">
        <f t="shared" si="3"/>
        <v>0</v>
      </c>
      <c r="F95" s="9"/>
      <c r="G95" s="28">
        <v>121.2</v>
      </c>
      <c r="H95" s="28">
        <v>121.2</v>
      </c>
      <c r="I95" s="9">
        <f t="shared" si="4"/>
        <v>0</v>
      </c>
      <c r="J95" s="28">
        <v>121.2</v>
      </c>
      <c r="K95" s="28">
        <v>121.2</v>
      </c>
      <c r="L95" s="28">
        <f t="shared" si="5"/>
        <v>0</v>
      </c>
    </row>
    <row r="96" spans="1:12" ht="78.75" x14ac:dyDescent="0.25">
      <c r="A96" s="23" t="s">
        <v>172</v>
      </c>
      <c r="B96" s="14" t="s">
        <v>173</v>
      </c>
      <c r="C96" s="28">
        <v>3222.7</v>
      </c>
      <c r="D96" s="28">
        <v>3222.7</v>
      </c>
      <c r="E96" s="9">
        <f t="shared" si="3"/>
        <v>0</v>
      </c>
      <c r="F96" s="9"/>
      <c r="G96" s="28">
        <v>3222.7</v>
      </c>
      <c r="H96" s="28">
        <v>3222.7</v>
      </c>
      <c r="I96" s="9">
        <f t="shared" si="4"/>
        <v>0</v>
      </c>
      <c r="J96" s="28">
        <v>3222.7</v>
      </c>
      <c r="K96" s="28">
        <v>3222.7</v>
      </c>
      <c r="L96" s="28">
        <f t="shared" si="5"/>
        <v>0</v>
      </c>
    </row>
    <row r="97" spans="1:12" ht="47.25" x14ac:dyDescent="0.25">
      <c r="A97" s="23" t="s">
        <v>174</v>
      </c>
      <c r="B97" s="14" t="s">
        <v>175</v>
      </c>
      <c r="C97" s="28">
        <v>80.7</v>
      </c>
      <c r="D97" s="28">
        <v>80.7</v>
      </c>
      <c r="E97" s="9">
        <f t="shared" si="3"/>
        <v>0</v>
      </c>
      <c r="F97" s="9"/>
      <c r="G97" s="28">
        <v>80.7</v>
      </c>
      <c r="H97" s="28">
        <v>80.7</v>
      </c>
      <c r="I97" s="9">
        <f t="shared" si="4"/>
        <v>0</v>
      </c>
      <c r="J97" s="28">
        <v>80.7</v>
      </c>
      <c r="K97" s="28">
        <v>80.7</v>
      </c>
      <c r="L97" s="28">
        <f t="shared" si="5"/>
        <v>0</v>
      </c>
    </row>
    <row r="98" spans="1:12" ht="157.5" x14ac:dyDescent="0.25">
      <c r="A98" s="31" t="s">
        <v>176</v>
      </c>
      <c r="B98" s="30" t="s">
        <v>177</v>
      </c>
      <c r="C98" s="28">
        <v>72.2</v>
      </c>
      <c r="D98" s="28">
        <v>72.2</v>
      </c>
      <c r="E98" s="9">
        <f t="shared" si="3"/>
        <v>0</v>
      </c>
      <c r="F98" s="9"/>
      <c r="G98" s="28">
        <v>72.2</v>
      </c>
      <c r="H98" s="28">
        <v>72.2</v>
      </c>
      <c r="I98" s="9">
        <f t="shared" si="4"/>
        <v>0</v>
      </c>
      <c r="J98" s="28">
        <v>72.2</v>
      </c>
      <c r="K98" s="28">
        <v>72.2</v>
      </c>
      <c r="L98" s="28">
        <f t="shared" si="5"/>
        <v>0</v>
      </c>
    </row>
    <row r="99" spans="1:12" ht="63" x14ac:dyDescent="0.25">
      <c r="A99" s="23" t="s">
        <v>178</v>
      </c>
      <c r="B99" s="14" t="s">
        <v>179</v>
      </c>
      <c r="C99" s="28">
        <v>3.2</v>
      </c>
      <c r="D99" s="28">
        <v>3.2</v>
      </c>
      <c r="E99" s="9">
        <f t="shared" si="3"/>
        <v>0</v>
      </c>
      <c r="F99" s="9"/>
      <c r="G99" s="28">
        <v>3.2</v>
      </c>
      <c r="H99" s="28">
        <v>3.2</v>
      </c>
      <c r="I99" s="9">
        <f t="shared" si="4"/>
        <v>0</v>
      </c>
      <c r="J99" s="28">
        <v>3.2</v>
      </c>
      <c r="K99" s="28">
        <v>3.2</v>
      </c>
      <c r="L99" s="28">
        <f t="shared" si="5"/>
        <v>0</v>
      </c>
    </row>
    <row r="100" spans="1:12" ht="63" x14ac:dyDescent="0.25">
      <c r="A100" s="23" t="s">
        <v>180</v>
      </c>
      <c r="B100" s="14" t="s">
        <v>179</v>
      </c>
      <c r="C100" s="28">
        <v>800</v>
      </c>
      <c r="D100" s="28">
        <v>800</v>
      </c>
      <c r="E100" s="9">
        <f t="shared" si="3"/>
        <v>0</v>
      </c>
      <c r="F100" s="9"/>
      <c r="G100" s="28">
        <v>800</v>
      </c>
      <c r="H100" s="28">
        <v>800</v>
      </c>
      <c r="I100" s="9">
        <f t="shared" si="4"/>
        <v>0</v>
      </c>
      <c r="J100" s="28">
        <v>800</v>
      </c>
      <c r="K100" s="28">
        <v>800</v>
      </c>
      <c r="L100" s="28">
        <f t="shared" si="5"/>
        <v>0</v>
      </c>
    </row>
    <row r="101" spans="1:12" ht="63" x14ac:dyDescent="0.25">
      <c r="A101" s="23" t="s">
        <v>181</v>
      </c>
      <c r="B101" s="14" t="s">
        <v>179</v>
      </c>
      <c r="C101" s="28">
        <v>50</v>
      </c>
      <c r="D101" s="28">
        <v>50</v>
      </c>
      <c r="E101" s="9">
        <f t="shared" si="3"/>
        <v>0</v>
      </c>
      <c r="F101" s="9"/>
      <c r="G101" s="28">
        <v>50</v>
      </c>
      <c r="H101" s="28">
        <v>50</v>
      </c>
      <c r="I101" s="9">
        <f t="shared" si="4"/>
        <v>0</v>
      </c>
      <c r="J101" s="28">
        <v>50</v>
      </c>
      <c r="K101" s="28">
        <v>50</v>
      </c>
      <c r="L101" s="28">
        <f t="shared" si="5"/>
        <v>0</v>
      </c>
    </row>
    <row r="102" spans="1:12" ht="78.75" x14ac:dyDescent="0.25">
      <c r="A102" s="23" t="s">
        <v>182</v>
      </c>
      <c r="B102" s="14" t="s">
        <v>183</v>
      </c>
      <c r="C102" s="28">
        <v>26</v>
      </c>
      <c r="D102" s="28">
        <v>26</v>
      </c>
      <c r="E102" s="9">
        <f t="shared" si="3"/>
        <v>0</v>
      </c>
      <c r="F102" s="9"/>
      <c r="G102" s="28">
        <v>28</v>
      </c>
      <c r="H102" s="28">
        <v>28</v>
      </c>
      <c r="I102" s="9">
        <f t="shared" si="4"/>
        <v>0</v>
      </c>
      <c r="J102" s="28">
        <v>30</v>
      </c>
      <c r="K102" s="28">
        <v>30</v>
      </c>
      <c r="L102" s="28">
        <f t="shared" si="5"/>
        <v>0</v>
      </c>
    </row>
    <row r="103" spans="1:12" ht="110.25" x14ac:dyDescent="0.25">
      <c r="A103" s="23" t="s">
        <v>184</v>
      </c>
      <c r="B103" s="14" t="s">
        <v>185</v>
      </c>
      <c r="C103" s="28">
        <v>129.5</v>
      </c>
      <c r="D103" s="28">
        <v>129.5</v>
      </c>
      <c r="E103" s="9">
        <f t="shared" si="3"/>
        <v>0</v>
      </c>
      <c r="F103" s="9"/>
      <c r="G103" s="28">
        <v>129.5</v>
      </c>
      <c r="H103" s="28">
        <v>129.5</v>
      </c>
      <c r="I103" s="9">
        <f t="shared" si="4"/>
        <v>0</v>
      </c>
      <c r="J103" s="28">
        <v>129.5</v>
      </c>
      <c r="K103" s="28">
        <v>129.5</v>
      </c>
      <c r="L103" s="28">
        <f t="shared" si="5"/>
        <v>0</v>
      </c>
    </row>
    <row r="104" spans="1:12" ht="110.25" x14ac:dyDescent="0.25">
      <c r="A104" s="23" t="s">
        <v>186</v>
      </c>
      <c r="B104" s="14" t="s">
        <v>185</v>
      </c>
      <c r="C104" s="28">
        <v>1250</v>
      </c>
      <c r="D104" s="28">
        <v>1250</v>
      </c>
      <c r="E104" s="9">
        <f t="shared" si="3"/>
        <v>0</v>
      </c>
      <c r="F104" s="9"/>
      <c r="G104" s="28">
        <v>1270</v>
      </c>
      <c r="H104" s="28">
        <v>1270</v>
      </c>
      <c r="I104" s="9">
        <f t="shared" si="4"/>
        <v>0</v>
      </c>
      <c r="J104" s="28">
        <v>1270</v>
      </c>
      <c r="K104" s="28">
        <v>1270</v>
      </c>
      <c r="L104" s="28">
        <f t="shared" si="5"/>
        <v>0</v>
      </c>
    </row>
    <row r="105" spans="1:12" ht="15.75" x14ac:dyDescent="0.25">
      <c r="A105" s="6" t="s">
        <v>187</v>
      </c>
      <c r="B105" s="7" t="s">
        <v>188</v>
      </c>
      <c r="C105" s="8">
        <f>C106</f>
        <v>0</v>
      </c>
      <c r="D105" s="8">
        <f>D106+D107</f>
        <v>484.1</v>
      </c>
      <c r="E105" s="9">
        <f t="shared" si="3"/>
        <v>484.1</v>
      </c>
      <c r="F105" s="9"/>
      <c r="G105" s="8">
        <f>G106</f>
        <v>0</v>
      </c>
      <c r="H105" s="8">
        <f>H106</f>
        <v>0</v>
      </c>
      <c r="I105" s="9">
        <f t="shared" si="4"/>
        <v>0</v>
      </c>
      <c r="J105" s="8">
        <f>J106</f>
        <v>0</v>
      </c>
      <c r="K105" s="8">
        <f>K106</f>
        <v>0</v>
      </c>
      <c r="L105" s="9">
        <f t="shared" si="5"/>
        <v>0</v>
      </c>
    </row>
    <row r="106" spans="1:12" ht="15.75" x14ac:dyDescent="0.25">
      <c r="A106" s="4" t="s">
        <v>189</v>
      </c>
      <c r="B106" s="14" t="s">
        <v>190</v>
      </c>
      <c r="C106" s="9">
        <v>0</v>
      </c>
      <c r="D106" s="9">
        <v>0</v>
      </c>
      <c r="E106" s="9">
        <f t="shared" si="3"/>
        <v>0</v>
      </c>
      <c r="F106" s="9"/>
      <c r="G106" s="9">
        <v>0</v>
      </c>
      <c r="H106" s="9">
        <v>0</v>
      </c>
      <c r="I106" s="9">
        <f t="shared" si="4"/>
        <v>0</v>
      </c>
      <c r="J106" s="9">
        <v>0</v>
      </c>
      <c r="K106" s="9">
        <v>0</v>
      </c>
      <c r="L106" s="9">
        <f t="shared" si="5"/>
        <v>0</v>
      </c>
    </row>
    <row r="107" spans="1:12" ht="67.5" customHeight="1" x14ac:dyDescent="0.25">
      <c r="A107" s="32" t="s">
        <v>191</v>
      </c>
      <c r="B107" s="33" t="s">
        <v>192</v>
      </c>
      <c r="C107" s="9">
        <v>0</v>
      </c>
      <c r="D107" s="9">
        <v>484.1</v>
      </c>
      <c r="E107" s="9">
        <f t="shared" si="3"/>
        <v>484.1</v>
      </c>
      <c r="F107" s="34" t="s">
        <v>193</v>
      </c>
      <c r="G107" s="9"/>
      <c r="H107" s="9"/>
      <c r="I107" s="9"/>
      <c r="J107" s="9"/>
      <c r="K107" s="9"/>
      <c r="L107" s="9"/>
    </row>
    <row r="108" spans="1:12" ht="15.75" x14ac:dyDescent="0.25">
      <c r="A108" s="55" t="s">
        <v>194</v>
      </c>
      <c r="B108" s="56"/>
      <c r="C108" s="8">
        <f>C105+C74+C65+C52+C48+C37</f>
        <v>120147.20000000001</v>
      </c>
      <c r="D108" s="8">
        <f>D105+D74+D65+D52+D48+D37</f>
        <v>128631.29999999999</v>
      </c>
      <c r="E108" s="9">
        <f t="shared" si="3"/>
        <v>8484.0999999999767</v>
      </c>
      <c r="F108" s="9"/>
      <c r="G108" s="8">
        <f>G105+G74+G65+G52+G48+G37</f>
        <v>115900.29999999999</v>
      </c>
      <c r="H108" s="8">
        <f>H105+H74+H65+H52+H48+H37</f>
        <v>115900.29999999999</v>
      </c>
      <c r="I108" s="9">
        <f t="shared" si="4"/>
        <v>0</v>
      </c>
      <c r="J108" s="8">
        <f>J105+J74+J65+J52+J48+J37</f>
        <v>115336.09999999999</v>
      </c>
      <c r="K108" s="8">
        <f>K105+K74+K65+K52+K48+K37</f>
        <v>115336.09999999999</v>
      </c>
      <c r="L108" s="9">
        <f t="shared" si="5"/>
        <v>0</v>
      </c>
    </row>
    <row r="109" spans="1:12" ht="15.75" x14ac:dyDescent="0.25">
      <c r="A109" s="6" t="s">
        <v>195</v>
      </c>
      <c r="B109" s="35" t="s">
        <v>196</v>
      </c>
      <c r="C109" s="36">
        <f>C108+C36</f>
        <v>2690707.1000000006</v>
      </c>
      <c r="D109" s="36">
        <f>D108+D36</f>
        <v>2929933.3</v>
      </c>
      <c r="E109" s="9">
        <f t="shared" si="3"/>
        <v>239226.19999999925</v>
      </c>
      <c r="F109" s="9"/>
      <c r="G109" s="36">
        <f>G108+G36</f>
        <v>2902039</v>
      </c>
      <c r="H109" s="36">
        <f>H108+H36</f>
        <v>2902039</v>
      </c>
      <c r="I109" s="9">
        <f t="shared" si="4"/>
        <v>0</v>
      </c>
      <c r="J109" s="36">
        <f>J108+J36</f>
        <v>3115141.6</v>
      </c>
      <c r="K109" s="36">
        <f>K108+K36</f>
        <v>3115141.6</v>
      </c>
      <c r="L109" s="37">
        <f t="shared" si="5"/>
        <v>0</v>
      </c>
    </row>
    <row r="110" spans="1:12" ht="47.25" x14ac:dyDescent="0.25">
      <c r="A110" s="6" t="s">
        <v>197</v>
      </c>
      <c r="B110" s="35" t="s">
        <v>198</v>
      </c>
      <c r="C110" s="36">
        <f>C111+C115+C168+C210</f>
        <v>4830664.6999999993</v>
      </c>
      <c r="D110" s="36">
        <f>D111+D115+D168+D210</f>
        <v>4892946.0999999996</v>
      </c>
      <c r="E110" s="9">
        <f t="shared" si="3"/>
        <v>62281.400000000373</v>
      </c>
      <c r="F110" s="9"/>
      <c r="G110" s="36">
        <f>G111+G115+G168+G210</f>
        <v>4097351.4000000008</v>
      </c>
      <c r="H110" s="36">
        <f>H111+H115+H168+H210</f>
        <v>4095806.2000000007</v>
      </c>
      <c r="I110" s="9">
        <f t="shared" si="4"/>
        <v>-1545.2000000001863</v>
      </c>
      <c r="J110" s="36">
        <f>J111+J115+J168+J210</f>
        <v>4013360.9</v>
      </c>
      <c r="K110" s="36">
        <f>K111+K115+K168+K210</f>
        <v>4013360.9</v>
      </c>
      <c r="L110" s="37">
        <f t="shared" si="5"/>
        <v>0</v>
      </c>
    </row>
    <row r="111" spans="1:12" ht="18.75" customHeight="1" x14ac:dyDescent="0.25">
      <c r="A111" s="6" t="s">
        <v>199</v>
      </c>
      <c r="B111" s="7" t="s">
        <v>200</v>
      </c>
      <c r="C111" s="36">
        <f>SUM(C112:C114)</f>
        <v>486197</v>
      </c>
      <c r="D111" s="36">
        <f>SUM(D112:D114)</f>
        <v>548478.4</v>
      </c>
      <c r="E111" s="9">
        <f t="shared" si="3"/>
        <v>62281.400000000023</v>
      </c>
      <c r="F111" s="9"/>
      <c r="G111" s="36">
        <f>SUM(G112:G114)</f>
        <v>269077</v>
      </c>
      <c r="H111" s="36">
        <f>SUM(H112:H114)</f>
        <v>269077</v>
      </c>
      <c r="I111" s="9">
        <f t="shared" si="4"/>
        <v>0</v>
      </c>
      <c r="J111" s="36">
        <f>SUM(J112:J114)</f>
        <v>254005</v>
      </c>
      <c r="K111" s="36">
        <f>SUM(K112:K114)</f>
        <v>254005</v>
      </c>
      <c r="L111" s="37">
        <f t="shared" si="5"/>
        <v>0</v>
      </c>
    </row>
    <row r="112" spans="1:12" ht="47.25" x14ac:dyDescent="0.25">
      <c r="A112" s="4" t="s">
        <v>201</v>
      </c>
      <c r="B112" s="14" t="s">
        <v>202</v>
      </c>
      <c r="C112" s="37">
        <v>308963</v>
      </c>
      <c r="D112" s="37">
        <v>308963</v>
      </c>
      <c r="E112" s="9">
        <f t="shared" si="3"/>
        <v>0</v>
      </c>
      <c r="F112" s="9"/>
      <c r="G112" s="37">
        <v>91843</v>
      </c>
      <c r="H112" s="37">
        <v>91843</v>
      </c>
      <c r="I112" s="9">
        <f t="shared" si="4"/>
        <v>0</v>
      </c>
      <c r="J112" s="37">
        <v>76771</v>
      </c>
      <c r="K112" s="37">
        <v>76771</v>
      </c>
      <c r="L112" s="37">
        <f t="shared" si="5"/>
        <v>0</v>
      </c>
    </row>
    <row r="113" spans="1:12" ht="78.75" x14ac:dyDescent="0.25">
      <c r="A113" s="4" t="s">
        <v>203</v>
      </c>
      <c r="B113" s="14" t="s">
        <v>204</v>
      </c>
      <c r="C113" s="37">
        <v>0</v>
      </c>
      <c r="D113" s="37">
        <v>62281.4</v>
      </c>
      <c r="E113" s="9">
        <f t="shared" si="3"/>
        <v>62281.4</v>
      </c>
      <c r="F113" s="38" t="s">
        <v>205</v>
      </c>
      <c r="G113" s="37"/>
      <c r="H113" s="37"/>
      <c r="I113" s="9"/>
      <c r="J113" s="37"/>
      <c r="K113" s="37"/>
      <c r="L113" s="37"/>
    </row>
    <row r="114" spans="1:12" ht="47.25" x14ac:dyDescent="0.25">
      <c r="A114" s="4" t="s">
        <v>206</v>
      </c>
      <c r="B114" s="14" t="s">
        <v>207</v>
      </c>
      <c r="C114" s="37">
        <v>177234</v>
      </c>
      <c r="D114" s="37">
        <v>177234</v>
      </c>
      <c r="E114" s="9">
        <f t="shared" si="3"/>
        <v>0</v>
      </c>
      <c r="F114" s="9"/>
      <c r="G114" s="37">
        <v>177234</v>
      </c>
      <c r="H114" s="37">
        <v>177234</v>
      </c>
      <c r="I114" s="9">
        <f t="shared" si="4"/>
        <v>0</v>
      </c>
      <c r="J114" s="37">
        <v>177234</v>
      </c>
      <c r="K114" s="37">
        <v>177234</v>
      </c>
      <c r="L114" s="37">
        <f t="shared" si="5"/>
        <v>0</v>
      </c>
    </row>
    <row r="115" spans="1:12" ht="31.5" x14ac:dyDescent="0.25">
      <c r="A115" s="6" t="s">
        <v>208</v>
      </c>
      <c r="B115" s="7" t="s">
        <v>209</v>
      </c>
      <c r="C115" s="8">
        <f>SUM(C116:C167)</f>
        <v>1308843.7000000002</v>
      </c>
      <c r="D115" s="8">
        <f>SUM(D116:D167)</f>
        <v>1308843.7000000002</v>
      </c>
      <c r="E115" s="9">
        <f t="shared" si="3"/>
        <v>0</v>
      </c>
      <c r="F115" s="9"/>
      <c r="G115" s="8">
        <f>SUM(G116:G167)</f>
        <v>735834.90000000026</v>
      </c>
      <c r="H115" s="8">
        <f>SUM(H116:H167)</f>
        <v>734289.70000000019</v>
      </c>
      <c r="I115" s="9">
        <f t="shared" si="4"/>
        <v>-1545.2000000000698</v>
      </c>
      <c r="J115" s="8">
        <f>SUM(J116:J167)</f>
        <v>616252.10000000021</v>
      </c>
      <c r="K115" s="8">
        <f>SUM(K116:K167)</f>
        <v>616252.10000000021</v>
      </c>
      <c r="L115" s="9">
        <f t="shared" si="5"/>
        <v>0</v>
      </c>
    </row>
    <row r="116" spans="1:12" ht="94.5" x14ac:dyDescent="0.25">
      <c r="A116" s="4" t="s">
        <v>210</v>
      </c>
      <c r="B116" s="14" t="s">
        <v>211</v>
      </c>
      <c r="C116" s="9">
        <v>181706.6</v>
      </c>
      <c r="D116" s="9">
        <v>181706.6</v>
      </c>
      <c r="E116" s="9">
        <f t="shared" si="3"/>
        <v>0</v>
      </c>
      <c r="F116" s="9"/>
      <c r="G116" s="9">
        <v>87402.1</v>
      </c>
      <c r="H116" s="9">
        <v>87402.1</v>
      </c>
      <c r="I116" s="9">
        <f t="shared" si="4"/>
        <v>0</v>
      </c>
      <c r="J116" s="9">
        <v>86057.1</v>
      </c>
      <c r="K116" s="9">
        <v>86057.1</v>
      </c>
      <c r="L116" s="9">
        <f t="shared" si="5"/>
        <v>0</v>
      </c>
    </row>
    <row r="117" spans="1:12" ht="94.5" x14ac:dyDescent="0.25">
      <c r="A117" s="4" t="s">
        <v>210</v>
      </c>
      <c r="B117" s="14" t="s">
        <v>212</v>
      </c>
      <c r="C117" s="9">
        <v>204161</v>
      </c>
      <c r="D117" s="9">
        <v>204161</v>
      </c>
      <c r="E117" s="9">
        <f t="shared" si="3"/>
        <v>0</v>
      </c>
      <c r="F117" s="9"/>
      <c r="G117" s="9">
        <v>0</v>
      </c>
      <c r="H117" s="9">
        <v>0</v>
      </c>
      <c r="I117" s="9">
        <f t="shared" si="4"/>
        <v>0</v>
      </c>
      <c r="J117" s="9">
        <v>0</v>
      </c>
      <c r="K117" s="9">
        <v>0</v>
      </c>
      <c r="L117" s="9">
        <f t="shared" si="5"/>
        <v>0</v>
      </c>
    </row>
    <row r="118" spans="1:12" ht="47.25" x14ac:dyDescent="0.25">
      <c r="A118" s="4" t="s">
        <v>213</v>
      </c>
      <c r="B118" s="14" t="s">
        <v>214</v>
      </c>
      <c r="C118" s="9">
        <v>4114.5</v>
      </c>
      <c r="D118" s="9">
        <v>4114.5</v>
      </c>
      <c r="E118" s="9">
        <f t="shared" si="3"/>
        <v>0</v>
      </c>
      <c r="F118" s="9"/>
      <c r="G118" s="9">
        <v>0</v>
      </c>
      <c r="H118" s="9">
        <v>0</v>
      </c>
      <c r="I118" s="9">
        <f t="shared" si="4"/>
        <v>0</v>
      </c>
      <c r="J118" s="9">
        <v>0</v>
      </c>
      <c r="K118" s="9">
        <v>0</v>
      </c>
      <c r="L118" s="9">
        <f t="shared" si="5"/>
        <v>0</v>
      </c>
    </row>
    <row r="119" spans="1:12" ht="94.5" x14ac:dyDescent="0.25">
      <c r="A119" s="4" t="s">
        <v>215</v>
      </c>
      <c r="B119" s="14" t="s">
        <v>216</v>
      </c>
      <c r="C119" s="9">
        <v>3793.1</v>
      </c>
      <c r="D119" s="9">
        <v>3793.1</v>
      </c>
      <c r="E119" s="9">
        <f t="shared" si="3"/>
        <v>0</v>
      </c>
      <c r="F119" s="9"/>
      <c r="G119" s="9">
        <v>0</v>
      </c>
      <c r="H119" s="9">
        <v>0</v>
      </c>
      <c r="I119" s="9">
        <f t="shared" si="4"/>
        <v>0</v>
      </c>
      <c r="J119" s="9">
        <v>0</v>
      </c>
      <c r="K119" s="9">
        <v>0</v>
      </c>
      <c r="L119" s="9">
        <f t="shared" si="5"/>
        <v>0</v>
      </c>
    </row>
    <row r="120" spans="1:12" ht="63" x14ac:dyDescent="0.25">
      <c r="A120" s="4" t="s">
        <v>217</v>
      </c>
      <c r="B120" s="14" t="s">
        <v>218</v>
      </c>
      <c r="C120" s="9">
        <v>116527.2</v>
      </c>
      <c r="D120" s="9">
        <v>116527.2</v>
      </c>
      <c r="E120" s="9">
        <f t="shared" si="3"/>
        <v>0</v>
      </c>
      <c r="F120" s="9"/>
      <c r="G120" s="9">
        <v>112822.1</v>
      </c>
      <c r="H120" s="9">
        <v>112822.1</v>
      </c>
      <c r="I120" s="9">
        <f t="shared" si="4"/>
        <v>0</v>
      </c>
      <c r="J120" s="9">
        <v>109886.39999999999</v>
      </c>
      <c r="K120" s="9">
        <v>109886.39999999999</v>
      </c>
      <c r="L120" s="9">
        <f t="shared" si="5"/>
        <v>0</v>
      </c>
    </row>
    <row r="121" spans="1:12" ht="63" x14ac:dyDescent="0.25">
      <c r="A121" s="4" t="s">
        <v>219</v>
      </c>
      <c r="B121" s="14" t="s">
        <v>220</v>
      </c>
      <c r="C121" s="9">
        <v>106349.4</v>
      </c>
      <c r="D121" s="9">
        <v>106349.4</v>
      </c>
      <c r="E121" s="9">
        <f t="shared" si="3"/>
        <v>0</v>
      </c>
      <c r="F121" s="9"/>
      <c r="G121" s="9">
        <v>0</v>
      </c>
      <c r="H121" s="9">
        <v>0</v>
      </c>
      <c r="I121" s="9">
        <f t="shared" si="4"/>
        <v>0</v>
      </c>
      <c r="J121" s="9">
        <v>0</v>
      </c>
      <c r="K121" s="9">
        <v>0</v>
      </c>
      <c r="L121" s="9">
        <f t="shared" si="5"/>
        <v>0</v>
      </c>
    </row>
    <row r="122" spans="1:12" ht="47.25" x14ac:dyDescent="0.25">
      <c r="A122" s="4" t="s">
        <v>221</v>
      </c>
      <c r="B122" s="11" t="s">
        <v>222</v>
      </c>
      <c r="C122" s="9">
        <v>0</v>
      </c>
      <c r="D122" s="9"/>
      <c r="E122" s="9">
        <f t="shared" si="3"/>
        <v>0</v>
      </c>
      <c r="F122" s="9"/>
      <c r="G122" s="9">
        <v>0</v>
      </c>
      <c r="H122" s="9"/>
      <c r="I122" s="9">
        <f t="shared" si="4"/>
        <v>0</v>
      </c>
      <c r="J122" s="9">
        <v>0</v>
      </c>
      <c r="K122" s="9"/>
      <c r="L122" s="9">
        <f t="shared" si="5"/>
        <v>0</v>
      </c>
    </row>
    <row r="123" spans="1:12" ht="31.5" x14ac:dyDescent="0.25">
      <c r="A123" s="4" t="s">
        <v>223</v>
      </c>
      <c r="B123" s="11" t="s">
        <v>224</v>
      </c>
      <c r="C123" s="9">
        <v>1321.8</v>
      </c>
      <c r="D123" s="9">
        <v>1321.8</v>
      </c>
      <c r="E123" s="9">
        <f t="shared" si="3"/>
        <v>0</v>
      </c>
      <c r="F123" s="9"/>
      <c r="G123" s="9">
        <v>0</v>
      </c>
      <c r="H123" s="9">
        <v>0</v>
      </c>
      <c r="I123" s="9">
        <f t="shared" si="4"/>
        <v>0</v>
      </c>
      <c r="J123" s="9">
        <v>0</v>
      </c>
      <c r="K123" s="9">
        <v>0</v>
      </c>
      <c r="L123" s="9">
        <f t="shared" si="5"/>
        <v>0</v>
      </c>
    </row>
    <row r="124" spans="1:12" ht="63" x14ac:dyDescent="0.25">
      <c r="A124" s="39" t="s">
        <v>225</v>
      </c>
      <c r="B124" s="14" t="s">
        <v>226</v>
      </c>
      <c r="C124" s="9">
        <v>711.9</v>
      </c>
      <c r="D124" s="9">
        <v>711.9</v>
      </c>
      <c r="E124" s="9">
        <f t="shared" si="3"/>
        <v>0</v>
      </c>
      <c r="F124" s="9"/>
      <c r="G124" s="9">
        <v>712.8</v>
      </c>
      <c r="H124" s="9">
        <v>712.8</v>
      </c>
      <c r="I124" s="9">
        <f t="shared" si="4"/>
        <v>0</v>
      </c>
      <c r="J124" s="9">
        <v>731.4</v>
      </c>
      <c r="K124" s="9">
        <v>731.4</v>
      </c>
      <c r="L124" s="9">
        <f t="shared" si="5"/>
        <v>0</v>
      </c>
    </row>
    <row r="125" spans="1:12" ht="63" x14ac:dyDescent="0.25">
      <c r="A125" s="39" t="s">
        <v>225</v>
      </c>
      <c r="B125" s="40" t="s">
        <v>227</v>
      </c>
      <c r="C125" s="9">
        <v>0</v>
      </c>
      <c r="D125" s="9">
        <v>0</v>
      </c>
      <c r="E125" s="9">
        <f t="shared" si="3"/>
        <v>0</v>
      </c>
      <c r="F125" s="9"/>
      <c r="G125" s="9">
        <v>3769.3</v>
      </c>
      <c r="H125" s="9">
        <v>3769.3</v>
      </c>
      <c r="I125" s="9">
        <f t="shared" si="4"/>
        <v>0</v>
      </c>
      <c r="J125" s="9">
        <v>0</v>
      </c>
      <c r="K125" s="9">
        <v>0</v>
      </c>
      <c r="L125" s="9">
        <f t="shared" si="5"/>
        <v>0</v>
      </c>
    </row>
    <row r="126" spans="1:12" ht="31.5" x14ac:dyDescent="0.25">
      <c r="A126" s="41" t="s">
        <v>228</v>
      </c>
      <c r="B126" s="25" t="s">
        <v>229</v>
      </c>
      <c r="C126" s="9">
        <v>53223.1</v>
      </c>
      <c r="D126" s="9">
        <v>53223.1</v>
      </c>
      <c r="E126" s="9">
        <f t="shared" si="3"/>
        <v>0</v>
      </c>
      <c r="F126" s="9"/>
      <c r="G126" s="9">
        <v>0</v>
      </c>
      <c r="H126" s="9">
        <v>0</v>
      </c>
      <c r="I126" s="9">
        <f t="shared" si="4"/>
        <v>0</v>
      </c>
      <c r="J126" s="9">
        <v>0</v>
      </c>
      <c r="K126" s="9">
        <v>0</v>
      </c>
      <c r="L126" s="9">
        <f t="shared" si="5"/>
        <v>0</v>
      </c>
    </row>
    <row r="127" spans="1:12" ht="47.25" x14ac:dyDescent="0.25">
      <c r="A127" s="41" t="s">
        <v>230</v>
      </c>
      <c r="B127" s="25" t="s">
        <v>231</v>
      </c>
      <c r="C127" s="9">
        <v>0</v>
      </c>
      <c r="D127" s="9">
        <v>0</v>
      </c>
      <c r="E127" s="9">
        <f t="shared" si="3"/>
        <v>0</v>
      </c>
      <c r="F127" s="9"/>
      <c r="G127" s="9">
        <v>0</v>
      </c>
      <c r="H127" s="9">
        <v>0</v>
      </c>
      <c r="I127" s="9">
        <f t="shared" si="4"/>
        <v>0</v>
      </c>
      <c r="J127" s="9">
        <v>16000</v>
      </c>
      <c r="K127" s="9">
        <v>16000</v>
      </c>
      <c r="L127" s="9">
        <f t="shared" si="5"/>
        <v>0</v>
      </c>
    </row>
    <row r="128" spans="1:12" ht="31.5" x14ac:dyDescent="0.25">
      <c r="A128" s="41" t="s">
        <v>232</v>
      </c>
      <c r="B128" s="14" t="s">
        <v>233</v>
      </c>
      <c r="C128" s="9">
        <v>100000</v>
      </c>
      <c r="D128" s="9">
        <v>100000</v>
      </c>
      <c r="E128" s="9">
        <f>D128-C128</f>
        <v>0</v>
      </c>
      <c r="F128" s="9"/>
      <c r="G128" s="9">
        <v>0</v>
      </c>
      <c r="H128" s="9">
        <v>0</v>
      </c>
      <c r="I128" s="9">
        <f t="shared" si="4"/>
        <v>0</v>
      </c>
      <c r="J128" s="9">
        <v>0</v>
      </c>
      <c r="K128" s="9">
        <v>0</v>
      </c>
      <c r="L128" s="9">
        <f t="shared" si="5"/>
        <v>0</v>
      </c>
    </row>
    <row r="129" spans="1:12" ht="63" x14ac:dyDescent="0.25">
      <c r="A129" s="41" t="s">
        <v>232</v>
      </c>
      <c r="B129" s="14" t="s">
        <v>234</v>
      </c>
      <c r="C129" s="9">
        <v>100000</v>
      </c>
      <c r="D129" s="9">
        <v>100000</v>
      </c>
      <c r="E129" s="9">
        <f t="shared" si="3"/>
        <v>0</v>
      </c>
      <c r="F129" s="9"/>
      <c r="G129" s="9">
        <v>100000</v>
      </c>
      <c r="H129" s="9">
        <v>100000</v>
      </c>
      <c r="I129" s="9">
        <f t="shared" si="4"/>
        <v>0</v>
      </c>
      <c r="J129" s="9">
        <v>100000</v>
      </c>
      <c r="K129" s="9">
        <v>100000</v>
      </c>
      <c r="L129" s="9">
        <f t="shared" si="5"/>
        <v>0</v>
      </c>
    </row>
    <row r="130" spans="1:12" ht="47.25" x14ac:dyDescent="0.25">
      <c r="A130" s="41" t="s">
        <v>232</v>
      </c>
      <c r="B130" s="14" t="s">
        <v>235</v>
      </c>
      <c r="C130" s="9">
        <v>5600</v>
      </c>
      <c r="D130" s="9">
        <v>5600</v>
      </c>
      <c r="E130" s="9">
        <f t="shared" si="3"/>
        <v>0</v>
      </c>
      <c r="F130" s="9"/>
      <c r="G130" s="9">
        <v>0</v>
      </c>
      <c r="H130" s="9">
        <v>0</v>
      </c>
      <c r="I130" s="9">
        <f t="shared" si="4"/>
        <v>0</v>
      </c>
      <c r="J130" s="9">
        <v>0</v>
      </c>
      <c r="K130" s="9">
        <v>0</v>
      </c>
      <c r="L130" s="9">
        <f t="shared" si="5"/>
        <v>0</v>
      </c>
    </row>
    <row r="131" spans="1:12" ht="63" x14ac:dyDescent="0.25">
      <c r="A131" s="41" t="s">
        <v>232</v>
      </c>
      <c r="B131" s="14" t="s">
        <v>236</v>
      </c>
      <c r="C131" s="9">
        <v>5000</v>
      </c>
      <c r="D131" s="9">
        <v>5000</v>
      </c>
      <c r="E131" s="9">
        <f t="shared" si="3"/>
        <v>0</v>
      </c>
      <c r="F131" s="9"/>
      <c r="G131" s="9">
        <v>4343.2</v>
      </c>
      <c r="H131" s="9">
        <v>4343.2</v>
      </c>
      <c r="I131" s="9">
        <f t="shared" si="4"/>
        <v>0</v>
      </c>
      <c r="J131" s="9">
        <v>4343.2</v>
      </c>
      <c r="K131" s="9">
        <v>4343.2</v>
      </c>
      <c r="L131" s="9">
        <f t="shared" si="5"/>
        <v>0</v>
      </c>
    </row>
    <row r="132" spans="1:12" ht="110.25" x14ac:dyDescent="0.25">
      <c r="A132" s="41" t="s">
        <v>232</v>
      </c>
      <c r="B132" s="14" t="s">
        <v>237</v>
      </c>
      <c r="C132" s="9">
        <v>137466.6</v>
      </c>
      <c r="D132" s="9">
        <v>137466.6</v>
      </c>
      <c r="E132" s="9">
        <f t="shared" si="3"/>
        <v>0</v>
      </c>
      <c r="F132" s="9"/>
      <c r="G132" s="9">
        <v>130593.3</v>
      </c>
      <c r="H132" s="9">
        <v>130593.3</v>
      </c>
      <c r="I132" s="9">
        <f t="shared" si="4"/>
        <v>0</v>
      </c>
      <c r="J132" s="9">
        <v>123720</v>
      </c>
      <c r="K132" s="9">
        <v>123720</v>
      </c>
      <c r="L132" s="9">
        <f t="shared" si="5"/>
        <v>0</v>
      </c>
    </row>
    <row r="133" spans="1:12" ht="47.25" x14ac:dyDescent="0.25">
      <c r="A133" s="41" t="s">
        <v>232</v>
      </c>
      <c r="B133" s="14" t="s">
        <v>238</v>
      </c>
      <c r="C133" s="9">
        <v>6954.8</v>
      </c>
      <c r="D133" s="9">
        <v>6954.8</v>
      </c>
      <c r="E133" s="9">
        <f t="shared" si="3"/>
        <v>0</v>
      </c>
      <c r="F133" s="9"/>
      <c r="G133" s="9">
        <v>7767.9</v>
      </c>
      <c r="H133" s="9">
        <v>7767.9</v>
      </c>
      <c r="I133" s="9">
        <f t="shared" si="4"/>
        <v>0</v>
      </c>
      <c r="J133" s="9">
        <v>8446.4</v>
      </c>
      <c r="K133" s="9">
        <v>8446.4</v>
      </c>
      <c r="L133" s="9">
        <f t="shared" si="5"/>
        <v>0</v>
      </c>
    </row>
    <row r="134" spans="1:12" ht="110.25" x14ac:dyDescent="0.25">
      <c r="A134" s="41" t="s">
        <v>232</v>
      </c>
      <c r="B134" s="11" t="s">
        <v>239</v>
      </c>
      <c r="C134" s="9">
        <v>0</v>
      </c>
      <c r="D134" s="9">
        <v>0</v>
      </c>
      <c r="E134" s="9">
        <f t="shared" si="3"/>
        <v>0</v>
      </c>
      <c r="F134" s="9"/>
      <c r="G134" s="9">
        <v>20099.900000000001</v>
      </c>
      <c r="H134" s="9">
        <v>18554.7</v>
      </c>
      <c r="I134" s="9">
        <f t="shared" si="4"/>
        <v>-1545.2000000000007</v>
      </c>
      <c r="J134" s="9">
        <v>20099.900000000001</v>
      </c>
      <c r="K134" s="9">
        <v>20099.900000000001</v>
      </c>
      <c r="L134" s="9">
        <f t="shared" si="5"/>
        <v>0</v>
      </c>
    </row>
    <row r="135" spans="1:12" ht="78.75" x14ac:dyDescent="0.25">
      <c r="A135" s="41" t="s">
        <v>232</v>
      </c>
      <c r="B135" s="11" t="s">
        <v>240</v>
      </c>
      <c r="C135" s="9">
        <v>8100</v>
      </c>
      <c r="D135" s="9">
        <v>8100</v>
      </c>
      <c r="E135" s="9">
        <f t="shared" si="3"/>
        <v>0</v>
      </c>
      <c r="F135" s="9"/>
      <c r="G135" s="9">
        <v>0</v>
      </c>
      <c r="H135" s="9">
        <v>0</v>
      </c>
      <c r="I135" s="9">
        <f t="shared" si="4"/>
        <v>0</v>
      </c>
      <c r="J135" s="9">
        <v>0</v>
      </c>
      <c r="K135" s="9">
        <v>0</v>
      </c>
      <c r="L135" s="9">
        <f t="shared" si="5"/>
        <v>0</v>
      </c>
    </row>
    <row r="136" spans="1:12" ht="47.25" x14ac:dyDescent="0.25">
      <c r="A136" s="41" t="s">
        <v>232</v>
      </c>
      <c r="B136" s="11" t="s">
        <v>241</v>
      </c>
      <c r="C136" s="9">
        <v>0</v>
      </c>
      <c r="D136" s="9">
        <v>0</v>
      </c>
      <c r="E136" s="9">
        <f t="shared" ref="E136:E199" si="6">D136-C136</f>
        <v>0</v>
      </c>
      <c r="F136" s="9"/>
      <c r="G136" s="9">
        <v>0</v>
      </c>
      <c r="H136" s="9">
        <v>0</v>
      </c>
      <c r="I136" s="9">
        <f t="shared" ref="I136:I199" si="7">H136-G136</f>
        <v>0</v>
      </c>
      <c r="J136" s="9">
        <v>30387.200000000001</v>
      </c>
      <c r="K136" s="9">
        <v>30387.200000000001</v>
      </c>
      <c r="L136" s="9">
        <f t="shared" ref="L136:L199" si="8">K136-J136</f>
        <v>0</v>
      </c>
    </row>
    <row r="137" spans="1:12" ht="47.25" x14ac:dyDescent="0.25">
      <c r="A137" s="41" t="s">
        <v>232</v>
      </c>
      <c r="B137" s="11" t="s">
        <v>242</v>
      </c>
      <c r="C137" s="9">
        <v>72336.5</v>
      </c>
      <c r="D137" s="9">
        <v>72336.5</v>
      </c>
      <c r="E137" s="9">
        <f t="shared" si="6"/>
        <v>0</v>
      </c>
      <c r="F137" s="9"/>
      <c r="G137" s="9">
        <v>158200</v>
      </c>
      <c r="H137" s="9">
        <v>158200</v>
      </c>
      <c r="I137" s="9">
        <f t="shared" si="7"/>
        <v>0</v>
      </c>
      <c r="J137" s="9">
        <v>0</v>
      </c>
      <c r="K137" s="9">
        <v>0</v>
      </c>
      <c r="L137" s="9">
        <f t="shared" si="8"/>
        <v>0</v>
      </c>
    </row>
    <row r="138" spans="1:12" ht="31.5" x14ac:dyDescent="0.25">
      <c r="A138" s="41" t="s">
        <v>232</v>
      </c>
      <c r="B138" s="11" t="s">
        <v>243</v>
      </c>
      <c r="C138" s="9">
        <v>41182.199999999997</v>
      </c>
      <c r="D138" s="9">
        <v>41182.199999999997</v>
      </c>
      <c r="E138" s="9">
        <f t="shared" si="6"/>
        <v>0</v>
      </c>
      <c r="F138" s="9"/>
      <c r="G138" s="9">
        <v>0</v>
      </c>
      <c r="H138" s="9">
        <v>0</v>
      </c>
      <c r="I138" s="9">
        <f t="shared" si="7"/>
        <v>0</v>
      </c>
      <c r="J138" s="9">
        <v>0</v>
      </c>
      <c r="K138" s="9">
        <v>0</v>
      </c>
      <c r="L138" s="9">
        <f t="shared" si="8"/>
        <v>0</v>
      </c>
    </row>
    <row r="139" spans="1:12" ht="63" x14ac:dyDescent="0.25">
      <c r="A139" s="41" t="s">
        <v>232</v>
      </c>
      <c r="B139" s="11" t="s">
        <v>244</v>
      </c>
      <c r="C139" s="9">
        <v>3429.1</v>
      </c>
      <c r="D139" s="9">
        <v>3429.1</v>
      </c>
      <c r="E139" s="9">
        <f t="shared" si="6"/>
        <v>0</v>
      </c>
      <c r="F139" s="9"/>
      <c r="G139" s="9">
        <v>0</v>
      </c>
      <c r="H139" s="9">
        <v>0</v>
      </c>
      <c r="I139" s="9">
        <f t="shared" si="7"/>
        <v>0</v>
      </c>
      <c r="J139" s="9">
        <v>0</v>
      </c>
      <c r="K139" s="9">
        <v>0</v>
      </c>
      <c r="L139" s="9">
        <f t="shared" si="8"/>
        <v>0</v>
      </c>
    </row>
    <row r="140" spans="1:12" ht="47.25" x14ac:dyDescent="0.25">
      <c r="A140" s="4" t="s">
        <v>245</v>
      </c>
      <c r="B140" s="14" t="s">
        <v>246</v>
      </c>
      <c r="C140" s="9">
        <v>24846</v>
      </c>
      <c r="D140" s="9">
        <v>24846</v>
      </c>
      <c r="E140" s="9">
        <f t="shared" si="6"/>
        <v>0</v>
      </c>
      <c r="F140" s="9"/>
      <c r="G140" s="9">
        <v>24846</v>
      </c>
      <c r="H140" s="9">
        <v>24846</v>
      </c>
      <c r="I140" s="9">
        <f t="shared" si="7"/>
        <v>0</v>
      </c>
      <c r="J140" s="9">
        <v>24846</v>
      </c>
      <c r="K140" s="9">
        <v>24846</v>
      </c>
      <c r="L140" s="9">
        <f t="shared" si="8"/>
        <v>0</v>
      </c>
    </row>
    <row r="141" spans="1:12" ht="63" x14ac:dyDescent="0.25">
      <c r="A141" s="4" t="s">
        <v>247</v>
      </c>
      <c r="B141" s="11" t="s">
        <v>248</v>
      </c>
      <c r="C141" s="9">
        <v>2525.6</v>
      </c>
      <c r="D141" s="9">
        <v>2525.6</v>
      </c>
      <c r="E141" s="9">
        <f t="shared" si="6"/>
        <v>0</v>
      </c>
      <c r="F141" s="9"/>
      <c r="G141" s="9">
        <v>2525.6</v>
      </c>
      <c r="H141" s="9">
        <v>2525.6</v>
      </c>
      <c r="I141" s="9">
        <f t="shared" si="7"/>
        <v>0</v>
      </c>
      <c r="J141" s="9">
        <v>2525.6</v>
      </c>
      <c r="K141" s="9">
        <v>2525.6</v>
      </c>
      <c r="L141" s="9">
        <f t="shared" si="8"/>
        <v>0</v>
      </c>
    </row>
    <row r="142" spans="1:12" ht="47.25" x14ac:dyDescent="0.25">
      <c r="A142" s="4" t="s">
        <v>247</v>
      </c>
      <c r="B142" s="11" t="s">
        <v>249</v>
      </c>
      <c r="C142" s="9">
        <v>1262.8</v>
      </c>
      <c r="D142" s="9">
        <v>1262.8</v>
      </c>
      <c r="E142" s="9">
        <f t="shared" si="6"/>
        <v>0</v>
      </c>
      <c r="F142" s="9"/>
      <c r="G142" s="9">
        <v>1262.8</v>
      </c>
      <c r="H142" s="9">
        <v>1262.8</v>
      </c>
      <c r="I142" s="9">
        <f t="shared" si="7"/>
        <v>0</v>
      </c>
      <c r="J142" s="9">
        <v>1262.8</v>
      </c>
      <c r="K142" s="9">
        <v>1262.8</v>
      </c>
      <c r="L142" s="9">
        <f t="shared" si="8"/>
        <v>0</v>
      </c>
    </row>
    <row r="143" spans="1:12" ht="47.25" x14ac:dyDescent="0.25">
      <c r="A143" s="4" t="s">
        <v>247</v>
      </c>
      <c r="B143" s="11" t="s">
        <v>250</v>
      </c>
      <c r="C143" s="9">
        <v>1262.8</v>
      </c>
      <c r="D143" s="9">
        <v>1262.8</v>
      </c>
      <c r="E143" s="9">
        <f t="shared" si="6"/>
        <v>0</v>
      </c>
      <c r="F143" s="9"/>
      <c r="G143" s="9">
        <v>1262.8</v>
      </c>
      <c r="H143" s="9">
        <v>1262.8</v>
      </c>
      <c r="I143" s="9">
        <f t="shared" si="7"/>
        <v>0</v>
      </c>
      <c r="J143" s="9">
        <v>1262.8</v>
      </c>
      <c r="K143" s="9">
        <v>1262.8</v>
      </c>
      <c r="L143" s="9">
        <f t="shared" si="8"/>
        <v>0</v>
      </c>
    </row>
    <row r="144" spans="1:12" ht="47.25" x14ac:dyDescent="0.25">
      <c r="A144" s="4" t="s">
        <v>247</v>
      </c>
      <c r="B144" s="14" t="s">
        <v>251</v>
      </c>
      <c r="C144" s="9">
        <v>456.4</v>
      </c>
      <c r="D144" s="9">
        <v>456.4</v>
      </c>
      <c r="E144" s="9">
        <f t="shared" si="6"/>
        <v>0</v>
      </c>
      <c r="F144" s="9"/>
      <c r="G144" s="9">
        <v>456.4</v>
      </c>
      <c r="H144" s="9">
        <v>456.4</v>
      </c>
      <c r="I144" s="9">
        <f t="shared" si="7"/>
        <v>0</v>
      </c>
      <c r="J144" s="9">
        <v>456.4</v>
      </c>
      <c r="K144" s="9">
        <v>456.4</v>
      </c>
      <c r="L144" s="9">
        <f t="shared" si="8"/>
        <v>0</v>
      </c>
    </row>
    <row r="145" spans="1:12" ht="63" x14ac:dyDescent="0.25">
      <c r="A145" s="4" t="s">
        <v>247</v>
      </c>
      <c r="B145" s="14" t="s">
        <v>252</v>
      </c>
      <c r="C145" s="9">
        <v>489.6</v>
      </c>
      <c r="D145" s="9">
        <v>489.6</v>
      </c>
      <c r="E145" s="9">
        <f t="shared" si="6"/>
        <v>0</v>
      </c>
      <c r="F145" s="9"/>
      <c r="G145" s="9">
        <v>489.6</v>
      </c>
      <c r="H145" s="9">
        <v>489.6</v>
      </c>
      <c r="I145" s="9">
        <f t="shared" si="7"/>
        <v>0</v>
      </c>
      <c r="J145" s="9">
        <v>489.6</v>
      </c>
      <c r="K145" s="9">
        <v>489.6</v>
      </c>
      <c r="L145" s="9">
        <f t="shared" si="8"/>
        <v>0</v>
      </c>
    </row>
    <row r="146" spans="1:12" ht="63" x14ac:dyDescent="0.25">
      <c r="A146" s="4" t="s">
        <v>247</v>
      </c>
      <c r="B146" s="14" t="s">
        <v>253</v>
      </c>
      <c r="C146" s="9">
        <v>1262.8</v>
      </c>
      <c r="D146" s="9">
        <v>1262.8</v>
      </c>
      <c r="E146" s="9">
        <f t="shared" si="6"/>
        <v>0</v>
      </c>
      <c r="F146" s="9"/>
      <c r="G146" s="9">
        <v>1262.8</v>
      </c>
      <c r="H146" s="9">
        <v>1262.8</v>
      </c>
      <c r="I146" s="9">
        <f t="shared" si="7"/>
        <v>0</v>
      </c>
      <c r="J146" s="9">
        <v>1262.8</v>
      </c>
      <c r="K146" s="9">
        <v>1262.8</v>
      </c>
      <c r="L146" s="9">
        <f t="shared" si="8"/>
        <v>0</v>
      </c>
    </row>
    <row r="147" spans="1:12" ht="47.25" x14ac:dyDescent="0.25">
      <c r="A147" s="4" t="s">
        <v>247</v>
      </c>
      <c r="B147" s="14" t="s">
        <v>254</v>
      </c>
      <c r="C147" s="9">
        <v>4857.3999999999996</v>
      </c>
      <c r="D147" s="9">
        <v>4857.3999999999996</v>
      </c>
      <c r="E147" s="9">
        <f t="shared" si="6"/>
        <v>0</v>
      </c>
      <c r="F147" s="9"/>
      <c r="G147" s="9">
        <v>4857.3999999999996</v>
      </c>
      <c r="H147" s="9">
        <v>4857.3999999999996</v>
      </c>
      <c r="I147" s="9">
        <f t="shared" si="7"/>
        <v>0</v>
      </c>
      <c r="J147" s="9">
        <v>4857.3999999999996</v>
      </c>
      <c r="K147" s="9">
        <v>4857.3999999999996</v>
      </c>
      <c r="L147" s="9">
        <f t="shared" si="8"/>
        <v>0</v>
      </c>
    </row>
    <row r="148" spans="1:12" ht="63" x14ac:dyDescent="0.25">
      <c r="A148" s="41" t="s">
        <v>247</v>
      </c>
      <c r="B148" s="14" t="s">
        <v>255</v>
      </c>
      <c r="C148" s="9">
        <v>5326.5</v>
      </c>
      <c r="D148" s="9">
        <v>5326.5</v>
      </c>
      <c r="E148" s="9">
        <f t="shared" si="6"/>
        <v>0</v>
      </c>
      <c r="F148" s="9"/>
      <c r="G148" s="9">
        <v>5326.5</v>
      </c>
      <c r="H148" s="9">
        <v>5326.5</v>
      </c>
      <c r="I148" s="9">
        <f t="shared" si="7"/>
        <v>0</v>
      </c>
      <c r="J148" s="9">
        <v>5326.5</v>
      </c>
      <c r="K148" s="9">
        <v>5326.5</v>
      </c>
      <c r="L148" s="9">
        <f t="shared" si="8"/>
        <v>0</v>
      </c>
    </row>
    <row r="149" spans="1:12" ht="63" x14ac:dyDescent="0.25">
      <c r="A149" s="41" t="s">
        <v>247</v>
      </c>
      <c r="B149" s="14" t="s">
        <v>256</v>
      </c>
      <c r="C149" s="9">
        <v>9358.5</v>
      </c>
      <c r="D149" s="9">
        <v>9358.5</v>
      </c>
      <c r="E149" s="9">
        <f t="shared" si="6"/>
        <v>0</v>
      </c>
      <c r="F149" s="9"/>
      <c r="G149" s="9">
        <v>5333.8</v>
      </c>
      <c r="H149" s="9">
        <v>5333.8</v>
      </c>
      <c r="I149" s="9">
        <f t="shared" si="7"/>
        <v>0</v>
      </c>
      <c r="J149" s="9">
        <v>0</v>
      </c>
      <c r="K149" s="9">
        <v>0</v>
      </c>
      <c r="L149" s="9">
        <f t="shared" si="8"/>
        <v>0</v>
      </c>
    </row>
    <row r="150" spans="1:12" ht="78.75" x14ac:dyDescent="0.25">
      <c r="A150" s="41" t="s">
        <v>247</v>
      </c>
      <c r="B150" s="14" t="s">
        <v>257</v>
      </c>
      <c r="C150" s="9">
        <v>70</v>
      </c>
      <c r="D150" s="9">
        <v>70</v>
      </c>
      <c r="E150" s="9">
        <f t="shared" si="6"/>
        <v>0</v>
      </c>
      <c r="F150" s="9"/>
      <c r="G150" s="9">
        <v>70</v>
      </c>
      <c r="H150" s="9">
        <v>70</v>
      </c>
      <c r="I150" s="9">
        <f t="shared" si="7"/>
        <v>0</v>
      </c>
      <c r="J150" s="9">
        <v>70</v>
      </c>
      <c r="K150" s="9">
        <v>70</v>
      </c>
      <c r="L150" s="9">
        <f t="shared" si="8"/>
        <v>0</v>
      </c>
    </row>
    <row r="151" spans="1:12" ht="31.5" x14ac:dyDescent="0.25">
      <c r="A151" s="41" t="s">
        <v>258</v>
      </c>
      <c r="B151" s="14" t="s">
        <v>259</v>
      </c>
      <c r="C151" s="9">
        <v>21173.5</v>
      </c>
      <c r="D151" s="9">
        <v>21173.5</v>
      </c>
      <c r="E151" s="9">
        <f t="shared" si="6"/>
        <v>0</v>
      </c>
      <c r="F151" s="9"/>
      <c r="G151" s="9">
        <v>0</v>
      </c>
      <c r="H151" s="9">
        <v>0</v>
      </c>
      <c r="I151" s="9">
        <f t="shared" si="7"/>
        <v>0</v>
      </c>
      <c r="J151" s="9">
        <v>0</v>
      </c>
      <c r="K151" s="9">
        <v>0</v>
      </c>
      <c r="L151" s="9">
        <f t="shared" si="8"/>
        <v>0</v>
      </c>
    </row>
    <row r="152" spans="1:12" ht="31.5" x14ac:dyDescent="0.25">
      <c r="A152" s="41" t="s">
        <v>258</v>
      </c>
      <c r="B152" s="14" t="s">
        <v>260</v>
      </c>
      <c r="C152" s="9">
        <v>21666.799999999999</v>
      </c>
      <c r="D152" s="9">
        <v>21666.799999999999</v>
      </c>
      <c r="E152" s="9">
        <f t="shared" si="6"/>
        <v>0</v>
      </c>
      <c r="F152" s="9"/>
      <c r="G152" s="9">
        <v>21666.799999999999</v>
      </c>
      <c r="H152" s="9">
        <v>21666.799999999999</v>
      </c>
      <c r="I152" s="9">
        <f t="shared" si="7"/>
        <v>0</v>
      </c>
      <c r="J152" s="9">
        <v>21666.799999999999</v>
      </c>
      <c r="K152" s="9">
        <v>21666.799999999999</v>
      </c>
      <c r="L152" s="9">
        <f t="shared" si="8"/>
        <v>0</v>
      </c>
    </row>
    <row r="153" spans="1:12" ht="47.25" x14ac:dyDescent="0.25">
      <c r="A153" s="41" t="s">
        <v>258</v>
      </c>
      <c r="B153" s="14" t="s">
        <v>261</v>
      </c>
      <c r="C153" s="9">
        <v>1024.9000000000001</v>
      </c>
      <c r="D153" s="9">
        <v>1024.9000000000001</v>
      </c>
      <c r="E153" s="9">
        <f t="shared" si="6"/>
        <v>0</v>
      </c>
      <c r="F153" s="9"/>
      <c r="G153" s="9">
        <v>1024.9000000000001</v>
      </c>
      <c r="H153" s="9">
        <v>1024.9000000000001</v>
      </c>
      <c r="I153" s="9">
        <f t="shared" si="7"/>
        <v>0</v>
      </c>
      <c r="J153" s="9">
        <v>1024.9000000000001</v>
      </c>
      <c r="K153" s="9">
        <v>1024.9000000000001</v>
      </c>
      <c r="L153" s="9">
        <f t="shared" si="8"/>
        <v>0</v>
      </c>
    </row>
    <row r="154" spans="1:12" ht="47.25" x14ac:dyDescent="0.25">
      <c r="A154" s="41" t="s">
        <v>258</v>
      </c>
      <c r="B154" s="14" t="s">
        <v>262</v>
      </c>
      <c r="C154" s="9">
        <v>2904.7</v>
      </c>
      <c r="D154" s="9">
        <v>2904.7</v>
      </c>
      <c r="E154" s="9">
        <f t="shared" si="6"/>
        <v>0</v>
      </c>
      <c r="F154" s="9"/>
      <c r="G154" s="9">
        <v>2904.7</v>
      </c>
      <c r="H154" s="9">
        <v>2904.7</v>
      </c>
      <c r="I154" s="9">
        <f t="shared" si="7"/>
        <v>0</v>
      </c>
      <c r="J154" s="9">
        <v>2904.7</v>
      </c>
      <c r="K154" s="9">
        <v>2904.7</v>
      </c>
      <c r="L154" s="9">
        <f t="shared" si="8"/>
        <v>0</v>
      </c>
    </row>
    <row r="155" spans="1:12" ht="63" x14ac:dyDescent="0.25">
      <c r="A155" s="41" t="s">
        <v>258</v>
      </c>
      <c r="B155" s="14" t="s">
        <v>263</v>
      </c>
      <c r="C155" s="9">
        <v>137.69999999999999</v>
      </c>
      <c r="D155" s="9">
        <v>137.69999999999999</v>
      </c>
      <c r="E155" s="9">
        <f t="shared" si="6"/>
        <v>0</v>
      </c>
      <c r="F155" s="9"/>
      <c r="G155" s="9">
        <v>0</v>
      </c>
      <c r="H155" s="9">
        <v>0</v>
      </c>
      <c r="I155" s="9">
        <f t="shared" si="7"/>
        <v>0</v>
      </c>
      <c r="J155" s="9">
        <v>0</v>
      </c>
      <c r="K155" s="9">
        <v>0</v>
      </c>
      <c r="L155" s="9">
        <f t="shared" si="8"/>
        <v>0</v>
      </c>
    </row>
    <row r="156" spans="1:12" ht="78.75" x14ac:dyDescent="0.25">
      <c r="A156" s="41" t="s">
        <v>258</v>
      </c>
      <c r="B156" s="14" t="s">
        <v>264</v>
      </c>
      <c r="C156" s="9">
        <v>1783.4</v>
      </c>
      <c r="D156" s="9">
        <v>1783.4</v>
      </c>
      <c r="E156" s="9">
        <f t="shared" si="6"/>
        <v>0</v>
      </c>
      <c r="F156" s="9"/>
      <c r="G156" s="9">
        <v>0</v>
      </c>
      <c r="H156" s="9">
        <v>0</v>
      </c>
      <c r="I156" s="9">
        <f t="shared" si="7"/>
        <v>0</v>
      </c>
      <c r="J156" s="9">
        <v>0</v>
      </c>
      <c r="K156" s="9">
        <v>0</v>
      </c>
      <c r="L156" s="9">
        <f t="shared" si="8"/>
        <v>0</v>
      </c>
    </row>
    <row r="157" spans="1:12" ht="78.75" x14ac:dyDescent="0.25">
      <c r="A157" s="41" t="s">
        <v>258</v>
      </c>
      <c r="B157" s="14" t="s">
        <v>265</v>
      </c>
      <c r="C157" s="9">
        <v>2183.8000000000002</v>
      </c>
      <c r="D157" s="9">
        <v>2183.8000000000002</v>
      </c>
      <c r="E157" s="9">
        <f t="shared" si="6"/>
        <v>0</v>
      </c>
      <c r="F157" s="9"/>
      <c r="G157" s="9">
        <v>0</v>
      </c>
      <c r="H157" s="9">
        <v>0</v>
      </c>
      <c r="I157" s="9">
        <f t="shared" si="7"/>
        <v>0</v>
      </c>
      <c r="J157" s="9">
        <v>0</v>
      </c>
      <c r="K157" s="9">
        <v>0</v>
      </c>
      <c r="L157" s="9">
        <f t="shared" si="8"/>
        <v>0</v>
      </c>
    </row>
    <row r="158" spans="1:12" ht="47.25" x14ac:dyDescent="0.25">
      <c r="A158" s="41" t="s">
        <v>258</v>
      </c>
      <c r="B158" s="14" t="s">
        <v>266</v>
      </c>
      <c r="C158" s="9">
        <v>964.7</v>
      </c>
      <c r="D158" s="9">
        <v>964.7</v>
      </c>
      <c r="E158" s="9">
        <f t="shared" si="6"/>
        <v>0</v>
      </c>
      <c r="F158" s="9"/>
      <c r="G158" s="9">
        <v>964.7</v>
      </c>
      <c r="H158" s="9">
        <v>964.7</v>
      </c>
      <c r="I158" s="9">
        <f t="shared" si="7"/>
        <v>0</v>
      </c>
      <c r="J158" s="9">
        <v>964.7</v>
      </c>
      <c r="K158" s="9">
        <v>964.7</v>
      </c>
      <c r="L158" s="9">
        <f t="shared" si="8"/>
        <v>0</v>
      </c>
    </row>
    <row r="159" spans="1:12" ht="47.25" x14ac:dyDescent="0.25">
      <c r="A159" s="41" t="s">
        <v>258</v>
      </c>
      <c r="B159" s="14" t="s">
        <v>267</v>
      </c>
      <c r="C159" s="9">
        <v>10079.5</v>
      </c>
      <c r="D159" s="9">
        <v>10079.5</v>
      </c>
      <c r="E159" s="9">
        <f t="shared" si="6"/>
        <v>0</v>
      </c>
      <c r="F159" s="9"/>
      <c r="G159" s="9">
        <v>10079.5</v>
      </c>
      <c r="H159" s="9">
        <v>10079.5</v>
      </c>
      <c r="I159" s="9">
        <f t="shared" si="7"/>
        <v>0</v>
      </c>
      <c r="J159" s="9">
        <v>10079.5</v>
      </c>
      <c r="K159" s="9">
        <v>10079.5</v>
      </c>
      <c r="L159" s="9">
        <f t="shared" si="8"/>
        <v>0</v>
      </c>
    </row>
    <row r="160" spans="1:12" ht="63" x14ac:dyDescent="0.25">
      <c r="A160" s="41" t="s">
        <v>258</v>
      </c>
      <c r="B160" s="14" t="s">
        <v>268</v>
      </c>
      <c r="C160" s="9">
        <v>4714.1000000000004</v>
      </c>
      <c r="D160" s="9">
        <v>4714.1000000000004</v>
      </c>
      <c r="E160" s="9">
        <f t="shared" si="6"/>
        <v>0</v>
      </c>
      <c r="F160" s="9"/>
      <c r="G160" s="9">
        <v>4714.1000000000004</v>
      </c>
      <c r="H160" s="9">
        <v>4714.1000000000004</v>
      </c>
      <c r="I160" s="9">
        <f t="shared" si="7"/>
        <v>0</v>
      </c>
      <c r="J160" s="9">
        <v>4714.1000000000004</v>
      </c>
      <c r="K160" s="9">
        <v>4714.1000000000004</v>
      </c>
      <c r="L160" s="9">
        <f t="shared" si="8"/>
        <v>0</v>
      </c>
    </row>
    <row r="161" spans="1:12" ht="63" x14ac:dyDescent="0.25">
      <c r="A161" s="39" t="s">
        <v>258</v>
      </c>
      <c r="B161" s="42" t="s">
        <v>269</v>
      </c>
      <c r="C161" s="9">
        <v>12185.1</v>
      </c>
      <c r="D161" s="9">
        <v>12185.1</v>
      </c>
      <c r="E161" s="9">
        <f t="shared" si="6"/>
        <v>0</v>
      </c>
      <c r="F161" s="9"/>
      <c r="G161" s="9">
        <v>12185.1</v>
      </c>
      <c r="H161" s="9">
        <v>12185.1</v>
      </c>
      <c r="I161" s="9">
        <f t="shared" si="7"/>
        <v>0</v>
      </c>
      <c r="J161" s="9">
        <v>12185.1</v>
      </c>
      <c r="K161" s="9">
        <v>12185.1</v>
      </c>
      <c r="L161" s="9">
        <f t="shared" si="8"/>
        <v>0</v>
      </c>
    </row>
    <row r="162" spans="1:12" ht="94.5" x14ac:dyDescent="0.25">
      <c r="A162" s="41" t="s">
        <v>270</v>
      </c>
      <c r="B162" s="14" t="s">
        <v>271</v>
      </c>
      <c r="C162" s="9">
        <v>2358.3000000000002</v>
      </c>
      <c r="D162" s="9">
        <v>2358.3000000000002</v>
      </c>
      <c r="E162" s="9">
        <f t="shared" si="6"/>
        <v>0</v>
      </c>
      <c r="F162" s="9"/>
      <c r="G162" s="9">
        <v>2358.3000000000002</v>
      </c>
      <c r="H162" s="9">
        <v>2358.3000000000002</v>
      </c>
      <c r="I162" s="9">
        <f t="shared" si="7"/>
        <v>0</v>
      </c>
      <c r="J162" s="9">
        <v>2358.3000000000002</v>
      </c>
      <c r="K162" s="9">
        <v>2358.3000000000002</v>
      </c>
      <c r="L162" s="9">
        <f t="shared" si="8"/>
        <v>0</v>
      </c>
    </row>
    <row r="163" spans="1:12" ht="31.5" x14ac:dyDescent="0.25">
      <c r="A163" s="41" t="s">
        <v>258</v>
      </c>
      <c r="B163" s="14" t="s">
        <v>272</v>
      </c>
      <c r="C163" s="9">
        <v>418</v>
      </c>
      <c r="D163" s="9">
        <v>418</v>
      </c>
      <c r="E163" s="9">
        <f t="shared" si="6"/>
        <v>0</v>
      </c>
      <c r="F163" s="9"/>
      <c r="G163" s="9">
        <v>0</v>
      </c>
      <c r="H163" s="9">
        <v>0</v>
      </c>
      <c r="I163" s="9">
        <f t="shared" si="7"/>
        <v>0</v>
      </c>
      <c r="J163" s="9">
        <v>0</v>
      </c>
      <c r="K163" s="9">
        <v>0</v>
      </c>
      <c r="L163" s="9">
        <f t="shared" si="8"/>
        <v>0</v>
      </c>
    </row>
    <row r="164" spans="1:12" ht="47.25" x14ac:dyDescent="0.25">
      <c r="A164" s="41" t="s">
        <v>258</v>
      </c>
      <c r="B164" s="43" t="s">
        <v>273</v>
      </c>
      <c r="C164" s="9">
        <v>7450</v>
      </c>
      <c r="D164" s="9">
        <v>7450</v>
      </c>
      <c r="E164" s="9">
        <f t="shared" si="6"/>
        <v>0</v>
      </c>
      <c r="F164" s="9"/>
      <c r="G164" s="9">
        <v>6020</v>
      </c>
      <c r="H164" s="9">
        <v>6020</v>
      </c>
      <c r="I164" s="9">
        <f t="shared" si="7"/>
        <v>0</v>
      </c>
      <c r="J164" s="9">
        <v>17810</v>
      </c>
      <c r="K164" s="9">
        <v>17810</v>
      </c>
      <c r="L164" s="9">
        <f t="shared" si="8"/>
        <v>0</v>
      </c>
    </row>
    <row r="165" spans="1:12" ht="94.5" x14ac:dyDescent="0.25">
      <c r="A165" s="39" t="s">
        <v>258</v>
      </c>
      <c r="B165" s="43" t="s">
        <v>274</v>
      </c>
      <c r="C165" s="9">
        <v>387.4</v>
      </c>
      <c r="D165" s="9">
        <v>387.4</v>
      </c>
      <c r="E165" s="9">
        <f t="shared" si="6"/>
        <v>0</v>
      </c>
      <c r="F165" s="9"/>
      <c r="G165" s="9">
        <v>0</v>
      </c>
      <c r="H165" s="9">
        <v>0</v>
      </c>
      <c r="I165" s="9">
        <f t="shared" si="7"/>
        <v>0</v>
      </c>
      <c r="J165" s="9">
        <v>0</v>
      </c>
      <c r="K165" s="9">
        <v>0</v>
      </c>
      <c r="L165" s="9">
        <f t="shared" si="8"/>
        <v>0</v>
      </c>
    </row>
    <row r="166" spans="1:12" ht="63" x14ac:dyDescent="0.25">
      <c r="A166" s="39" t="s">
        <v>258</v>
      </c>
      <c r="B166" s="42" t="s">
        <v>275</v>
      </c>
      <c r="C166" s="9">
        <v>15203.1</v>
      </c>
      <c r="D166" s="9">
        <v>15203.1</v>
      </c>
      <c r="E166" s="9">
        <f t="shared" si="6"/>
        <v>0</v>
      </c>
      <c r="F166" s="9"/>
      <c r="G166" s="9">
        <v>0</v>
      </c>
      <c r="H166" s="9">
        <v>0</v>
      </c>
      <c r="I166" s="9">
        <f t="shared" si="7"/>
        <v>0</v>
      </c>
      <c r="J166" s="9">
        <v>0</v>
      </c>
      <c r="K166" s="9">
        <v>0</v>
      </c>
      <c r="L166" s="9">
        <f t="shared" si="8"/>
        <v>0</v>
      </c>
    </row>
    <row r="167" spans="1:12" ht="63" x14ac:dyDescent="0.25">
      <c r="A167" s="39" t="s">
        <v>258</v>
      </c>
      <c r="B167" s="42" t="s">
        <v>276</v>
      </c>
      <c r="C167" s="9">
        <v>512.5</v>
      </c>
      <c r="D167" s="9">
        <v>512.5</v>
      </c>
      <c r="E167" s="9">
        <f t="shared" si="6"/>
        <v>0</v>
      </c>
      <c r="F167" s="9"/>
      <c r="G167" s="9">
        <v>512.5</v>
      </c>
      <c r="H167" s="9">
        <v>512.5</v>
      </c>
      <c r="I167" s="9">
        <f t="shared" si="7"/>
        <v>0</v>
      </c>
      <c r="J167" s="9">
        <v>512.5</v>
      </c>
      <c r="K167" s="9">
        <v>512.5</v>
      </c>
      <c r="L167" s="9">
        <f t="shared" si="8"/>
        <v>0</v>
      </c>
    </row>
    <row r="168" spans="1:12" ht="31.5" x14ac:dyDescent="0.25">
      <c r="A168" s="6" t="s">
        <v>277</v>
      </c>
      <c r="B168" s="7" t="s">
        <v>278</v>
      </c>
      <c r="C168" s="8">
        <f>SUM(C169:C209)</f>
        <v>2938621.4</v>
      </c>
      <c r="D168" s="8">
        <f>SUM(D169:D209)</f>
        <v>2938621.4</v>
      </c>
      <c r="E168" s="9">
        <f t="shared" si="6"/>
        <v>0</v>
      </c>
      <c r="F168" s="9"/>
      <c r="G168" s="8">
        <f>SUM(G169:G209)</f>
        <v>2999660.8000000003</v>
      </c>
      <c r="H168" s="8">
        <f>SUM(H169:H209)</f>
        <v>2999660.8000000003</v>
      </c>
      <c r="I168" s="9">
        <f t="shared" si="7"/>
        <v>0</v>
      </c>
      <c r="J168" s="8">
        <f>SUM(J169:J209)</f>
        <v>3048541.3</v>
      </c>
      <c r="K168" s="8">
        <f>SUM(K169:K209)</f>
        <v>3048541.3</v>
      </c>
      <c r="L168" s="9">
        <f t="shared" si="8"/>
        <v>0</v>
      </c>
    </row>
    <row r="169" spans="1:12" ht="47.25" x14ac:dyDescent="0.25">
      <c r="A169" s="4" t="s">
        <v>279</v>
      </c>
      <c r="B169" s="14" t="s">
        <v>280</v>
      </c>
      <c r="C169" s="9">
        <v>9998.9</v>
      </c>
      <c r="D169" s="9">
        <v>9998.9</v>
      </c>
      <c r="E169" s="9">
        <f t="shared" si="6"/>
        <v>0</v>
      </c>
      <c r="F169" s="9"/>
      <c r="G169" s="9">
        <v>10380.200000000001</v>
      </c>
      <c r="H169" s="9">
        <v>10380.200000000001</v>
      </c>
      <c r="I169" s="9">
        <f t="shared" si="7"/>
        <v>0</v>
      </c>
      <c r="J169" s="9">
        <v>10776.9</v>
      </c>
      <c r="K169" s="9">
        <v>10776.9</v>
      </c>
      <c r="L169" s="9">
        <f t="shared" si="8"/>
        <v>0</v>
      </c>
    </row>
    <row r="170" spans="1:12" ht="47.25" x14ac:dyDescent="0.25">
      <c r="A170" s="4" t="s">
        <v>281</v>
      </c>
      <c r="B170" s="14" t="s">
        <v>282</v>
      </c>
      <c r="C170" s="9">
        <v>248131.9</v>
      </c>
      <c r="D170" s="9">
        <v>248131.9</v>
      </c>
      <c r="E170" s="9">
        <f t="shared" si="6"/>
        <v>0</v>
      </c>
      <c r="F170" s="9"/>
      <c r="G170" s="9">
        <v>284566.40000000002</v>
      </c>
      <c r="H170" s="9">
        <v>284566.40000000002</v>
      </c>
      <c r="I170" s="9">
        <f t="shared" si="7"/>
        <v>0</v>
      </c>
      <c r="J170" s="9">
        <v>306801.09999999998</v>
      </c>
      <c r="K170" s="9">
        <v>306801.09999999998</v>
      </c>
      <c r="L170" s="9">
        <f t="shared" si="8"/>
        <v>0</v>
      </c>
    </row>
    <row r="171" spans="1:12" ht="63" x14ac:dyDescent="0.25">
      <c r="A171" s="4" t="s">
        <v>283</v>
      </c>
      <c r="B171" s="14" t="s">
        <v>284</v>
      </c>
      <c r="C171" s="9">
        <v>5233</v>
      </c>
      <c r="D171" s="9">
        <v>5233</v>
      </c>
      <c r="E171" s="9">
        <f t="shared" si="6"/>
        <v>0</v>
      </c>
      <c r="F171" s="9"/>
      <c r="G171" s="9">
        <v>5233</v>
      </c>
      <c r="H171" s="9">
        <v>5233</v>
      </c>
      <c r="I171" s="9">
        <f t="shared" si="7"/>
        <v>0</v>
      </c>
      <c r="J171" s="9">
        <v>5233</v>
      </c>
      <c r="K171" s="9">
        <v>5233</v>
      </c>
      <c r="L171" s="9">
        <f t="shared" si="8"/>
        <v>0</v>
      </c>
    </row>
    <row r="172" spans="1:12" ht="63" x14ac:dyDescent="0.25">
      <c r="A172" s="4" t="s">
        <v>283</v>
      </c>
      <c r="B172" s="14" t="s">
        <v>285</v>
      </c>
      <c r="C172" s="9">
        <v>236.4</v>
      </c>
      <c r="D172" s="9">
        <v>236.4</v>
      </c>
      <c r="E172" s="9">
        <f t="shared" si="6"/>
        <v>0</v>
      </c>
      <c r="F172" s="9"/>
      <c r="G172" s="9">
        <v>236.4</v>
      </c>
      <c r="H172" s="9">
        <v>236.4</v>
      </c>
      <c r="I172" s="9">
        <f t="shared" si="7"/>
        <v>0</v>
      </c>
      <c r="J172" s="9">
        <v>236.4</v>
      </c>
      <c r="K172" s="9">
        <v>236.4</v>
      </c>
      <c r="L172" s="9">
        <f t="shared" si="8"/>
        <v>0</v>
      </c>
    </row>
    <row r="173" spans="1:12" ht="78.75" x14ac:dyDescent="0.25">
      <c r="A173" s="4" t="s">
        <v>283</v>
      </c>
      <c r="B173" s="14" t="s">
        <v>286</v>
      </c>
      <c r="C173" s="9">
        <v>124.2</v>
      </c>
      <c r="D173" s="9">
        <v>124.2</v>
      </c>
      <c r="E173" s="9">
        <f t="shared" si="6"/>
        <v>0</v>
      </c>
      <c r="F173" s="9"/>
      <c r="G173" s="9">
        <v>124.2</v>
      </c>
      <c r="H173" s="9">
        <v>124.2</v>
      </c>
      <c r="I173" s="9">
        <f t="shared" si="7"/>
        <v>0</v>
      </c>
      <c r="J173" s="9">
        <v>124.2</v>
      </c>
      <c r="K173" s="9">
        <v>124.2</v>
      </c>
      <c r="L173" s="9">
        <f t="shared" si="8"/>
        <v>0</v>
      </c>
    </row>
    <row r="174" spans="1:12" ht="63" x14ac:dyDescent="0.25">
      <c r="A174" s="4" t="s">
        <v>283</v>
      </c>
      <c r="B174" s="14" t="s">
        <v>287</v>
      </c>
      <c r="C174" s="9">
        <v>872.3</v>
      </c>
      <c r="D174" s="9">
        <v>872.3</v>
      </c>
      <c r="E174" s="9">
        <f t="shared" si="6"/>
        <v>0</v>
      </c>
      <c r="F174" s="9"/>
      <c r="G174" s="9">
        <v>872.3</v>
      </c>
      <c r="H174" s="9">
        <v>872.3</v>
      </c>
      <c r="I174" s="9">
        <f t="shared" si="7"/>
        <v>0</v>
      </c>
      <c r="J174" s="9">
        <v>872.3</v>
      </c>
      <c r="K174" s="9">
        <v>872.3</v>
      </c>
      <c r="L174" s="9">
        <f t="shared" si="8"/>
        <v>0</v>
      </c>
    </row>
    <row r="175" spans="1:12" ht="47.25" x14ac:dyDescent="0.25">
      <c r="A175" s="4" t="s">
        <v>283</v>
      </c>
      <c r="B175" s="14" t="s">
        <v>288</v>
      </c>
      <c r="C175" s="9">
        <v>1182.7</v>
      </c>
      <c r="D175" s="9">
        <v>1182.7</v>
      </c>
      <c r="E175" s="9">
        <f t="shared" si="6"/>
        <v>0</v>
      </c>
      <c r="F175" s="9"/>
      <c r="G175" s="9">
        <v>1182.7</v>
      </c>
      <c r="H175" s="9">
        <v>1182.7</v>
      </c>
      <c r="I175" s="9">
        <f>H175-G175</f>
        <v>0</v>
      </c>
      <c r="J175" s="9">
        <v>1182.7</v>
      </c>
      <c r="K175" s="9">
        <v>1182.7</v>
      </c>
      <c r="L175" s="9">
        <f t="shared" si="8"/>
        <v>0</v>
      </c>
    </row>
    <row r="176" spans="1:12" ht="63" x14ac:dyDescent="0.25">
      <c r="A176" s="4" t="s">
        <v>289</v>
      </c>
      <c r="B176" s="14" t="s">
        <v>290</v>
      </c>
      <c r="C176" s="9">
        <v>6429.1</v>
      </c>
      <c r="D176" s="9">
        <v>6429.1</v>
      </c>
      <c r="E176" s="9">
        <f t="shared" si="6"/>
        <v>0</v>
      </c>
      <c r="F176" s="9"/>
      <c r="G176" s="9">
        <v>6687.3</v>
      </c>
      <c r="H176" s="9">
        <v>6687.3</v>
      </c>
      <c r="I176" s="9">
        <f t="shared" si="7"/>
        <v>0</v>
      </c>
      <c r="J176" s="9">
        <v>6953.7</v>
      </c>
      <c r="K176" s="9">
        <v>6953.7</v>
      </c>
      <c r="L176" s="9">
        <f t="shared" si="8"/>
        <v>0</v>
      </c>
    </row>
    <row r="177" spans="1:12" ht="157.5" x14ac:dyDescent="0.25">
      <c r="A177" s="4" t="s">
        <v>289</v>
      </c>
      <c r="B177" s="14" t="s">
        <v>291</v>
      </c>
      <c r="C177" s="9">
        <v>2100</v>
      </c>
      <c r="D177" s="9">
        <v>2100</v>
      </c>
      <c r="E177" s="9">
        <f t="shared" si="6"/>
        <v>0</v>
      </c>
      <c r="F177" s="9"/>
      <c r="G177" s="9">
        <v>2100</v>
      </c>
      <c r="H177" s="9">
        <v>2100</v>
      </c>
      <c r="I177" s="9">
        <f t="shared" si="7"/>
        <v>0</v>
      </c>
      <c r="J177" s="9">
        <v>2100</v>
      </c>
      <c r="K177" s="9">
        <v>2100</v>
      </c>
      <c r="L177" s="9">
        <f t="shared" si="8"/>
        <v>0</v>
      </c>
    </row>
    <row r="178" spans="1:12" ht="78.75" x14ac:dyDescent="0.25">
      <c r="A178" s="4" t="s">
        <v>289</v>
      </c>
      <c r="B178" s="14" t="s">
        <v>292</v>
      </c>
      <c r="C178" s="9">
        <v>11648</v>
      </c>
      <c r="D178" s="9">
        <v>11648</v>
      </c>
      <c r="E178" s="9">
        <f t="shared" si="6"/>
        <v>0</v>
      </c>
      <c r="F178" s="9"/>
      <c r="G178" s="9">
        <v>12249.5</v>
      </c>
      <c r="H178" s="9">
        <v>12249.5</v>
      </c>
      <c r="I178" s="9">
        <f t="shared" si="7"/>
        <v>0</v>
      </c>
      <c r="J178" s="9">
        <v>12882.2</v>
      </c>
      <c r="K178" s="9">
        <v>12882.2</v>
      </c>
      <c r="L178" s="9">
        <f t="shared" si="8"/>
        <v>0</v>
      </c>
    </row>
    <row r="179" spans="1:12" ht="63" x14ac:dyDescent="0.25">
      <c r="A179" s="4" t="s">
        <v>289</v>
      </c>
      <c r="B179" s="14" t="s">
        <v>293</v>
      </c>
      <c r="C179" s="9">
        <v>0</v>
      </c>
      <c r="D179" s="9">
        <v>18366.3</v>
      </c>
      <c r="E179" s="9">
        <f t="shared" si="6"/>
        <v>18366.3</v>
      </c>
      <c r="F179" s="9"/>
      <c r="G179" s="9">
        <v>0</v>
      </c>
      <c r="H179" s="9">
        <v>21148</v>
      </c>
      <c r="I179" s="9">
        <f t="shared" si="7"/>
        <v>21148</v>
      </c>
      <c r="J179" s="9">
        <v>0</v>
      </c>
      <c r="K179" s="9">
        <v>23900.3</v>
      </c>
      <c r="L179" s="9">
        <f t="shared" si="8"/>
        <v>23900.3</v>
      </c>
    </row>
    <row r="180" spans="1:12" ht="63" x14ac:dyDescent="0.25">
      <c r="A180" s="4" t="s">
        <v>289</v>
      </c>
      <c r="B180" s="14" t="s">
        <v>294</v>
      </c>
      <c r="C180" s="9">
        <v>7745.1</v>
      </c>
      <c r="D180" s="9">
        <v>7745.1</v>
      </c>
      <c r="E180" s="9">
        <f t="shared" si="6"/>
        <v>0</v>
      </c>
      <c r="F180" s="9"/>
      <c r="G180" s="9">
        <v>7745.1</v>
      </c>
      <c r="H180" s="9">
        <v>7745.1</v>
      </c>
      <c r="I180" s="9">
        <f t="shared" si="7"/>
        <v>0</v>
      </c>
      <c r="J180" s="9">
        <v>7745.1</v>
      </c>
      <c r="K180" s="9">
        <v>7745.1</v>
      </c>
      <c r="L180" s="9">
        <f t="shared" si="8"/>
        <v>0</v>
      </c>
    </row>
    <row r="181" spans="1:12" ht="47.25" x14ac:dyDescent="0.25">
      <c r="A181" s="4" t="s">
        <v>289</v>
      </c>
      <c r="B181" s="14" t="s">
        <v>295</v>
      </c>
      <c r="C181" s="9">
        <v>64094.1</v>
      </c>
      <c r="D181" s="9">
        <v>64094.1</v>
      </c>
      <c r="E181" s="9">
        <f t="shared" si="6"/>
        <v>0</v>
      </c>
      <c r="F181" s="9"/>
      <c r="G181" s="9">
        <v>64094.1</v>
      </c>
      <c r="H181" s="9">
        <v>64094.1</v>
      </c>
      <c r="I181" s="9">
        <f t="shared" si="7"/>
        <v>0</v>
      </c>
      <c r="J181" s="9">
        <v>67536.800000000003</v>
      </c>
      <c r="K181" s="9">
        <v>67536.800000000003</v>
      </c>
      <c r="L181" s="9">
        <f t="shared" si="8"/>
        <v>0</v>
      </c>
    </row>
    <row r="182" spans="1:12" ht="63" x14ac:dyDescent="0.25">
      <c r="A182" s="4" t="s">
        <v>289</v>
      </c>
      <c r="B182" s="14" t="s">
        <v>296</v>
      </c>
      <c r="C182" s="9">
        <v>2704.3</v>
      </c>
      <c r="D182" s="9">
        <v>2704.3</v>
      </c>
      <c r="E182" s="9">
        <f>D182-C182</f>
        <v>0</v>
      </c>
      <c r="F182" s="9"/>
      <c r="G182" s="9">
        <v>2704.3</v>
      </c>
      <c r="H182" s="9">
        <v>2704.3</v>
      </c>
      <c r="I182" s="9">
        <f t="shared" si="7"/>
        <v>0</v>
      </c>
      <c r="J182" s="9">
        <v>2704.3</v>
      </c>
      <c r="K182" s="9">
        <v>2704.3</v>
      </c>
      <c r="L182" s="9">
        <f t="shared" si="8"/>
        <v>0</v>
      </c>
    </row>
    <row r="183" spans="1:12" ht="63" x14ac:dyDescent="0.25">
      <c r="A183" s="41" t="s">
        <v>289</v>
      </c>
      <c r="B183" s="25" t="s">
        <v>297</v>
      </c>
      <c r="C183" s="9">
        <v>0.6</v>
      </c>
      <c r="D183" s="9">
        <v>0.6</v>
      </c>
      <c r="E183" s="9">
        <f t="shared" si="6"/>
        <v>0</v>
      </c>
      <c r="F183" s="9"/>
      <c r="G183" s="9">
        <v>0.6</v>
      </c>
      <c r="H183" s="9">
        <v>0.6</v>
      </c>
      <c r="I183" s="9">
        <f t="shared" si="7"/>
        <v>0</v>
      </c>
      <c r="J183" s="9">
        <v>0.6</v>
      </c>
      <c r="K183" s="9">
        <v>0.6</v>
      </c>
      <c r="L183" s="9">
        <f t="shared" si="8"/>
        <v>0</v>
      </c>
    </row>
    <row r="184" spans="1:12" ht="63" x14ac:dyDescent="0.25">
      <c r="A184" s="41" t="s">
        <v>289</v>
      </c>
      <c r="B184" s="25" t="s">
        <v>298</v>
      </c>
      <c r="C184" s="9">
        <v>18350.900000000001</v>
      </c>
      <c r="D184" s="9">
        <v>18350.900000000001</v>
      </c>
      <c r="E184" s="9">
        <f t="shared" si="6"/>
        <v>0</v>
      </c>
      <c r="F184" s="9"/>
      <c r="G184" s="9">
        <v>19081.900000000001</v>
      </c>
      <c r="H184" s="9">
        <v>19081.900000000001</v>
      </c>
      <c r="I184" s="9">
        <f t="shared" si="7"/>
        <v>0</v>
      </c>
      <c r="J184" s="9">
        <v>19842.099999999999</v>
      </c>
      <c r="K184" s="9">
        <v>19842.099999999999</v>
      </c>
      <c r="L184" s="9">
        <f t="shared" si="8"/>
        <v>0</v>
      </c>
    </row>
    <row r="185" spans="1:12" ht="63" x14ac:dyDescent="0.25">
      <c r="A185" s="4" t="s">
        <v>289</v>
      </c>
      <c r="B185" s="14" t="s">
        <v>299</v>
      </c>
      <c r="C185" s="9">
        <v>28224.5</v>
      </c>
      <c r="D185" s="9">
        <v>28224.5</v>
      </c>
      <c r="E185" s="9">
        <f t="shared" si="6"/>
        <v>0</v>
      </c>
      <c r="F185" s="9"/>
      <c r="G185" s="9">
        <v>29353.5</v>
      </c>
      <c r="H185" s="9">
        <v>29353.5</v>
      </c>
      <c r="I185" s="9">
        <f t="shared" si="7"/>
        <v>0</v>
      </c>
      <c r="J185" s="9">
        <v>30527.599999999999</v>
      </c>
      <c r="K185" s="9">
        <v>30527.599999999999</v>
      </c>
      <c r="L185" s="9">
        <f t="shared" si="8"/>
        <v>0</v>
      </c>
    </row>
    <row r="186" spans="1:12" ht="63" x14ac:dyDescent="0.25">
      <c r="A186" s="4" t="s">
        <v>289</v>
      </c>
      <c r="B186" s="14" t="s">
        <v>300</v>
      </c>
      <c r="C186" s="9">
        <v>178289</v>
      </c>
      <c r="D186" s="9">
        <v>178289</v>
      </c>
      <c r="E186" s="9">
        <f t="shared" si="6"/>
        <v>0</v>
      </c>
      <c r="F186" s="9"/>
      <c r="G186" s="9">
        <v>185420.5</v>
      </c>
      <c r="H186" s="9">
        <v>185420.5</v>
      </c>
      <c r="I186" s="9">
        <f t="shared" si="7"/>
        <v>0</v>
      </c>
      <c r="J186" s="9">
        <v>192837.3</v>
      </c>
      <c r="K186" s="9">
        <v>192837.3</v>
      </c>
      <c r="L186" s="9">
        <f t="shared" si="8"/>
        <v>0</v>
      </c>
    </row>
    <row r="187" spans="1:12" ht="63" x14ac:dyDescent="0.25">
      <c r="A187" s="4" t="s">
        <v>289</v>
      </c>
      <c r="B187" s="14" t="s">
        <v>301</v>
      </c>
      <c r="C187" s="9">
        <v>131086.39999999999</v>
      </c>
      <c r="D187" s="9">
        <v>131086.39999999999</v>
      </c>
      <c r="E187" s="9">
        <f t="shared" si="6"/>
        <v>0</v>
      </c>
      <c r="F187" s="9"/>
      <c r="G187" s="9">
        <v>136329.9</v>
      </c>
      <c r="H187" s="9">
        <v>136329.9</v>
      </c>
      <c r="I187" s="9">
        <f t="shared" si="7"/>
        <v>0</v>
      </c>
      <c r="J187" s="9">
        <v>141783.1</v>
      </c>
      <c r="K187" s="9">
        <v>141783.1</v>
      </c>
      <c r="L187" s="9">
        <f t="shared" si="8"/>
        <v>0</v>
      </c>
    </row>
    <row r="188" spans="1:12" ht="78.75" x14ac:dyDescent="0.25">
      <c r="A188" s="4" t="s">
        <v>289</v>
      </c>
      <c r="B188" s="14" t="s">
        <v>302</v>
      </c>
      <c r="C188" s="9">
        <v>298.60000000000002</v>
      </c>
      <c r="D188" s="9">
        <v>298.60000000000002</v>
      </c>
      <c r="E188" s="9">
        <f t="shared" si="6"/>
        <v>0</v>
      </c>
      <c r="F188" s="9"/>
      <c r="G188" s="9">
        <v>314.39999999999998</v>
      </c>
      <c r="H188" s="9">
        <v>314.39999999999998</v>
      </c>
      <c r="I188" s="9">
        <f t="shared" si="7"/>
        <v>0</v>
      </c>
      <c r="J188" s="9">
        <v>331.1</v>
      </c>
      <c r="K188" s="9">
        <v>331.1</v>
      </c>
      <c r="L188" s="9">
        <f t="shared" si="8"/>
        <v>0</v>
      </c>
    </row>
    <row r="189" spans="1:12" ht="78.75" x14ac:dyDescent="0.25">
      <c r="A189" s="4" t="s">
        <v>289</v>
      </c>
      <c r="B189" s="14" t="s">
        <v>303</v>
      </c>
      <c r="C189" s="9">
        <v>18.100000000000001</v>
      </c>
      <c r="D189" s="9">
        <v>18.100000000000001</v>
      </c>
      <c r="E189" s="9">
        <f t="shared" si="6"/>
        <v>0</v>
      </c>
      <c r="F189" s="9"/>
      <c r="G189" s="9">
        <v>18.100000000000001</v>
      </c>
      <c r="H189" s="9">
        <v>18.100000000000001</v>
      </c>
      <c r="I189" s="9">
        <f t="shared" si="7"/>
        <v>0</v>
      </c>
      <c r="J189" s="9">
        <v>18.100000000000001</v>
      </c>
      <c r="K189" s="9">
        <v>18.100000000000001</v>
      </c>
      <c r="L189" s="9">
        <f t="shared" si="8"/>
        <v>0</v>
      </c>
    </row>
    <row r="190" spans="1:12" ht="141.75" x14ac:dyDescent="0.25">
      <c r="A190" s="4" t="s">
        <v>289</v>
      </c>
      <c r="B190" s="14" t="s">
        <v>304</v>
      </c>
      <c r="C190" s="9">
        <v>336</v>
      </c>
      <c r="D190" s="9">
        <v>336</v>
      </c>
      <c r="E190" s="9">
        <f t="shared" si="6"/>
        <v>0</v>
      </c>
      <c r="F190" s="9"/>
      <c r="G190" s="9">
        <v>336</v>
      </c>
      <c r="H190" s="9">
        <v>336</v>
      </c>
      <c r="I190" s="9">
        <f t="shared" si="7"/>
        <v>0</v>
      </c>
      <c r="J190" s="9">
        <v>336</v>
      </c>
      <c r="K190" s="9">
        <v>336</v>
      </c>
      <c r="L190" s="9">
        <f t="shared" si="8"/>
        <v>0</v>
      </c>
    </row>
    <row r="191" spans="1:12" ht="189" x14ac:dyDescent="0.25">
      <c r="A191" s="4" t="s">
        <v>289</v>
      </c>
      <c r="B191" s="14" t="s">
        <v>305</v>
      </c>
      <c r="C191" s="9">
        <v>1096.4000000000001</v>
      </c>
      <c r="D191" s="9">
        <v>1096.4000000000001</v>
      </c>
      <c r="E191" s="9">
        <f t="shared" si="6"/>
        <v>0</v>
      </c>
      <c r="F191" s="9"/>
      <c r="G191" s="9">
        <v>1140.3</v>
      </c>
      <c r="H191" s="9">
        <v>1140.3</v>
      </c>
      <c r="I191" s="9">
        <f t="shared" si="7"/>
        <v>0</v>
      </c>
      <c r="J191" s="9">
        <v>1185.9000000000001</v>
      </c>
      <c r="K191" s="9">
        <v>1185.9000000000001</v>
      </c>
      <c r="L191" s="9">
        <f t="shared" si="8"/>
        <v>0</v>
      </c>
    </row>
    <row r="192" spans="1:12" ht="94.5" x14ac:dyDescent="0.25">
      <c r="A192" s="4" t="s">
        <v>289</v>
      </c>
      <c r="B192" s="44" t="s">
        <v>306</v>
      </c>
      <c r="C192" s="9">
        <v>65.099999999999994</v>
      </c>
      <c r="D192" s="9">
        <v>65.099999999999994</v>
      </c>
      <c r="E192" s="9">
        <f t="shared" si="6"/>
        <v>0</v>
      </c>
      <c r="F192" s="9"/>
      <c r="G192" s="9">
        <v>65.099999999999994</v>
      </c>
      <c r="H192" s="9">
        <v>65.099999999999994</v>
      </c>
      <c r="I192" s="9">
        <f t="shared" si="7"/>
        <v>0</v>
      </c>
      <c r="J192" s="9">
        <v>65.099999999999994</v>
      </c>
      <c r="K192" s="9">
        <v>65.099999999999994</v>
      </c>
      <c r="L192" s="9">
        <f t="shared" si="8"/>
        <v>0</v>
      </c>
    </row>
    <row r="193" spans="1:12" ht="126" x14ac:dyDescent="0.25">
      <c r="A193" s="4" t="s">
        <v>307</v>
      </c>
      <c r="B193" s="14" t="s">
        <v>308</v>
      </c>
      <c r="C193" s="9">
        <v>1917.5</v>
      </c>
      <c r="D193" s="9">
        <v>1917.5</v>
      </c>
      <c r="E193" s="9">
        <f t="shared" si="6"/>
        <v>0</v>
      </c>
      <c r="F193" s="9"/>
      <c r="G193" s="9">
        <v>1917.5</v>
      </c>
      <c r="H193" s="9">
        <v>1917.5</v>
      </c>
      <c r="I193" s="9">
        <f t="shared" si="7"/>
        <v>0</v>
      </c>
      <c r="J193" s="9">
        <v>1917.5</v>
      </c>
      <c r="K193" s="9">
        <v>1917.5</v>
      </c>
      <c r="L193" s="9">
        <f t="shared" si="8"/>
        <v>0</v>
      </c>
    </row>
    <row r="194" spans="1:12" ht="110.25" x14ac:dyDescent="0.25">
      <c r="A194" s="4" t="s">
        <v>307</v>
      </c>
      <c r="B194" s="14" t="s">
        <v>309</v>
      </c>
      <c r="C194" s="9">
        <v>4876.2</v>
      </c>
      <c r="D194" s="9">
        <v>4876.2</v>
      </c>
      <c r="E194" s="9">
        <f t="shared" si="6"/>
        <v>0</v>
      </c>
      <c r="F194" s="9"/>
      <c r="G194" s="9">
        <v>4876.2</v>
      </c>
      <c r="H194" s="9">
        <v>4876.2</v>
      </c>
      <c r="I194" s="9">
        <f t="shared" si="7"/>
        <v>0</v>
      </c>
      <c r="J194" s="9">
        <v>4876.2</v>
      </c>
      <c r="K194" s="9">
        <v>4876.2</v>
      </c>
      <c r="L194" s="9">
        <f t="shared" si="8"/>
        <v>0</v>
      </c>
    </row>
    <row r="195" spans="1:12" ht="173.25" x14ac:dyDescent="0.25">
      <c r="A195" s="4" t="s">
        <v>307</v>
      </c>
      <c r="B195" s="14" t="s">
        <v>310</v>
      </c>
      <c r="C195" s="45">
        <v>3531.8</v>
      </c>
      <c r="D195" s="45">
        <v>3531.8</v>
      </c>
      <c r="E195" s="9">
        <f t="shared" si="6"/>
        <v>0</v>
      </c>
      <c r="F195" s="45"/>
      <c r="G195" s="45">
        <v>3531.8</v>
      </c>
      <c r="H195" s="45">
        <v>3531.8</v>
      </c>
      <c r="I195" s="9">
        <f t="shared" si="7"/>
        <v>0</v>
      </c>
      <c r="J195" s="45">
        <v>3531.8</v>
      </c>
      <c r="K195" s="45">
        <v>3531.8</v>
      </c>
      <c r="L195" s="45">
        <f t="shared" si="8"/>
        <v>0</v>
      </c>
    </row>
    <row r="196" spans="1:12" ht="126" x14ac:dyDescent="0.25">
      <c r="A196" s="4" t="s">
        <v>307</v>
      </c>
      <c r="B196" s="14" t="s">
        <v>311</v>
      </c>
      <c r="C196" s="45">
        <v>82316.5</v>
      </c>
      <c r="D196" s="45">
        <v>82316.5</v>
      </c>
      <c r="E196" s="9">
        <f t="shared" si="6"/>
        <v>0</v>
      </c>
      <c r="F196" s="45"/>
      <c r="G196" s="45">
        <v>82316.5</v>
      </c>
      <c r="H196" s="45">
        <v>82316.5</v>
      </c>
      <c r="I196" s="9">
        <f t="shared" si="7"/>
        <v>0</v>
      </c>
      <c r="J196" s="45">
        <v>82316.5</v>
      </c>
      <c r="K196" s="45">
        <v>82316.5</v>
      </c>
      <c r="L196" s="45">
        <f t="shared" si="8"/>
        <v>0</v>
      </c>
    </row>
    <row r="197" spans="1:12" ht="94.5" x14ac:dyDescent="0.25">
      <c r="A197" s="4" t="s">
        <v>307</v>
      </c>
      <c r="B197" s="14" t="s">
        <v>312</v>
      </c>
      <c r="C197" s="9">
        <v>1056462.8999999999</v>
      </c>
      <c r="D197" s="9">
        <v>1056462.8999999999</v>
      </c>
      <c r="E197" s="9">
        <f t="shared" si="6"/>
        <v>0</v>
      </c>
      <c r="F197" s="9"/>
      <c r="G197" s="9">
        <v>1056462.8999999999</v>
      </c>
      <c r="H197" s="9">
        <v>1056462.8999999999</v>
      </c>
      <c r="I197" s="9">
        <f t="shared" si="7"/>
        <v>0</v>
      </c>
      <c r="J197" s="9">
        <v>1056462.8999999999</v>
      </c>
      <c r="K197" s="9">
        <v>1056462.8999999999</v>
      </c>
      <c r="L197" s="9">
        <f t="shared" si="8"/>
        <v>0</v>
      </c>
    </row>
    <row r="198" spans="1:12" ht="63" x14ac:dyDescent="0.25">
      <c r="A198" s="4" t="s">
        <v>307</v>
      </c>
      <c r="B198" s="14" t="s">
        <v>313</v>
      </c>
      <c r="C198" s="9">
        <v>659249.9</v>
      </c>
      <c r="D198" s="9">
        <v>659249.9</v>
      </c>
      <c r="E198" s="9">
        <f t="shared" si="6"/>
        <v>0</v>
      </c>
      <c r="F198" s="9"/>
      <c r="G198" s="9">
        <v>659249.9</v>
      </c>
      <c r="H198" s="9">
        <v>659249.9</v>
      </c>
      <c r="I198" s="9">
        <f t="shared" si="7"/>
        <v>0</v>
      </c>
      <c r="J198" s="9">
        <v>659249.9</v>
      </c>
      <c r="K198" s="9">
        <v>659249.9</v>
      </c>
      <c r="L198" s="9">
        <f t="shared" si="8"/>
        <v>0</v>
      </c>
    </row>
    <row r="199" spans="1:12" ht="110.25" x14ac:dyDescent="0.25">
      <c r="A199" s="4" t="s">
        <v>307</v>
      </c>
      <c r="B199" s="14" t="s">
        <v>314</v>
      </c>
      <c r="C199" s="9">
        <v>38620.199999999997</v>
      </c>
      <c r="D199" s="9">
        <v>38620.199999999997</v>
      </c>
      <c r="E199" s="9">
        <f t="shared" si="6"/>
        <v>0</v>
      </c>
      <c r="F199" s="9"/>
      <c r="G199" s="9">
        <v>38620.199999999997</v>
      </c>
      <c r="H199" s="9">
        <v>38620.199999999997</v>
      </c>
      <c r="I199" s="9">
        <f t="shared" si="7"/>
        <v>0</v>
      </c>
      <c r="J199" s="9">
        <v>38620.199999999997</v>
      </c>
      <c r="K199" s="9">
        <v>38620.199999999997</v>
      </c>
      <c r="L199" s="9">
        <f t="shared" si="8"/>
        <v>0</v>
      </c>
    </row>
    <row r="200" spans="1:12" ht="47.25" x14ac:dyDescent="0.25">
      <c r="A200" s="4" t="s">
        <v>315</v>
      </c>
      <c r="B200" s="14" t="s">
        <v>316</v>
      </c>
      <c r="C200" s="9">
        <v>104785.9</v>
      </c>
      <c r="D200" s="9">
        <v>104785.9</v>
      </c>
      <c r="E200" s="9">
        <f t="shared" ref="E200:E222" si="9">D200-C200</f>
        <v>0</v>
      </c>
      <c r="F200" s="9"/>
      <c r="G200" s="9">
        <v>109083.2</v>
      </c>
      <c r="H200" s="9">
        <v>109083.2</v>
      </c>
      <c r="I200" s="9">
        <f t="shared" ref="I200:I222" si="10">H200-G200</f>
        <v>0</v>
      </c>
      <c r="J200" s="9">
        <v>113528.2</v>
      </c>
      <c r="K200" s="9">
        <v>113528.2</v>
      </c>
      <c r="L200" s="9">
        <f t="shared" ref="L200:L222" si="11">K200-J200</f>
        <v>0</v>
      </c>
    </row>
    <row r="201" spans="1:12" ht="78.75" x14ac:dyDescent="0.25">
      <c r="A201" s="4" t="s">
        <v>317</v>
      </c>
      <c r="B201" s="14" t="s">
        <v>318</v>
      </c>
      <c r="C201" s="9">
        <v>30810.799999999999</v>
      </c>
      <c r="D201" s="9">
        <v>30810.799999999999</v>
      </c>
      <c r="E201" s="9">
        <f t="shared" si="9"/>
        <v>0</v>
      </c>
      <c r="F201" s="9"/>
      <c r="G201" s="9">
        <v>30810.799999999999</v>
      </c>
      <c r="H201" s="9">
        <v>30810.799999999999</v>
      </c>
      <c r="I201" s="9">
        <f t="shared" si="10"/>
        <v>0</v>
      </c>
      <c r="J201" s="9">
        <v>30810.799999999999</v>
      </c>
      <c r="K201" s="9">
        <v>30810.799999999999</v>
      </c>
      <c r="L201" s="9">
        <f>K201-J201</f>
        <v>0</v>
      </c>
    </row>
    <row r="202" spans="1:12" ht="63" x14ac:dyDescent="0.25">
      <c r="A202" s="4" t="s">
        <v>319</v>
      </c>
      <c r="B202" s="14" t="s">
        <v>320</v>
      </c>
      <c r="C202" s="9">
        <v>86960.4</v>
      </c>
      <c r="D202" s="9">
        <v>86960.4</v>
      </c>
      <c r="E202" s="9">
        <f t="shared" si="9"/>
        <v>0</v>
      </c>
      <c r="F202" s="9"/>
      <c r="G202" s="9">
        <v>86960.4</v>
      </c>
      <c r="H202" s="9">
        <v>86960.4</v>
      </c>
      <c r="I202" s="9">
        <f t="shared" si="10"/>
        <v>0</v>
      </c>
      <c r="J202" s="9">
        <v>86960.4</v>
      </c>
      <c r="K202" s="9">
        <v>86960.4</v>
      </c>
      <c r="L202" s="9">
        <f t="shared" si="11"/>
        <v>0</v>
      </c>
    </row>
    <row r="203" spans="1:12" ht="63" x14ac:dyDescent="0.25">
      <c r="A203" s="4" t="s">
        <v>321</v>
      </c>
      <c r="B203" s="14" t="s">
        <v>322</v>
      </c>
      <c r="C203" s="9">
        <v>12.1</v>
      </c>
      <c r="D203" s="9">
        <v>12.1</v>
      </c>
      <c r="E203" s="9">
        <f t="shared" si="9"/>
        <v>0</v>
      </c>
      <c r="F203" s="9"/>
      <c r="G203" s="9">
        <v>12.5</v>
      </c>
      <c r="H203" s="9">
        <v>12.5</v>
      </c>
      <c r="I203" s="9">
        <f t="shared" si="10"/>
        <v>0</v>
      </c>
      <c r="J203" s="9">
        <v>162.5</v>
      </c>
      <c r="K203" s="9">
        <v>162.5</v>
      </c>
      <c r="L203" s="9">
        <f t="shared" si="11"/>
        <v>0</v>
      </c>
    </row>
    <row r="204" spans="1:12" ht="63" x14ac:dyDescent="0.25">
      <c r="A204" s="4" t="s">
        <v>323</v>
      </c>
      <c r="B204" s="14" t="s">
        <v>324</v>
      </c>
      <c r="C204" s="9">
        <v>17619.099999999999</v>
      </c>
      <c r="D204" s="9">
        <v>17619.099999999999</v>
      </c>
      <c r="E204" s="9">
        <f t="shared" si="9"/>
        <v>0</v>
      </c>
      <c r="F204" s="9"/>
      <c r="G204" s="9">
        <v>18323.900000000001</v>
      </c>
      <c r="H204" s="9">
        <v>18323.900000000001</v>
      </c>
      <c r="I204" s="9">
        <f t="shared" si="10"/>
        <v>0</v>
      </c>
      <c r="J204" s="9">
        <v>19056.900000000001</v>
      </c>
      <c r="K204" s="9">
        <v>19056.900000000001</v>
      </c>
      <c r="L204" s="9">
        <f t="shared" si="11"/>
        <v>0</v>
      </c>
    </row>
    <row r="205" spans="1:12" ht="31.5" x14ac:dyDescent="0.25">
      <c r="A205" s="4" t="s">
        <v>325</v>
      </c>
      <c r="B205" s="14" t="s">
        <v>326</v>
      </c>
      <c r="C205" s="9">
        <v>93083</v>
      </c>
      <c r="D205" s="9">
        <v>93083</v>
      </c>
      <c r="E205" s="9">
        <f t="shared" si="9"/>
        <v>0</v>
      </c>
      <c r="F205" s="9"/>
      <c r="G205" s="9">
        <v>94195.7</v>
      </c>
      <c r="H205" s="9">
        <v>94195.7</v>
      </c>
      <c r="I205" s="9">
        <f t="shared" si="10"/>
        <v>0</v>
      </c>
      <c r="J205" s="9">
        <v>91750.5</v>
      </c>
      <c r="K205" s="9">
        <v>91750.5</v>
      </c>
      <c r="L205" s="9">
        <f t="shared" si="11"/>
        <v>0</v>
      </c>
    </row>
    <row r="206" spans="1:12" ht="47.25" x14ac:dyDescent="0.25">
      <c r="A206" s="4" t="s">
        <v>327</v>
      </c>
      <c r="B206" s="14" t="s">
        <v>328</v>
      </c>
      <c r="C206" s="9">
        <v>35004.400000000001</v>
      </c>
      <c r="D206" s="9">
        <v>16638.099999999999</v>
      </c>
      <c r="E206" s="9">
        <f t="shared" si="9"/>
        <v>-18366.300000000003</v>
      </c>
      <c r="F206" s="9"/>
      <c r="G206" s="9">
        <v>37576.6</v>
      </c>
      <c r="H206" s="9">
        <v>16428.599999999999</v>
      </c>
      <c r="I206" s="9">
        <f t="shared" si="10"/>
        <v>-21148</v>
      </c>
      <c r="J206" s="9">
        <v>41500.300000000003</v>
      </c>
      <c r="K206" s="9">
        <v>17600</v>
      </c>
      <c r="L206" s="9">
        <f t="shared" si="11"/>
        <v>-23900.300000000003</v>
      </c>
    </row>
    <row r="207" spans="1:12" ht="31.5" x14ac:dyDescent="0.25">
      <c r="A207" s="4" t="s">
        <v>329</v>
      </c>
      <c r="B207" s="14" t="s">
        <v>330</v>
      </c>
      <c r="C207" s="9">
        <v>4877.6000000000004</v>
      </c>
      <c r="D207" s="9">
        <v>4877.6000000000004</v>
      </c>
      <c r="E207" s="9">
        <f t="shared" si="9"/>
        <v>0</v>
      </c>
      <c r="F207" s="9"/>
      <c r="G207" s="9">
        <v>5259.4</v>
      </c>
      <c r="H207" s="9">
        <v>5259.4</v>
      </c>
      <c r="I207" s="9">
        <f t="shared" si="10"/>
        <v>0</v>
      </c>
      <c r="J207" s="9">
        <v>5493.6</v>
      </c>
      <c r="K207" s="9">
        <v>5493.6</v>
      </c>
      <c r="L207" s="9">
        <f t="shared" si="11"/>
        <v>0</v>
      </c>
    </row>
    <row r="208" spans="1:12" ht="189" x14ac:dyDescent="0.25">
      <c r="A208" s="46" t="s">
        <v>331</v>
      </c>
      <c r="B208" s="14" t="s">
        <v>332</v>
      </c>
      <c r="C208" s="9">
        <v>66.2</v>
      </c>
      <c r="D208" s="9">
        <v>66.2</v>
      </c>
      <c r="E208" s="9">
        <f t="shared" si="9"/>
        <v>0</v>
      </c>
      <c r="F208" s="9"/>
      <c r="G208" s="9">
        <v>66.2</v>
      </c>
      <c r="H208" s="9">
        <v>66.2</v>
      </c>
      <c r="I208" s="9">
        <f t="shared" si="10"/>
        <v>0</v>
      </c>
      <c r="J208" s="9">
        <v>66.2</v>
      </c>
      <c r="K208" s="9">
        <v>66.2</v>
      </c>
      <c r="L208" s="9">
        <f t="shared" si="11"/>
        <v>0</v>
      </c>
    </row>
    <row r="209" spans="1:12" ht="47.25" x14ac:dyDescent="0.25">
      <c r="A209" s="46" t="s">
        <v>331</v>
      </c>
      <c r="B209" s="44" t="s">
        <v>333</v>
      </c>
      <c r="C209" s="9">
        <v>161.30000000000001</v>
      </c>
      <c r="D209" s="9">
        <v>161.30000000000001</v>
      </c>
      <c r="E209" s="9">
        <f t="shared" si="9"/>
        <v>0</v>
      </c>
      <c r="F209" s="9"/>
      <c r="G209" s="9">
        <v>161.30000000000001</v>
      </c>
      <c r="H209" s="9">
        <v>161.30000000000001</v>
      </c>
      <c r="I209" s="9">
        <f t="shared" si="10"/>
        <v>0</v>
      </c>
      <c r="J209" s="9">
        <v>161.30000000000001</v>
      </c>
      <c r="K209" s="9">
        <v>161.30000000000001</v>
      </c>
      <c r="L209" s="9">
        <f t="shared" si="11"/>
        <v>0</v>
      </c>
    </row>
    <row r="210" spans="1:12" ht="15.75" x14ac:dyDescent="0.25">
      <c r="A210" s="6" t="s">
        <v>334</v>
      </c>
      <c r="B210" s="7" t="s">
        <v>335</v>
      </c>
      <c r="C210" s="8">
        <f>SUM(C211:C217)</f>
        <v>97002.599999999991</v>
      </c>
      <c r="D210" s="8">
        <f>SUM(D211:D217)</f>
        <v>97002.599999999991</v>
      </c>
      <c r="E210" s="9">
        <f t="shared" si="9"/>
        <v>0</v>
      </c>
      <c r="F210" s="9"/>
      <c r="G210" s="8">
        <f>SUM(G211:G217)</f>
        <v>92778.7</v>
      </c>
      <c r="H210" s="8">
        <f>SUM(H211:H217)</f>
        <v>92778.7</v>
      </c>
      <c r="I210" s="9">
        <f t="shared" si="10"/>
        <v>0</v>
      </c>
      <c r="J210" s="8">
        <f>SUM(J211:J217)</f>
        <v>94562.5</v>
      </c>
      <c r="K210" s="8">
        <f>SUM(K211:K217)</f>
        <v>94562.5</v>
      </c>
      <c r="L210" s="9">
        <f t="shared" si="11"/>
        <v>0</v>
      </c>
    </row>
    <row r="211" spans="1:12" ht="78.75" x14ac:dyDescent="0.25">
      <c r="A211" s="4" t="s">
        <v>336</v>
      </c>
      <c r="B211" s="44" t="s">
        <v>337</v>
      </c>
      <c r="C211" s="9">
        <v>8542.5</v>
      </c>
      <c r="D211" s="9">
        <v>8542.5</v>
      </c>
      <c r="E211" s="9">
        <f t="shared" si="9"/>
        <v>0</v>
      </c>
      <c r="F211" s="9"/>
      <c r="G211" s="9">
        <v>8542.5</v>
      </c>
      <c r="H211" s="9">
        <v>8542.5</v>
      </c>
      <c r="I211" s="9">
        <f t="shared" si="10"/>
        <v>0</v>
      </c>
      <c r="J211" s="9">
        <v>10326.299999999999</v>
      </c>
      <c r="K211" s="9">
        <v>10326.299999999999</v>
      </c>
      <c r="L211" s="9">
        <f t="shared" si="11"/>
        <v>0</v>
      </c>
    </row>
    <row r="212" spans="1:12" ht="63" x14ac:dyDescent="0.25">
      <c r="A212" s="4" t="s">
        <v>338</v>
      </c>
      <c r="B212" s="44" t="s">
        <v>339</v>
      </c>
      <c r="C212" s="9">
        <v>83818.899999999994</v>
      </c>
      <c r="D212" s="9">
        <v>83818.899999999994</v>
      </c>
      <c r="E212" s="9">
        <f t="shared" si="9"/>
        <v>0</v>
      </c>
      <c r="F212" s="9"/>
      <c r="G212" s="9">
        <v>83279.8</v>
      </c>
      <c r="H212" s="9">
        <v>83279.8</v>
      </c>
      <c r="I212" s="9">
        <f t="shared" si="10"/>
        <v>0</v>
      </c>
      <c r="J212" s="9">
        <v>83279.8</v>
      </c>
      <c r="K212" s="9">
        <v>83279.8</v>
      </c>
      <c r="L212" s="9">
        <f>K212-J212</f>
        <v>0</v>
      </c>
    </row>
    <row r="213" spans="1:12" ht="31.5" x14ac:dyDescent="0.25">
      <c r="A213" s="4" t="s">
        <v>340</v>
      </c>
      <c r="B213" s="44" t="s">
        <v>341</v>
      </c>
      <c r="C213" s="9">
        <v>0</v>
      </c>
      <c r="D213" s="9"/>
      <c r="E213" s="9">
        <f t="shared" si="9"/>
        <v>0</v>
      </c>
      <c r="F213" s="9"/>
      <c r="G213" s="9">
        <v>0</v>
      </c>
      <c r="H213" s="9"/>
      <c r="I213" s="9">
        <f t="shared" si="10"/>
        <v>0</v>
      </c>
      <c r="J213" s="9">
        <v>0</v>
      </c>
      <c r="K213" s="9"/>
      <c r="L213" s="9">
        <f t="shared" si="11"/>
        <v>0</v>
      </c>
    </row>
    <row r="214" spans="1:12" ht="47.25" x14ac:dyDescent="0.25">
      <c r="A214" s="4" t="s">
        <v>342</v>
      </c>
      <c r="B214" s="44" t="s">
        <v>343</v>
      </c>
      <c r="C214" s="9">
        <v>845.9</v>
      </c>
      <c r="D214" s="9">
        <v>845.9</v>
      </c>
      <c r="E214" s="9">
        <f t="shared" si="9"/>
        <v>0</v>
      </c>
      <c r="F214" s="9"/>
      <c r="G214" s="9">
        <v>845.9</v>
      </c>
      <c r="H214" s="9">
        <v>845.9</v>
      </c>
      <c r="I214" s="9">
        <f t="shared" si="10"/>
        <v>0</v>
      </c>
      <c r="J214" s="9">
        <v>845.9</v>
      </c>
      <c r="K214" s="9">
        <v>845.9</v>
      </c>
      <c r="L214" s="9">
        <f t="shared" si="11"/>
        <v>0</v>
      </c>
    </row>
    <row r="215" spans="1:12" ht="47.25" x14ac:dyDescent="0.25">
      <c r="A215" s="4" t="s">
        <v>342</v>
      </c>
      <c r="B215" s="44" t="s">
        <v>344</v>
      </c>
      <c r="C215" s="9">
        <v>3285.3</v>
      </c>
      <c r="D215" s="9">
        <v>3285.3</v>
      </c>
      <c r="E215" s="9">
        <f t="shared" si="9"/>
        <v>0</v>
      </c>
      <c r="F215" s="9"/>
      <c r="G215" s="9">
        <v>0</v>
      </c>
      <c r="H215" s="9">
        <v>0</v>
      </c>
      <c r="I215" s="9">
        <f t="shared" si="10"/>
        <v>0</v>
      </c>
      <c r="J215" s="9">
        <v>0</v>
      </c>
      <c r="K215" s="9">
        <v>0</v>
      </c>
      <c r="L215" s="9">
        <f t="shared" si="11"/>
        <v>0</v>
      </c>
    </row>
    <row r="216" spans="1:12" ht="63" x14ac:dyDescent="0.25">
      <c r="A216" s="4" t="s">
        <v>345</v>
      </c>
      <c r="B216" s="44" t="s">
        <v>346</v>
      </c>
      <c r="C216" s="9">
        <v>0</v>
      </c>
      <c r="D216" s="9">
        <v>0</v>
      </c>
      <c r="E216" s="9">
        <f t="shared" si="9"/>
        <v>0</v>
      </c>
      <c r="F216" s="9"/>
      <c r="G216" s="9">
        <v>110.5</v>
      </c>
      <c r="H216" s="9">
        <v>110.5</v>
      </c>
      <c r="I216" s="9">
        <f t="shared" si="10"/>
        <v>0</v>
      </c>
      <c r="J216" s="9">
        <v>110.5</v>
      </c>
      <c r="K216" s="9">
        <v>110.5</v>
      </c>
      <c r="L216" s="9">
        <f t="shared" si="11"/>
        <v>0</v>
      </c>
    </row>
    <row r="217" spans="1:12" ht="110.25" x14ac:dyDescent="0.25">
      <c r="A217" s="4" t="s">
        <v>347</v>
      </c>
      <c r="B217" s="44" t="s">
        <v>348</v>
      </c>
      <c r="C217" s="9">
        <v>510</v>
      </c>
      <c r="D217" s="9">
        <v>510</v>
      </c>
      <c r="E217" s="9">
        <f t="shared" si="9"/>
        <v>0</v>
      </c>
      <c r="F217" s="9"/>
      <c r="G217" s="9">
        <v>0</v>
      </c>
      <c r="H217" s="9">
        <v>0</v>
      </c>
      <c r="I217" s="9">
        <f t="shared" si="10"/>
        <v>0</v>
      </c>
      <c r="J217" s="9">
        <v>0</v>
      </c>
      <c r="K217" s="9">
        <v>0</v>
      </c>
      <c r="L217" s="9">
        <f t="shared" si="11"/>
        <v>0</v>
      </c>
    </row>
    <row r="218" spans="1:12" ht="21" customHeight="1" x14ac:dyDescent="0.25">
      <c r="A218" s="6" t="s">
        <v>349</v>
      </c>
      <c r="B218" s="7" t="s">
        <v>350</v>
      </c>
      <c r="C218" s="8">
        <v>0</v>
      </c>
      <c r="D218" s="8">
        <v>0</v>
      </c>
      <c r="E218" s="9">
        <f t="shared" si="9"/>
        <v>0</v>
      </c>
      <c r="F218" s="9"/>
      <c r="G218" s="8">
        <v>0</v>
      </c>
      <c r="H218" s="8">
        <v>0</v>
      </c>
      <c r="I218" s="9">
        <f t="shared" si="10"/>
        <v>0</v>
      </c>
      <c r="J218" s="8">
        <v>0</v>
      </c>
      <c r="K218" s="8">
        <v>0</v>
      </c>
      <c r="L218" s="9">
        <f t="shared" si="11"/>
        <v>0</v>
      </c>
    </row>
    <row r="219" spans="1:12" ht="21" customHeight="1" x14ac:dyDescent="0.25">
      <c r="A219" s="6" t="s">
        <v>351</v>
      </c>
      <c r="B219" s="7" t="s">
        <v>352</v>
      </c>
      <c r="C219" s="27">
        <v>0</v>
      </c>
      <c r="D219" s="27">
        <v>0</v>
      </c>
      <c r="E219" s="9">
        <f t="shared" si="9"/>
        <v>0</v>
      </c>
      <c r="F219" s="9"/>
      <c r="G219" s="27">
        <v>0</v>
      </c>
      <c r="H219" s="27">
        <v>0</v>
      </c>
      <c r="I219" s="9">
        <f t="shared" si="10"/>
        <v>0</v>
      </c>
      <c r="J219" s="27">
        <v>0</v>
      </c>
      <c r="K219" s="27">
        <v>0</v>
      </c>
      <c r="L219" s="28">
        <f t="shared" si="11"/>
        <v>0</v>
      </c>
    </row>
    <row r="220" spans="1:12" ht="21" customHeight="1" x14ac:dyDescent="0.25">
      <c r="A220" s="6" t="s">
        <v>353</v>
      </c>
      <c r="B220" s="7" t="s">
        <v>354</v>
      </c>
      <c r="C220" s="8">
        <f>C110+C218+C219</f>
        <v>4830664.6999999993</v>
      </c>
      <c r="D220" s="8">
        <f>D110+D218+D219</f>
        <v>4892946.0999999996</v>
      </c>
      <c r="E220" s="9">
        <f t="shared" si="9"/>
        <v>62281.400000000373</v>
      </c>
      <c r="F220" s="9"/>
      <c r="G220" s="8">
        <f>G110+G218+G219</f>
        <v>4097351.4000000008</v>
      </c>
      <c r="H220" s="8">
        <f>H110+H218+H219</f>
        <v>4095806.2000000007</v>
      </c>
      <c r="I220" s="9">
        <f t="shared" si="10"/>
        <v>-1545.2000000001863</v>
      </c>
      <c r="J220" s="8">
        <f>J110+J218+J219</f>
        <v>4013360.9</v>
      </c>
      <c r="K220" s="8">
        <f>K110+K218+K219</f>
        <v>4013360.9</v>
      </c>
      <c r="L220" s="9">
        <f t="shared" si="11"/>
        <v>0</v>
      </c>
    </row>
    <row r="221" spans="1:12" ht="21" customHeight="1" x14ac:dyDescent="0.25">
      <c r="A221" s="47" t="s">
        <v>355</v>
      </c>
      <c r="B221" s="47"/>
      <c r="C221" s="8">
        <f>C220+C109</f>
        <v>7521371.7999999998</v>
      </c>
      <c r="D221" s="8">
        <f>D220+D109</f>
        <v>7822879.3999999994</v>
      </c>
      <c r="E221" s="9">
        <f t="shared" si="9"/>
        <v>301507.59999999963</v>
      </c>
      <c r="F221" s="9"/>
      <c r="G221" s="8">
        <f>G220+G109</f>
        <v>6999390.4000000004</v>
      </c>
      <c r="H221" s="8">
        <f>H220+H109</f>
        <v>6997845.2000000011</v>
      </c>
      <c r="I221" s="9">
        <f t="shared" si="10"/>
        <v>-1545.1999999992549</v>
      </c>
      <c r="J221" s="8">
        <f>J220+J109</f>
        <v>7128502.5</v>
      </c>
      <c r="K221" s="8">
        <f>K220+K109</f>
        <v>7128502.5</v>
      </c>
      <c r="L221" s="9">
        <f t="shared" si="11"/>
        <v>0</v>
      </c>
    </row>
  </sheetData>
  <mergeCells count="5">
    <mergeCell ref="A1:L1"/>
    <mergeCell ref="A2:J3"/>
    <mergeCell ref="G4:L4"/>
    <mergeCell ref="A8:A9"/>
    <mergeCell ref="A108:B108"/>
  </mergeCells>
  <hyperlinks>
    <hyperlink ref="B82" r:id="rId1" display="consultantplus://offline/ref=988EC015ECBBF128B41797C3F93EFEE418A639455C871F0F56FDEF5480375203D55CBFEB8F11FA2C863F8EB8F7B01CF71C7C854735E60A15i2XAK"/>
    <hyperlink ref="B86" r:id="rId2" display="consultantplus://offline/ref=A5C545EE8C1C93B0B058E1FFE19DF454C219EB0B98198F2DC0D7B691EFFF64CC26DC8ECE4D9F7B181B1727911B979A94C0CB426D4AE9j9HFG"/>
    <hyperlink ref="B79" r:id="rId3" display="consultantplus://offline/ref=D42EAC7BD398020209D35F6AF6672FBA6F13F77B84F225875A8095FA102A9B2D8E358CD609751112B9E7A4869E64DFF883BAA8D38BAB06D8YDV9M"/>
    <hyperlink ref="B80" r:id="rId4" display="consultantplus://offline/ref=D42EAC7BD398020209D35F6AF6672FBA6F13F77B84F225875A8095FA102A9B2D8E358CD609751112B9E7A4869E64DFF883BAA8D38BAB06D8YDV9M"/>
    <hyperlink ref="B89" r:id="rId5" display="consultantplus://offline/ref=64FC3C9F96C0230A0CECA4E56C028B5E86A06F799E50F1FABBE4A6CFAC6E9A2AB2A69A82FE33DE9CACC0441FC29EF02FFBFA7ABCF960A970JDh7G"/>
  </hyperlinks>
  <pageMargins left="0.19685039370078741" right="0.23622047244094491" top="0.23622047244094491" bottom="0.31496062992125984" header="0.31496062992125984" footer="0.31496062992125984"/>
  <pageSetup paperSize="9" scale="62" fitToHeight="37"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Уточ. к поясн.</vt:lpstr>
      <vt:lpstr>'Уточ. к поясн.'!Заголовки_для_печати</vt:lpstr>
      <vt:lpstr>'Уточ. к поясн.'!Область_печати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2024-01-30T07:39:51Z</cp:lastPrinted>
  <dcterms:created xsi:type="dcterms:W3CDTF">2024-01-30T04:57:46Z</dcterms:created>
  <dcterms:modified xsi:type="dcterms:W3CDTF">2024-01-30T07:40:06Z</dcterms:modified>
</cp:coreProperties>
</file>