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К решению" sheetId="1" r:id="rId1"/>
  </sheets>
  <definedNames>
    <definedName name="_xlnm.Print_Titles" localSheetId="0">'К решению'!$8:$8</definedName>
    <definedName name="_xlnm.Print_Area" localSheetId="0">'К решению'!$A$1:$E$261</definedName>
  </definedNames>
  <calcPr calcId="145621"/>
</workbook>
</file>

<file path=xl/calcChain.xml><?xml version="1.0" encoding="utf-8"?>
<calcChain xmlns="http://schemas.openxmlformats.org/spreadsheetml/2006/main">
  <c r="C256" i="1" l="1"/>
  <c r="C252" i="1"/>
  <c r="E239" i="1"/>
  <c r="D239" i="1"/>
  <c r="C239" i="1"/>
  <c r="E195" i="1"/>
  <c r="D195" i="1"/>
  <c r="C195" i="1"/>
  <c r="E137" i="1"/>
  <c r="E131" i="1" s="1"/>
  <c r="E260" i="1" s="1"/>
  <c r="D137" i="1"/>
  <c r="C137" i="1"/>
  <c r="E132" i="1"/>
  <c r="D132" i="1"/>
  <c r="D131" i="1" s="1"/>
  <c r="D260" i="1" s="1"/>
  <c r="C132" i="1"/>
  <c r="C131" i="1"/>
  <c r="C260" i="1" s="1"/>
  <c r="C127" i="1"/>
  <c r="E125" i="1"/>
  <c r="D125" i="1"/>
  <c r="C125" i="1"/>
  <c r="C129" i="1" s="1"/>
  <c r="E85" i="1"/>
  <c r="D85" i="1"/>
  <c r="C85" i="1"/>
  <c r="E75" i="1"/>
  <c r="D75" i="1"/>
  <c r="C75" i="1"/>
  <c r="E67" i="1"/>
  <c r="D67" i="1"/>
  <c r="C67" i="1"/>
  <c r="E62" i="1"/>
  <c r="E61" i="1" s="1"/>
  <c r="E57" i="1" s="1"/>
  <c r="D62" i="1"/>
  <c r="C62" i="1"/>
  <c r="D61" i="1"/>
  <c r="D57" i="1" s="1"/>
  <c r="C61" i="1"/>
  <c r="E58" i="1"/>
  <c r="D58" i="1"/>
  <c r="C58" i="1"/>
  <c r="C57" i="1" s="1"/>
  <c r="E53" i="1"/>
  <c r="D53" i="1"/>
  <c r="C53" i="1"/>
  <c r="E42" i="1"/>
  <c r="D42" i="1"/>
  <c r="C42" i="1"/>
  <c r="E37" i="1"/>
  <c r="D37" i="1"/>
  <c r="C37" i="1"/>
  <c r="E34" i="1"/>
  <c r="E32" i="1" s="1"/>
  <c r="D34" i="1"/>
  <c r="C34" i="1"/>
  <c r="D32" i="1"/>
  <c r="C32" i="1"/>
  <c r="E25" i="1"/>
  <c r="D25" i="1"/>
  <c r="C25" i="1"/>
  <c r="C24" i="1" s="1"/>
  <c r="E24" i="1"/>
  <c r="D24" i="1"/>
  <c r="E19" i="1"/>
  <c r="D19" i="1"/>
  <c r="C19" i="1"/>
  <c r="E10" i="1"/>
  <c r="D10" i="1"/>
  <c r="C10" i="1"/>
  <c r="E9" i="1"/>
  <c r="E41" i="1" s="1"/>
  <c r="D9" i="1"/>
  <c r="D41" i="1" s="1"/>
  <c r="C9" i="1"/>
  <c r="C41" i="1" l="1"/>
  <c r="C130" i="1" s="1"/>
  <c r="C261" i="1" s="1"/>
  <c r="D129" i="1"/>
  <c r="D130" i="1" s="1"/>
  <c r="D261" i="1" s="1"/>
  <c r="E129" i="1"/>
  <c r="E130" i="1" s="1"/>
  <c r="E261" i="1"/>
</calcChain>
</file>

<file path=xl/sharedStrings.xml><?xml version="1.0" encoding="utf-8"?>
<sst xmlns="http://schemas.openxmlformats.org/spreadsheetml/2006/main" count="513" uniqueCount="403">
  <si>
    <t>Приложение  2</t>
  </si>
  <si>
    <t>к решению собрания депутатов</t>
  </si>
  <si>
    <t>Миасского городского округа</t>
  </si>
  <si>
    <t xml:space="preserve">от                             г.  №           </t>
  </si>
  <si>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</si>
  <si>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</si>
  <si>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</si>
  <si>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</si>
  <si>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Сумма на 
2023 год</t>
  </si>
  <si>
    <t>Сумма на 2024 год</t>
  </si>
  <si>
    <t>Сумма на 2025 год</t>
  </si>
  <si>
    <t>182 000 1 01 02000 01 0000 110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</si>
  <si>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</si>
  <si>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</si>
  <si>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</si>
  <si>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</si>
  <si>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</si>
  <si>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</si>
  <si>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</si>
  <si>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</si>
  <si>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</si>
  <si>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</si>
  <si>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</si>
  <si>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</si>
  <si>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</si>
  <si>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</si>
  <si>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</si>
  <si>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</si>
  <si>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</si>
  <si>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</si>
  <si>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</si>
  <si>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</si>
  <si>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</si>
  <si>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</si>
  <si>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</si>
  <si>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</si>
  <si>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</si>
  <si>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</si>
  <si>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</si>
  <si>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</si>
  <si>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</si>
  <si>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</si>
  <si>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</si>
  <si>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</si>
  <si>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</si>
  <si>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</si>
  <si>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</si>
  <si>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</si>
  <si>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</si>
  <si>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</si>
  <si>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</si>
  <si>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</si>
  <si>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</si>
  <si>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</si>
  <si>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</si>
  <si>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</si>
  <si>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</si>
  <si>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</si>
  <si>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</si>
  <si>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</si>
  <si>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</si>
  <si>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</si>
  <si>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</si>
  <si>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</si>
  <si>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</si>
  <si>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</si>
  <si>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</si>
  <si>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</si>
  <si>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</si>
  <si>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</si>
  <si>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</si>
  <si>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</si>
  <si>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</si>
  <si>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</si>
  <si>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</si>
  <si>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</si>
  <si>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</si>
  <si>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</si>
  <si>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</si>
  <si>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</si>
  <si>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</si>
  <si>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</si>
  <si>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</si>
  <si>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</si>
  <si>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</si>
  <si>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</si>
  <si>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</si>
  <si>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</si>
  <si>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</si>
  <si>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</si>
  <si>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</si>
  <si>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</si>
  <si>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</si>
  <si>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</si>
  <si>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</si>
  <si>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</si>
  <si>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</si>
  <si>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</si>
  <si>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</si>
  <si>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</si>
  <si>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</si>
  <si>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</si>
  <si>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</si>
  <si>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</si>
  <si>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</si>
  <si>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</si>
  <si>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</si>
  <si>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</si>
  <si>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</si>
  <si>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</si>
  <si>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</si>
  <si>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</si>
  <si>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</si>
  <si>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</si>
  <si>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</si>
  <si>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</si>
  <si>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</si>
  <si>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</si>
  <si>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</si>
  <si>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</si>
  <si>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</si>
  <si>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</si>
  <si>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</si>
  <si>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</si>
  <si>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</si>
  <si>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</si>
  <si>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</si>
  <si>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</si>
  <si>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</si>
  <si>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</si>
  <si>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</si>
  <si>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</si>
  <si>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</si>
  <si>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</si>
  <si>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</si>
  <si>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</si>
  <si>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</si>
  <si>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</si>
  <si>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</si>
  <si>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</si>
  <si>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</si>
  <si>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</si>
  <si>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</si>
  <si>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</si>
  <si>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</si>
  <si>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</si>
  <si>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</si>
  <si>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</si>
  <si>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</si>
  <si>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</si>
  <si>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</si>
  <si>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</si>
  <si>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</si>
  <si>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</si>
  <si>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</si>
  <si>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</si>
  <si>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</si>
  <si>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</si>
  <si>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</si>
  <si>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</si>
  <si>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</si>
  <si>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</si>
  <si>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</si>
  <si>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</si>
  <si>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</si>
  <si>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</si>
  <si>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</si>
  <si>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</si>
  <si>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</si>
  <si>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</si>
  <si>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</si>
  <si>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</si>
  <si>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t>
  </si>
  <si>
    <t>012 1 16 01183 01 0000 140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</si>
  <si>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</si>
  <si>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</si>
  <si>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</si>
  <si>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</si>
  <si>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</si>
  <si>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</si>
  <si>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</si>
  <si>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</si>
  <si>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</si>
  <si>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</si>
  <si>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</si>
  <si>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</si>
  <si>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</si>
  <si>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287 116 07010 04 0000 140</t>
  </si>
  <si>
    <t>288 116 07010 04 0000 140</t>
  </si>
  <si>
    <t>289 116 07010 04 0000 140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</si>
  <si>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</si>
  <si>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</si>
  <si>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</si>
  <si>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</si>
  <si>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</si>
  <si>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</si>
  <si>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</si>
  <si>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</si>
  <si>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</si>
  <si>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</si>
  <si>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</si>
  <si>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</si>
  <si>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</si>
  <si>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</si>
  <si>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</si>
  <si>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</si>
  <si>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</si>
  <si>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</si>
  <si>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</si>
  <si>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</si>
  <si>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</si>
  <si>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</si>
  <si>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</si>
  <si>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</si>
  <si>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</si>
  <si>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</si>
  <si>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</si>
  <si>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</si>
  <si>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</si>
  <si>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</si>
  <si>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</si>
  <si>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</si>
  <si>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</si>
  <si>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</si>
  <si>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</si>
  <si>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</si>
  <si>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</si>
  <si>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</si>
  <si>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</si>
  <si>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</si>
  <si>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</si>
  <si>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</si>
  <si>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</si>
  <si>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</si>
  <si>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</si>
  <si>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</si>
  <si>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</si>
  <si>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</si>
  <si>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</si>
  <si>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</si>
  <si>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</si>
  <si>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</si>
  <si>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</si>
  <si>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</si>
  <si>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</si>
  <si>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</si>
  <si>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</si>
  <si>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</si>
  <si>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</si>
  <si>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</si>
  <si>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</si>
  <si>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</si>
  <si>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</si>
  <si>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</si>
  <si>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</si>
  <si>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</si>
  <si>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</si>
  <si>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</si>
  <si>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</si>
  <si>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</si>
  <si>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</si>
  <si>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</si>
  <si>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</si>
  <si>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</si>
  <si>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</si>
  <si>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</si>
  <si>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</si>
  <si>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</si>
  <si>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</si>
  <si>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</si>
  <si>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</si>
  <si>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</si>
  <si>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</si>
  <si>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</si>
  <si>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</si>
  <si>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</si>
  <si>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</si>
  <si>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</si>
  <si>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</si>
  <si>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</si>
  <si>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</si>
  <si>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</si>
  <si>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</si>
  <si>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</si>
  <si>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</si>
  <si>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</si>
  <si>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</si>
  <si>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</si>
  <si>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</si>
  <si>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</si>
  <si>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</si>
  <si>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</si>
  <si>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</si>
  <si>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</si>
  <si>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</si>
  <si>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</si>
  <si>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</si>
  <si>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</si>
  <si>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</si>
  <si>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</si>
  <si>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</si>
  <si>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</si>
  <si>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</si>
  <si>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</si>
  <si>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</si>
  <si>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</si>
  <si>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</si>
  <si>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</si>
  <si>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</si>
  <si>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</si>
  <si>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</si>
  <si>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</si>
  <si>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</si>
  <si>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</si>
  <si>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</si>
  <si>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</si>
  <si>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</si>
  <si>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</si>
  <si>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</si>
  <si>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</si>
  <si>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</si>
  <si>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</si>
  <si>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</si>
  <si>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</si>
  <si>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</si>
  <si>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</si>
  <si>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</si>
  <si>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</si>
  <si>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</si>
  <si>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</si>
  <si>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</si>
  <si>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</si>
  <si>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</si>
  <si>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</si>
  <si>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</si>
  <si>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</si>
  <si>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</si>
  <si>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</si>
  <si>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</si>
  <si>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</si>
  <si>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</si>
  <si>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</si>
  <si>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</si>
  <si>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</si>
  <si>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</si>
  <si>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</si>
  <si>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</si>
  <si>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</si>
  <si>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</si>
  <si>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</si>
  <si>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</si>
  <si>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</si>
  <si>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</si>
  <si>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</si>
  <si>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</si>
  <si>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</si>
  <si>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</si>
  <si>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</si>
  <si>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</si>
  <si>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</si>
  <si>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</si>
  <si>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</si>
  <si>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</si>
  <si>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</si>
  <si>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</si>
  <si>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</si>
  <si>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</si>
  <si>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</si>
  <si>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</si>
  <si>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</si>
  <si>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</si>
  <si>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</si>
  <si>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</si>
  <si>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</si>
  <si>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</si>
  <si>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</si>
  <si>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</si>
  <si>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</si>
  <si>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</si>
  <si>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</si>
  <si>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</si>
  <si>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обновление подвижного состава пассажирского транспорта общего пользования (автобусов)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</si>
  <si>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</si>
  <si>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</si>
  <si>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</si>
  <si>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</si>
  <si>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</si>
  <si>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</si>
  <si>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</si>
  <si>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</si>
  <si>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</si>
  <si>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</si>
  <si>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</si>
  <si>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</si>
  <si>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</si>
  <si>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</si>
  <si>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</si>
  <si>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</si>
  <si>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</si>
  <si>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289 2 07 04020 04 0000 150</t>
  </si>
  <si>
    <t>000 2 00 00000 00 0000 000</t>
  </si>
  <si>
    <t>БЕЗВОЗМЕЗДНЫЕ ПОСТУПЛЕНИЯ</t>
  </si>
  <si>
    <t>ВСЕГО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</si>
</sst>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family val="2"/>
      <charset val="204"/>
    </font>
    <font>
      <sz val="12"/>
      <name val="Times New Roman"/>
      <family val="1"/>
      <charset val="204"/>
    </font>
    <font>
      <sz val="14"/>
      <name val="Times New Roman"/>
      <family val="1"/>
      <charset val="204"/>
    </font>
    <font>
      <sz val="10"/>
      <name val="Arial Cyr"/>
      <charset val="204"/>
    </font>
    <font>
      <b/>
      <sz val="12"/>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4" fillId="0" borderId="0"/>
    <xf numFmtId="0" fontId="4" fillId="0" borderId="0" applyFont="0" applyFill="0" applyBorder="0" applyAlignment="0" applyProtection="0"/>
    <xf numFmtId="9" fontId="4" fillId="0" borderId="0" applyFont="0" applyFill="0" applyBorder="0" applyAlignment="0" applyProtection="0"/>
    <xf numFmtId="0" fontId="1" fillId="0" borderId="0"/>
    <xf numFmtId="0" fontId="4" fillId="0" borderId="0"/>
    <xf numFmtId="0" fontId="1" fillId="0" borderId="0"/>
    <xf numFmtId="166" fontId="4" fillId="0" borderId="0" applyFont="0" applyFill="0" applyBorder="0" applyAlignment="0" applyProtection="0"/>
    <xf numFmtId="0" fontId="4" fillId="0" borderId="0" applyFont="0" applyFill="0" applyBorder="0" applyAlignment="0" applyProtection="0"/>
    <xf numFmtId="166" fontId="16" fillId="0" borderId="0" applyFont="0" applyFill="0" applyBorder="0" applyAlignment="0" applyProtection="0"/>
  </cellStyleXfs>
  <cellXfs count="65">
    <xf numFmtId="0" fontId="0" fillId="0" borderId="0" xfId="0"/>
    <xf numFmtId="0" fontId="2" fillId="2" borderId="0" xfId="1" applyFont="1" applyFill="1" applyAlignment="1">
      <alignment horizontal="right" vertical="center"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Alignment="1">
      <alignment horizontal="right" vertical="center"/>
    </xf>
    <xf numFmtId="0" fontId="2" fillId="2" borderId="0" xfId="1" applyFont="1" applyFill="1" applyAlignment="1">
      <alignment horizontal="right" vertical="center" wrapText="1"/>
    </xf>
    <xf numFmtId="0" fontId="3" fillId="2" borderId="0" xfId="1" applyFont="1" applyFill="1" applyAlignment="1">
      <alignment horizontal="center" vertical="center" wrapText="1"/>
    </xf>
    <xf numFmtId="164" fontId="5"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xf numFmtId="0" fontId="6" fillId="2" borderId="0" xfId="2" applyFont="1" applyFill="1" applyBorder="1" applyAlignment="1">
      <alignment vertical="center" wrapText="1"/>
    </xf>
    <xf numFmtId="0" fontId="6" fillId="2" borderId="0" xfId="2" applyFont="1" applyFill="1" applyAlignment="1">
      <alignment vertical="center" wrapText="1"/>
    </xf>
    <xf numFmtId="0" fontId="2" fillId="2" borderId="2"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0" fontId="7" fillId="2" borderId="0" xfId="2" applyFont="1" applyFill="1" applyAlignment="1">
      <alignment vertical="center" wrapText="1"/>
    </xf>
    <xf numFmtId="0" fontId="8"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1" fillId="2" borderId="0" xfId="2" applyFont="1" applyFill="1" applyBorder="1" applyAlignment="1">
      <alignment vertical="center" wrapText="1"/>
    </xf>
    <xf numFmtId="0" fontId="11" fillId="2" borderId="0" xfId="2"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49" fontId="5" fillId="2" borderId="2" xfId="5" applyNumberFormat="1" applyFont="1" applyFill="1" applyBorder="1" applyAlignment="1">
      <alignment horizontal="center" vertical="center" wrapText="1"/>
    </xf>
    <xf numFmtId="165" fontId="6"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1"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0" fillId="2" borderId="0" xfId="0" applyFill="1"/>
    <xf numFmtId="0" fontId="12" fillId="2" borderId="2" xfId="2" applyFont="1" applyFill="1" applyBorder="1" applyAlignment="1">
      <alignment horizontal="center" vertical="center" wrapText="1"/>
    </xf>
    <xf numFmtId="0" fontId="12" fillId="2" borderId="2" xfId="2" applyFont="1" applyFill="1" applyBorder="1" applyAlignment="1">
      <alignment horizontal="justify" vertical="center" wrapText="1"/>
    </xf>
    <xf numFmtId="165" fontId="6" fillId="2" borderId="0" xfId="2" applyNumberFormat="1" applyFont="1" applyFill="1" applyBorder="1" applyAlignment="1">
      <alignment vertical="center" wrapText="1"/>
    </xf>
    <xf numFmtId="165" fontId="8" fillId="2" borderId="2" xfId="3"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165" fontId="11" fillId="2" borderId="0" xfId="2"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0" fontId="8" fillId="2" borderId="2" xfId="0" applyFont="1" applyFill="1" applyBorder="1" applyAlignment="1">
      <alignment horizontal="justify" vertical="center" wrapText="1"/>
    </xf>
    <xf numFmtId="0" fontId="13" fillId="2" borderId="0" xfId="2" applyFont="1" applyFill="1" applyAlignment="1">
      <alignment vertical="center" wrapText="1"/>
    </xf>
    <xf numFmtId="0" fontId="2" fillId="2" borderId="2" xfId="2" applyFont="1" applyFill="1" applyBorder="1" applyAlignment="1">
      <alignment horizontal="justify" vertical="center"/>
    </xf>
    <xf numFmtId="49" fontId="5" fillId="2" borderId="2" xfId="5" applyNumberFormat="1" applyFont="1" applyFill="1" applyBorder="1" applyAlignment="1">
      <alignment horizontal="left" vertical="center" wrapText="1"/>
    </xf>
    <xf numFmtId="49" fontId="5" fillId="2" borderId="2" xfId="5" applyNumberFormat="1" applyFont="1" applyFill="1" applyBorder="1" applyAlignment="1">
      <alignment horizontal="justify" vertical="center" wrapText="1"/>
    </xf>
    <xf numFmtId="0" fontId="8" fillId="2" borderId="2" xfId="0" applyFont="1" applyFill="1" applyBorder="1" applyAlignment="1">
      <alignment horizontal="justify" vertical="center" wrapText="1" readingOrder="1"/>
    </xf>
    <xf numFmtId="165" fontId="2" fillId="2" borderId="0" xfId="3" applyNumberFormat="1" applyFont="1" applyFill="1" applyBorder="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8"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6" fillId="2" borderId="0" xfId="2" applyFont="1" applyFill="1" applyAlignment="1">
      <alignment horizontal="center" vertical="center" wrapText="1"/>
    </xf>
    <xf numFmtId="0" fontId="8" fillId="2" borderId="2" xfId="2" applyNumberFormat="1" applyFont="1" applyFill="1" applyBorder="1" applyAlignment="1">
      <alignment horizontal="justify" vertical="center" wrapText="1"/>
    </xf>
    <xf numFmtId="0" fontId="8" fillId="2" borderId="2" xfId="2" applyFont="1" applyFill="1" applyBorder="1" applyAlignment="1">
      <alignment horizontal="center" vertical="center"/>
    </xf>
    <xf numFmtId="49" fontId="5"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5" fillId="2" borderId="0" xfId="2" applyFont="1" applyFill="1" applyBorder="1" applyAlignment="1">
      <alignment horizontal="justify" vertical="center" wrapText="1"/>
    </xf>
    <xf numFmtId="0" fontId="3" fillId="2" borderId="0" xfId="2" applyFont="1" applyFill="1" applyBorder="1" applyAlignment="1">
      <alignment horizontal="center" vertical="center" wrapText="1"/>
    </xf>
    <xf numFmtId="0" fontId="15" fillId="2" borderId="0" xfId="2" applyFont="1" applyFill="1" applyAlignment="1">
      <alignment horizontal="justify" vertical="center" wrapText="1"/>
    </xf>
    <xf numFmtId="0" fontId="3" fillId="2" borderId="0" xfId="2" applyFont="1" applyFill="1" applyAlignment="1">
      <alignment horizontal="center"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435"/>
  <sheetViews>
    <sheetView tabSelected="1" topLeftCell="A240" zoomScaleNormal="100" workbookViewId="0">
      <selection activeCell="C160" sqref="C160"/>
    </sheetView>
  </sheetViews>
  <sheetFormatPr defaultColWidth="9.140625" defaultRowHeight="18.75" x14ac:dyDescent="0.25"/>
  <cols>
    <col min="1" max="1" width="36.28515625" style="60" customWidth="1"/>
    <col min="2" max="2" width="69" style="63" customWidth="1"/>
    <col min="3" max="3" width="15.5703125" style="64" customWidth="1"/>
    <col min="4" max="4" width="14.28515625" style="64" customWidth="1"/>
    <col min="5" max="5" width="15.42578125" style="64" customWidth="1"/>
    <col min="6" max="6" width="10.140625" style="9" bestFit="1" customWidth="1"/>
    <col min="7" max="7" width="11" style="10" customWidth="1"/>
    <col min="8" max="16384" width="9.140625" style="10"/>
  </cols>
  <sheetData>
    <row r="1" spans="1:240" s="3" customFormat="1" ht="15.75" x14ac:dyDescent="0.25">
      <c r="A1" s="1" t="s">
        <v>0</v>
      </c>
      <c r="B1" s="1"/>
      <c r="C1" s="1"/>
      <c r="D1" s="1"/>
      <c r="E1" s="1"/>
      <c r="F1" s="2"/>
    </row>
    <row r="2" spans="1:240" s="3" customFormat="1" ht="15.75" x14ac:dyDescent="0.25">
      <c r="A2" s="1" t="s">
        <v>1</v>
      </c>
      <c r="B2" s="1"/>
      <c r="C2" s="1"/>
      <c r="D2" s="1"/>
      <c r="E2" s="1"/>
      <c r="F2" s="2"/>
    </row>
    <row r="3" spans="1:240" s="3" customFormat="1" ht="15.75" x14ac:dyDescent="0.25">
      <c r="A3" s="4" t="s">
        <v>2</v>
      </c>
      <c r="B3" s="4"/>
      <c r="C3" s="4"/>
      <c r="D3" s="4"/>
      <c r="E3" s="4"/>
      <c r="F3" s="2"/>
    </row>
    <row r="4" spans="1:240" s="3" customFormat="1" ht="15.75" x14ac:dyDescent="0.25">
      <c r="A4" s="1" t="s">
        <v>3</v>
      </c>
      <c r="B4" s="1"/>
      <c r="C4" s="1"/>
      <c r="D4" s="1"/>
      <c r="E4" s="1"/>
      <c r="F4" s="2"/>
    </row>
    <row r="5" spans="1:240" s="3" customFormat="1" ht="15.75" x14ac:dyDescent="0.25">
      <c r="A5" s="5"/>
      <c r="B5" s="5"/>
      <c r="C5" s="5"/>
      <c r="D5" s="5"/>
      <c r="E5" s="5"/>
      <c r="F5" s="2"/>
    </row>
    <row r="6" spans="1:240" s="3" customFormat="1" x14ac:dyDescent="0.25">
      <c r="A6" s="6" t="s">
        <v>4</v>
      </c>
      <c r="B6" s="6"/>
      <c r="C6" s="6"/>
      <c r="D6" s="6"/>
      <c r="E6" s="6"/>
      <c r="F6" s="2"/>
    </row>
    <row r="7" spans="1:240" ht="21" customHeight="1" x14ac:dyDescent="0.25">
      <c r="A7" s="7"/>
      <c r="B7" s="7"/>
      <c r="C7" s="7"/>
      <c r="D7" s="7"/>
      <c r="E7" s="8" t="s">
        <v>5</v>
      </c>
    </row>
    <row r="8" spans="1:240" ht="36" customHeight="1" x14ac:dyDescent="0.25">
      <c r="A8" s="11" t="s">
        <v>6</v>
      </c>
      <c r="B8" s="11" t="s">
        <v>7</v>
      </c>
      <c r="C8" s="11" t="s">
        <v>8</v>
      </c>
      <c r="D8" s="11" t="s">
        <v>9</v>
      </c>
      <c r="E8" s="11" t="s">
        <v>10</v>
      </c>
    </row>
    <row r="9" spans="1:240" s="15" customFormat="1" ht="27" customHeight="1" x14ac:dyDescent="0.25">
      <c r="A9" s="12" t="s">
        <v>11</v>
      </c>
      <c r="B9" s="13" t="s">
        <v>12</v>
      </c>
      <c r="C9" s="14">
        <f>SUM(C11:C18)</f>
        <v>1782621.7999999998</v>
      </c>
      <c r="D9" s="14">
        <f>SUM(D11:D16)</f>
        <v>1704427.7000000002</v>
      </c>
      <c r="E9" s="14">
        <f>SUM(E11:E16)</f>
        <v>1840410.1</v>
      </c>
      <c r="F9" s="9"/>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row>
    <row r="10" spans="1:240" ht="63" x14ac:dyDescent="0.25">
      <c r="A10" s="11"/>
      <c r="B10" s="16" t="s">
        <v>13</v>
      </c>
      <c r="C10" s="17">
        <f>((C11+C12+C13+C14)*17.84669555/32.8466955)+C15+(C16*17.84669555/32.78922429)+(C17*17.84669555/32.84669555)+(C18*17.84669555/32.78922429)</f>
        <v>972150.6145258036</v>
      </c>
      <c r="D10" s="17">
        <f>((D11+D12+D13+D14)*17.9654867/32.9654867)+D15+(D16*17.9654867/32.90801544)</f>
        <v>930583.58001780987</v>
      </c>
      <c r="E10" s="17">
        <f>((E11+E12+E13+E14)*17.49429208/32.49429208)+E15+(E16*17.49429208/32.43682082)</f>
        <v>992594.84611531394</v>
      </c>
    </row>
    <row r="11" spans="1:240" ht="78.75" x14ac:dyDescent="0.25">
      <c r="A11" s="18" t="s">
        <v>14</v>
      </c>
      <c r="B11" s="19" t="s">
        <v>15</v>
      </c>
      <c r="C11" s="20">
        <v>1466876.9</v>
      </c>
      <c r="D11" s="21">
        <v>1531815.3</v>
      </c>
      <c r="E11" s="21">
        <v>1661513</v>
      </c>
    </row>
    <row r="12" spans="1:240" ht="47.25" x14ac:dyDescent="0.25">
      <c r="A12" s="18"/>
      <c r="B12" s="19" t="s">
        <v>16</v>
      </c>
      <c r="C12" s="20">
        <v>52919.8</v>
      </c>
      <c r="D12" s="21">
        <v>54598.3</v>
      </c>
      <c r="E12" s="21">
        <v>55916.800000000003</v>
      </c>
    </row>
    <row r="13" spans="1:240" ht="110.25" x14ac:dyDescent="0.25">
      <c r="A13" s="22" t="s">
        <v>17</v>
      </c>
      <c r="B13" s="23" t="s">
        <v>18</v>
      </c>
      <c r="C13" s="20">
        <v>12500</v>
      </c>
      <c r="D13" s="21">
        <v>5760</v>
      </c>
      <c r="E13" s="21">
        <v>6030</v>
      </c>
    </row>
    <row r="14" spans="1:240" ht="47.25" x14ac:dyDescent="0.25">
      <c r="A14" s="22" t="s">
        <v>19</v>
      </c>
      <c r="B14" s="19" t="s">
        <v>20</v>
      </c>
      <c r="C14" s="20">
        <v>20315.400000000001</v>
      </c>
      <c r="D14" s="21">
        <v>17779.099999999999</v>
      </c>
      <c r="E14" s="21">
        <v>18077.5</v>
      </c>
    </row>
    <row r="15" spans="1:240" s="25" customFormat="1" ht="94.5" x14ac:dyDescent="0.25">
      <c r="A15" s="22" t="s">
        <v>21</v>
      </c>
      <c r="B15" s="23" t="s">
        <v>22</v>
      </c>
      <c r="C15" s="20">
        <v>7500</v>
      </c>
      <c r="D15" s="21">
        <v>3561</v>
      </c>
      <c r="E15" s="21">
        <v>3602.8</v>
      </c>
      <c r="F15" s="24"/>
    </row>
    <row r="16" spans="1:240" s="25" customFormat="1" ht="94.5" x14ac:dyDescent="0.25">
      <c r="A16" s="22" t="s">
        <v>23</v>
      </c>
      <c r="B16" s="23" t="s">
        <v>24</v>
      </c>
      <c r="C16" s="20">
        <v>101179.7</v>
      </c>
      <c r="D16" s="21">
        <v>90914</v>
      </c>
      <c r="E16" s="21">
        <v>95270</v>
      </c>
      <c r="F16" s="24"/>
    </row>
    <row r="17" spans="1:240" s="25" customFormat="1" ht="47.25" x14ac:dyDescent="0.25">
      <c r="A17" s="22" t="s">
        <v>25</v>
      </c>
      <c r="B17" s="23" t="s">
        <v>26</v>
      </c>
      <c r="C17" s="20">
        <v>45830</v>
      </c>
      <c r="D17" s="21">
        <v>0</v>
      </c>
      <c r="E17" s="21">
        <v>0</v>
      </c>
      <c r="F17" s="24"/>
    </row>
    <row r="18" spans="1:240" s="25" customFormat="1" ht="47.25" x14ac:dyDescent="0.25">
      <c r="A18" s="22" t="s">
        <v>27</v>
      </c>
      <c r="B18" s="23" t="s">
        <v>28</v>
      </c>
      <c r="C18" s="20">
        <v>75500</v>
      </c>
      <c r="D18" s="21">
        <v>0</v>
      </c>
      <c r="E18" s="21">
        <v>0</v>
      </c>
      <c r="F18" s="24"/>
    </row>
    <row r="19" spans="1:240" ht="31.5" x14ac:dyDescent="0.25">
      <c r="A19" s="26" t="s">
        <v>29</v>
      </c>
      <c r="B19" s="27" t="s">
        <v>30</v>
      </c>
      <c r="C19" s="14">
        <f>SUM(C20:C23)</f>
        <v>33082.5</v>
      </c>
      <c r="D19" s="14">
        <f>SUM(D20:D23)</f>
        <v>35740.300000000003</v>
      </c>
      <c r="E19" s="14">
        <f>SUM(E20:E23)</f>
        <v>36767.4</v>
      </c>
    </row>
    <row r="20" spans="1:240" ht="110.25" x14ac:dyDescent="0.25">
      <c r="A20" s="22" t="s">
        <v>31</v>
      </c>
      <c r="B20" s="28" t="s">
        <v>32</v>
      </c>
      <c r="C20" s="20">
        <v>16030.3</v>
      </c>
      <c r="D20" s="20">
        <v>17078.400000000001</v>
      </c>
      <c r="E20" s="20">
        <v>17528.599999999999</v>
      </c>
    </row>
    <row r="21" spans="1:240" ht="126" x14ac:dyDescent="0.25">
      <c r="A21" s="22" t="s">
        <v>33</v>
      </c>
      <c r="B21" s="28" t="s">
        <v>34</v>
      </c>
      <c r="C21" s="20">
        <v>93.4</v>
      </c>
      <c r="D21" s="20">
        <v>99.6</v>
      </c>
      <c r="E21" s="20">
        <v>102.2</v>
      </c>
    </row>
    <row r="22" spans="1:240" ht="110.25" x14ac:dyDescent="0.25">
      <c r="A22" s="22" t="s">
        <v>35</v>
      </c>
      <c r="B22" s="28" t="s">
        <v>36</v>
      </c>
      <c r="C22" s="20">
        <v>19068.8</v>
      </c>
      <c r="D22" s="20">
        <v>20824.900000000001</v>
      </c>
      <c r="E22" s="20">
        <v>21376.3</v>
      </c>
    </row>
    <row r="23" spans="1:240" s="25" customFormat="1" ht="110.25" x14ac:dyDescent="0.25">
      <c r="A23" s="22" t="s">
        <v>37</v>
      </c>
      <c r="B23" s="28" t="s">
        <v>38</v>
      </c>
      <c r="C23" s="20">
        <v>-2110</v>
      </c>
      <c r="D23" s="20">
        <v>-2262.6</v>
      </c>
      <c r="E23" s="20">
        <v>-2239.6999999999998</v>
      </c>
      <c r="F23" s="24"/>
    </row>
    <row r="24" spans="1:240" ht="15.75" x14ac:dyDescent="0.25">
      <c r="A24" s="12" t="s">
        <v>39</v>
      </c>
      <c r="B24" s="29" t="s">
        <v>40</v>
      </c>
      <c r="C24" s="14">
        <f>C25+C29+C30+C31</f>
        <v>483454.7</v>
      </c>
      <c r="D24" s="14">
        <f>D25+D29+D30+D31</f>
        <v>414432.10000000003</v>
      </c>
      <c r="E24" s="14">
        <f>E25+E29+E30+E31</f>
        <v>422500.1</v>
      </c>
      <c r="F24" s="24"/>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row>
    <row r="25" spans="1:240" ht="31.5" x14ac:dyDescent="0.25">
      <c r="A25" s="12" t="s">
        <v>41</v>
      </c>
      <c r="B25" s="13" t="s">
        <v>42</v>
      </c>
      <c r="C25" s="14">
        <f>C26+C27+C28</f>
        <v>462605</v>
      </c>
      <c r="D25" s="14">
        <f>D26+D27+D28</f>
        <v>389857.9</v>
      </c>
      <c r="E25" s="14">
        <f>E26+E27+E28</f>
        <v>397655</v>
      </c>
    </row>
    <row r="26" spans="1:240" ht="31.5" x14ac:dyDescent="0.25">
      <c r="A26" s="11" t="s">
        <v>43</v>
      </c>
      <c r="B26" s="19" t="s">
        <v>44</v>
      </c>
      <c r="C26" s="20">
        <v>308815.5</v>
      </c>
      <c r="D26" s="20">
        <v>302857.90000000002</v>
      </c>
      <c r="E26" s="20">
        <v>309655</v>
      </c>
    </row>
    <row r="27" spans="1:240" ht="47.25" x14ac:dyDescent="0.25">
      <c r="A27" s="11" t="s">
        <v>45</v>
      </c>
      <c r="B27" s="19" t="s">
        <v>46</v>
      </c>
      <c r="C27" s="20">
        <v>0</v>
      </c>
      <c r="D27" s="20">
        <v>0</v>
      </c>
      <c r="E27" s="20">
        <v>0</v>
      </c>
    </row>
    <row r="28" spans="1:240" ht="63" x14ac:dyDescent="0.25">
      <c r="A28" s="11" t="s">
        <v>47</v>
      </c>
      <c r="B28" s="19" t="s">
        <v>48</v>
      </c>
      <c r="C28" s="20">
        <v>153789.5</v>
      </c>
      <c r="D28" s="20">
        <v>87000</v>
      </c>
      <c r="E28" s="20">
        <v>88000</v>
      </c>
      <c r="F28" s="24"/>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row>
    <row r="29" spans="1:240" ht="31.5" x14ac:dyDescent="0.25">
      <c r="A29" s="11" t="s">
        <v>49</v>
      </c>
      <c r="B29" s="19" t="s">
        <v>50</v>
      </c>
      <c r="C29" s="20">
        <v>0</v>
      </c>
      <c r="D29" s="20">
        <v>0</v>
      </c>
      <c r="E29" s="20">
        <v>0</v>
      </c>
    </row>
    <row r="30" spans="1:240" s="25" customFormat="1" ht="15.75" x14ac:dyDescent="0.25">
      <c r="A30" s="11" t="s">
        <v>51</v>
      </c>
      <c r="B30" s="19" t="s">
        <v>52</v>
      </c>
      <c r="C30" s="20">
        <v>181.7</v>
      </c>
      <c r="D30" s="20">
        <v>480</v>
      </c>
      <c r="E30" s="20">
        <v>480</v>
      </c>
      <c r="F30" s="9"/>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row>
    <row r="31" spans="1:240" ht="31.5" x14ac:dyDescent="0.25">
      <c r="A31" s="11" t="s">
        <v>53</v>
      </c>
      <c r="B31" s="19" t="s">
        <v>54</v>
      </c>
      <c r="C31" s="20">
        <v>20668</v>
      </c>
      <c r="D31" s="20">
        <v>24094.2</v>
      </c>
      <c r="E31" s="20">
        <v>24365.1</v>
      </c>
    </row>
    <row r="32" spans="1:240" s="25" customFormat="1" ht="15.75" x14ac:dyDescent="0.25">
      <c r="A32" s="12" t="s">
        <v>55</v>
      </c>
      <c r="B32" s="29" t="s">
        <v>56</v>
      </c>
      <c r="C32" s="14">
        <f>C33+C34</f>
        <v>176912.8</v>
      </c>
      <c r="D32" s="14">
        <f>D33+D34</f>
        <v>176997</v>
      </c>
      <c r="E32" s="14">
        <f>E33+E34</f>
        <v>176997.2</v>
      </c>
      <c r="F32" s="24"/>
    </row>
    <row r="33" spans="1:240" s="25" customFormat="1" ht="47.25" x14ac:dyDescent="0.25">
      <c r="A33" s="11" t="s">
        <v>57</v>
      </c>
      <c r="B33" s="19" t="s">
        <v>58</v>
      </c>
      <c r="C33" s="20">
        <v>85735.8</v>
      </c>
      <c r="D33" s="20">
        <v>79797</v>
      </c>
      <c r="E33" s="20">
        <v>79797.2</v>
      </c>
      <c r="F33" s="9"/>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row>
    <row r="34" spans="1:240" s="25" customFormat="1" ht="15.75" x14ac:dyDescent="0.25">
      <c r="A34" s="11" t="s">
        <v>59</v>
      </c>
      <c r="B34" s="13" t="s">
        <v>60</v>
      </c>
      <c r="C34" s="14">
        <f>C35+C36</f>
        <v>91177</v>
      </c>
      <c r="D34" s="14">
        <f>D35+D36</f>
        <v>97200</v>
      </c>
      <c r="E34" s="14">
        <f>E35+E36</f>
        <v>97200</v>
      </c>
      <c r="F34" s="9"/>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row>
    <row r="35" spans="1:240" s="25" customFormat="1" ht="31.5" x14ac:dyDescent="0.25">
      <c r="A35" s="11" t="s">
        <v>61</v>
      </c>
      <c r="B35" s="19" t="s">
        <v>62</v>
      </c>
      <c r="C35" s="20">
        <v>74800</v>
      </c>
      <c r="D35" s="20">
        <v>78400</v>
      </c>
      <c r="E35" s="20">
        <v>78400</v>
      </c>
      <c r="F35" s="9"/>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row>
    <row r="36" spans="1:240" s="25" customFormat="1" ht="31.5" x14ac:dyDescent="0.25">
      <c r="A36" s="11" t="s">
        <v>63</v>
      </c>
      <c r="B36" s="19" t="s">
        <v>64</v>
      </c>
      <c r="C36" s="20">
        <v>16377</v>
      </c>
      <c r="D36" s="20">
        <v>18800</v>
      </c>
      <c r="E36" s="20">
        <v>18800</v>
      </c>
      <c r="F36" s="24"/>
    </row>
    <row r="37" spans="1:240" ht="15.75" x14ac:dyDescent="0.25">
      <c r="A37" s="12" t="s">
        <v>65</v>
      </c>
      <c r="B37" s="13" t="s">
        <v>66</v>
      </c>
      <c r="C37" s="14">
        <f>SUM(C38:C40)</f>
        <v>25232.600000000002</v>
      </c>
      <c r="D37" s="14">
        <f>SUM(D38:D40)</f>
        <v>25307.600000000002</v>
      </c>
      <c r="E37" s="14">
        <f>SUM(E38:E40)</f>
        <v>26651</v>
      </c>
      <c r="F37" s="24"/>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row>
    <row r="38" spans="1:240" ht="47.25" x14ac:dyDescent="0.25">
      <c r="A38" s="11" t="s">
        <v>67</v>
      </c>
      <c r="B38" s="19" t="s">
        <v>68</v>
      </c>
      <c r="C38" s="20">
        <v>25150.2</v>
      </c>
      <c r="D38" s="20">
        <v>25250.2</v>
      </c>
      <c r="E38" s="20">
        <v>25250.2</v>
      </c>
      <c r="F38" s="24"/>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row>
    <row r="39" spans="1:240" ht="31.5" x14ac:dyDescent="0.25">
      <c r="A39" s="11" t="s">
        <v>69</v>
      </c>
      <c r="B39" s="19" t="s">
        <v>70</v>
      </c>
      <c r="C39" s="20">
        <v>60</v>
      </c>
      <c r="D39" s="20">
        <v>35</v>
      </c>
      <c r="E39" s="20">
        <v>1380</v>
      </c>
    </row>
    <row r="40" spans="1:240" ht="94.5" x14ac:dyDescent="0.25">
      <c r="A40" s="11" t="s">
        <v>71</v>
      </c>
      <c r="B40" s="19" t="s">
        <v>72</v>
      </c>
      <c r="C40" s="20">
        <v>22.4</v>
      </c>
      <c r="D40" s="20">
        <v>22.4</v>
      </c>
      <c r="E40" s="20">
        <v>20.8</v>
      </c>
    </row>
    <row r="41" spans="1:240" ht="15.75" x14ac:dyDescent="0.25">
      <c r="A41" s="30" t="s">
        <v>73</v>
      </c>
      <c r="B41" s="30"/>
      <c r="C41" s="14">
        <f>C9+C19+C24+C32+C37</f>
        <v>2501304.4</v>
      </c>
      <c r="D41" s="14">
        <f>D9+D19+D24+D32+D37</f>
        <v>2356904.7000000002</v>
      </c>
      <c r="E41" s="14">
        <f>E9+E19+E24+E32+E37</f>
        <v>2503325.8000000003</v>
      </c>
    </row>
    <row r="42" spans="1:240" ht="31.5" x14ac:dyDescent="0.25">
      <c r="A42" s="12" t="s">
        <v>74</v>
      </c>
      <c r="B42" s="13" t="s">
        <v>75</v>
      </c>
      <c r="C42" s="14">
        <f>SUM(C43:C52)</f>
        <v>115257.19999999998</v>
      </c>
      <c r="D42" s="14">
        <f>SUM(D43:D52)</f>
        <v>78051.199999999983</v>
      </c>
      <c r="E42" s="14">
        <f>SUM(E43:E52)</f>
        <v>77918.999999999985</v>
      </c>
      <c r="G42" s="31"/>
    </row>
    <row r="43" spans="1:240" ht="78.75" x14ac:dyDescent="0.25">
      <c r="A43" s="32" t="s">
        <v>76</v>
      </c>
      <c r="B43" s="33" t="s">
        <v>77</v>
      </c>
      <c r="C43" s="20">
        <v>86444.5</v>
      </c>
      <c r="D43" s="20">
        <v>50094.2</v>
      </c>
      <c r="E43" s="20">
        <v>50094.2</v>
      </c>
    </row>
    <row r="44" spans="1:240" ht="78.75" x14ac:dyDescent="0.25">
      <c r="A44" s="32" t="s">
        <v>78</v>
      </c>
      <c r="B44" s="33" t="s">
        <v>79</v>
      </c>
      <c r="C44" s="20">
        <v>7575.9</v>
      </c>
      <c r="D44" s="20">
        <v>9670.1</v>
      </c>
      <c r="E44" s="20">
        <v>9670.1</v>
      </c>
    </row>
    <row r="45" spans="1:240" s="25" customFormat="1" ht="63" x14ac:dyDescent="0.25">
      <c r="A45" s="32" t="s">
        <v>80</v>
      </c>
      <c r="B45" s="33" t="s">
        <v>81</v>
      </c>
      <c r="C45" s="20">
        <v>290.3</v>
      </c>
      <c r="D45" s="20">
        <v>257.10000000000002</v>
      </c>
      <c r="E45" s="20">
        <v>257.10000000000002</v>
      </c>
      <c r="F45" s="24"/>
    </row>
    <row r="46" spans="1:240" s="25" customFormat="1" ht="63" x14ac:dyDescent="0.25">
      <c r="A46" s="32" t="s">
        <v>82</v>
      </c>
      <c r="B46" s="33" t="s">
        <v>81</v>
      </c>
      <c r="C46" s="20">
        <v>11.2</v>
      </c>
      <c r="D46" s="20">
        <v>11.2</v>
      </c>
      <c r="E46" s="20">
        <v>11.2</v>
      </c>
      <c r="F46" s="24"/>
      <c r="G46" s="34"/>
    </row>
    <row r="47" spans="1:240" s="25" customFormat="1" ht="63" x14ac:dyDescent="0.25">
      <c r="A47" s="32" t="s">
        <v>83</v>
      </c>
      <c r="B47" s="33" t="s">
        <v>81</v>
      </c>
      <c r="C47" s="20">
        <v>848.4</v>
      </c>
      <c r="D47" s="20">
        <v>848.4</v>
      </c>
      <c r="E47" s="20">
        <v>848.4</v>
      </c>
      <c r="F47" s="24"/>
    </row>
    <row r="48" spans="1:240" s="25" customFormat="1" ht="63" x14ac:dyDescent="0.25">
      <c r="A48" s="32" t="s">
        <v>84</v>
      </c>
      <c r="B48" s="33" t="s">
        <v>81</v>
      </c>
      <c r="C48" s="20">
        <v>176.2</v>
      </c>
      <c r="D48" s="20">
        <v>176.2</v>
      </c>
      <c r="E48" s="20">
        <v>176.2</v>
      </c>
      <c r="F48" s="24"/>
    </row>
    <row r="49" spans="1:239" s="25" customFormat="1" ht="31.5" x14ac:dyDescent="0.25">
      <c r="A49" s="32" t="s">
        <v>85</v>
      </c>
      <c r="B49" s="35" t="s">
        <v>86</v>
      </c>
      <c r="C49" s="20">
        <v>7543.1</v>
      </c>
      <c r="D49" s="20">
        <v>8176</v>
      </c>
      <c r="E49" s="20">
        <v>8176</v>
      </c>
      <c r="F49" s="24"/>
    </row>
    <row r="50" spans="1:239" s="25" customFormat="1" ht="110.25" x14ac:dyDescent="0.25">
      <c r="A50" s="32" t="s">
        <v>87</v>
      </c>
      <c r="B50" s="33" t="s">
        <v>88</v>
      </c>
      <c r="C50" s="20">
        <v>7.8</v>
      </c>
      <c r="D50" s="20">
        <v>12.2</v>
      </c>
      <c r="E50" s="20">
        <v>12.2</v>
      </c>
      <c r="F50" s="24"/>
    </row>
    <row r="51" spans="1:239" s="25" customFormat="1" ht="47.25" x14ac:dyDescent="0.25">
      <c r="A51" s="32" t="s">
        <v>89</v>
      </c>
      <c r="B51" s="33" t="s">
        <v>90</v>
      </c>
      <c r="C51" s="20">
        <v>1066.9000000000001</v>
      </c>
      <c r="D51" s="20">
        <v>511.8</v>
      </c>
      <c r="E51" s="20">
        <v>511.8</v>
      </c>
      <c r="F51" s="24"/>
    </row>
    <row r="52" spans="1:239" s="25" customFormat="1" ht="78.75" x14ac:dyDescent="0.25">
      <c r="A52" s="32" t="s">
        <v>91</v>
      </c>
      <c r="B52" s="19" t="s">
        <v>92</v>
      </c>
      <c r="C52" s="20">
        <v>11292.9</v>
      </c>
      <c r="D52" s="20">
        <v>8294</v>
      </c>
      <c r="E52" s="20">
        <v>8161.8</v>
      </c>
      <c r="F52" s="24"/>
    </row>
    <row r="53" spans="1:239" s="37" customFormat="1" ht="15.75" x14ac:dyDescent="0.25">
      <c r="A53" s="12" t="s">
        <v>93</v>
      </c>
      <c r="B53" s="13" t="s">
        <v>94</v>
      </c>
      <c r="C53" s="14">
        <f>SUM(C54:C56)</f>
        <v>1950.4</v>
      </c>
      <c r="D53" s="14">
        <f>SUM(D54:D56)</f>
        <v>1758.4</v>
      </c>
      <c r="E53" s="14">
        <f>SUM(E54:E56)</f>
        <v>1828.8</v>
      </c>
      <c r="F53" s="36"/>
    </row>
    <row r="54" spans="1:239" s="38" customFormat="1" ht="63" x14ac:dyDescent="0.25">
      <c r="A54" s="11" t="s">
        <v>95</v>
      </c>
      <c r="B54" s="19" t="s">
        <v>96</v>
      </c>
      <c r="C54" s="20">
        <v>1080.3</v>
      </c>
      <c r="D54" s="20">
        <v>1022.8</v>
      </c>
      <c r="E54" s="20">
        <v>1063.8</v>
      </c>
      <c r="F54" s="9"/>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row>
    <row r="55" spans="1:239" s="38" customFormat="1" ht="63" x14ac:dyDescent="0.25">
      <c r="A55" s="11" t="s">
        <v>97</v>
      </c>
      <c r="B55" s="19" t="s">
        <v>98</v>
      </c>
      <c r="C55" s="20">
        <v>385.5</v>
      </c>
      <c r="D55" s="20">
        <v>394</v>
      </c>
      <c r="E55" s="20">
        <v>409.8</v>
      </c>
      <c r="F55" s="9"/>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row>
    <row r="56" spans="1:239" s="38" customFormat="1" ht="63" x14ac:dyDescent="0.25">
      <c r="A56" s="11" t="s">
        <v>99</v>
      </c>
      <c r="B56" s="19" t="s">
        <v>100</v>
      </c>
      <c r="C56" s="20">
        <v>484.6</v>
      </c>
      <c r="D56" s="20">
        <v>341.6</v>
      </c>
      <c r="E56" s="20">
        <v>355.2</v>
      </c>
      <c r="F56" s="9"/>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row>
    <row r="57" spans="1:239" s="38" customFormat="1" ht="31.5" x14ac:dyDescent="0.25">
      <c r="A57" s="12" t="s">
        <v>101</v>
      </c>
      <c r="B57" s="13" t="s">
        <v>102</v>
      </c>
      <c r="C57" s="14">
        <f>C58+C61</f>
        <v>13029.099999999999</v>
      </c>
      <c r="D57" s="14">
        <f>D58+D61</f>
        <v>8876.5</v>
      </c>
      <c r="E57" s="14">
        <f>E58+E61</f>
        <v>8892.4</v>
      </c>
      <c r="F57" s="9"/>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row>
    <row r="58" spans="1:239" s="38" customFormat="1" ht="31.5" x14ac:dyDescent="0.25">
      <c r="A58" s="11" t="s">
        <v>103</v>
      </c>
      <c r="B58" s="19" t="s">
        <v>104</v>
      </c>
      <c r="C58" s="14">
        <f>SUM(C59:C60)</f>
        <v>6965</v>
      </c>
      <c r="D58" s="14">
        <f>SUM(D59:D60)</f>
        <v>6745.8</v>
      </c>
      <c r="E58" s="14">
        <f>SUM(E59:E60)</f>
        <v>6758.7</v>
      </c>
      <c r="F58" s="9"/>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row>
    <row r="59" spans="1:239" s="38" customFormat="1" ht="63" x14ac:dyDescent="0.25">
      <c r="A59" s="11" t="s">
        <v>105</v>
      </c>
      <c r="B59" s="19" t="s">
        <v>106</v>
      </c>
      <c r="C59" s="20">
        <v>5571.3</v>
      </c>
      <c r="D59" s="20">
        <v>5587.1</v>
      </c>
      <c r="E59" s="20">
        <v>5600</v>
      </c>
      <c r="F59" s="9"/>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row>
    <row r="60" spans="1:239" s="38" customFormat="1" ht="31.5" x14ac:dyDescent="0.25">
      <c r="A60" s="11" t="s">
        <v>107</v>
      </c>
      <c r="B60" s="19" t="s">
        <v>104</v>
      </c>
      <c r="C60" s="20">
        <v>1393.7</v>
      </c>
      <c r="D60" s="20">
        <v>1158.7</v>
      </c>
      <c r="E60" s="20">
        <v>1158.7</v>
      </c>
      <c r="F60" s="9"/>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row>
    <row r="61" spans="1:239" s="38" customFormat="1" ht="15.75" x14ac:dyDescent="0.25">
      <c r="A61" s="12" t="s">
        <v>108</v>
      </c>
      <c r="B61" s="13" t="s">
        <v>109</v>
      </c>
      <c r="C61" s="14">
        <f>C62+C67</f>
        <v>6064.0999999999995</v>
      </c>
      <c r="D61" s="14">
        <f>D62+D67</f>
        <v>2130.6999999999998</v>
      </c>
      <c r="E61" s="14">
        <f>E62+E67</f>
        <v>2133.6999999999998</v>
      </c>
      <c r="F61" s="9"/>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row>
    <row r="62" spans="1:239" ht="31.5" x14ac:dyDescent="0.25">
      <c r="A62" s="11" t="s">
        <v>110</v>
      </c>
      <c r="B62" s="19" t="s">
        <v>111</v>
      </c>
      <c r="C62" s="20">
        <f>SUM(C63:C66)</f>
        <v>2036.5</v>
      </c>
      <c r="D62" s="20">
        <f>SUM(D63:D66)</f>
        <v>1329.2</v>
      </c>
      <c r="E62" s="20">
        <f>SUM(E63:E66)</f>
        <v>1332.2</v>
      </c>
    </row>
    <row r="63" spans="1:239" ht="31.5" x14ac:dyDescent="0.25">
      <c r="A63" s="39" t="s">
        <v>112</v>
      </c>
      <c r="B63" s="40" t="s">
        <v>111</v>
      </c>
      <c r="C63" s="20">
        <v>394.2</v>
      </c>
      <c r="D63" s="20">
        <v>327</v>
      </c>
      <c r="E63" s="20">
        <v>322.2</v>
      </c>
    </row>
    <row r="64" spans="1:239" ht="31.5" x14ac:dyDescent="0.25">
      <c r="A64" s="39" t="s">
        <v>113</v>
      </c>
      <c r="B64" s="40" t="s">
        <v>111</v>
      </c>
      <c r="C64" s="20">
        <v>38</v>
      </c>
      <c r="D64" s="20">
        <v>15</v>
      </c>
      <c r="E64" s="20">
        <v>15</v>
      </c>
    </row>
    <row r="65" spans="1:6" ht="31.5" x14ac:dyDescent="0.25">
      <c r="A65" s="39" t="s">
        <v>114</v>
      </c>
      <c r="B65" s="40" t="s">
        <v>111</v>
      </c>
      <c r="C65" s="20">
        <v>1421.1</v>
      </c>
      <c r="D65" s="20">
        <v>855.2</v>
      </c>
      <c r="E65" s="20">
        <v>863</v>
      </c>
    </row>
    <row r="66" spans="1:6" ht="31.5" x14ac:dyDescent="0.25">
      <c r="A66" s="39" t="s">
        <v>115</v>
      </c>
      <c r="B66" s="40" t="s">
        <v>111</v>
      </c>
      <c r="C66" s="20">
        <v>183.2</v>
      </c>
      <c r="D66" s="20">
        <v>132</v>
      </c>
      <c r="E66" s="20">
        <v>132</v>
      </c>
    </row>
    <row r="67" spans="1:6" ht="31.5" x14ac:dyDescent="0.25">
      <c r="A67" s="11" t="s">
        <v>116</v>
      </c>
      <c r="B67" s="19" t="s">
        <v>117</v>
      </c>
      <c r="C67" s="20">
        <f>SUM(C68:C74)</f>
        <v>4027.5999999999995</v>
      </c>
      <c r="D67" s="20">
        <f>SUM(D68:D70)</f>
        <v>801.5</v>
      </c>
      <c r="E67" s="20">
        <f>SUM(E68:E70)</f>
        <v>801.5</v>
      </c>
    </row>
    <row r="68" spans="1:6" ht="31.5" x14ac:dyDescent="0.25">
      <c r="A68" s="39" t="s">
        <v>118</v>
      </c>
      <c r="B68" s="40" t="s">
        <v>117</v>
      </c>
      <c r="C68" s="20">
        <v>3682</v>
      </c>
      <c r="D68" s="20">
        <v>503.6</v>
      </c>
      <c r="E68" s="20">
        <v>503.6</v>
      </c>
    </row>
    <row r="69" spans="1:6" ht="31.5" x14ac:dyDescent="0.25">
      <c r="A69" s="39" t="s">
        <v>119</v>
      </c>
      <c r="B69" s="40" t="s">
        <v>117</v>
      </c>
      <c r="C69" s="20">
        <v>0.2</v>
      </c>
      <c r="D69" s="20">
        <v>0</v>
      </c>
      <c r="E69" s="20">
        <v>0</v>
      </c>
    </row>
    <row r="70" spans="1:6" ht="31.5" x14ac:dyDescent="0.25">
      <c r="A70" s="39" t="s">
        <v>120</v>
      </c>
      <c r="B70" s="40" t="s">
        <v>117</v>
      </c>
      <c r="C70" s="20">
        <v>297.89999999999998</v>
      </c>
      <c r="D70" s="20">
        <v>297.89999999999998</v>
      </c>
      <c r="E70" s="20">
        <v>297.89999999999998</v>
      </c>
    </row>
    <row r="71" spans="1:6" ht="31.5" x14ac:dyDescent="0.25">
      <c r="A71" s="39" t="s">
        <v>121</v>
      </c>
      <c r="B71" s="40" t="s">
        <v>117</v>
      </c>
      <c r="C71" s="20">
        <v>37.6</v>
      </c>
      <c r="D71" s="20">
        <v>0</v>
      </c>
      <c r="E71" s="20">
        <v>0</v>
      </c>
    </row>
    <row r="72" spans="1:6" ht="31.5" x14ac:dyDescent="0.25">
      <c r="A72" s="39" t="s">
        <v>122</v>
      </c>
      <c r="B72" s="40" t="s">
        <v>117</v>
      </c>
      <c r="C72" s="20">
        <v>0</v>
      </c>
      <c r="D72" s="20">
        <v>0</v>
      </c>
      <c r="E72" s="20">
        <v>0</v>
      </c>
    </row>
    <row r="73" spans="1:6" ht="31.5" x14ac:dyDescent="0.25">
      <c r="A73" s="39" t="s">
        <v>123</v>
      </c>
      <c r="B73" s="40" t="s">
        <v>117</v>
      </c>
      <c r="C73" s="20">
        <v>0.2</v>
      </c>
      <c r="D73" s="20">
        <v>0</v>
      </c>
      <c r="E73" s="20">
        <v>0</v>
      </c>
    </row>
    <row r="74" spans="1:6" ht="31.5" x14ac:dyDescent="0.25">
      <c r="A74" s="39" t="s">
        <v>124</v>
      </c>
      <c r="B74" s="40" t="s">
        <v>117</v>
      </c>
      <c r="C74" s="20">
        <v>9.6999999999999993</v>
      </c>
      <c r="D74" s="20">
        <v>0</v>
      </c>
      <c r="E74" s="20">
        <v>0</v>
      </c>
    </row>
    <row r="75" spans="1:6" ht="15.75" x14ac:dyDescent="0.25">
      <c r="A75" s="12" t="s">
        <v>125</v>
      </c>
      <c r="B75" s="13" t="s">
        <v>126</v>
      </c>
      <c r="C75" s="14">
        <f>SUM(C76:C84)</f>
        <v>73015.199999999997</v>
      </c>
      <c r="D75" s="14">
        <f>SUM(D76:D84)</f>
        <v>21468.3</v>
      </c>
      <c r="E75" s="14">
        <f>SUM(E76:E84)</f>
        <v>20779</v>
      </c>
    </row>
    <row r="76" spans="1:6" ht="78.75" x14ac:dyDescent="0.25">
      <c r="A76" s="22" t="s">
        <v>127</v>
      </c>
      <c r="B76" s="19" t="s">
        <v>128</v>
      </c>
      <c r="C76" s="20">
        <v>10.8</v>
      </c>
      <c r="D76" s="20">
        <v>10.8</v>
      </c>
      <c r="E76" s="20">
        <v>10.8</v>
      </c>
      <c r="F76" s="41"/>
    </row>
    <row r="77" spans="1:6" ht="78.75" x14ac:dyDescent="0.25">
      <c r="A77" s="22" t="s">
        <v>129</v>
      </c>
      <c r="B77" s="19" t="s">
        <v>128</v>
      </c>
      <c r="C77" s="20">
        <v>6.5</v>
      </c>
      <c r="D77" s="20">
        <v>4.4000000000000004</v>
      </c>
      <c r="E77" s="20">
        <v>4.4000000000000004</v>
      </c>
      <c r="F77" s="41"/>
    </row>
    <row r="78" spans="1:6" ht="94.5" x14ac:dyDescent="0.25">
      <c r="A78" s="11" t="s">
        <v>130</v>
      </c>
      <c r="B78" s="19" t="s">
        <v>131</v>
      </c>
      <c r="C78" s="20">
        <v>6132</v>
      </c>
      <c r="D78" s="20">
        <v>4438</v>
      </c>
      <c r="E78" s="20">
        <v>3748.7</v>
      </c>
    </row>
    <row r="79" spans="1:6" ht="78.75" x14ac:dyDescent="0.25">
      <c r="A79" s="22" t="s">
        <v>132</v>
      </c>
      <c r="B79" s="19" t="s">
        <v>133</v>
      </c>
      <c r="C79" s="42">
        <v>106.4</v>
      </c>
      <c r="D79" s="20">
        <v>0</v>
      </c>
      <c r="E79" s="20">
        <v>0</v>
      </c>
    </row>
    <row r="80" spans="1:6" ht="94.5" x14ac:dyDescent="0.25">
      <c r="A80" s="11" t="s">
        <v>134</v>
      </c>
      <c r="B80" s="19" t="s">
        <v>135</v>
      </c>
      <c r="C80" s="20">
        <v>283</v>
      </c>
      <c r="D80" s="20">
        <v>215.1</v>
      </c>
      <c r="E80" s="20">
        <v>215.1</v>
      </c>
    </row>
    <row r="81" spans="1:7" ht="47.25" x14ac:dyDescent="0.25">
      <c r="A81" s="32" t="s">
        <v>136</v>
      </c>
      <c r="B81" s="19" t="s">
        <v>137</v>
      </c>
      <c r="C81" s="20">
        <v>41320</v>
      </c>
      <c r="D81" s="20">
        <v>12780</v>
      </c>
      <c r="E81" s="20">
        <v>12780</v>
      </c>
    </row>
    <row r="82" spans="1:7" ht="47.25" x14ac:dyDescent="0.25">
      <c r="A82" s="32" t="s">
        <v>138</v>
      </c>
      <c r="B82" s="19" t="s">
        <v>139</v>
      </c>
      <c r="C82" s="20">
        <v>5979.8</v>
      </c>
      <c r="D82" s="20">
        <v>800</v>
      </c>
      <c r="E82" s="20">
        <v>800</v>
      </c>
    </row>
    <row r="83" spans="1:7" ht="78.75" x14ac:dyDescent="0.25">
      <c r="A83" s="32" t="s">
        <v>140</v>
      </c>
      <c r="B83" s="35" t="s">
        <v>141</v>
      </c>
      <c r="C83" s="20">
        <v>11631.6</v>
      </c>
      <c r="D83" s="20">
        <v>3220</v>
      </c>
      <c r="E83" s="20">
        <v>3220</v>
      </c>
    </row>
    <row r="84" spans="1:7" ht="47.25" x14ac:dyDescent="0.25">
      <c r="A84" s="32" t="s">
        <v>142</v>
      </c>
      <c r="B84" s="35" t="s">
        <v>143</v>
      </c>
      <c r="C84" s="20">
        <v>7545.1</v>
      </c>
      <c r="D84" s="20">
        <v>0</v>
      </c>
      <c r="E84" s="20">
        <v>0</v>
      </c>
    </row>
    <row r="85" spans="1:7" ht="15.75" x14ac:dyDescent="0.25">
      <c r="A85" s="12" t="s">
        <v>144</v>
      </c>
      <c r="B85" s="13" t="s">
        <v>145</v>
      </c>
      <c r="C85" s="43">
        <f>SUM(C86:C124)</f>
        <v>13282.699999999997</v>
      </c>
      <c r="D85" s="43">
        <f>SUM(D86:D124)</f>
        <v>6416.7</v>
      </c>
      <c r="E85" s="43">
        <f>SUM(E86:E124)</f>
        <v>6448.4</v>
      </c>
    </row>
    <row r="86" spans="1:7" ht="78.75" x14ac:dyDescent="0.25">
      <c r="A86" s="22" t="s">
        <v>146</v>
      </c>
      <c r="B86" s="19" t="s">
        <v>147</v>
      </c>
      <c r="C86" s="21">
        <v>16.2</v>
      </c>
      <c r="D86" s="21">
        <v>24.5</v>
      </c>
      <c r="E86" s="21">
        <v>24.5</v>
      </c>
    </row>
    <row r="87" spans="1:7" ht="78.75" x14ac:dyDescent="0.25">
      <c r="A87" s="22" t="s">
        <v>148</v>
      </c>
      <c r="B87" s="19" t="s">
        <v>147</v>
      </c>
      <c r="C87" s="21">
        <v>158.9</v>
      </c>
      <c r="D87" s="21">
        <v>46.5</v>
      </c>
      <c r="E87" s="21">
        <v>46.5</v>
      </c>
      <c r="G87" s="44"/>
    </row>
    <row r="88" spans="1:7" ht="94.5" x14ac:dyDescent="0.25">
      <c r="A88" s="22" t="s">
        <v>149</v>
      </c>
      <c r="B88" s="35" t="s">
        <v>150</v>
      </c>
      <c r="C88" s="21">
        <v>39.5</v>
      </c>
      <c r="D88" s="21">
        <v>17.8</v>
      </c>
      <c r="E88" s="21">
        <v>17.8</v>
      </c>
    </row>
    <row r="89" spans="1:7" ht="94.5" x14ac:dyDescent="0.25">
      <c r="A89" s="22" t="s">
        <v>151</v>
      </c>
      <c r="B89" s="35" t="s">
        <v>150</v>
      </c>
      <c r="C89" s="21">
        <v>163.69999999999999</v>
      </c>
      <c r="D89" s="21">
        <v>186.2</v>
      </c>
      <c r="E89" s="21">
        <v>186.2</v>
      </c>
    </row>
    <row r="90" spans="1:7" ht="78.75" x14ac:dyDescent="0.25">
      <c r="A90" s="45" t="s">
        <v>152</v>
      </c>
      <c r="B90" s="46" t="s">
        <v>153</v>
      </c>
      <c r="C90" s="21">
        <v>12.5</v>
      </c>
      <c r="D90" s="21">
        <v>9.5</v>
      </c>
      <c r="E90" s="21">
        <v>9.5</v>
      </c>
    </row>
    <row r="91" spans="1:7" ht="78.75" x14ac:dyDescent="0.25">
      <c r="A91" s="45" t="s">
        <v>154</v>
      </c>
      <c r="B91" s="46" t="s">
        <v>153</v>
      </c>
      <c r="C91" s="21">
        <v>4</v>
      </c>
      <c r="D91" s="21">
        <v>30.4</v>
      </c>
      <c r="E91" s="21">
        <v>30.4</v>
      </c>
    </row>
    <row r="92" spans="1:7" ht="94.5" x14ac:dyDescent="0.25">
      <c r="A92" s="45" t="s">
        <v>155</v>
      </c>
      <c r="B92" s="46" t="s">
        <v>156</v>
      </c>
      <c r="C92" s="21">
        <v>9.4</v>
      </c>
      <c r="D92" s="21">
        <v>9.4</v>
      </c>
      <c r="E92" s="21">
        <v>9.4</v>
      </c>
    </row>
    <row r="93" spans="1:7" ht="85.5" customHeight="1" x14ac:dyDescent="0.25">
      <c r="A93" s="45" t="s">
        <v>157</v>
      </c>
      <c r="B93" s="46" t="s">
        <v>158</v>
      </c>
      <c r="C93" s="21">
        <v>0</v>
      </c>
      <c r="D93" s="21">
        <v>6.9</v>
      </c>
      <c r="E93" s="21">
        <v>6.9</v>
      </c>
    </row>
    <row r="94" spans="1:7" ht="78.75" x14ac:dyDescent="0.25">
      <c r="A94" s="45" t="s">
        <v>159</v>
      </c>
      <c r="B94" s="46" t="s">
        <v>160</v>
      </c>
      <c r="C94" s="21">
        <v>5.0999999999999996</v>
      </c>
      <c r="D94" s="21">
        <v>0.2</v>
      </c>
      <c r="E94" s="21">
        <v>0.2</v>
      </c>
    </row>
    <row r="95" spans="1:7" ht="78.75" x14ac:dyDescent="0.25">
      <c r="A95" s="45" t="s">
        <v>161</v>
      </c>
      <c r="B95" s="46" t="s">
        <v>162</v>
      </c>
      <c r="C95" s="21">
        <v>0</v>
      </c>
      <c r="D95" s="21">
        <v>171.9</v>
      </c>
      <c r="E95" s="21">
        <v>171.9</v>
      </c>
    </row>
    <row r="96" spans="1:7" ht="78.75" x14ac:dyDescent="0.25">
      <c r="A96" s="45" t="s">
        <v>163</v>
      </c>
      <c r="B96" s="46" t="s">
        <v>164</v>
      </c>
      <c r="C96" s="21">
        <v>1.3</v>
      </c>
      <c r="D96" s="21"/>
      <c r="E96" s="21"/>
    </row>
    <row r="97" spans="1:242" ht="94.5" x14ac:dyDescent="0.25">
      <c r="A97" s="45" t="s">
        <v>165</v>
      </c>
      <c r="B97" s="46" t="s">
        <v>166</v>
      </c>
      <c r="C97" s="21">
        <v>406.5</v>
      </c>
      <c r="D97" s="21">
        <v>474</v>
      </c>
      <c r="E97" s="21">
        <v>474</v>
      </c>
    </row>
    <row r="98" spans="1:242" s="25" customFormat="1" ht="126" x14ac:dyDescent="0.25">
      <c r="A98" s="45" t="s">
        <v>167</v>
      </c>
      <c r="B98" s="46" t="s">
        <v>168</v>
      </c>
      <c r="C98" s="21">
        <v>7.9</v>
      </c>
      <c r="D98" s="21">
        <v>174.8</v>
      </c>
      <c r="E98" s="21">
        <v>174.8</v>
      </c>
      <c r="F98" s="9"/>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c r="HL98" s="10"/>
      <c r="HM98" s="10"/>
      <c r="HN98" s="10"/>
      <c r="HO98" s="10"/>
      <c r="HP98" s="10"/>
      <c r="HQ98" s="10"/>
      <c r="HR98" s="10"/>
      <c r="HS98" s="10"/>
      <c r="HT98" s="10"/>
      <c r="HU98" s="10"/>
      <c r="HV98" s="10"/>
      <c r="HW98" s="10"/>
      <c r="HX98" s="10"/>
      <c r="HY98" s="10"/>
      <c r="HZ98" s="10"/>
      <c r="IA98" s="10"/>
      <c r="IB98" s="10"/>
      <c r="IC98" s="10"/>
      <c r="ID98" s="10"/>
      <c r="IE98" s="10"/>
      <c r="IF98" s="10"/>
      <c r="IG98" s="10"/>
      <c r="IH98" s="10"/>
    </row>
    <row r="99" spans="1:242" s="25" customFormat="1" ht="94.5" x14ac:dyDescent="0.25">
      <c r="A99" s="45" t="s">
        <v>169</v>
      </c>
      <c r="B99" s="46" t="s">
        <v>170</v>
      </c>
      <c r="C99" s="21">
        <v>0.5</v>
      </c>
      <c r="D99" s="21">
        <v>0</v>
      </c>
      <c r="E99" s="21">
        <v>0</v>
      </c>
      <c r="F99" s="9"/>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c r="HT99" s="10"/>
      <c r="HU99" s="10"/>
      <c r="HV99" s="10"/>
      <c r="HW99" s="10"/>
      <c r="HX99" s="10"/>
      <c r="HY99" s="10"/>
      <c r="HZ99" s="10"/>
      <c r="IA99" s="10"/>
      <c r="IB99" s="10"/>
      <c r="IC99" s="10"/>
      <c r="ID99" s="10"/>
      <c r="IE99" s="10"/>
      <c r="IF99" s="10"/>
      <c r="IG99" s="10"/>
      <c r="IH99" s="10"/>
    </row>
    <row r="100" spans="1:242" s="25" customFormat="1" ht="15.75" x14ac:dyDescent="0.25">
      <c r="A100" s="45" t="s">
        <v>171</v>
      </c>
      <c r="B100" s="46" t="s">
        <v>172</v>
      </c>
      <c r="C100" s="21">
        <v>10.199999999999999</v>
      </c>
      <c r="D100" s="21">
        <v>13.6</v>
      </c>
      <c r="E100" s="21">
        <v>13.6</v>
      </c>
      <c r="F100" s="9"/>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c r="HT100" s="10"/>
      <c r="HU100" s="10"/>
      <c r="HV100" s="10"/>
      <c r="HW100" s="10"/>
      <c r="HX100" s="10"/>
      <c r="HY100" s="10"/>
      <c r="HZ100" s="10"/>
      <c r="IA100" s="10"/>
      <c r="IB100" s="10"/>
      <c r="IC100" s="10"/>
      <c r="ID100" s="10"/>
      <c r="IE100" s="10"/>
      <c r="IF100" s="10"/>
      <c r="IG100" s="10"/>
      <c r="IH100" s="10"/>
    </row>
    <row r="101" spans="1:242" s="25" customFormat="1" ht="126" x14ac:dyDescent="0.25">
      <c r="A101" s="45" t="s">
        <v>173</v>
      </c>
      <c r="B101" s="46" t="s">
        <v>174</v>
      </c>
      <c r="C101" s="21">
        <v>1</v>
      </c>
      <c r="D101" s="21">
        <v>0</v>
      </c>
      <c r="E101" s="21">
        <v>0</v>
      </c>
      <c r="F101" s="9"/>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c r="HE101" s="10"/>
      <c r="HF101" s="10"/>
      <c r="HG101" s="10"/>
      <c r="HH101" s="10"/>
      <c r="HI101" s="10"/>
      <c r="HJ101" s="10"/>
      <c r="HK101" s="10"/>
      <c r="HL101" s="10"/>
      <c r="HM101" s="10"/>
      <c r="HN101" s="10"/>
      <c r="HO101" s="10"/>
      <c r="HP101" s="10"/>
      <c r="HQ101" s="10"/>
      <c r="HR101" s="10"/>
      <c r="HS101" s="10"/>
      <c r="HT101" s="10"/>
      <c r="HU101" s="10"/>
      <c r="HV101" s="10"/>
      <c r="HW101" s="10"/>
      <c r="HX101" s="10"/>
      <c r="HY101" s="10"/>
      <c r="HZ101" s="10"/>
      <c r="IA101" s="10"/>
      <c r="IB101" s="10"/>
      <c r="IC101" s="10"/>
      <c r="ID101" s="10"/>
      <c r="IE101" s="10"/>
      <c r="IF101" s="10"/>
      <c r="IG101" s="10"/>
      <c r="IH101" s="10"/>
    </row>
    <row r="102" spans="1:242" s="25" customFormat="1" ht="78.75" x14ac:dyDescent="0.25">
      <c r="A102" s="45" t="s">
        <v>175</v>
      </c>
      <c r="B102" s="46" t="s">
        <v>176</v>
      </c>
      <c r="C102" s="21">
        <v>1.1000000000000001</v>
      </c>
      <c r="D102" s="21">
        <v>0.2</v>
      </c>
      <c r="E102" s="21">
        <v>0.2</v>
      </c>
      <c r="F102" s="9"/>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c r="HE102" s="10"/>
      <c r="HF102" s="10"/>
      <c r="HG102" s="10"/>
      <c r="HH102" s="10"/>
      <c r="HI102" s="10"/>
      <c r="HJ102" s="10"/>
      <c r="HK102" s="10"/>
      <c r="HL102" s="10"/>
      <c r="HM102" s="10"/>
      <c r="HN102" s="10"/>
      <c r="HO102" s="10"/>
      <c r="HP102" s="10"/>
      <c r="HQ102" s="10"/>
      <c r="HR102" s="10"/>
      <c r="HS102" s="10"/>
      <c r="HT102" s="10"/>
      <c r="HU102" s="10"/>
      <c r="HV102" s="10"/>
      <c r="HW102" s="10"/>
      <c r="HX102" s="10"/>
      <c r="HY102" s="10"/>
      <c r="HZ102" s="10"/>
      <c r="IA102" s="10"/>
      <c r="IB102" s="10"/>
      <c r="IC102" s="10"/>
      <c r="ID102" s="10"/>
      <c r="IE102" s="10"/>
      <c r="IF102" s="10"/>
      <c r="IG102" s="10"/>
      <c r="IH102" s="10"/>
    </row>
    <row r="103" spans="1:242" s="25" customFormat="1" ht="78.75" x14ac:dyDescent="0.25">
      <c r="A103" s="32" t="s">
        <v>177</v>
      </c>
      <c r="B103" s="46" t="s">
        <v>176</v>
      </c>
      <c r="C103" s="21">
        <v>101.5</v>
      </c>
      <c r="D103" s="21">
        <v>530.29999999999995</v>
      </c>
      <c r="E103" s="21">
        <v>530.29999999999995</v>
      </c>
      <c r="F103" s="9"/>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c r="HE103" s="10"/>
      <c r="HF103" s="10"/>
      <c r="HG103" s="10"/>
      <c r="HH103" s="10"/>
      <c r="HI103" s="10"/>
      <c r="HJ103" s="10"/>
      <c r="HK103" s="10"/>
      <c r="HL103" s="10"/>
      <c r="HM103" s="10"/>
      <c r="HN103" s="10"/>
      <c r="HO103" s="10"/>
      <c r="HP103" s="10"/>
      <c r="HQ103" s="10"/>
      <c r="HR103" s="10"/>
      <c r="HS103" s="10"/>
      <c r="HT103" s="10"/>
      <c r="HU103" s="10"/>
      <c r="HV103" s="10"/>
      <c r="HW103" s="10"/>
      <c r="HX103" s="10"/>
      <c r="HY103" s="10"/>
      <c r="HZ103" s="10"/>
      <c r="IA103" s="10"/>
      <c r="IB103" s="10"/>
      <c r="IC103" s="10"/>
      <c r="ID103" s="10"/>
      <c r="IE103" s="10"/>
      <c r="IF103" s="10"/>
      <c r="IG103" s="10"/>
      <c r="IH103" s="10"/>
    </row>
    <row r="104" spans="1:242" s="25" customFormat="1" ht="78.75" x14ac:dyDescent="0.25">
      <c r="A104" s="32" t="s">
        <v>178</v>
      </c>
      <c r="B104" s="46" t="s">
        <v>176</v>
      </c>
      <c r="C104" s="21">
        <v>0.2</v>
      </c>
      <c r="D104" s="21">
        <v>2</v>
      </c>
      <c r="E104" s="21">
        <v>2</v>
      </c>
      <c r="F104" s="9"/>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c r="HE104" s="10"/>
      <c r="HF104" s="10"/>
      <c r="HG104" s="10"/>
      <c r="HH104" s="10"/>
      <c r="HI104" s="10"/>
      <c r="HJ104" s="10"/>
      <c r="HK104" s="10"/>
      <c r="HL104" s="10"/>
      <c r="HM104" s="10"/>
      <c r="HN104" s="10"/>
      <c r="HO104" s="10"/>
      <c r="HP104" s="10"/>
      <c r="HQ104" s="10"/>
      <c r="HR104" s="10"/>
      <c r="HS104" s="10"/>
      <c r="HT104" s="10"/>
      <c r="HU104" s="10"/>
      <c r="HV104" s="10"/>
      <c r="HW104" s="10"/>
      <c r="HX104" s="10"/>
      <c r="HY104" s="10"/>
      <c r="HZ104" s="10"/>
      <c r="IA104" s="10"/>
      <c r="IB104" s="10"/>
      <c r="IC104" s="10"/>
      <c r="ID104" s="10"/>
      <c r="IE104" s="10"/>
      <c r="IF104" s="10"/>
      <c r="IG104" s="10"/>
      <c r="IH104" s="10"/>
    </row>
    <row r="105" spans="1:242" ht="94.5" x14ac:dyDescent="0.25">
      <c r="A105" s="32" t="s">
        <v>179</v>
      </c>
      <c r="B105" s="19" t="s">
        <v>180</v>
      </c>
      <c r="C105" s="21">
        <v>72.400000000000006</v>
      </c>
      <c r="D105" s="21">
        <v>73</v>
      </c>
      <c r="E105" s="21">
        <v>73</v>
      </c>
    </row>
    <row r="106" spans="1:242" ht="94.5" x14ac:dyDescent="0.25">
      <c r="A106" s="32" t="s">
        <v>181</v>
      </c>
      <c r="B106" s="19" t="s">
        <v>180</v>
      </c>
      <c r="C106" s="21">
        <v>699</v>
      </c>
      <c r="D106" s="21">
        <v>606.9</v>
      </c>
      <c r="E106" s="21">
        <v>606.9</v>
      </c>
      <c r="F106" s="24"/>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row>
    <row r="107" spans="1:242" s="25" customFormat="1" ht="47.25" x14ac:dyDescent="0.25">
      <c r="A107" s="45" t="s">
        <v>182</v>
      </c>
      <c r="B107" s="46" t="s">
        <v>183</v>
      </c>
      <c r="C107" s="21">
        <v>140.19999999999999</v>
      </c>
      <c r="D107" s="21">
        <v>117.1</v>
      </c>
      <c r="E107" s="21">
        <v>117.1</v>
      </c>
      <c r="F107" s="24"/>
    </row>
    <row r="108" spans="1:242" s="25" customFormat="1" ht="78.75" x14ac:dyDescent="0.25">
      <c r="A108" s="45" t="s">
        <v>184</v>
      </c>
      <c r="B108" s="46" t="s">
        <v>185</v>
      </c>
      <c r="C108" s="21">
        <v>465.5</v>
      </c>
      <c r="D108" s="21">
        <v>0</v>
      </c>
      <c r="E108" s="21">
        <v>0</v>
      </c>
      <c r="F108" s="24"/>
    </row>
    <row r="109" spans="1:242" s="25" customFormat="1" ht="78.75" x14ac:dyDescent="0.25">
      <c r="A109" s="45" t="s">
        <v>186</v>
      </c>
      <c r="B109" s="46" t="s">
        <v>185</v>
      </c>
      <c r="C109" s="21">
        <v>0.7</v>
      </c>
      <c r="D109" s="21">
        <v>0</v>
      </c>
      <c r="E109" s="21">
        <v>0</v>
      </c>
      <c r="F109" s="24"/>
    </row>
    <row r="110" spans="1:242" s="25" customFormat="1" ht="78.75" x14ac:dyDescent="0.25">
      <c r="A110" s="45" t="s">
        <v>187</v>
      </c>
      <c r="B110" s="46" t="s">
        <v>185</v>
      </c>
      <c r="C110" s="21">
        <v>6.3</v>
      </c>
      <c r="D110" s="21">
        <v>0</v>
      </c>
      <c r="E110" s="21">
        <v>0</v>
      </c>
      <c r="F110" s="24"/>
    </row>
    <row r="111" spans="1:242" s="25" customFormat="1" ht="78.75" x14ac:dyDescent="0.25">
      <c r="A111" s="45" t="s">
        <v>188</v>
      </c>
      <c r="B111" s="46" t="s">
        <v>185</v>
      </c>
      <c r="C111" s="21">
        <v>26.7</v>
      </c>
      <c r="D111" s="21">
        <v>0</v>
      </c>
      <c r="E111" s="21">
        <v>0</v>
      </c>
      <c r="F111" s="24"/>
    </row>
    <row r="112" spans="1:242" s="25" customFormat="1" ht="78.75" x14ac:dyDescent="0.25">
      <c r="A112" s="45" t="s">
        <v>189</v>
      </c>
      <c r="B112" s="46" t="s">
        <v>185</v>
      </c>
      <c r="C112" s="21">
        <v>12.1</v>
      </c>
      <c r="D112" s="21">
        <v>0</v>
      </c>
      <c r="E112" s="21">
        <v>0</v>
      </c>
      <c r="F112" s="24"/>
    </row>
    <row r="113" spans="1:242" s="47" customFormat="1" ht="63" x14ac:dyDescent="0.25">
      <c r="A113" s="32" t="s">
        <v>190</v>
      </c>
      <c r="B113" s="19" t="s">
        <v>191</v>
      </c>
      <c r="C113" s="21">
        <v>7700</v>
      </c>
      <c r="D113" s="21">
        <v>2827.4</v>
      </c>
      <c r="E113" s="21">
        <v>2827.4</v>
      </c>
      <c r="F113" s="24"/>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row>
    <row r="114" spans="1:242" s="47" customFormat="1" ht="47.25" x14ac:dyDescent="0.25">
      <c r="A114" s="32" t="s">
        <v>192</v>
      </c>
      <c r="B114" s="19" t="s">
        <v>193</v>
      </c>
      <c r="C114" s="21">
        <v>210.6</v>
      </c>
      <c r="D114" s="21">
        <v>0</v>
      </c>
      <c r="E114" s="21">
        <v>0</v>
      </c>
      <c r="F114" s="24"/>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row>
    <row r="115" spans="1:242" s="47" customFormat="1" ht="47.25" x14ac:dyDescent="0.25">
      <c r="A115" s="32" t="s">
        <v>192</v>
      </c>
      <c r="B115" s="19" t="s">
        <v>193</v>
      </c>
      <c r="C115" s="21">
        <v>194.5</v>
      </c>
      <c r="D115" s="21">
        <v>0</v>
      </c>
      <c r="E115" s="21">
        <v>0</v>
      </c>
      <c r="F115" s="24"/>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row>
    <row r="116" spans="1:242" s="47" customFormat="1" ht="63" x14ac:dyDescent="0.25">
      <c r="A116" s="32" t="s">
        <v>194</v>
      </c>
      <c r="B116" s="19" t="s">
        <v>195</v>
      </c>
      <c r="C116" s="21">
        <v>217.4</v>
      </c>
      <c r="D116" s="21">
        <v>0</v>
      </c>
      <c r="E116" s="21">
        <v>0</v>
      </c>
      <c r="F116" s="24"/>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c r="IB116" s="25"/>
      <c r="IC116" s="25"/>
      <c r="ID116" s="25"/>
      <c r="IE116" s="25"/>
      <c r="IF116" s="25"/>
      <c r="IG116" s="25"/>
      <c r="IH116" s="25"/>
    </row>
    <row r="117" spans="1:242" s="47" customFormat="1" ht="63" x14ac:dyDescent="0.25">
      <c r="A117" s="32" t="s">
        <v>196</v>
      </c>
      <c r="B117" s="19" t="s">
        <v>195</v>
      </c>
      <c r="C117" s="21">
        <v>135</v>
      </c>
      <c r="D117" s="21">
        <v>0</v>
      </c>
      <c r="E117" s="21">
        <v>0</v>
      </c>
      <c r="F117" s="24"/>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c r="FG117" s="25"/>
      <c r="FH117" s="25"/>
      <c r="FI117" s="25"/>
      <c r="FJ117" s="25"/>
      <c r="FK117" s="25"/>
      <c r="FL117" s="25"/>
      <c r="FM117" s="25"/>
      <c r="FN117" s="25"/>
      <c r="FO117" s="25"/>
      <c r="FP117" s="25"/>
      <c r="FQ117" s="25"/>
      <c r="FR117" s="25"/>
      <c r="FS117" s="25"/>
      <c r="FT117" s="25"/>
      <c r="FU117" s="25"/>
      <c r="FV117" s="25"/>
      <c r="FW117" s="25"/>
      <c r="FX117" s="25"/>
      <c r="FY117" s="25"/>
      <c r="FZ117" s="25"/>
      <c r="GA117" s="25"/>
      <c r="GB117" s="25"/>
      <c r="GC117" s="25"/>
      <c r="GD117" s="25"/>
      <c r="GE117" s="25"/>
      <c r="GF117" s="25"/>
      <c r="GG117" s="25"/>
      <c r="GH117" s="25"/>
      <c r="GI117" s="25"/>
      <c r="GJ117" s="25"/>
      <c r="GK117" s="25"/>
      <c r="GL117" s="25"/>
      <c r="GM117" s="25"/>
      <c r="GN117" s="25"/>
      <c r="GO117" s="25"/>
      <c r="GP117" s="25"/>
      <c r="GQ117" s="25"/>
      <c r="GR117" s="25"/>
      <c r="GS117" s="25"/>
      <c r="GT117" s="25"/>
      <c r="GU117" s="25"/>
      <c r="GV117" s="25"/>
      <c r="GW117" s="25"/>
      <c r="GX117" s="25"/>
      <c r="GY117" s="25"/>
      <c r="GZ117" s="25"/>
      <c r="HA117" s="25"/>
      <c r="HB117" s="25"/>
      <c r="HC117" s="25"/>
      <c r="HD117" s="25"/>
      <c r="HE117" s="25"/>
      <c r="HF117" s="25"/>
      <c r="HG117" s="25"/>
      <c r="HH117" s="25"/>
      <c r="HI117" s="25"/>
      <c r="HJ117" s="25"/>
      <c r="HK117" s="25"/>
      <c r="HL117" s="25"/>
      <c r="HM117" s="25"/>
      <c r="HN117" s="25"/>
      <c r="HO117" s="25"/>
      <c r="HP117" s="25"/>
      <c r="HQ117" s="25"/>
      <c r="HR117" s="25"/>
      <c r="HS117" s="25"/>
      <c r="HT117" s="25"/>
      <c r="HU117" s="25"/>
      <c r="HV117" s="25"/>
      <c r="HW117" s="25"/>
      <c r="HX117" s="25"/>
      <c r="HY117" s="25"/>
      <c r="HZ117" s="25"/>
      <c r="IA117" s="25"/>
      <c r="IB117" s="25"/>
      <c r="IC117" s="25"/>
      <c r="ID117" s="25"/>
      <c r="IE117" s="25"/>
      <c r="IF117" s="25"/>
      <c r="IG117" s="25"/>
      <c r="IH117" s="25"/>
    </row>
    <row r="118" spans="1:242" s="47" customFormat="1" ht="157.5" x14ac:dyDescent="0.25">
      <c r="A118" s="45" t="s">
        <v>197</v>
      </c>
      <c r="B118" s="46" t="s">
        <v>198</v>
      </c>
      <c r="C118" s="21">
        <v>76.8</v>
      </c>
      <c r="D118" s="21">
        <v>84.4</v>
      </c>
      <c r="E118" s="21">
        <v>84.4</v>
      </c>
      <c r="F118" s="24"/>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c r="IB118" s="25"/>
      <c r="IC118" s="25"/>
      <c r="ID118" s="25"/>
      <c r="IE118" s="25"/>
      <c r="IF118" s="25"/>
      <c r="IG118" s="25"/>
      <c r="IH118" s="25"/>
    </row>
    <row r="119" spans="1:242" s="47" customFormat="1" ht="63" x14ac:dyDescent="0.25">
      <c r="A119" s="32" t="s">
        <v>199</v>
      </c>
      <c r="B119" s="19" t="s">
        <v>200</v>
      </c>
      <c r="C119" s="21">
        <v>3</v>
      </c>
      <c r="D119" s="21">
        <v>30</v>
      </c>
      <c r="E119" s="21">
        <v>30</v>
      </c>
      <c r="F119" s="24"/>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row>
    <row r="120" spans="1:242" s="47" customFormat="1" ht="63" x14ac:dyDescent="0.25">
      <c r="A120" s="32" t="s">
        <v>201</v>
      </c>
      <c r="B120" s="19" t="s">
        <v>200</v>
      </c>
      <c r="C120" s="21">
        <v>928.3</v>
      </c>
      <c r="D120" s="21">
        <v>200</v>
      </c>
      <c r="E120" s="21">
        <v>200</v>
      </c>
      <c r="F120" s="24"/>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row>
    <row r="121" spans="1:242" s="47" customFormat="1" ht="63" x14ac:dyDescent="0.25">
      <c r="A121" s="32" t="s">
        <v>202</v>
      </c>
      <c r="B121" s="19" t="s">
        <v>200</v>
      </c>
      <c r="C121" s="21">
        <v>172.4</v>
      </c>
      <c r="D121" s="21">
        <v>100</v>
      </c>
      <c r="E121" s="21">
        <v>100</v>
      </c>
      <c r="F121" s="24"/>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c r="FG121" s="25"/>
      <c r="FH121" s="25"/>
      <c r="FI121" s="25"/>
      <c r="FJ121" s="25"/>
      <c r="FK121" s="25"/>
      <c r="FL121" s="25"/>
      <c r="FM121" s="25"/>
      <c r="FN121" s="25"/>
      <c r="FO121" s="25"/>
      <c r="FP121" s="25"/>
      <c r="FQ121" s="25"/>
      <c r="FR121" s="25"/>
      <c r="FS121" s="25"/>
      <c r="FT121" s="25"/>
      <c r="FU121" s="25"/>
      <c r="FV121" s="25"/>
      <c r="FW121" s="25"/>
      <c r="FX121" s="25"/>
      <c r="FY121" s="25"/>
      <c r="FZ121" s="25"/>
      <c r="GA121" s="25"/>
      <c r="GB121" s="25"/>
      <c r="GC121" s="25"/>
      <c r="GD121" s="25"/>
      <c r="GE121" s="25"/>
      <c r="GF121" s="25"/>
      <c r="GG121" s="25"/>
      <c r="GH121" s="25"/>
      <c r="GI121" s="25"/>
      <c r="GJ121" s="25"/>
      <c r="GK121" s="25"/>
      <c r="GL121" s="25"/>
      <c r="GM121" s="25"/>
      <c r="GN121" s="25"/>
      <c r="GO121" s="25"/>
      <c r="GP121" s="25"/>
      <c r="GQ121" s="25"/>
      <c r="GR121" s="25"/>
      <c r="GS121" s="25"/>
      <c r="GT121" s="25"/>
      <c r="GU121" s="25"/>
      <c r="GV121" s="25"/>
      <c r="GW121" s="25"/>
      <c r="GX121" s="25"/>
      <c r="GY121" s="25"/>
      <c r="GZ121" s="25"/>
      <c r="HA121" s="25"/>
      <c r="HB121" s="25"/>
      <c r="HC121" s="25"/>
      <c r="HD121" s="25"/>
      <c r="HE121" s="25"/>
      <c r="HF121" s="25"/>
      <c r="HG121" s="25"/>
      <c r="HH121" s="25"/>
      <c r="HI121" s="25"/>
      <c r="HJ121" s="25"/>
      <c r="HK121" s="25"/>
      <c r="HL121" s="25"/>
      <c r="HM121" s="25"/>
      <c r="HN121" s="25"/>
      <c r="HO121" s="25"/>
      <c r="HP121" s="25"/>
      <c r="HQ121" s="25"/>
      <c r="HR121" s="25"/>
      <c r="HS121" s="25"/>
      <c r="HT121" s="25"/>
      <c r="HU121" s="25"/>
      <c r="HV121" s="25"/>
      <c r="HW121" s="25"/>
      <c r="HX121" s="25"/>
      <c r="HY121" s="25"/>
      <c r="HZ121" s="25"/>
      <c r="IA121" s="25"/>
      <c r="IB121" s="25"/>
      <c r="IC121" s="25"/>
      <c r="ID121" s="25"/>
      <c r="IE121" s="25"/>
      <c r="IF121" s="25"/>
      <c r="IG121" s="25"/>
      <c r="IH121" s="25"/>
    </row>
    <row r="122" spans="1:242" s="47" customFormat="1" ht="78.75" x14ac:dyDescent="0.25">
      <c r="A122" s="32" t="s">
        <v>203</v>
      </c>
      <c r="B122" s="19" t="s">
        <v>204</v>
      </c>
      <c r="C122" s="21">
        <v>0</v>
      </c>
      <c r="D122" s="21">
        <v>136</v>
      </c>
      <c r="E122" s="21">
        <v>136</v>
      </c>
      <c r="F122" s="24"/>
      <c r="G122" s="25"/>
      <c r="H122" s="25"/>
      <c r="I122" s="34"/>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row>
    <row r="123" spans="1:242" s="47" customFormat="1" ht="110.25" x14ac:dyDescent="0.25">
      <c r="A123" s="32" t="s">
        <v>205</v>
      </c>
      <c r="B123" s="19" t="s">
        <v>206</v>
      </c>
      <c r="C123" s="21">
        <v>0</v>
      </c>
      <c r="D123" s="21">
        <v>410</v>
      </c>
      <c r="E123" s="21">
        <v>410</v>
      </c>
      <c r="F123" s="24"/>
      <c r="G123" s="25"/>
      <c r="H123" s="25"/>
      <c r="I123" s="34"/>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c r="FG123" s="25"/>
      <c r="FH123" s="25"/>
      <c r="FI123" s="25"/>
      <c r="FJ123" s="25"/>
      <c r="FK123" s="25"/>
      <c r="FL123" s="25"/>
      <c r="FM123" s="25"/>
      <c r="FN123" s="25"/>
      <c r="FO123" s="25"/>
      <c r="FP123" s="25"/>
      <c r="FQ123" s="25"/>
      <c r="FR123" s="25"/>
      <c r="FS123" s="25"/>
      <c r="FT123" s="25"/>
      <c r="FU123" s="25"/>
      <c r="FV123" s="25"/>
      <c r="FW123" s="25"/>
      <c r="FX123" s="25"/>
      <c r="FY123" s="25"/>
      <c r="FZ123" s="25"/>
      <c r="GA123" s="25"/>
      <c r="GB123" s="25"/>
      <c r="GC123" s="25"/>
      <c r="GD123" s="25"/>
      <c r="GE123" s="25"/>
      <c r="GF123" s="25"/>
      <c r="GG123" s="25"/>
      <c r="GH123" s="25"/>
      <c r="GI123" s="25"/>
      <c r="GJ123" s="25"/>
      <c r="GK123" s="25"/>
      <c r="GL123" s="25"/>
      <c r="GM123" s="25"/>
      <c r="GN123" s="25"/>
      <c r="GO123" s="25"/>
      <c r="GP123" s="25"/>
      <c r="GQ123" s="25"/>
      <c r="GR123" s="25"/>
      <c r="GS123" s="25"/>
      <c r="GT123" s="25"/>
      <c r="GU123" s="25"/>
      <c r="GV123" s="25"/>
      <c r="GW123" s="25"/>
      <c r="GX123" s="25"/>
      <c r="GY123" s="25"/>
      <c r="GZ123" s="25"/>
      <c r="HA123" s="25"/>
      <c r="HB123" s="25"/>
      <c r="HC123" s="25"/>
      <c r="HD123" s="25"/>
      <c r="HE123" s="25"/>
      <c r="HF123" s="25"/>
      <c r="HG123" s="25"/>
      <c r="HH123" s="25"/>
      <c r="HI123" s="25"/>
      <c r="HJ123" s="25"/>
      <c r="HK123" s="25"/>
      <c r="HL123" s="25"/>
      <c r="HM123" s="25"/>
      <c r="HN123" s="25"/>
      <c r="HO123" s="25"/>
      <c r="HP123" s="25"/>
      <c r="HQ123" s="25"/>
      <c r="HR123" s="25"/>
      <c r="HS123" s="25"/>
      <c r="HT123" s="25"/>
      <c r="HU123" s="25"/>
      <c r="HV123" s="25"/>
      <c r="HW123" s="25"/>
      <c r="HX123" s="25"/>
      <c r="HY123" s="25"/>
      <c r="HZ123" s="25"/>
      <c r="IA123" s="25"/>
      <c r="IB123" s="25"/>
      <c r="IC123" s="25"/>
      <c r="ID123" s="25"/>
      <c r="IE123" s="25"/>
      <c r="IF123" s="25"/>
      <c r="IG123" s="25"/>
      <c r="IH123" s="25"/>
    </row>
    <row r="124" spans="1:242" s="47" customFormat="1" ht="110.25" x14ac:dyDescent="0.25">
      <c r="A124" s="32" t="s">
        <v>207</v>
      </c>
      <c r="B124" s="19" t="s">
        <v>206</v>
      </c>
      <c r="C124" s="21">
        <v>1282.3</v>
      </c>
      <c r="D124" s="21">
        <v>133.69999999999999</v>
      </c>
      <c r="E124" s="21">
        <v>165.4</v>
      </c>
      <c r="F124" s="24"/>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c r="HZ124" s="25"/>
      <c r="IA124" s="25"/>
      <c r="IB124" s="25"/>
      <c r="IC124" s="25"/>
      <c r="ID124" s="25"/>
      <c r="IE124" s="25"/>
      <c r="IF124" s="25"/>
      <c r="IG124" s="25"/>
      <c r="IH124" s="25"/>
    </row>
    <row r="125" spans="1:242" s="47" customFormat="1" ht="15.75" x14ac:dyDescent="0.25">
      <c r="A125" s="12" t="s">
        <v>208</v>
      </c>
      <c r="B125" s="13" t="s">
        <v>209</v>
      </c>
      <c r="C125" s="14">
        <f>C126</f>
        <v>0</v>
      </c>
      <c r="D125" s="14">
        <f>D126</f>
        <v>312.39999999999998</v>
      </c>
      <c r="E125" s="14">
        <f>E126</f>
        <v>311.89999999999998</v>
      </c>
      <c r="F125" s="24"/>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c r="HZ125" s="25"/>
      <c r="IA125" s="25"/>
      <c r="IB125" s="25"/>
      <c r="IC125" s="25"/>
      <c r="ID125" s="25"/>
      <c r="IE125" s="25"/>
      <c r="IF125" s="25"/>
    </row>
    <row r="126" spans="1:242" s="47" customFormat="1" ht="15.75" x14ac:dyDescent="0.25">
      <c r="A126" s="11" t="s">
        <v>210</v>
      </c>
      <c r="B126" s="19" t="s">
        <v>211</v>
      </c>
      <c r="C126" s="20">
        <v>0</v>
      </c>
      <c r="D126" s="20">
        <v>312.39999999999998</v>
      </c>
      <c r="E126" s="20">
        <v>311.89999999999998</v>
      </c>
      <c r="F126" s="24"/>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c r="FG126" s="25"/>
      <c r="FH126" s="25"/>
      <c r="FI126" s="25"/>
      <c r="FJ126" s="25"/>
      <c r="FK126" s="25"/>
      <c r="FL126" s="25"/>
      <c r="FM126" s="25"/>
      <c r="FN126" s="25"/>
      <c r="FO126" s="25"/>
      <c r="FP126" s="25"/>
      <c r="FQ126" s="25"/>
      <c r="FR126" s="25"/>
      <c r="FS126" s="25"/>
      <c r="FT126" s="25"/>
      <c r="FU126" s="25"/>
      <c r="FV126" s="25"/>
      <c r="FW126" s="25"/>
      <c r="FX126" s="25"/>
      <c r="FY126" s="25"/>
      <c r="FZ126" s="25"/>
      <c r="GA126" s="25"/>
      <c r="GB126" s="25"/>
      <c r="GC126" s="25"/>
      <c r="GD126" s="25"/>
      <c r="GE126" s="25"/>
      <c r="GF126" s="25"/>
      <c r="GG126" s="25"/>
      <c r="GH126" s="25"/>
      <c r="GI126" s="25"/>
      <c r="GJ126" s="25"/>
      <c r="GK126" s="25"/>
      <c r="GL126" s="25"/>
      <c r="GM126" s="25"/>
      <c r="GN126" s="25"/>
      <c r="GO126" s="25"/>
      <c r="GP126" s="25"/>
      <c r="GQ126" s="25"/>
      <c r="GR126" s="25"/>
      <c r="GS126" s="25"/>
      <c r="GT126" s="25"/>
      <c r="GU126" s="25"/>
      <c r="GV126" s="25"/>
      <c r="GW126" s="25"/>
      <c r="GX126" s="25"/>
      <c r="GY126" s="25"/>
      <c r="GZ126" s="25"/>
      <c r="HA126" s="25"/>
      <c r="HB126" s="25"/>
      <c r="HC126" s="25"/>
      <c r="HD126" s="25"/>
      <c r="HE126" s="25"/>
      <c r="HF126" s="25"/>
      <c r="HG126" s="25"/>
      <c r="HH126" s="25"/>
      <c r="HI126" s="25"/>
      <c r="HJ126" s="25"/>
      <c r="HK126" s="25"/>
      <c r="HL126" s="25"/>
      <c r="HM126" s="25"/>
      <c r="HN126" s="25"/>
      <c r="HO126" s="25"/>
      <c r="HP126" s="25"/>
      <c r="HQ126" s="25"/>
      <c r="HR126" s="25"/>
      <c r="HS126" s="25"/>
      <c r="HT126" s="25"/>
      <c r="HU126" s="25"/>
      <c r="HV126" s="25"/>
      <c r="HW126" s="25"/>
      <c r="HX126" s="25"/>
      <c r="HY126" s="25"/>
      <c r="HZ126" s="25"/>
      <c r="IA126" s="25"/>
      <c r="IB126" s="25"/>
      <c r="IC126" s="25"/>
      <c r="ID126" s="25"/>
      <c r="IE126" s="25"/>
      <c r="IF126" s="25"/>
    </row>
    <row r="127" spans="1:242" s="47" customFormat="1" ht="21" customHeight="1" x14ac:dyDescent="0.25">
      <c r="A127" s="22" t="s">
        <v>212</v>
      </c>
      <c r="B127" s="13" t="s">
        <v>213</v>
      </c>
      <c r="C127" s="14">
        <f t="shared" ref="C127" si="0">C128</f>
        <v>16</v>
      </c>
      <c r="D127" s="20">
        <v>0</v>
      </c>
      <c r="E127" s="20">
        <v>0</v>
      </c>
      <c r="F127" s="24"/>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c r="HZ127" s="25"/>
      <c r="IA127" s="25"/>
      <c r="IB127" s="25"/>
      <c r="IC127" s="25"/>
      <c r="ID127" s="25"/>
      <c r="IE127" s="25"/>
      <c r="IF127" s="25"/>
    </row>
    <row r="128" spans="1:242" s="47" customFormat="1" ht="17.25" customHeight="1" x14ac:dyDescent="0.25">
      <c r="A128" s="22" t="s">
        <v>214</v>
      </c>
      <c r="B128" s="48" t="s">
        <v>215</v>
      </c>
      <c r="C128" s="20">
        <v>16</v>
      </c>
      <c r="D128" s="20">
        <v>0</v>
      </c>
      <c r="E128" s="20">
        <v>0</v>
      </c>
      <c r="F128" s="24"/>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c r="HZ128" s="25"/>
      <c r="IA128" s="25"/>
      <c r="IB128" s="25"/>
      <c r="IC128" s="25"/>
      <c r="ID128" s="25"/>
      <c r="IE128" s="25"/>
      <c r="IF128" s="25"/>
    </row>
    <row r="129" spans="1:240" s="47" customFormat="1" ht="15.75" x14ac:dyDescent="0.25">
      <c r="A129" s="49" t="s">
        <v>216</v>
      </c>
      <c r="B129" s="49"/>
      <c r="C129" s="14">
        <f>C125+C85+C75+C57+C53+C42+C127</f>
        <v>216550.59999999998</v>
      </c>
      <c r="D129" s="14">
        <f>D125+D85+D75+D57+D53+D42</f>
        <v>116883.49999999997</v>
      </c>
      <c r="E129" s="14">
        <f>E125+E85+E75+E57+E53+E42</f>
        <v>116179.49999999999</v>
      </c>
      <c r="F129" s="24"/>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c r="HZ129" s="25"/>
      <c r="IA129" s="25"/>
      <c r="IB129" s="25"/>
      <c r="IC129" s="25"/>
      <c r="ID129" s="25"/>
      <c r="IE129" s="25"/>
      <c r="IF129" s="25"/>
    </row>
    <row r="130" spans="1:240" s="47" customFormat="1" ht="15.75" x14ac:dyDescent="0.25">
      <c r="A130" s="12" t="s">
        <v>217</v>
      </c>
      <c r="B130" s="50" t="s">
        <v>218</v>
      </c>
      <c r="C130" s="14">
        <f>C129+C41</f>
        <v>2717855</v>
      </c>
      <c r="D130" s="14">
        <f>D129+D41</f>
        <v>2473788.2000000002</v>
      </c>
      <c r="E130" s="14">
        <f>E129+E41</f>
        <v>2619505.3000000003</v>
      </c>
      <c r="F130" s="24"/>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c r="HZ130" s="25"/>
      <c r="IA130" s="25"/>
      <c r="IB130" s="25"/>
      <c r="IC130" s="25"/>
      <c r="ID130" s="25"/>
      <c r="IE130" s="25"/>
      <c r="IF130" s="25"/>
    </row>
    <row r="131" spans="1:240" s="47" customFormat="1" ht="47.25" x14ac:dyDescent="0.25">
      <c r="A131" s="12" t="s">
        <v>219</v>
      </c>
      <c r="B131" s="50" t="s">
        <v>220</v>
      </c>
      <c r="C131" s="14">
        <f>C132+C137+C195+C239</f>
        <v>5092828.6000000006</v>
      </c>
      <c r="D131" s="14">
        <f>D132+D137+D195+D239</f>
        <v>4100545.1999999997</v>
      </c>
      <c r="E131" s="14">
        <f>E132+E137+E195+E239</f>
        <v>3669752.4</v>
      </c>
      <c r="F131" s="24"/>
      <c r="G131" s="34"/>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c r="HZ131" s="25"/>
      <c r="IA131" s="25"/>
      <c r="IB131" s="25"/>
      <c r="IC131" s="25"/>
      <c r="ID131" s="25"/>
      <c r="IE131" s="25"/>
      <c r="IF131" s="25"/>
    </row>
    <row r="132" spans="1:240" s="47" customFormat="1" ht="31.5" x14ac:dyDescent="0.25">
      <c r="A132" s="12" t="s">
        <v>221</v>
      </c>
      <c r="B132" s="13" t="s">
        <v>222</v>
      </c>
      <c r="C132" s="14">
        <f>SUM(C133:C136)</f>
        <v>874200.5</v>
      </c>
      <c r="D132" s="14">
        <f>SUM(D133:D135)</f>
        <v>176472.7</v>
      </c>
      <c r="E132" s="14">
        <f>SUM(E133:E135)</f>
        <v>158427.70000000001</v>
      </c>
      <c r="F132" s="24"/>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c r="HZ132" s="25"/>
      <c r="IA132" s="25"/>
      <c r="IB132" s="25"/>
      <c r="IC132" s="25"/>
      <c r="ID132" s="25"/>
      <c r="IE132" s="25"/>
      <c r="IF132" s="25"/>
    </row>
    <row r="133" spans="1:240" s="47" customFormat="1" ht="47.25" x14ac:dyDescent="0.25">
      <c r="A133" s="11" t="s">
        <v>223</v>
      </c>
      <c r="B133" s="19" t="s">
        <v>224</v>
      </c>
      <c r="C133" s="20">
        <v>237227</v>
      </c>
      <c r="D133" s="20">
        <v>75911</v>
      </c>
      <c r="E133" s="20">
        <v>57866</v>
      </c>
      <c r="F133" s="24"/>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c r="ID133" s="25"/>
      <c r="IE133" s="25"/>
      <c r="IF133" s="25"/>
    </row>
    <row r="134" spans="1:240" s="47" customFormat="1" ht="31.5" x14ac:dyDescent="0.25">
      <c r="A134" s="11" t="s">
        <v>225</v>
      </c>
      <c r="B134" s="19" t="s">
        <v>226</v>
      </c>
      <c r="C134" s="20">
        <v>519330.3</v>
      </c>
      <c r="D134" s="20">
        <v>0</v>
      </c>
      <c r="E134" s="20">
        <v>0</v>
      </c>
      <c r="F134" s="24"/>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c r="ID134" s="25"/>
      <c r="IE134" s="25"/>
      <c r="IF134" s="25"/>
    </row>
    <row r="135" spans="1:240" s="47" customFormat="1" ht="47.25" x14ac:dyDescent="0.25">
      <c r="A135" s="11" t="s">
        <v>227</v>
      </c>
      <c r="B135" s="19" t="s">
        <v>228</v>
      </c>
      <c r="C135" s="20">
        <v>100561.7</v>
      </c>
      <c r="D135" s="20">
        <v>100561.7</v>
      </c>
      <c r="E135" s="20">
        <v>100561.7</v>
      </c>
      <c r="F135" s="24"/>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row>
    <row r="136" spans="1:240" s="47" customFormat="1" ht="47.25" x14ac:dyDescent="0.25">
      <c r="A136" s="45" t="s">
        <v>229</v>
      </c>
      <c r="B136" s="51" t="s">
        <v>230</v>
      </c>
      <c r="C136" s="20">
        <v>17081.5</v>
      </c>
      <c r="D136" s="20">
        <v>0</v>
      </c>
      <c r="E136" s="20">
        <v>0</v>
      </c>
      <c r="F136" s="24"/>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c r="HZ136" s="25"/>
      <c r="IA136" s="25"/>
      <c r="IB136" s="25"/>
      <c r="IC136" s="25"/>
      <c r="ID136" s="25"/>
      <c r="IE136" s="25"/>
      <c r="IF136" s="25"/>
    </row>
    <row r="137" spans="1:240" ht="31.5" x14ac:dyDescent="0.25">
      <c r="A137" s="12" t="s">
        <v>231</v>
      </c>
      <c r="B137" s="13" t="s">
        <v>232</v>
      </c>
      <c r="C137" s="14">
        <f t="shared" ref="C137:E137" si="1">SUM(C138:C194)</f>
        <v>1185150.4000000006</v>
      </c>
      <c r="D137" s="14">
        <f t="shared" si="1"/>
        <v>1023107.4</v>
      </c>
      <c r="E137" s="14">
        <f t="shared" si="1"/>
        <v>565199.9</v>
      </c>
      <c r="F137" s="24"/>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c r="HZ137" s="25"/>
      <c r="IA137" s="25"/>
      <c r="IB137" s="25"/>
      <c r="IC137" s="25"/>
      <c r="ID137" s="25"/>
      <c r="IE137" s="25"/>
      <c r="IF137" s="25"/>
    </row>
    <row r="138" spans="1:240" ht="94.5" x14ac:dyDescent="0.25">
      <c r="A138" s="11" t="s">
        <v>233</v>
      </c>
      <c r="B138" s="19" t="s">
        <v>234</v>
      </c>
      <c r="C138" s="20">
        <v>0</v>
      </c>
      <c r="D138" s="20">
        <v>153719.29999999999</v>
      </c>
      <c r="E138" s="14">
        <v>0</v>
      </c>
      <c r="F138" s="52"/>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c r="HZ138" s="25"/>
      <c r="IA138" s="25"/>
      <c r="IB138" s="25"/>
      <c r="IC138" s="25"/>
      <c r="ID138" s="25"/>
      <c r="IE138" s="25"/>
      <c r="IF138" s="25"/>
    </row>
    <row r="139" spans="1:240" ht="94.5" x14ac:dyDescent="0.25">
      <c r="A139" s="11" t="s">
        <v>233</v>
      </c>
      <c r="B139" s="19" t="s">
        <v>235</v>
      </c>
      <c r="C139" s="20">
        <v>266250.7</v>
      </c>
      <c r="D139" s="21">
        <v>87353.2</v>
      </c>
      <c r="E139" s="21">
        <v>87402.1</v>
      </c>
      <c r="F139" s="24"/>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row>
    <row r="140" spans="1:240" ht="94.5" x14ac:dyDescent="0.25">
      <c r="A140" s="11" t="s">
        <v>233</v>
      </c>
      <c r="B140" s="19" t="s">
        <v>234</v>
      </c>
      <c r="C140" s="20">
        <v>70000</v>
      </c>
      <c r="D140" s="21">
        <v>0</v>
      </c>
      <c r="E140" s="21">
        <v>0</v>
      </c>
      <c r="F140" s="24"/>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c r="HZ140" s="25"/>
      <c r="IA140" s="25"/>
      <c r="IB140" s="25"/>
      <c r="IC140" s="25"/>
      <c r="ID140" s="25"/>
      <c r="IE140" s="25"/>
      <c r="IF140" s="25"/>
    </row>
    <row r="141" spans="1:240" ht="63" x14ac:dyDescent="0.25">
      <c r="A141" s="11" t="s">
        <v>236</v>
      </c>
      <c r="B141" s="19" t="s">
        <v>237</v>
      </c>
      <c r="C141" s="20">
        <v>15928</v>
      </c>
      <c r="D141" s="21">
        <v>166193</v>
      </c>
      <c r="E141" s="21">
        <v>0</v>
      </c>
      <c r="F141" s="24"/>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c r="HZ141" s="25"/>
      <c r="IA141" s="25"/>
      <c r="IB141" s="25"/>
      <c r="IC141" s="25"/>
      <c r="ID141" s="25"/>
      <c r="IE141" s="25"/>
      <c r="IF141" s="25"/>
    </row>
    <row r="142" spans="1:240" ht="78.75" x14ac:dyDescent="0.25">
      <c r="A142" s="11" t="s">
        <v>238</v>
      </c>
      <c r="B142" s="19" t="s">
        <v>239</v>
      </c>
      <c r="C142" s="20">
        <v>28587.4</v>
      </c>
      <c r="D142" s="21">
        <v>0</v>
      </c>
      <c r="E142" s="21">
        <v>0</v>
      </c>
      <c r="F142" s="24"/>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c r="HZ142" s="25"/>
      <c r="IA142" s="25"/>
      <c r="IB142" s="25"/>
      <c r="IC142" s="25"/>
      <c r="ID142" s="25"/>
      <c r="IE142" s="25"/>
      <c r="IF142" s="25"/>
    </row>
    <row r="143" spans="1:240" ht="47.25" x14ac:dyDescent="0.25">
      <c r="A143" s="11" t="s">
        <v>240</v>
      </c>
      <c r="B143" s="19" t="s">
        <v>241</v>
      </c>
      <c r="C143" s="20">
        <v>8243.5</v>
      </c>
      <c r="D143" s="21">
        <v>85998.9</v>
      </c>
      <c r="E143" s="21">
        <v>0</v>
      </c>
      <c r="F143" s="24"/>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c r="HZ143" s="25"/>
      <c r="IA143" s="25"/>
      <c r="IB143" s="25"/>
      <c r="IC143" s="25"/>
      <c r="ID143" s="25"/>
      <c r="IE143" s="25"/>
      <c r="IF143" s="25"/>
    </row>
    <row r="144" spans="1:240" ht="47.25" x14ac:dyDescent="0.25">
      <c r="A144" s="11" t="s">
        <v>242</v>
      </c>
      <c r="B144" s="19" t="s">
        <v>243</v>
      </c>
      <c r="C144" s="20">
        <v>4164.8</v>
      </c>
      <c r="D144" s="21">
        <v>0</v>
      </c>
      <c r="E144" s="21">
        <v>0</v>
      </c>
      <c r="F144" s="24"/>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c r="HZ144" s="25"/>
      <c r="IA144" s="25"/>
      <c r="IB144" s="25"/>
      <c r="IC144" s="25"/>
      <c r="ID144" s="25"/>
      <c r="IE144" s="25"/>
      <c r="IF144" s="25"/>
    </row>
    <row r="145" spans="1:240" s="47" customFormat="1" ht="31.5" x14ac:dyDescent="0.25">
      <c r="A145" s="11" t="s">
        <v>244</v>
      </c>
      <c r="B145" s="19" t="s">
        <v>245</v>
      </c>
      <c r="C145" s="20">
        <v>0</v>
      </c>
      <c r="D145" s="21">
        <v>21120.400000000001</v>
      </c>
      <c r="E145" s="21">
        <v>0</v>
      </c>
      <c r="F145" s="24"/>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c r="HZ145" s="25"/>
      <c r="IA145" s="25"/>
      <c r="IB145" s="25"/>
      <c r="IC145" s="25"/>
      <c r="ID145" s="25"/>
      <c r="IE145" s="25"/>
      <c r="IF145" s="25"/>
    </row>
    <row r="146" spans="1:240" s="47" customFormat="1" ht="63" x14ac:dyDescent="0.25">
      <c r="A146" s="11" t="s">
        <v>246</v>
      </c>
      <c r="B146" s="19" t="s">
        <v>247</v>
      </c>
      <c r="C146" s="20">
        <v>0</v>
      </c>
      <c r="D146" s="21">
        <v>17819.7</v>
      </c>
      <c r="E146" s="21">
        <v>0</v>
      </c>
      <c r="F146" s="24"/>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c r="HZ146" s="25"/>
      <c r="IA146" s="25"/>
      <c r="IB146" s="25"/>
      <c r="IC146" s="25"/>
      <c r="ID146" s="25"/>
      <c r="IE146" s="25"/>
      <c r="IF146" s="25"/>
    </row>
    <row r="147" spans="1:240" s="47" customFormat="1" ht="94.5" x14ac:dyDescent="0.25">
      <c r="A147" s="11" t="s">
        <v>248</v>
      </c>
      <c r="B147" s="19" t="s">
        <v>249</v>
      </c>
      <c r="C147" s="20">
        <v>4725.3999999999996</v>
      </c>
      <c r="D147" s="21">
        <v>0</v>
      </c>
      <c r="E147" s="21">
        <v>0</v>
      </c>
      <c r="F147" s="24"/>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c r="HZ147" s="25"/>
      <c r="IA147" s="25"/>
      <c r="IB147" s="25"/>
      <c r="IC147" s="25"/>
      <c r="ID147" s="25"/>
      <c r="IE147" s="25"/>
      <c r="IF147" s="25"/>
    </row>
    <row r="148" spans="1:240" s="47" customFormat="1" ht="63" x14ac:dyDescent="0.25">
      <c r="A148" s="11" t="s">
        <v>250</v>
      </c>
      <c r="B148" s="19" t="s">
        <v>251</v>
      </c>
      <c r="C148" s="20">
        <v>108141.1</v>
      </c>
      <c r="D148" s="21">
        <v>108141.1</v>
      </c>
      <c r="E148" s="21">
        <v>102950.9</v>
      </c>
      <c r="F148" s="24"/>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c r="HZ148" s="25"/>
      <c r="IA148" s="25"/>
      <c r="IB148" s="25"/>
      <c r="IC148" s="25"/>
      <c r="ID148" s="25"/>
      <c r="IE148" s="25"/>
      <c r="IF148" s="25"/>
    </row>
    <row r="149" spans="1:240" ht="47.25" x14ac:dyDescent="0.25">
      <c r="A149" s="11" t="s">
        <v>252</v>
      </c>
      <c r="B149" s="16" t="s">
        <v>253</v>
      </c>
      <c r="C149" s="20">
        <v>786.9</v>
      </c>
      <c r="D149" s="21">
        <v>1046.8</v>
      </c>
      <c r="E149" s="21">
        <v>0</v>
      </c>
      <c r="F149" s="24"/>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c r="HZ149" s="25"/>
      <c r="IA149" s="25"/>
      <c r="IB149" s="25"/>
      <c r="IC149" s="25"/>
      <c r="ID149" s="25"/>
      <c r="IE149" s="25"/>
      <c r="IF149" s="25"/>
    </row>
    <row r="150" spans="1:240" ht="31.5" x14ac:dyDescent="0.25">
      <c r="A150" s="11" t="s">
        <v>254</v>
      </c>
      <c r="B150" s="16" t="s">
        <v>255</v>
      </c>
      <c r="C150" s="20">
        <v>6552</v>
      </c>
      <c r="D150" s="21"/>
      <c r="E150" s="21"/>
      <c r="F150" s="24"/>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c r="HZ150" s="25"/>
      <c r="IA150" s="25"/>
      <c r="IB150" s="25"/>
      <c r="IC150" s="25"/>
      <c r="ID150" s="25"/>
      <c r="IE150" s="25"/>
      <c r="IF150" s="25"/>
    </row>
    <row r="151" spans="1:240" s="47" customFormat="1" ht="31.5" x14ac:dyDescent="0.25">
      <c r="A151" s="11" t="s">
        <v>256</v>
      </c>
      <c r="B151" s="16" t="s">
        <v>257</v>
      </c>
      <c r="C151" s="20">
        <v>1921.9</v>
      </c>
      <c r="D151" s="21">
        <v>0</v>
      </c>
      <c r="E151" s="21">
        <v>0</v>
      </c>
      <c r="F151" s="24"/>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c r="HZ151" s="25"/>
      <c r="IA151" s="25"/>
      <c r="IB151" s="25"/>
      <c r="IC151" s="25"/>
      <c r="ID151" s="25"/>
      <c r="IE151" s="25"/>
      <c r="IF151" s="25"/>
    </row>
    <row r="152" spans="1:240" s="47" customFormat="1" ht="63" x14ac:dyDescent="0.25">
      <c r="A152" s="53" t="s">
        <v>258</v>
      </c>
      <c r="B152" s="19" t="s">
        <v>259</v>
      </c>
      <c r="C152" s="20">
        <v>808.3</v>
      </c>
      <c r="D152" s="21">
        <v>808.3</v>
      </c>
      <c r="E152" s="21">
        <v>809.3</v>
      </c>
      <c r="F152" s="24"/>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c r="HZ152" s="25"/>
      <c r="IA152" s="25"/>
      <c r="IB152" s="25"/>
      <c r="IC152" s="25"/>
      <c r="ID152" s="25"/>
      <c r="IE152" s="25"/>
      <c r="IF152" s="25"/>
    </row>
    <row r="153" spans="1:240" s="47" customFormat="1" ht="63" x14ac:dyDescent="0.25">
      <c r="A153" s="53" t="s">
        <v>258</v>
      </c>
      <c r="B153" s="54" t="s">
        <v>260</v>
      </c>
      <c r="C153" s="20">
        <v>0</v>
      </c>
      <c r="D153" s="21">
        <v>0</v>
      </c>
      <c r="E153" s="21">
        <v>3777</v>
      </c>
      <c r="F153" s="24"/>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c r="HZ153" s="25"/>
      <c r="IA153" s="25"/>
      <c r="IB153" s="25"/>
      <c r="IC153" s="25"/>
      <c r="ID153" s="25"/>
      <c r="IE153" s="25"/>
      <c r="IF153" s="25"/>
    </row>
    <row r="154" spans="1:240" s="47" customFormat="1" ht="47.25" x14ac:dyDescent="0.25">
      <c r="A154" s="53" t="s">
        <v>258</v>
      </c>
      <c r="B154" s="54" t="s">
        <v>261</v>
      </c>
      <c r="C154" s="20">
        <v>63.3</v>
      </c>
      <c r="D154" s="21">
        <v>0</v>
      </c>
      <c r="E154" s="21">
        <v>0</v>
      </c>
      <c r="F154" s="24"/>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row>
    <row r="155" spans="1:240" s="47" customFormat="1" ht="31.5" x14ac:dyDescent="0.25">
      <c r="A155" s="55" t="s">
        <v>262</v>
      </c>
      <c r="B155" s="35" t="s">
        <v>263</v>
      </c>
      <c r="C155" s="20">
        <v>58937.8</v>
      </c>
      <c r="D155" s="21">
        <v>65150.1</v>
      </c>
      <c r="E155" s="21">
        <v>0</v>
      </c>
      <c r="F155" s="24"/>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c r="HZ155" s="25"/>
      <c r="IA155" s="25"/>
      <c r="IB155" s="25"/>
      <c r="IC155" s="25"/>
      <c r="ID155" s="25"/>
      <c r="IE155" s="25"/>
      <c r="IF155" s="25"/>
    </row>
    <row r="156" spans="1:240" s="47" customFormat="1" ht="31.5" x14ac:dyDescent="0.25">
      <c r="A156" s="55" t="s">
        <v>264</v>
      </c>
      <c r="B156" s="35" t="s">
        <v>265</v>
      </c>
      <c r="C156" s="20">
        <v>133053.29999999999</v>
      </c>
      <c r="D156" s="21">
        <v>0</v>
      </c>
      <c r="E156" s="21">
        <v>0</v>
      </c>
      <c r="F156" s="24"/>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row>
    <row r="157" spans="1:240" s="47" customFormat="1" ht="47.25" x14ac:dyDescent="0.25">
      <c r="A157" s="11" t="s">
        <v>266</v>
      </c>
      <c r="B157" s="16" t="s">
        <v>267</v>
      </c>
      <c r="C157" s="20">
        <v>0</v>
      </c>
      <c r="D157" s="21">
        <v>23151.8</v>
      </c>
      <c r="E157" s="21">
        <v>23151.8</v>
      </c>
      <c r="F157" s="24"/>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c r="HZ157" s="25"/>
      <c r="IA157" s="25"/>
      <c r="IB157" s="25"/>
      <c r="IC157" s="25"/>
      <c r="ID157" s="25"/>
      <c r="IE157" s="25"/>
      <c r="IF157" s="25"/>
    </row>
    <row r="158" spans="1:240" s="47" customFormat="1" ht="63" x14ac:dyDescent="0.25">
      <c r="A158" s="11" t="s">
        <v>266</v>
      </c>
      <c r="B158" s="16" t="s">
        <v>268</v>
      </c>
      <c r="C158" s="20">
        <v>0</v>
      </c>
      <c r="D158" s="21">
        <v>0</v>
      </c>
      <c r="E158" s="21">
        <v>0</v>
      </c>
      <c r="F158" s="24"/>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row>
    <row r="159" spans="1:240" s="47" customFormat="1" ht="63" x14ac:dyDescent="0.25">
      <c r="A159" s="11" t="s">
        <v>266</v>
      </c>
      <c r="B159" s="16" t="s">
        <v>269</v>
      </c>
      <c r="C159" s="20">
        <v>108284.1</v>
      </c>
      <c r="D159" s="21">
        <v>0</v>
      </c>
      <c r="E159" s="21">
        <v>0</v>
      </c>
      <c r="F159" s="24"/>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c r="HZ159" s="25"/>
      <c r="IA159" s="25"/>
      <c r="IB159" s="25"/>
      <c r="IC159" s="25"/>
      <c r="ID159" s="25"/>
      <c r="IE159" s="25"/>
      <c r="IF159" s="25"/>
    </row>
    <row r="160" spans="1:240" s="47" customFormat="1" ht="31.5" x14ac:dyDescent="0.25">
      <c r="A160" s="55" t="s">
        <v>270</v>
      </c>
      <c r="B160" s="19" t="s">
        <v>271</v>
      </c>
      <c r="C160" s="20">
        <v>0</v>
      </c>
      <c r="D160" s="21">
        <v>0</v>
      </c>
      <c r="E160" s="21">
        <v>0</v>
      </c>
      <c r="F160" s="24"/>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c r="HZ160" s="25"/>
      <c r="IA160" s="25"/>
      <c r="IB160" s="25"/>
      <c r="IC160" s="25"/>
      <c r="ID160" s="25"/>
      <c r="IE160" s="25"/>
      <c r="IF160" s="25"/>
    </row>
    <row r="161" spans="1:240" s="47" customFormat="1" ht="63" x14ac:dyDescent="0.25">
      <c r="A161" s="55" t="s">
        <v>270</v>
      </c>
      <c r="B161" s="19" t="s">
        <v>272</v>
      </c>
      <c r="C161" s="20">
        <v>11289.8</v>
      </c>
      <c r="D161" s="21">
        <v>0</v>
      </c>
      <c r="E161" s="21">
        <v>0</v>
      </c>
      <c r="F161" s="24"/>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c r="HZ161" s="25"/>
      <c r="IA161" s="25"/>
      <c r="IB161" s="25"/>
      <c r="IC161" s="25"/>
      <c r="ID161" s="25"/>
      <c r="IE161" s="25"/>
      <c r="IF161" s="25"/>
    </row>
    <row r="162" spans="1:240" s="47" customFormat="1" ht="63" x14ac:dyDescent="0.25">
      <c r="A162" s="55" t="s">
        <v>270</v>
      </c>
      <c r="B162" s="19" t="s">
        <v>273</v>
      </c>
      <c r="C162" s="20">
        <v>100000</v>
      </c>
      <c r="D162" s="21">
        <v>100000</v>
      </c>
      <c r="E162" s="21">
        <v>100000</v>
      </c>
      <c r="F162" s="24"/>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c r="HZ162" s="25"/>
      <c r="IA162" s="25"/>
      <c r="IB162" s="25"/>
      <c r="IC162" s="25"/>
      <c r="ID162" s="25"/>
      <c r="IE162" s="25"/>
      <c r="IF162" s="25"/>
    </row>
    <row r="163" spans="1:240" s="47" customFormat="1" ht="63" x14ac:dyDescent="0.25">
      <c r="A163" s="55" t="s">
        <v>270</v>
      </c>
      <c r="B163" s="19" t="s">
        <v>274</v>
      </c>
      <c r="C163" s="20">
        <v>5000</v>
      </c>
      <c r="D163" s="21">
        <v>5000</v>
      </c>
      <c r="E163" s="21">
        <v>5000</v>
      </c>
      <c r="F163" s="24"/>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c r="HZ163" s="25"/>
      <c r="IA163" s="25"/>
      <c r="IB163" s="25"/>
      <c r="IC163" s="25"/>
      <c r="ID163" s="25"/>
      <c r="IE163" s="25"/>
      <c r="IF163" s="25"/>
    </row>
    <row r="164" spans="1:240" s="47" customFormat="1" ht="110.25" x14ac:dyDescent="0.25">
      <c r="A164" s="55" t="s">
        <v>270</v>
      </c>
      <c r="B164" s="19" t="s">
        <v>275</v>
      </c>
      <c r="C164" s="20">
        <v>72345.3</v>
      </c>
      <c r="D164" s="21">
        <v>68728</v>
      </c>
      <c r="E164" s="21">
        <v>65110.7</v>
      </c>
      <c r="F164" s="24"/>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c r="HZ164" s="25"/>
      <c r="IA164" s="25"/>
      <c r="IB164" s="25"/>
      <c r="IC164" s="25"/>
      <c r="ID164" s="25"/>
      <c r="IE164" s="25"/>
      <c r="IF164" s="25"/>
    </row>
    <row r="165" spans="1:240" s="47" customFormat="1" ht="47.25" x14ac:dyDescent="0.25">
      <c r="A165" s="55" t="s">
        <v>270</v>
      </c>
      <c r="B165" s="19" t="s">
        <v>276</v>
      </c>
      <c r="C165" s="20">
        <v>0</v>
      </c>
      <c r="D165" s="21">
        <v>6984.9</v>
      </c>
      <c r="E165" s="21">
        <v>6992.7</v>
      </c>
      <c r="F165" s="24"/>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c r="HZ165" s="25"/>
      <c r="IA165" s="25"/>
      <c r="IB165" s="25"/>
      <c r="IC165" s="25"/>
      <c r="ID165" s="25"/>
      <c r="IE165" s="25"/>
      <c r="IF165" s="25"/>
    </row>
    <row r="166" spans="1:240" s="47" customFormat="1" ht="110.25" x14ac:dyDescent="0.25">
      <c r="A166" s="55" t="s">
        <v>270</v>
      </c>
      <c r="B166" s="16" t="s">
        <v>277</v>
      </c>
      <c r="C166" s="20">
        <v>38870</v>
      </c>
      <c r="D166" s="21">
        <v>0</v>
      </c>
      <c r="E166" s="21">
        <v>25697</v>
      </c>
      <c r="F166" s="24"/>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row>
    <row r="167" spans="1:240" s="47" customFormat="1" ht="31.5" x14ac:dyDescent="0.25">
      <c r="A167" s="55" t="s">
        <v>270</v>
      </c>
      <c r="B167" s="16" t="s">
        <v>278</v>
      </c>
      <c r="C167" s="20">
        <v>48230.7</v>
      </c>
      <c r="D167" s="21">
        <v>0</v>
      </c>
      <c r="E167" s="21">
        <v>0</v>
      </c>
      <c r="F167" s="24"/>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row>
    <row r="168" spans="1:240" ht="47.25" x14ac:dyDescent="0.25">
      <c r="A168" s="11" t="s">
        <v>279</v>
      </c>
      <c r="B168" s="19" t="s">
        <v>280</v>
      </c>
      <c r="C168" s="20">
        <v>24585.3</v>
      </c>
      <c r="D168" s="20">
        <v>24331.9</v>
      </c>
      <c r="E168" s="20">
        <v>24331.9</v>
      </c>
      <c r="F168" s="24"/>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row>
    <row r="169" spans="1:240" s="47" customFormat="1" ht="47.25" x14ac:dyDescent="0.25">
      <c r="A169" s="11" t="s">
        <v>281</v>
      </c>
      <c r="B169" s="16" t="s">
        <v>282</v>
      </c>
      <c r="C169" s="20">
        <v>1584.9</v>
      </c>
      <c r="D169" s="20">
        <v>1584.9</v>
      </c>
      <c r="E169" s="20">
        <v>1584.9</v>
      </c>
      <c r="F169" s="24"/>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c r="HZ169" s="25"/>
      <c r="IA169" s="25"/>
      <c r="IB169" s="25"/>
      <c r="IC169" s="25"/>
      <c r="ID169" s="25"/>
      <c r="IE169" s="25"/>
      <c r="IF169" s="25"/>
    </row>
    <row r="170" spans="1:240" s="47" customFormat="1" ht="63" x14ac:dyDescent="0.25">
      <c r="A170" s="11" t="s">
        <v>281</v>
      </c>
      <c r="B170" s="16" t="s">
        <v>283</v>
      </c>
      <c r="C170" s="20">
        <v>704.4</v>
      </c>
      <c r="D170" s="20">
        <v>704.4</v>
      </c>
      <c r="E170" s="20">
        <v>704.4</v>
      </c>
      <c r="F170" s="24"/>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c r="HZ170" s="25"/>
      <c r="IA170" s="25"/>
      <c r="IB170" s="25"/>
      <c r="IC170" s="25"/>
      <c r="ID170" s="25"/>
      <c r="IE170" s="25"/>
      <c r="IF170" s="25"/>
    </row>
    <row r="171" spans="1:240" s="47" customFormat="1" ht="47.25" x14ac:dyDescent="0.25">
      <c r="A171" s="11" t="s">
        <v>281</v>
      </c>
      <c r="B171" s="16" t="s">
        <v>284</v>
      </c>
      <c r="C171" s="20">
        <v>1037</v>
      </c>
      <c r="D171" s="20">
        <v>880.5</v>
      </c>
      <c r="E171" s="20">
        <v>880.5</v>
      </c>
      <c r="F171" s="24"/>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c r="HZ171" s="25"/>
      <c r="IA171" s="25"/>
      <c r="IB171" s="25"/>
      <c r="IC171" s="25"/>
      <c r="ID171" s="25"/>
      <c r="IE171" s="25"/>
      <c r="IF171" s="25"/>
    </row>
    <row r="172" spans="1:240" ht="47.25" x14ac:dyDescent="0.25">
      <c r="A172" s="11" t="s">
        <v>281</v>
      </c>
      <c r="B172" s="19" t="s">
        <v>285</v>
      </c>
      <c r="C172" s="20">
        <v>322.60000000000002</v>
      </c>
      <c r="D172" s="21">
        <v>322.60000000000002</v>
      </c>
      <c r="E172" s="21">
        <v>322.60000000000002</v>
      </c>
      <c r="F172" s="24"/>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c r="HZ172" s="25"/>
      <c r="IA172" s="25"/>
      <c r="IB172" s="25"/>
      <c r="IC172" s="25"/>
      <c r="ID172" s="25"/>
      <c r="IE172" s="25"/>
      <c r="IF172" s="25"/>
    </row>
    <row r="173" spans="1:240" s="47" customFormat="1" ht="63" x14ac:dyDescent="0.25">
      <c r="A173" s="11" t="s">
        <v>281</v>
      </c>
      <c r="B173" s="19" t="s">
        <v>286</v>
      </c>
      <c r="C173" s="20">
        <v>880.5</v>
      </c>
      <c r="D173" s="20">
        <v>880.5</v>
      </c>
      <c r="E173" s="20">
        <v>880.5</v>
      </c>
      <c r="F173" s="9"/>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c r="HZ173" s="25"/>
      <c r="IA173" s="25"/>
      <c r="IB173" s="25"/>
      <c r="IC173" s="25"/>
      <c r="ID173" s="25"/>
      <c r="IE173" s="25"/>
      <c r="IF173" s="25"/>
    </row>
    <row r="174" spans="1:240" s="47" customFormat="1" ht="47.25" x14ac:dyDescent="0.25">
      <c r="A174" s="11" t="s">
        <v>281</v>
      </c>
      <c r="B174" s="19" t="s">
        <v>287</v>
      </c>
      <c r="C174" s="20">
        <v>5321.5</v>
      </c>
      <c r="D174" s="20">
        <v>2380</v>
      </c>
      <c r="E174" s="20">
        <v>2380</v>
      </c>
      <c r="F174" s="24"/>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c r="HZ174" s="25"/>
      <c r="IA174" s="25"/>
      <c r="IB174" s="25"/>
      <c r="IC174" s="25"/>
      <c r="ID174" s="25"/>
      <c r="IE174" s="25"/>
      <c r="IF174" s="25"/>
    </row>
    <row r="175" spans="1:240" s="47" customFormat="1" ht="63" x14ac:dyDescent="0.25">
      <c r="A175" s="55" t="s">
        <v>281</v>
      </c>
      <c r="B175" s="19" t="s">
        <v>288</v>
      </c>
      <c r="C175" s="20">
        <v>5890.9</v>
      </c>
      <c r="D175" s="20">
        <v>4922.6000000000004</v>
      </c>
      <c r="E175" s="20">
        <v>4922.6000000000004</v>
      </c>
      <c r="F175" s="24"/>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c r="HZ175" s="25"/>
      <c r="IA175" s="25"/>
      <c r="IB175" s="25"/>
      <c r="IC175" s="25"/>
      <c r="ID175" s="25"/>
      <c r="IE175" s="25"/>
      <c r="IF175" s="25"/>
    </row>
    <row r="176" spans="1:240" s="47" customFormat="1" ht="63" x14ac:dyDescent="0.25">
      <c r="A176" s="55" t="s">
        <v>281</v>
      </c>
      <c r="B176" s="19" t="s">
        <v>289</v>
      </c>
      <c r="C176" s="20">
        <v>0</v>
      </c>
      <c r="D176" s="20">
        <v>0</v>
      </c>
      <c r="E176" s="20">
        <v>49749.4</v>
      </c>
      <c r="F176" s="24"/>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row>
    <row r="177" spans="1:240" s="47" customFormat="1" ht="47.25" x14ac:dyDescent="0.25">
      <c r="A177" s="55" t="s">
        <v>281</v>
      </c>
      <c r="B177" s="19" t="s">
        <v>290</v>
      </c>
      <c r="C177" s="20">
        <v>0</v>
      </c>
      <c r="D177" s="20">
        <v>4355.5</v>
      </c>
      <c r="E177" s="20">
        <v>0</v>
      </c>
      <c r="F177" s="24"/>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c r="HZ177" s="25"/>
      <c r="IA177" s="25"/>
      <c r="IB177" s="25"/>
      <c r="IC177" s="25"/>
      <c r="ID177" s="25"/>
      <c r="IE177" s="25"/>
      <c r="IF177" s="25"/>
    </row>
    <row r="178" spans="1:240" s="47" customFormat="1" ht="78.75" x14ac:dyDescent="0.25">
      <c r="A178" s="55" t="s">
        <v>281</v>
      </c>
      <c r="B178" s="19" t="s">
        <v>291</v>
      </c>
      <c r="C178" s="20">
        <v>70</v>
      </c>
      <c r="D178" s="20">
        <v>70</v>
      </c>
      <c r="E178" s="20">
        <v>70</v>
      </c>
      <c r="F178" s="24"/>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c r="HZ178" s="25"/>
      <c r="IA178" s="25"/>
      <c r="IB178" s="25"/>
      <c r="IC178" s="25"/>
      <c r="ID178" s="25"/>
      <c r="IE178" s="25"/>
      <c r="IF178" s="25"/>
    </row>
    <row r="179" spans="1:240" s="47" customFormat="1" ht="94.5" x14ac:dyDescent="0.25">
      <c r="A179" s="55" t="s">
        <v>281</v>
      </c>
      <c r="B179" s="19" t="s">
        <v>249</v>
      </c>
      <c r="C179" s="20">
        <v>0</v>
      </c>
      <c r="D179" s="20">
        <v>4907.1000000000004</v>
      </c>
      <c r="E179" s="20">
        <v>0</v>
      </c>
      <c r="F179" s="24"/>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c r="HZ179" s="25"/>
      <c r="IA179" s="25"/>
      <c r="IB179" s="25"/>
      <c r="IC179" s="25"/>
      <c r="ID179" s="25"/>
      <c r="IE179" s="25"/>
      <c r="IF179" s="25"/>
    </row>
    <row r="180" spans="1:240" s="47" customFormat="1" ht="31.5" x14ac:dyDescent="0.25">
      <c r="A180" s="55" t="s">
        <v>292</v>
      </c>
      <c r="B180" s="19" t="s">
        <v>293</v>
      </c>
      <c r="C180" s="20">
        <v>21644.3</v>
      </c>
      <c r="D180" s="20">
        <v>21644.3</v>
      </c>
      <c r="E180" s="20">
        <v>21644.3</v>
      </c>
      <c r="F180" s="24"/>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c r="HZ180" s="25"/>
      <c r="IA180" s="25"/>
      <c r="IB180" s="25"/>
      <c r="IC180" s="25"/>
      <c r="ID180" s="25"/>
      <c r="IE180" s="25"/>
      <c r="IF180" s="25"/>
    </row>
    <row r="181" spans="1:240" s="47" customFormat="1" ht="31.5" x14ac:dyDescent="0.25">
      <c r="A181" s="55" t="s">
        <v>292</v>
      </c>
      <c r="B181" s="19" t="s">
        <v>294</v>
      </c>
      <c r="C181" s="20">
        <v>1034</v>
      </c>
      <c r="D181" s="20">
        <v>1034</v>
      </c>
      <c r="E181" s="20">
        <v>1034</v>
      </c>
      <c r="F181" s="24"/>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c r="HZ181" s="25"/>
      <c r="IA181" s="25"/>
      <c r="IB181" s="25"/>
      <c r="IC181" s="25"/>
      <c r="ID181" s="25"/>
      <c r="IE181" s="25"/>
      <c r="IF181" s="25"/>
    </row>
    <row r="182" spans="1:240" s="47" customFormat="1" ht="47.25" x14ac:dyDescent="0.25">
      <c r="A182" s="55" t="s">
        <v>292</v>
      </c>
      <c r="B182" s="19" t="s">
        <v>295</v>
      </c>
      <c r="C182" s="20">
        <v>518</v>
      </c>
      <c r="D182" s="20">
        <v>518</v>
      </c>
      <c r="E182" s="20">
        <v>518</v>
      </c>
      <c r="F182" s="24"/>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c r="HZ182" s="25"/>
      <c r="IA182" s="25"/>
      <c r="IB182" s="25"/>
      <c r="IC182" s="25"/>
      <c r="ID182" s="25"/>
      <c r="IE182" s="25"/>
      <c r="IF182" s="25"/>
    </row>
    <row r="183" spans="1:240" s="47" customFormat="1" ht="63" x14ac:dyDescent="0.25">
      <c r="A183" s="55" t="s">
        <v>292</v>
      </c>
      <c r="B183" s="19" t="s">
        <v>296</v>
      </c>
      <c r="C183" s="20">
        <v>1113.5</v>
      </c>
      <c r="D183" s="20">
        <v>1113.5</v>
      </c>
      <c r="E183" s="20">
        <v>0</v>
      </c>
      <c r="F183" s="24"/>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c r="HZ183" s="25"/>
      <c r="IA183" s="25"/>
      <c r="IB183" s="25"/>
      <c r="IC183" s="25"/>
      <c r="ID183" s="25"/>
      <c r="IE183" s="25"/>
      <c r="IF183" s="25"/>
    </row>
    <row r="184" spans="1:240" s="15" customFormat="1" ht="47.25" x14ac:dyDescent="0.25">
      <c r="A184" s="55" t="s">
        <v>292</v>
      </c>
      <c r="B184" s="19" t="s">
        <v>297</v>
      </c>
      <c r="C184" s="20">
        <v>0</v>
      </c>
      <c r="D184" s="21">
        <v>9356.7000000000007</v>
      </c>
      <c r="E184" s="21">
        <v>9356.7000000000007</v>
      </c>
      <c r="F184" s="24"/>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c r="HZ184" s="25"/>
      <c r="IA184" s="25"/>
      <c r="IB184" s="25"/>
      <c r="IC184" s="25"/>
      <c r="ID184" s="25"/>
      <c r="IE184" s="25"/>
      <c r="IF184" s="25"/>
    </row>
    <row r="185" spans="1:240" s="15" customFormat="1" ht="78.75" x14ac:dyDescent="0.25">
      <c r="A185" s="55" t="s">
        <v>292</v>
      </c>
      <c r="B185" s="19" t="s">
        <v>298</v>
      </c>
      <c r="C185" s="20">
        <v>0</v>
      </c>
      <c r="D185" s="21">
        <v>2209.9</v>
      </c>
      <c r="E185" s="21">
        <v>0</v>
      </c>
      <c r="F185" s="24"/>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c r="HZ185" s="25"/>
      <c r="IA185" s="25"/>
      <c r="IB185" s="25"/>
      <c r="IC185" s="25"/>
      <c r="ID185" s="25"/>
      <c r="IE185" s="25"/>
      <c r="IF185" s="25"/>
    </row>
    <row r="186" spans="1:240" s="15" customFormat="1" ht="47.25" x14ac:dyDescent="0.25">
      <c r="A186" s="55" t="s">
        <v>292</v>
      </c>
      <c r="B186" s="19" t="s">
        <v>299</v>
      </c>
      <c r="C186" s="20">
        <v>910.5</v>
      </c>
      <c r="D186" s="21">
        <v>1033.7</v>
      </c>
      <c r="E186" s="21">
        <v>1109.9000000000001</v>
      </c>
      <c r="F186" s="24"/>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c r="HZ186" s="25"/>
      <c r="IA186" s="25"/>
      <c r="IB186" s="25"/>
      <c r="IC186" s="25"/>
      <c r="ID186" s="25"/>
      <c r="IE186" s="25"/>
      <c r="IF186" s="25"/>
    </row>
    <row r="187" spans="1:240" s="15" customFormat="1" ht="63" x14ac:dyDescent="0.25">
      <c r="A187" s="55" t="s">
        <v>292</v>
      </c>
      <c r="B187" s="19" t="s">
        <v>300</v>
      </c>
      <c r="C187" s="20">
        <v>4831.6000000000004</v>
      </c>
      <c r="D187" s="20">
        <v>4831.6000000000004</v>
      </c>
      <c r="E187" s="20">
        <v>4831.6000000000004</v>
      </c>
      <c r="F187" s="24"/>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c r="HZ187" s="25"/>
      <c r="IA187" s="25"/>
      <c r="IB187" s="25"/>
      <c r="IC187" s="25"/>
      <c r="ID187" s="25"/>
      <c r="IE187" s="25"/>
      <c r="IF187" s="25"/>
    </row>
    <row r="188" spans="1:240" ht="63" x14ac:dyDescent="0.25">
      <c r="A188" s="53" t="s">
        <v>292</v>
      </c>
      <c r="B188" s="16" t="s">
        <v>301</v>
      </c>
      <c r="C188" s="20">
        <v>12486.1</v>
      </c>
      <c r="D188" s="20">
        <v>12486.1</v>
      </c>
      <c r="E188" s="20">
        <v>12486.1</v>
      </c>
      <c r="F188" s="24"/>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c r="HZ188" s="25"/>
      <c r="IA188" s="25"/>
      <c r="IB188" s="25"/>
      <c r="IC188" s="25"/>
      <c r="ID188" s="25"/>
      <c r="IE188" s="25"/>
      <c r="IF188" s="25"/>
    </row>
    <row r="189" spans="1:240" ht="94.5" x14ac:dyDescent="0.25">
      <c r="A189" s="55" t="s">
        <v>302</v>
      </c>
      <c r="B189" s="19" t="s">
        <v>303</v>
      </c>
      <c r="C189" s="20">
        <v>3196.6</v>
      </c>
      <c r="D189" s="20">
        <v>3196.6</v>
      </c>
      <c r="E189" s="20">
        <v>3196.6</v>
      </c>
      <c r="F189" s="24"/>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c r="HZ189" s="25"/>
      <c r="IA189" s="25"/>
      <c r="IB189" s="25"/>
      <c r="IC189" s="25"/>
      <c r="ID189" s="25"/>
      <c r="IE189" s="25"/>
      <c r="IF189" s="25"/>
    </row>
    <row r="190" spans="1:240" s="15" customFormat="1" ht="31.5" x14ac:dyDescent="0.25">
      <c r="A190" s="55" t="s">
        <v>292</v>
      </c>
      <c r="B190" s="19" t="s">
        <v>304</v>
      </c>
      <c r="C190" s="20">
        <v>343</v>
      </c>
      <c r="D190" s="20">
        <v>343</v>
      </c>
      <c r="E190" s="20">
        <v>0</v>
      </c>
      <c r="F190" s="24"/>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c r="HZ190" s="25"/>
      <c r="IA190" s="25"/>
      <c r="IB190" s="25"/>
      <c r="IC190" s="25"/>
      <c r="ID190" s="25"/>
      <c r="IE190" s="25"/>
      <c r="IF190" s="25"/>
    </row>
    <row r="191" spans="1:240" s="15" customFormat="1" ht="63" x14ac:dyDescent="0.25">
      <c r="A191" s="55" t="s">
        <v>292</v>
      </c>
      <c r="B191" s="19" t="s">
        <v>305</v>
      </c>
      <c r="C191" s="20">
        <v>3606.8</v>
      </c>
      <c r="D191" s="20">
        <v>3606.8</v>
      </c>
      <c r="E191" s="20">
        <v>3606.8</v>
      </c>
      <c r="F191" s="24"/>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c r="HZ191" s="25"/>
      <c r="IA191" s="25"/>
      <c r="IB191" s="25"/>
      <c r="IC191" s="25"/>
      <c r="ID191" s="25"/>
      <c r="IE191" s="25"/>
      <c r="IF191" s="25"/>
    </row>
    <row r="192" spans="1:240" s="15" customFormat="1" ht="63" x14ac:dyDescent="0.25">
      <c r="A192" s="55" t="s">
        <v>292</v>
      </c>
      <c r="B192" s="19" t="s">
        <v>306</v>
      </c>
      <c r="C192" s="20">
        <v>2187</v>
      </c>
      <c r="D192" s="20">
        <v>2187</v>
      </c>
      <c r="E192" s="20">
        <v>0</v>
      </c>
      <c r="F192" s="24"/>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c r="HZ192" s="25"/>
      <c r="IA192" s="25"/>
      <c r="IB192" s="25"/>
      <c r="IC192" s="25"/>
      <c r="ID192" s="25"/>
      <c r="IE192" s="25"/>
      <c r="IF192" s="25"/>
    </row>
    <row r="193" spans="1:240" s="15" customFormat="1" ht="63" x14ac:dyDescent="0.25">
      <c r="A193" s="53" t="s">
        <v>292</v>
      </c>
      <c r="B193" s="16" t="s">
        <v>307</v>
      </c>
      <c r="C193" s="20">
        <v>697.6</v>
      </c>
      <c r="D193" s="21">
        <v>697.6</v>
      </c>
      <c r="E193" s="21">
        <v>697.6</v>
      </c>
      <c r="F193" s="24"/>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c r="HZ193" s="25"/>
      <c r="IA193" s="25"/>
      <c r="IB193" s="25"/>
      <c r="IC193" s="25"/>
      <c r="ID193" s="25"/>
      <c r="IE193" s="25"/>
      <c r="IF193" s="25"/>
    </row>
    <row r="194" spans="1:240" s="15" customFormat="1" ht="63" x14ac:dyDescent="0.25">
      <c r="A194" s="53" t="s">
        <v>308</v>
      </c>
      <c r="B194" s="16" t="s">
        <v>309</v>
      </c>
      <c r="C194" s="20">
        <v>0</v>
      </c>
      <c r="D194" s="21">
        <v>2293.1</v>
      </c>
      <c r="E194" s="21">
        <v>0</v>
      </c>
      <c r="F194" s="24"/>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c r="HZ194" s="25"/>
      <c r="IA194" s="25"/>
      <c r="IB194" s="25"/>
      <c r="IC194" s="25"/>
      <c r="ID194" s="25"/>
      <c r="IE194" s="25"/>
      <c r="IF194" s="25"/>
    </row>
    <row r="195" spans="1:240" ht="31.5" x14ac:dyDescent="0.25">
      <c r="A195" s="12" t="s">
        <v>310</v>
      </c>
      <c r="B195" s="13" t="s">
        <v>311</v>
      </c>
      <c r="C195" s="14">
        <f>SUM(C196:C238)</f>
        <v>2811074.7</v>
      </c>
      <c r="D195" s="14">
        <f>SUM(D196:D238)</f>
        <v>2811608.5999999996</v>
      </c>
      <c r="E195" s="14">
        <f>SUM(E196:E238)</f>
        <v>2856364.0999999996</v>
      </c>
      <c r="F195" s="24"/>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c r="HZ195" s="25"/>
      <c r="IA195" s="25"/>
      <c r="IB195" s="25"/>
      <c r="IC195" s="25"/>
      <c r="ID195" s="25"/>
      <c r="IE195" s="25"/>
      <c r="IF195" s="25"/>
    </row>
    <row r="196" spans="1:240" ht="47.25" x14ac:dyDescent="0.25">
      <c r="A196" s="11" t="s">
        <v>312</v>
      </c>
      <c r="B196" s="19" t="s">
        <v>313</v>
      </c>
      <c r="C196" s="20">
        <v>9587.4</v>
      </c>
      <c r="D196" s="21">
        <v>10248.200000000001</v>
      </c>
      <c r="E196" s="21">
        <v>10641.5</v>
      </c>
      <c r="F196" s="24"/>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c r="HZ196" s="25"/>
      <c r="IA196" s="25"/>
      <c r="IB196" s="25"/>
      <c r="IC196" s="25"/>
      <c r="ID196" s="25"/>
      <c r="IE196" s="25"/>
      <c r="IF196" s="25"/>
    </row>
    <row r="197" spans="1:240" ht="47.25" x14ac:dyDescent="0.25">
      <c r="A197" s="11" t="s">
        <v>314</v>
      </c>
      <c r="B197" s="19" t="s">
        <v>315</v>
      </c>
      <c r="C197" s="20">
        <v>223312.2</v>
      </c>
      <c r="D197" s="21">
        <v>253880.4</v>
      </c>
      <c r="E197" s="21">
        <v>267454.40000000002</v>
      </c>
      <c r="F197" s="24"/>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c r="HZ197" s="25"/>
      <c r="IA197" s="25"/>
      <c r="IB197" s="25"/>
      <c r="IC197" s="25"/>
      <c r="ID197" s="25"/>
      <c r="IE197" s="25"/>
      <c r="IF197" s="25"/>
    </row>
    <row r="198" spans="1:240" ht="63" x14ac:dyDescent="0.25">
      <c r="A198" s="11" t="s">
        <v>316</v>
      </c>
      <c r="B198" s="19" t="s">
        <v>317</v>
      </c>
      <c r="C198" s="20">
        <v>4390.1000000000004</v>
      </c>
      <c r="D198" s="20">
        <v>4390.1000000000004</v>
      </c>
      <c r="E198" s="20">
        <v>4390.1000000000004</v>
      </c>
      <c r="F198" s="24"/>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c r="HZ198" s="25"/>
      <c r="IA198" s="25"/>
      <c r="IB198" s="25"/>
      <c r="IC198" s="25"/>
      <c r="ID198" s="25"/>
      <c r="IE198" s="25"/>
      <c r="IF198" s="25"/>
    </row>
    <row r="199" spans="1:240" ht="63" x14ac:dyDescent="0.25">
      <c r="A199" s="11" t="s">
        <v>316</v>
      </c>
      <c r="B199" s="19" t="s">
        <v>318</v>
      </c>
      <c r="C199" s="20">
        <v>236.4</v>
      </c>
      <c r="D199" s="20">
        <v>236.4</v>
      </c>
      <c r="E199" s="20">
        <v>236.4</v>
      </c>
      <c r="F199" s="24"/>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c r="HZ199" s="25"/>
      <c r="IA199" s="25"/>
      <c r="IB199" s="25"/>
      <c r="IC199" s="25"/>
      <c r="ID199" s="25"/>
      <c r="IE199" s="25"/>
      <c r="IF199" s="25"/>
    </row>
    <row r="200" spans="1:240" ht="78.75" x14ac:dyDescent="0.25">
      <c r="A200" s="11" t="s">
        <v>316</v>
      </c>
      <c r="B200" s="19" t="s">
        <v>319</v>
      </c>
      <c r="C200" s="20">
        <v>124.2</v>
      </c>
      <c r="D200" s="21">
        <v>124.2</v>
      </c>
      <c r="E200" s="21">
        <v>124.2</v>
      </c>
      <c r="F200" s="24"/>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c r="HZ200" s="25"/>
      <c r="IA200" s="25"/>
      <c r="IB200" s="25"/>
      <c r="IC200" s="25"/>
      <c r="ID200" s="25"/>
      <c r="IE200" s="25"/>
      <c r="IF200" s="25"/>
    </row>
    <row r="201" spans="1:240" ht="63" x14ac:dyDescent="0.25">
      <c r="A201" s="11" t="s">
        <v>316</v>
      </c>
      <c r="B201" s="19" t="s">
        <v>320</v>
      </c>
      <c r="C201" s="20">
        <v>731.9</v>
      </c>
      <c r="D201" s="21">
        <v>731.9</v>
      </c>
      <c r="E201" s="21">
        <v>731.9</v>
      </c>
      <c r="F201" s="24"/>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c r="HZ201" s="25"/>
      <c r="IA201" s="25"/>
      <c r="IB201" s="25"/>
      <c r="IC201" s="25"/>
      <c r="ID201" s="25"/>
      <c r="IE201" s="25"/>
      <c r="IF201" s="25"/>
    </row>
    <row r="202" spans="1:240" ht="47.25" x14ac:dyDescent="0.25">
      <c r="A202" s="11" t="s">
        <v>316</v>
      </c>
      <c r="B202" s="19" t="s">
        <v>321</v>
      </c>
      <c r="C202" s="20">
        <v>1182.7</v>
      </c>
      <c r="D202" s="20">
        <v>1182.7</v>
      </c>
      <c r="E202" s="20">
        <v>1182.7</v>
      </c>
      <c r="F202" s="24"/>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c r="HZ202" s="25"/>
      <c r="IA202" s="25"/>
      <c r="IB202" s="25"/>
      <c r="IC202" s="25"/>
      <c r="ID202" s="25"/>
      <c r="IE202" s="25"/>
      <c r="IF202" s="25"/>
    </row>
    <row r="203" spans="1:240" ht="189" x14ac:dyDescent="0.25">
      <c r="A203" s="11" t="s">
        <v>316</v>
      </c>
      <c r="B203" s="19" t="s">
        <v>322</v>
      </c>
      <c r="C203" s="20">
        <v>72.400000000000006</v>
      </c>
      <c r="D203" s="20">
        <v>70.3</v>
      </c>
      <c r="E203" s="20">
        <v>70.3</v>
      </c>
      <c r="F203" s="24"/>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c r="HZ203" s="25"/>
      <c r="IA203" s="25"/>
      <c r="IB203" s="25"/>
      <c r="IC203" s="25"/>
      <c r="ID203" s="25"/>
      <c r="IE203" s="25"/>
      <c r="IF203" s="25"/>
    </row>
    <row r="204" spans="1:240" s="56" customFormat="1" ht="63" x14ac:dyDescent="0.25">
      <c r="A204" s="11" t="s">
        <v>323</v>
      </c>
      <c r="B204" s="19" t="s">
        <v>324</v>
      </c>
      <c r="C204" s="20">
        <v>7065.7</v>
      </c>
      <c r="D204" s="20">
        <v>8465.7000000000007</v>
      </c>
      <c r="E204" s="20">
        <v>8465.7000000000007</v>
      </c>
      <c r="F204" s="24"/>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c r="HZ204" s="25"/>
      <c r="IA204" s="25"/>
      <c r="IB204" s="25"/>
      <c r="IC204" s="25"/>
      <c r="ID204" s="25"/>
      <c r="IE204" s="25"/>
      <c r="IF204" s="25"/>
    </row>
    <row r="205" spans="1:240" s="56" customFormat="1" ht="147.75" customHeight="1" x14ac:dyDescent="0.25">
      <c r="A205" s="11" t="s">
        <v>323</v>
      </c>
      <c r="B205" s="19" t="s">
        <v>325</v>
      </c>
      <c r="C205" s="20">
        <v>1300</v>
      </c>
      <c r="D205" s="20">
        <v>348</v>
      </c>
      <c r="E205" s="20">
        <v>348</v>
      </c>
      <c r="F205" s="24"/>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c r="HZ205" s="25"/>
      <c r="IA205" s="25"/>
      <c r="IB205" s="25"/>
      <c r="IC205" s="25"/>
      <c r="ID205" s="25"/>
      <c r="IE205" s="25"/>
      <c r="IF205" s="25"/>
    </row>
    <row r="206" spans="1:240" ht="78.75" x14ac:dyDescent="0.25">
      <c r="A206" s="11" t="s">
        <v>323</v>
      </c>
      <c r="B206" s="19" t="s">
        <v>326</v>
      </c>
      <c r="C206" s="20">
        <v>10603.5</v>
      </c>
      <c r="D206" s="21">
        <v>9181.5</v>
      </c>
      <c r="E206" s="21">
        <v>9517.6</v>
      </c>
      <c r="F206" s="24"/>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c r="DP206" s="25"/>
      <c r="DQ206" s="25"/>
      <c r="DR206" s="25"/>
      <c r="DS206" s="25"/>
      <c r="DT206" s="25"/>
      <c r="DU206" s="25"/>
      <c r="DV206" s="25"/>
      <c r="DW206" s="25"/>
      <c r="DX206" s="25"/>
      <c r="DY206" s="25"/>
      <c r="DZ206" s="25"/>
      <c r="EA206" s="25"/>
      <c r="EB206" s="25"/>
      <c r="EC206" s="25"/>
      <c r="ED206" s="25"/>
      <c r="EE206" s="25"/>
      <c r="EF206" s="25"/>
      <c r="EG206" s="25"/>
      <c r="EH206" s="25"/>
      <c r="EI206" s="25"/>
      <c r="EJ206" s="25"/>
      <c r="EK206" s="25"/>
      <c r="EL206" s="25"/>
      <c r="EM206" s="25"/>
      <c r="EN206" s="25"/>
      <c r="EO206" s="25"/>
      <c r="EP206" s="25"/>
      <c r="EQ206" s="25"/>
      <c r="ER206" s="25"/>
      <c r="ES206" s="25"/>
      <c r="ET206" s="25"/>
      <c r="EU206" s="25"/>
      <c r="EV206" s="25"/>
      <c r="EW206" s="25"/>
      <c r="EX206" s="25"/>
      <c r="EY206" s="25"/>
      <c r="EZ206" s="25"/>
      <c r="FA206" s="25"/>
      <c r="FB206" s="25"/>
      <c r="FC206" s="25"/>
      <c r="FD206" s="25"/>
      <c r="FE206" s="25"/>
      <c r="FF206" s="25"/>
      <c r="FG206" s="25"/>
      <c r="FH206" s="25"/>
      <c r="FI206" s="25"/>
      <c r="FJ206" s="25"/>
      <c r="FK206" s="25"/>
      <c r="FL206" s="25"/>
      <c r="FM206" s="25"/>
      <c r="FN206" s="25"/>
      <c r="FO206" s="25"/>
      <c r="FP206" s="25"/>
      <c r="FQ206" s="25"/>
      <c r="FR206" s="25"/>
      <c r="FS206" s="25"/>
      <c r="FT206" s="25"/>
      <c r="FU206" s="25"/>
      <c r="FV206" s="25"/>
      <c r="FW206" s="25"/>
      <c r="FX206" s="25"/>
      <c r="FY206" s="25"/>
      <c r="FZ206" s="25"/>
      <c r="GA206" s="25"/>
      <c r="GB206" s="25"/>
      <c r="GC206" s="25"/>
      <c r="GD206" s="25"/>
      <c r="GE206" s="25"/>
      <c r="GF206" s="25"/>
      <c r="GG206" s="25"/>
      <c r="GH206" s="25"/>
      <c r="GI206" s="25"/>
      <c r="GJ206" s="25"/>
      <c r="GK206" s="25"/>
      <c r="GL206" s="25"/>
      <c r="GM206" s="25"/>
      <c r="GN206" s="25"/>
      <c r="GO206" s="25"/>
      <c r="GP206" s="25"/>
      <c r="GQ206" s="25"/>
      <c r="GR206" s="25"/>
      <c r="GS206" s="25"/>
      <c r="GT206" s="25"/>
      <c r="GU206" s="25"/>
      <c r="GV206" s="25"/>
      <c r="GW206" s="25"/>
      <c r="GX206" s="25"/>
      <c r="GY206" s="25"/>
      <c r="GZ206" s="25"/>
      <c r="HA206" s="25"/>
      <c r="HB206" s="25"/>
      <c r="HC206" s="25"/>
      <c r="HD206" s="25"/>
      <c r="HE206" s="25"/>
      <c r="HF206" s="25"/>
      <c r="HG206" s="25"/>
      <c r="HH206" s="25"/>
      <c r="HI206" s="25"/>
      <c r="HJ206" s="25"/>
      <c r="HK206" s="25"/>
      <c r="HL206" s="25"/>
      <c r="HM206" s="25"/>
      <c r="HN206" s="25"/>
      <c r="HO206" s="25"/>
      <c r="HP206" s="25"/>
      <c r="HQ206" s="25"/>
      <c r="HR206" s="25"/>
      <c r="HS206" s="25"/>
      <c r="HT206" s="25"/>
      <c r="HU206" s="25"/>
      <c r="HV206" s="25"/>
      <c r="HW206" s="25"/>
      <c r="HX206" s="25"/>
      <c r="HY206" s="25"/>
      <c r="HZ206" s="25"/>
      <c r="IA206" s="25"/>
      <c r="IB206" s="25"/>
      <c r="IC206" s="25"/>
      <c r="ID206" s="25"/>
      <c r="IE206" s="25"/>
      <c r="IF206" s="25"/>
    </row>
    <row r="207" spans="1:240" ht="63" x14ac:dyDescent="0.25">
      <c r="A207" s="11" t="s">
        <v>323</v>
      </c>
      <c r="B207" s="19" t="s">
        <v>327</v>
      </c>
      <c r="C207" s="20">
        <v>7745.1</v>
      </c>
      <c r="D207" s="21">
        <v>7736.5</v>
      </c>
      <c r="E207" s="21">
        <v>7736.5</v>
      </c>
      <c r="F207" s="24"/>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c r="HZ207" s="25"/>
      <c r="IA207" s="25"/>
      <c r="IB207" s="25"/>
      <c r="IC207" s="25"/>
      <c r="ID207" s="25"/>
      <c r="IE207" s="25"/>
      <c r="IF207" s="25"/>
    </row>
    <row r="208" spans="1:240" ht="47.25" x14ac:dyDescent="0.25">
      <c r="A208" s="11" t="s">
        <v>323</v>
      </c>
      <c r="B208" s="19" t="s">
        <v>328</v>
      </c>
      <c r="C208" s="20">
        <v>39497.1</v>
      </c>
      <c r="D208" s="21">
        <v>54576.3</v>
      </c>
      <c r="E208" s="21">
        <v>54871.3</v>
      </c>
      <c r="F208" s="24"/>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c r="DA208" s="25"/>
      <c r="DB208" s="25"/>
      <c r="DC208" s="25"/>
      <c r="DD208" s="25"/>
      <c r="DE208" s="25"/>
      <c r="DF208" s="25"/>
      <c r="DG208" s="25"/>
      <c r="DH208" s="25"/>
      <c r="DI208" s="25"/>
      <c r="DJ208" s="25"/>
      <c r="DK208" s="25"/>
      <c r="DL208" s="25"/>
      <c r="DM208" s="25"/>
      <c r="DN208" s="25"/>
      <c r="DO208" s="25"/>
      <c r="DP208" s="25"/>
      <c r="DQ208" s="25"/>
      <c r="DR208" s="25"/>
      <c r="DS208" s="25"/>
      <c r="DT208" s="25"/>
      <c r="DU208" s="25"/>
      <c r="DV208" s="25"/>
      <c r="DW208" s="25"/>
      <c r="DX208" s="25"/>
      <c r="DY208" s="25"/>
      <c r="DZ208" s="25"/>
      <c r="EA208" s="25"/>
      <c r="EB208" s="25"/>
      <c r="EC208" s="25"/>
      <c r="ED208" s="25"/>
      <c r="EE208" s="25"/>
      <c r="EF208" s="25"/>
      <c r="EG208" s="25"/>
      <c r="EH208" s="25"/>
      <c r="EI208" s="25"/>
      <c r="EJ208" s="25"/>
      <c r="EK208" s="25"/>
      <c r="EL208" s="25"/>
      <c r="EM208" s="25"/>
      <c r="EN208" s="25"/>
      <c r="EO208" s="25"/>
      <c r="EP208" s="25"/>
      <c r="EQ208" s="25"/>
      <c r="ER208" s="25"/>
      <c r="ES208" s="25"/>
      <c r="ET208" s="25"/>
      <c r="EU208" s="25"/>
      <c r="EV208" s="25"/>
      <c r="EW208" s="25"/>
      <c r="EX208" s="25"/>
      <c r="EY208" s="25"/>
      <c r="EZ208" s="25"/>
      <c r="FA208" s="25"/>
      <c r="FB208" s="25"/>
      <c r="FC208" s="25"/>
      <c r="FD208" s="25"/>
      <c r="FE208" s="25"/>
      <c r="FF208" s="25"/>
      <c r="FG208" s="25"/>
      <c r="FH208" s="25"/>
      <c r="FI208" s="25"/>
      <c r="FJ208" s="25"/>
      <c r="FK208" s="25"/>
      <c r="FL208" s="25"/>
      <c r="FM208" s="25"/>
      <c r="FN208" s="25"/>
      <c r="FO208" s="25"/>
      <c r="FP208" s="25"/>
      <c r="FQ208" s="25"/>
      <c r="FR208" s="25"/>
      <c r="FS208" s="25"/>
      <c r="FT208" s="25"/>
      <c r="FU208" s="25"/>
      <c r="FV208" s="25"/>
      <c r="FW208" s="25"/>
      <c r="FX208" s="25"/>
      <c r="FY208" s="25"/>
      <c r="FZ208" s="25"/>
      <c r="GA208" s="25"/>
      <c r="GB208" s="25"/>
      <c r="GC208" s="25"/>
      <c r="GD208" s="25"/>
      <c r="GE208" s="25"/>
      <c r="GF208" s="25"/>
      <c r="GG208" s="25"/>
      <c r="GH208" s="25"/>
      <c r="GI208" s="25"/>
      <c r="GJ208" s="25"/>
      <c r="GK208" s="25"/>
      <c r="GL208" s="25"/>
      <c r="GM208" s="25"/>
      <c r="GN208" s="25"/>
      <c r="GO208" s="25"/>
      <c r="GP208" s="25"/>
      <c r="GQ208" s="25"/>
      <c r="GR208" s="25"/>
      <c r="GS208" s="25"/>
      <c r="GT208" s="25"/>
      <c r="GU208" s="25"/>
      <c r="GV208" s="25"/>
      <c r="GW208" s="25"/>
      <c r="GX208" s="25"/>
      <c r="GY208" s="25"/>
      <c r="GZ208" s="25"/>
      <c r="HA208" s="25"/>
      <c r="HB208" s="25"/>
      <c r="HC208" s="25"/>
      <c r="HD208" s="25"/>
      <c r="HE208" s="25"/>
      <c r="HF208" s="25"/>
      <c r="HG208" s="25"/>
      <c r="HH208" s="25"/>
      <c r="HI208" s="25"/>
      <c r="HJ208" s="25"/>
      <c r="HK208" s="25"/>
      <c r="HL208" s="25"/>
      <c r="HM208" s="25"/>
      <c r="HN208" s="25"/>
      <c r="HO208" s="25"/>
      <c r="HP208" s="25"/>
      <c r="HQ208" s="25"/>
      <c r="HR208" s="25"/>
      <c r="HS208" s="25"/>
      <c r="HT208" s="25"/>
      <c r="HU208" s="25"/>
      <c r="HV208" s="25"/>
      <c r="HW208" s="25"/>
      <c r="HX208" s="25"/>
      <c r="HY208" s="25"/>
      <c r="HZ208" s="25"/>
      <c r="IA208" s="25"/>
      <c r="IB208" s="25"/>
      <c r="IC208" s="25"/>
      <c r="ID208" s="25"/>
      <c r="IE208" s="25"/>
      <c r="IF208" s="25"/>
    </row>
    <row r="209" spans="1:240" ht="63" x14ac:dyDescent="0.25">
      <c r="A209" s="11" t="s">
        <v>323</v>
      </c>
      <c r="B209" s="19" t="s">
        <v>329</v>
      </c>
      <c r="C209" s="20">
        <v>2431.9</v>
      </c>
      <c r="D209" s="20">
        <v>2331.9</v>
      </c>
      <c r="E209" s="20">
        <v>2331.9</v>
      </c>
      <c r="F209" s="24"/>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c r="CW209" s="25"/>
      <c r="CX209" s="25"/>
      <c r="CY209" s="25"/>
      <c r="CZ209" s="25"/>
      <c r="DA209" s="25"/>
      <c r="DB209" s="25"/>
      <c r="DC209" s="25"/>
      <c r="DD209" s="25"/>
      <c r="DE209" s="25"/>
      <c r="DF209" s="25"/>
      <c r="DG209" s="25"/>
      <c r="DH209" s="25"/>
      <c r="DI209" s="25"/>
      <c r="DJ209" s="25"/>
      <c r="DK209" s="25"/>
      <c r="DL209" s="25"/>
      <c r="DM209" s="25"/>
      <c r="DN209" s="25"/>
      <c r="DO209" s="25"/>
      <c r="DP209" s="25"/>
      <c r="DQ209" s="25"/>
      <c r="DR209" s="25"/>
      <c r="DS209" s="25"/>
      <c r="DT209" s="25"/>
      <c r="DU209" s="25"/>
      <c r="DV209" s="25"/>
      <c r="DW209" s="25"/>
      <c r="DX209" s="25"/>
      <c r="DY209" s="25"/>
      <c r="DZ209" s="25"/>
      <c r="EA209" s="25"/>
      <c r="EB209" s="25"/>
      <c r="EC209" s="25"/>
      <c r="ED209" s="25"/>
      <c r="EE209" s="25"/>
      <c r="EF209" s="25"/>
      <c r="EG209" s="25"/>
      <c r="EH209" s="25"/>
      <c r="EI209" s="25"/>
      <c r="EJ209" s="25"/>
      <c r="EK209" s="25"/>
      <c r="EL209" s="25"/>
      <c r="EM209" s="25"/>
      <c r="EN209" s="25"/>
      <c r="EO209" s="25"/>
      <c r="EP209" s="25"/>
      <c r="EQ209" s="25"/>
      <c r="ER209" s="25"/>
      <c r="ES209" s="25"/>
      <c r="ET209" s="25"/>
      <c r="EU209" s="25"/>
      <c r="EV209" s="25"/>
      <c r="EW209" s="25"/>
      <c r="EX209" s="25"/>
      <c r="EY209" s="25"/>
      <c r="EZ209" s="25"/>
      <c r="FA209" s="25"/>
      <c r="FB209" s="25"/>
      <c r="FC209" s="25"/>
      <c r="FD209" s="25"/>
      <c r="FE209" s="25"/>
      <c r="FF209" s="25"/>
      <c r="FG209" s="25"/>
      <c r="FH209" s="25"/>
      <c r="FI209" s="25"/>
      <c r="FJ209" s="25"/>
      <c r="FK209" s="25"/>
      <c r="FL209" s="25"/>
      <c r="FM209" s="25"/>
      <c r="FN209" s="25"/>
      <c r="FO209" s="25"/>
      <c r="FP209" s="25"/>
      <c r="FQ209" s="25"/>
      <c r="FR209" s="25"/>
      <c r="FS209" s="25"/>
      <c r="FT209" s="25"/>
      <c r="FU209" s="25"/>
      <c r="FV209" s="25"/>
      <c r="FW209" s="25"/>
      <c r="FX209" s="25"/>
      <c r="FY209" s="25"/>
      <c r="FZ209" s="25"/>
      <c r="GA209" s="25"/>
      <c r="GB209" s="25"/>
      <c r="GC209" s="25"/>
      <c r="GD209" s="25"/>
      <c r="GE209" s="25"/>
      <c r="GF209" s="25"/>
      <c r="GG209" s="25"/>
      <c r="GH209" s="25"/>
      <c r="GI209" s="25"/>
      <c r="GJ209" s="25"/>
      <c r="GK209" s="25"/>
      <c r="GL209" s="25"/>
      <c r="GM209" s="25"/>
      <c r="GN209" s="25"/>
      <c r="GO209" s="25"/>
      <c r="GP209" s="25"/>
      <c r="GQ209" s="25"/>
      <c r="GR209" s="25"/>
      <c r="GS209" s="25"/>
      <c r="GT209" s="25"/>
      <c r="GU209" s="25"/>
      <c r="GV209" s="25"/>
      <c r="GW209" s="25"/>
      <c r="GX209" s="25"/>
      <c r="GY209" s="25"/>
      <c r="GZ209" s="25"/>
      <c r="HA209" s="25"/>
      <c r="HB209" s="25"/>
      <c r="HC209" s="25"/>
      <c r="HD209" s="25"/>
      <c r="HE209" s="25"/>
      <c r="HF209" s="25"/>
      <c r="HG209" s="25"/>
      <c r="HH209" s="25"/>
      <c r="HI209" s="25"/>
      <c r="HJ209" s="25"/>
      <c r="HK209" s="25"/>
      <c r="HL209" s="25"/>
      <c r="HM209" s="25"/>
      <c r="HN209" s="25"/>
      <c r="HO209" s="25"/>
      <c r="HP209" s="25"/>
      <c r="HQ209" s="25"/>
      <c r="HR209" s="25"/>
      <c r="HS209" s="25"/>
      <c r="HT209" s="25"/>
      <c r="HU209" s="25"/>
      <c r="HV209" s="25"/>
      <c r="HW209" s="25"/>
      <c r="HX209" s="25"/>
      <c r="HY209" s="25"/>
      <c r="HZ209" s="25"/>
      <c r="IA209" s="25"/>
      <c r="IB209" s="25"/>
      <c r="IC209" s="25"/>
      <c r="ID209" s="25"/>
      <c r="IE209" s="25"/>
      <c r="IF209" s="25"/>
    </row>
    <row r="210" spans="1:240" ht="63" x14ac:dyDescent="0.25">
      <c r="A210" s="55" t="s">
        <v>323</v>
      </c>
      <c r="B210" s="35" t="s">
        <v>330</v>
      </c>
      <c r="C210" s="20">
        <v>0.6</v>
      </c>
      <c r="D210" s="21">
        <v>0.6</v>
      </c>
      <c r="E210" s="21">
        <v>0.6</v>
      </c>
      <c r="F210" s="24"/>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c r="CW210" s="25"/>
      <c r="CX210" s="25"/>
      <c r="CY210" s="25"/>
      <c r="CZ210" s="25"/>
      <c r="DA210" s="25"/>
      <c r="DB210" s="25"/>
      <c r="DC210" s="25"/>
      <c r="DD210" s="25"/>
      <c r="DE210" s="25"/>
      <c r="DF210" s="25"/>
      <c r="DG210" s="25"/>
      <c r="DH210" s="25"/>
      <c r="DI210" s="25"/>
      <c r="DJ210" s="25"/>
      <c r="DK210" s="25"/>
      <c r="DL210" s="25"/>
      <c r="DM210" s="25"/>
      <c r="DN210" s="25"/>
      <c r="DO210" s="25"/>
      <c r="DP210" s="25"/>
      <c r="DQ210" s="25"/>
      <c r="DR210" s="25"/>
      <c r="DS210" s="25"/>
      <c r="DT210" s="25"/>
      <c r="DU210" s="25"/>
      <c r="DV210" s="25"/>
      <c r="DW210" s="25"/>
      <c r="DX210" s="25"/>
      <c r="DY210" s="25"/>
      <c r="DZ210" s="25"/>
      <c r="EA210" s="25"/>
      <c r="EB210" s="25"/>
      <c r="EC210" s="25"/>
      <c r="ED210" s="25"/>
      <c r="EE210" s="25"/>
      <c r="EF210" s="25"/>
      <c r="EG210" s="25"/>
      <c r="EH210" s="25"/>
      <c r="EI210" s="25"/>
      <c r="EJ210" s="25"/>
      <c r="EK210" s="25"/>
      <c r="EL210" s="25"/>
      <c r="EM210" s="25"/>
      <c r="EN210" s="25"/>
      <c r="EO210" s="25"/>
      <c r="EP210" s="25"/>
      <c r="EQ210" s="25"/>
      <c r="ER210" s="25"/>
      <c r="ES210" s="25"/>
      <c r="ET210" s="25"/>
      <c r="EU210" s="25"/>
      <c r="EV210" s="25"/>
      <c r="EW210" s="25"/>
      <c r="EX210" s="25"/>
      <c r="EY210" s="25"/>
      <c r="EZ210" s="25"/>
      <c r="FA210" s="25"/>
      <c r="FB210" s="25"/>
      <c r="FC210" s="25"/>
      <c r="FD210" s="25"/>
      <c r="FE210" s="25"/>
      <c r="FF210" s="25"/>
      <c r="FG210" s="25"/>
      <c r="FH210" s="25"/>
      <c r="FI210" s="25"/>
      <c r="FJ210" s="25"/>
      <c r="FK210" s="25"/>
      <c r="FL210" s="25"/>
      <c r="FM210" s="25"/>
      <c r="FN210" s="25"/>
      <c r="FO210" s="25"/>
      <c r="FP210" s="25"/>
      <c r="FQ210" s="25"/>
      <c r="FR210" s="25"/>
      <c r="FS210" s="25"/>
      <c r="FT210" s="25"/>
      <c r="FU210" s="25"/>
      <c r="FV210" s="25"/>
      <c r="FW210" s="25"/>
      <c r="FX210" s="25"/>
      <c r="FY210" s="25"/>
      <c r="FZ210" s="25"/>
      <c r="GA210" s="25"/>
      <c r="GB210" s="25"/>
      <c r="GC210" s="25"/>
      <c r="GD210" s="25"/>
      <c r="GE210" s="25"/>
      <c r="GF210" s="25"/>
      <c r="GG210" s="25"/>
      <c r="GH210" s="25"/>
      <c r="GI210" s="25"/>
      <c r="GJ210" s="25"/>
      <c r="GK210" s="25"/>
      <c r="GL210" s="25"/>
      <c r="GM210" s="25"/>
      <c r="GN210" s="25"/>
      <c r="GO210" s="25"/>
      <c r="GP210" s="25"/>
      <c r="GQ210" s="25"/>
      <c r="GR210" s="25"/>
      <c r="GS210" s="25"/>
      <c r="GT210" s="25"/>
      <c r="GU210" s="25"/>
      <c r="GV210" s="25"/>
      <c r="GW210" s="25"/>
      <c r="GX210" s="25"/>
      <c r="GY210" s="25"/>
      <c r="GZ210" s="25"/>
      <c r="HA210" s="25"/>
      <c r="HB210" s="25"/>
      <c r="HC210" s="25"/>
      <c r="HD210" s="25"/>
      <c r="HE210" s="25"/>
      <c r="HF210" s="25"/>
      <c r="HG210" s="25"/>
      <c r="HH210" s="25"/>
      <c r="HI210" s="25"/>
      <c r="HJ210" s="25"/>
      <c r="HK210" s="25"/>
      <c r="HL210" s="25"/>
      <c r="HM210" s="25"/>
      <c r="HN210" s="25"/>
      <c r="HO210" s="25"/>
      <c r="HP210" s="25"/>
      <c r="HQ210" s="25"/>
      <c r="HR210" s="25"/>
      <c r="HS210" s="25"/>
      <c r="HT210" s="25"/>
      <c r="HU210" s="25"/>
      <c r="HV210" s="25"/>
      <c r="HW210" s="25"/>
      <c r="HX210" s="25"/>
      <c r="HY210" s="25"/>
      <c r="HZ210" s="25"/>
      <c r="IA210" s="25"/>
      <c r="IB210" s="25"/>
      <c r="IC210" s="25"/>
      <c r="ID210" s="25"/>
      <c r="IE210" s="25"/>
      <c r="IF210" s="25"/>
    </row>
    <row r="211" spans="1:240" ht="63" x14ac:dyDescent="0.25">
      <c r="A211" s="55" t="s">
        <v>323</v>
      </c>
      <c r="B211" s="35" t="s">
        <v>331</v>
      </c>
      <c r="C211" s="20">
        <v>17435.2</v>
      </c>
      <c r="D211" s="20">
        <v>19665.400000000001</v>
      </c>
      <c r="E211" s="20">
        <v>20450.8</v>
      </c>
      <c r="F211" s="24"/>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c r="DQ211" s="25"/>
      <c r="DR211" s="25"/>
      <c r="DS211" s="25"/>
      <c r="DT211" s="25"/>
      <c r="DU211" s="25"/>
      <c r="DV211" s="25"/>
      <c r="DW211" s="25"/>
      <c r="DX211" s="25"/>
      <c r="DY211" s="25"/>
      <c r="DZ211" s="25"/>
      <c r="EA211" s="25"/>
      <c r="EB211" s="25"/>
      <c r="EC211" s="25"/>
      <c r="ED211" s="25"/>
      <c r="EE211" s="25"/>
      <c r="EF211" s="25"/>
      <c r="EG211" s="25"/>
      <c r="EH211" s="25"/>
      <c r="EI211" s="25"/>
      <c r="EJ211" s="25"/>
      <c r="EK211" s="25"/>
      <c r="EL211" s="25"/>
      <c r="EM211" s="25"/>
      <c r="EN211" s="25"/>
      <c r="EO211" s="25"/>
      <c r="EP211" s="25"/>
      <c r="EQ211" s="25"/>
      <c r="ER211" s="25"/>
      <c r="ES211" s="25"/>
      <c r="ET211" s="25"/>
      <c r="EU211" s="25"/>
      <c r="EV211" s="25"/>
      <c r="EW211" s="25"/>
      <c r="EX211" s="25"/>
      <c r="EY211" s="25"/>
      <c r="EZ211" s="25"/>
      <c r="FA211" s="25"/>
      <c r="FB211" s="25"/>
      <c r="FC211" s="25"/>
      <c r="FD211" s="25"/>
      <c r="FE211" s="25"/>
      <c r="FF211" s="25"/>
      <c r="FG211" s="25"/>
      <c r="FH211" s="25"/>
      <c r="FI211" s="25"/>
      <c r="FJ211" s="25"/>
      <c r="FK211" s="25"/>
      <c r="FL211" s="25"/>
      <c r="FM211" s="25"/>
      <c r="FN211" s="25"/>
      <c r="FO211" s="25"/>
      <c r="FP211" s="25"/>
      <c r="FQ211" s="25"/>
      <c r="FR211" s="25"/>
      <c r="FS211" s="25"/>
      <c r="FT211" s="25"/>
      <c r="FU211" s="25"/>
      <c r="FV211" s="25"/>
      <c r="FW211" s="25"/>
      <c r="FX211" s="25"/>
      <c r="FY211" s="25"/>
      <c r="FZ211" s="25"/>
      <c r="GA211" s="25"/>
      <c r="GB211" s="25"/>
      <c r="GC211" s="25"/>
      <c r="GD211" s="25"/>
      <c r="GE211" s="25"/>
      <c r="GF211" s="25"/>
      <c r="GG211" s="25"/>
      <c r="GH211" s="25"/>
      <c r="GI211" s="25"/>
      <c r="GJ211" s="25"/>
      <c r="GK211" s="25"/>
      <c r="GL211" s="25"/>
      <c r="GM211" s="25"/>
      <c r="GN211" s="25"/>
      <c r="GO211" s="25"/>
      <c r="GP211" s="25"/>
      <c r="GQ211" s="25"/>
      <c r="GR211" s="25"/>
      <c r="GS211" s="25"/>
      <c r="GT211" s="25"/>
      <c r="GU211" s="25"/>
      <c r="GV211" s="25"/>
      <c r="GW211" s="25"/>
      <c r="GX211" s="25"/>
      <c r="GY211" s="25"/>
      <c r="GZ211" s="25"/>
      <c r="HA211" s="25"/>
      <c r="HB211" s="25"/>
      <c r="HC211" s="25"/>
      <c r="HD211" s="25"/>
      <c r="HE211" s="25"/>
      <c r="HF211" s="25"/>
      <c r="HG211" s="25"/>
      <c r="HH211" s="25"/>
      <c r="HI211" s="25"/>
      <c r="HJ211" s="25"/>
      <c r="HK211" s="25"/>
      <c r="HL211" s="25"/>
      <c r="HM211" s="25"/>
      <c r="HN211" s="25"/>
      <c r="HO211" s="25"/>
      <c r="HP211" s="25"/>
      <c r="HQ211" s="25"/>
      <c r="HR211" s="25"/>
      <c r="HS211" s="25"/>
      <c r="HT211" s="25"/>
      <c r="HU211" s="25"/>
      <c r="HV211" s="25"/>
      <c r="HW211" s="25"/>
      <c r="HX211" s="25"/>
      <c r="HY211" s="25"/>
      <c r="HZ211" s="25"/>
      <c r="IA211" s="25"/>
      <c r="IB211" s="25"/>
      <c r="IC211" s="25"/>
      <c r="ID211" s="25"/>
      <c r="IE211" s="25"/>
      <c r="IF211" s="25"/>
    </row>
    <row r="212" spans="1:240" ht="63" x14ac:dyDescent="0.25">
      <c r="A212" s="11" t="s">
        <v>323</v>
      </c>
      <c r="B212" s="19" t="s">
        <v>332</v>
      </c>
      <c r="C212" s="20">
        <v>26783</v>
      </c>
      <c r="D212" s="21">
        <v>26608.6</v>
      </c>
      <c r="E212" s="21">
        <v>27795.4</v>
      </c>
      <c r="F212" s="24"/>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c r="DR212" s="25"/>
      <c r="DS212" s="25"/>
      <c r="DT212" s="25"/>
      <c r="DU212" s="25"/>
      <c r="DV212" s="25"/>
      <c r="DW212" s="25"/>
      <c r="DX212" s="25"/>
      <c r="DY212" s="25"/>
      <c r="DZ212" s="25"/>
      <c r="EA212" s="25"/>
      <c r="EB212" s="25"/>
      <c r="EC212" s="25"/>
      <c r="ED212" s="25"/>
      <c r="EE212" s="25"/>
      <c r="EF212" s="25"/>
      <c r="EG212" s="25"/>
      <c r="EH212" s="25"/>
      <c r="EI212" s="25"/>
      <c r="EJ212" s="25"/>
      <c r="EK212" s="25"/>
      <c r="EL212" s="25"/>
      <c r="EM212" s="25"/>
      <c r="EN212" s="25"/>
      <c r="EO212" s="25"/>
      <c r="EP212" s="25"/>
      <c r="EQ212" s="25"/>
      <c r="ER212" s="25"/>
      <c r="ES212" s="25"/>
      <c r="ET212" s="25"/>
      <c r="EU212" s="25"/>
      <c r="EV212" s="25"/>
      <c r="EW212" s="25"/>
      <c r="EX212" s="25"/>
      <c r="EY212" s="25"/>
      <c r="EZ212" s="25"/>
      <c r="FA212" s="25"/>
      <c r="FB212" s="25"/>
      <c r="FC212" s="25"/>
      <c r="FD212" s="25"/>
      <c r="FE212" s="25"/>
      <c r="FF212" s="25"/>
      <c r="FG212" s="25"/>
      <c r="FH212" s="25"/>
      <c r="FI212" s="25"/>
      <c r="FJ212" s="25"/>
      <c r="FK212" s="25"/>
      <c r="FL212" s="25"/>
      <c r="FM212" s="25"/>
      <c r="FN212" s="25"/>
      <c r="FO212" s="25"/>
      <c r="FP212" s="25"/>
      <c r="FQ212" s="25"/>
      <c r="FR212" s="25"/>
      <c r="FS212" s="25"/>
      <c r="FT212" s="25"/>
      <c r="FU212" s="25"/>
      <c r="FV212" s="25"/>
      <c r="FW212" s="25"/>
      <c r="FX212" s="25"/>
      <c r="FY212" s="25"/>
      <c r="FZ212" s="25"/>
      <c r="GA212" s="25"/>
      <c r="GB212" s="25"/>
      <c r="GC212" s="25"/>
      <c r="GD212" s="25"/>
      <c r="GE212" s="25"/>
      <c r="GF212" s="25"/>
      <c r="GG212" s="25"/>
      <c r="GH212" s="25"/>
      <c r="GI212" s="25"/>
      <c r="GJ212" s="25"/>
      <c r="GK212" s="25"/>
      <c r="GL212" s="25"/>
      <c r="GM212" s="25"/>
      <c r="GN212" s="25"/>
      <c r="GO212" s="25"/>
      <c r="GP212" s="25"/>
      <c r="GQ212" s="25"/>
      <c r="GR212" s="25"/>
      <c r="GS212" s="25"/>
      <c r="GT212" s="25"/>
      <c r="GU212" s="25"/>
      <c r="GV212" s="25"/>
      <c r="GW212" s="25"/>
      <c r="GX212" s="25"/>
      <c r="GY212" s="25"/>
      <c r="GZ212" s="25"/>
      <c r="HA212" s="25"/>
      <c r="HB212" s="25"/>
      <c r="HC212" s="25"/>
      <c r="HD212" s="25"/>
      <c r="HE212" s="25"/>
      <c r="HF212" s="25"/>
      <c r="HG212" s="25"/>
      <c r="HH212" s="25"/>
      <c r="HI212" s="25"/>
      <c r="HJ212" s="25"/>
      <c r="HK212" s="25"/>
      <c r="HL212" s="25"/>
      <c r="HM212" s="25"/>
      <c r="HN212" s="25"/>
      <c r="HO212" s="25"/>
      <c r="HP212" s="25"/>
      <c r="HQ212" s="25"/>
      <c r="HR212" s="25"/>
      <c r="HS212" s="25"/>
      <c r="HT212" s="25"/>
      <c r="HU212" s="25"/>
      <c r="HV212" s="25"/>
      <c r="HW212" s="25"/>
      <c r="HX212" s="25"/>
      <c r="HY212" s="25"/>
      <c r="HZ212" s="25"/>
      <c r="IA212" s="25"/>
      <c r="IB212" s="25"/>
      <c r="IC212" s="25"/>
      <c r="ID212" s="25"/>
      <c r="IE212" s="25"/>
      <c r="IF212" s="25"/>
    </row>
    <row r="213" spans="1:240" ht="63" x14ac:dyDescent="0.25">
      <c r="A213" s="11" t="s">
        <v>323</v>
      </c>
      <c r="B213" s="19" t="s">
        <v>333</v>
      </c>
      <c r="C213" s="20">
        <v>170589.7</v>
      </c>
      <c r="D213" s="21">
        <v>189115.5</v>
      </c>
      <c r="E213" s="21">
        <v>196680.2</v>
      </c>
      <c r="F213" s="24"/>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c r="CW213" s="25"/>
      <c r="CX213" s="25"/>
      <c r="CY213" s="25"/>
      <c r="CZ213" s="25"/>
      <c r="DA213" s="25"/>
      <c r="DB213" s="25"/>
      <c r="DC213" s="25"/>
      <c r="DD213" s="25"/>
      <c r="DE213" s="25"/>
      <c r="DF213" s="25"/>
      <c r="DG213" s="25"/>
      <c r="DH213" s="25"/>
      <c r="DI213" s="25"/>
      <c r="DJ213" s="25"/>
      <c r="DK213" s="25"/>
      <c r="DL213" s="25"/>
      <c r="DM213" s="25"/>
      <c r="DN213" s="25"/>
      <c r="DO213" s="25"/>
      <c r="DP213" s="25"/>
      <c r="DQ213" s="25"/>
      <c r="DR213" s="25"/>
      <c r="DS213" s="25"/>
      <c r="DT213" s="25"/>
      <c r="DU213" s="25"/>
      <c r="DV213" s="25"/>
      <c r="DW213" s="25"/>
      <c r="DX213" s="25"/>
      <c r="DY213" s="25"/>
      <c r="DZ213" s="25"/>
      <c r="EA213" s="25"/>
      <c r="EB213" s="25"/>
      <c r="EC213" s="25"/>
      <c r="ED213" s="25"/>
      <c r="EE213" s="25"/>
      <c r="EF213" s="25"/>
      <c r="EG213" s="25"/>
      <c r="EH213" s="25"/>
      <c r="EI213" s="25"/>
      <c r="EJ213" s="25"/>
      <c r="EK213" s="25"/>
      <c r="EL213" s="25"/>
      <c r="EM213" s="25"/>
      <c r="EN213" s="25"/>
      <c r="EO213" s="25"/>
      <c r="EP213" s="25"/>
      <c r="EQ213" s="25"/>
      <c r="ER213" s="25"/>
      <c r="ES213" s="25"/>
      <c r="ET213" s="25"/>
      <c r="EU213" s="25"/>
      <c r="EV213" s="25"/>
      <c r="EW213" s="25"/>
      <c r="EX213" s="25"/>
      <c r="EY213" s="25"/>
      <c r="EZ213" s="25"/>
      <c r="FA213" s="25"/>
      <c r="FB213" s="25"/>
      <c r="FC213" s="25"/>
      <c r="FD213" s="25"/>
      <c r="FE213" s="25"/>
      <c r="FF213" s="25"/>
      <c r="FG213" s="25"/>
      <c r="FH213" s="25"/>
      <c r="FI213" s="25"/>
      <c r="FJ213" s="25"/>
      <c r="FK213" s="25"/>
      <c r="FL213" s="25"/>
      <c r="FM213" s="25"/>
      <c r="FN213" s="25"/>
      <c r="FO213" s="25"/>
      <c r="FP213" s="25"/>
      <c r="FQ213" s="25"/>
      <c r="FR213" s="25"/>
      <c r="FS213" s="25"/>
      <c r="FT213" s="25"/>
      <c r="FU213" s="25"/>
      <c r="FV213" s="25"/>
      <c r="FW213" s="25"/>
      <c r="FX213" s="25"/>
      <c r="FY213" s="25"/>
      <c r="FZ213" s="25"/>
      <c r="GA213" s="25"/>
      <c r="GB213" s="25"/>
      <c r="GC213" s="25"/>
      <c r="GD213" s="25"/>
      <c r="GE213" s="25"/>
      <c r="GF213" s="25"/>
      <c r="GG213" s="25"/>
      <c r="GH213" s="25"/>
      <c r="GI213" s="25"/>
      <c r="GJ213" s="25"/>
      <c r="GK213" s="25"/>
      <c r="GL213" s="25"/>
      <c r="GM213" s="25"/>
      <c r="GN213" s="25"/>
      <c r="GO213" s="25"/>
      <c r="GP213" s="25"/>
      <c r="GQ213" s="25"/>
      <c r="GR213" s="25"/>
      <c r="GS213" s="25"/>
      <c r="GT213" s="25"/>
      <c r="GU213" s="25"/>
      <c r="GV213" s="25"/>
      <c r="GW213" s="25"/>
      <c r="GX213" s="25"/>
      <c r="GY213" s="25"/>
      <c r="GZ213" s="25"/>
      <c r="HA213" s="25"/>
      <c r="HB213" s="25"/>
      <c r="HC213" s="25"/>
      <c r="HD213" s="25"/>
      <c r="HE213" s="25"/>
      <c r="HF213" s="25"/>
      <c r="HG213" s="25"/>
      <c r="HH213" s="25"/>
      <c r="HI213" s="25"/>
      <c r="HJ213" s="25"/>
      <c r="HK213" s="25"/>
      <c r="HL213" s="25"/>
      <c r="HM213" s="25"/>
      <c r="HN213" s="25"/>
      <c r="HO213" s="25"/>
      <c r="HP213" s="25"/>
      <c r="HQ213" s="25"/>
      <c r="HR213" s="25"/>
      <c r="HS213" s="25"/>
      <c r="HT213" s="25"/>
      <c r="HU213" s="25"/>
      <c r="HV213" s="25"/>
      <c r="HW213" s="25"/>
      <c r="HX213" s="25"/>
      <c r="HY213" s="25"/>
      <c r="HZ213" s="25"/>
      <c r="IA213" s="25"/>
      <c r="IB213" s="25"/>
      <c r="IC213" s="25"/>
      <c r="ID213" s="25"/>
      <c r="IE213" s="25"/>
      <c r="IF213" s="25"/>
    </row>
    <row r="214" spans="1:240" ht="63" x14ac:dyDescent="0.25">
      <c r="A214" s="11" t="s">
        <v>323</v>
      </c>
      <c r="B214" s="19" t="s">
        <v>334</v>
      </c>
      <c r="C214" s="20">
        <v>126043.1</v>
      </c>
      <c r="D214" s="21">
        <v>136099.6</v>
      </c>
      <c r="E214" s="21">
        <v>141543.6</v>
      </c>
      <c r="F214" s="24"/>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c r="CT214" s="25"/>
      <c r="CU214" s="25"/>
      <c r="CV214" s="25"/>
      <c r="CW214" s="25"/>
      <c r="CX214" s="25"/>
      <c r="CY214" s="25"/>
      <c r="CZ214" s="25"/>
      <c r="DA214" s="25"/>
      <c r="DB214" s="25"/>
      <c r="DC214" s="25"/>
      <c r="DD214" s="25"/>
      <c r="DE214" s="25"/>
      <c r="DF214" s="25"/>
      <c r="DG214" s="25"/>
      <c r="DH214" s="25"/>
      <c r="DI214" s="25"/>
      <c r="DJ214" s="25"/>
      <c r="DK214" s="25"/>
      <c r="DL214" s="25"/>
      <c r="DM214" s="25"/>
      <c r="DN214" s="25"/>
      <c r="DO214" s="25"/>
      <c r="DP214" s="25"/>
      <c r="DQ214" s="25"/>
      <c r="DR214" s="25"/>
      <c r="DS214" s="25"/>
      <c r="DT214" s="25"/>
      <c r="DU214" s="25"/>
      <c r="DV214" s="25"/>
      <c r="DW214" s="25"/>
      <c r="DX214" s="25"/>
      <c r="DY214" s="25"/>
      <c r="DZ214" s="25"/>
      <c r="EA214" s="25"/>
      <c r="EB214" s="25"/>
      <c r="EC214" s="25"/>
      <c r="ED214" s="25"/>
      <c r="EE214" s="25"/>
      <c r="EF214" s="25"/>
      <c r="EG214" s="25"/>
      <c r="EH214" s="25"/>
      <c r="EI214" s="25"/>
      <c r="EJ214" s="25"/>
      <c r="EK214" s="25"/>
      <c r="EL214" s="25"/>
      <c r="EM214" s="25"/>
      <c r="EN214" s="25"/>
      <c r="EO214" s="25"/>
      <c r="EP214" s="25"/>
      <c r="EQ214" s="25"/>
      <c r="ER214" s="25"/>
      <c r="ES214" s="25"/>
      <c r="ET214" s="25"/>
      <c r="EU214" s="25"/>
      <c r="EV214" s="25"/>
      <c r="EW214" s="25"/>
      <c r="EX214" s="25"/>
      <c r="EY214" s="25"/>
      <c r="EZ214" s="25"/>
      <c r="FA214" s="25"/>
      <c r="FB214" s="25"/>
      <c r="FC214" s="25"/>
      <c r="FD214" s="25"/>
      <c r="FE214" s="25"/>
      <c r="FF214" s="25"/>
      <c r="FG214" s="25"/>
      <c r="FH214" s="25"/>
      <c r="FI214" s="25"/>
      <c r="FJ214" s="25"/>
      <c r="FK214" s="25"/>
      <c r="FL214" s="25"/>
      <c r="FM214" s="25"/>
      <c r="FN214" s="25"/>
      <c r="FO214" s="25"/>
      <c r="FP214" s="25"/>
      <c r="FQ214" s="25"/>
      <c r="FR214" s="25"/>
      <c r="FS214" s="25"/>
      <c r="FT214" s="25"/>
      <c r="FU214" s="25"/>
      <c r="FV214" s="25"/>
      <c r="FW214" s="25"/>
      <c r="FX214" s="25"/>
      <c r="FY214" s="25"/>
      <c r="FZ214" s="25"/>
      <c r="GA214" s="25"/>
      <c r="GB214" s="25"/>
      <c r="GC214" s="25"/>
      <c r="GD214" s="25"/>
      <c r="GE214" s="25"/>
      <c r="GF214" s="25"/>
      <c r="GG214" s="25"/>
      <c r="GH214" s="25"/>
      <c r="GI214" s="25"/>
      <c r="GJ214" s="25"/>
      <c r="GK214" s="25"/>
      <c r="GL214" s="25"/>
      <c r="GM214" s="25"/>
      <c r="GN214" s="25"/>
      <c r="GO214" s="25"/>
      <c r="GP214" s="25"/>
      <c r="GQ214" s="25"/>
      <c r="GR214" s="25"/>
      <c r="GS214" s="25"/>
      <c r="GT214" s="25"/>
      <c r="GU214" s="25"/>
      <c r="GV214" s="25"/>
      <c r="GW214" s="25"/>
      <c r="GX214" s="25"/>
      <c r="GY214" s="25"/>
      <c r="GZ214" s="25"/>
      <c r="HA214" s="25"/>
      <c r="HB214" s="25"/>
      <c r="HC214" s="25"/>
      <c r="HD214" s="25"/>
      <c r="HE214" s="25"/>
      <c r="HF214" s="25"/>
      <c r="HG214" s="25"/>
      <c r="HH214" s="25"/>
      <c r="HI214" s="25"/>
      <c r="HJ214" s="25"/>
      <c r="HK214" s="25"/>
      <c r="HL214" s="25"/>
      <c r="HM214" s="25"/>
      <c r="HN214" s="25"/>
      <c r="HO214" s="25"/>
      <c r="HP214" s="25"/>
      <c r="HQ214" s="25"/>
      <c r="HR214" s="25"/>
      <c r="HS214" s="25"/>
      <c r="HT214" s="25"/>
      <c r="HU214" s="25"/>
      <c r="HV214" s="25"/>
      <c r="HW214" s="25"/>
      <c r="HX214" s="25"/>
      <c r="HY214" s="25"/>
      <c r="HZ214" s="25"/>
      <c r="IA214" s="25"/>
      <c r="IB214" s="25"/>
      <c r="IC214" s="25"/>
      <c r="ID214" s="25"/>
      <c r="IE214" s="25"/>
      <c r="IF214" s="25"/>
    </row>
    <row r="215" spans="1:240" ht="78.75" x14ac:dyDescent="0.25">
      <c r="A215" s="11" t="s">
        <v>323</v>
      </c>
      <c r="B215" s="19" t="s">
        <v>335</v>
      </c>
      <c r="C215" s="20">
        <v>0</v>
      </c>
      <c r="D215" s="21">
        <v>0</v>
      </c>
      <c r="E215" s="21">
        <v>0</v>
      </c>
      <c r="F215" s="24"/>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c r="CW215" s="25"/>
      <c r="CX215" s="25"/>
      <c r="CY215" s="25"/>
      <c r="CZ215" s="25"/>
      <c r="DA215" s="25"/>
      <c r="DB215" s="25"/>
      <c r="DC215" s="25"/>
      <c r="DD215" s="25"/>
      <c r="DE215" s="25"/>
      <c r="DF215" s="25"/>
      <c r="DG215" s="25"/>
      <c r="DH215" s="25"/>
      <c r="DI215" s="25"/>
      <c r="DJ215" s="25"/>
      <c r="DK215" s="25"/>
      <c r="DL215" s="25"/>
      <c r="DM215" s="25"/>
      <c r="DN215" s="25"/>
      <c r="DO215" s="25"/>
      <c r="DP215" s="25"/>
      <c r="DQ215" s="25"/>
      <c r="DR215" s="25"/>
      <c r="DS215" s="25"/>
      <c r="DT215" s="25"/>
      <c r="DU215" s="25"/>
      <c r="DV215" s="25"/>
      <c r="DW215" s="25"/>
      <c r="DX215" s="25"/>
      <c r="DY215" s="25"/>
      <c r="DZ215" s="25"/>
      <c r="EA215" s="25"/>
      <c r="EB215" s="25"/>
      <c r="EC215" s="25"/>
      <c r="ED215" s="25"/>
      <c r="EE215" s="25"/>
      <c r="EF215" s="25"/>
      <c r="EG215" s="25"/>
      <c r="EH215" s="25"/>
      <c r="EI215" s="25"/>
      <c r="EJ215" s="25"/>
      <c r="EK215" s="25"/>
      <c r="EL215" s="25"/>
      <c r="EM215" s="25"/>
      <c r="EN215" s="25"/>
      <c r="EO215" s="25"/>
      <c r="EP215" s="25"/>
      <c r="EQ215" s="25"/>
      <c r="ER215" s="25"/>
      <c r="ES215" s="25"/>
      <c r="ET215" s="25"/>
      <c r="EU215" s="25"/>
      <c r="EV215" s="25"/>
      <c r="EW215" s="25"/>
      <c r="EX215" s="25"/>
      <c r="EY215" s="25"/>
      <c r="EZ215" s="25"/>
      <c r="FA215" s="25"/>
      <c r="FB215" s="25"/>
      <c r="FC215" s="25"/>
      <c r="FD215" s="25"/>
      <c r="FE215" s="25"/>
      <c r="FF215" s="25"/>
      <c r="FG215" s="25"/>
      <c r="FH215" s="25"/>
      <c r="FI215" s="25"/>
      <c r="FJ215" s="25"/>
      <c r="FK215" s="25"/>
      <c r="FL215" s="25"/>
      <c r="FM215" s="25"/>
      <c r="FN215" s="25"/>
      <c r="FO215" s="25"/>
      <c r="FP215" s="25"/>
      <c r="FQ215" s="25"/>
      <c r="FR215" s="25"/>
      <c r="FS215" s="25"/>
      <c r="FT215" s="25"/>
      <c r="FU215" s="25"/>
      <c r="FV215" s="25"/>
      <c r="FW215" s="25"/>
      <c r="FX215" s="25"/>
      <c r="FY215" s="25"/>
      <c r="FZ215" s="25"/>
      <c r="GA215" s="25"/>
      <c r="GB215" s="25"/>
      <c r="GC215" s="25"/>
      <c r="GD215" s="25"/>
      <c r="GE215" s="25"/>
      <c r="GF215" s="25"/>
      <c r="GG215" s="25"/>
      <c r="GH215" s="25"/>
      <c r="GI215" s="25"/>
      <c r="GJ215" s="25"/>
      <c r="GK215" s="25"/>
      <c r="GL215" s="25"/>
      <c r="GM215" s="25"/>
      <c r="GN215" s="25"/>
      <c r="GO215" s="25"/>
      <c r="GP215" s="25"/>
      <c r="GQ215" s="25"/>
      <c r="GR215" s="25"/>
      <c r="GS215" s="25"/>
      <c r="GT215" s="25"/>
      <c r="GU215" s="25"/>
      <c r="GV215" s="25"/>
      <c r="GW215" s="25"/>
      <c r="GX215" s="25"/>
      <c r="GY215" s="25"/>
      <c r="GZ215" s="25"/>
      <c r="HA215" s="25"/>
      <c r="HB215" s="25"/>
      <c r="HC215" s="25"/>
      <c r="HD215" s="25"/>
      <c r="HE215" s="25"/>
      <c r="HF215" s="25"/>
      <c r="HG215" s="25"/>
      <c r="HH215" s="25"/>
      <c r="HI215" s="25"/>
      <c r="HJ215" s="25"/>
      <c r="HK215" s="25"/>
      <c r="HL215" s="25"/>
      <c r="HM215" s="25"/>
      <c r="HN215" s="25"/>
      <c r="HO215" s="25"/>
      <c r="HP215" s="25"/>
      <c r="HQ215" s="25"/>
      <c r="HR215" s="25"/>
      <c r="HS215" s="25"/>
      <c r="HT215" s="25"/>
      <c r="HU215" s="25"/>
      <c r="HV215" s="25"/>
      <c r="HW215" s="25"/>
      <c r="HX215" s="25"/>
      <c r="HY215" s="25"/>
      <c r="HZ215" s="25"/>
      <c r="IA215" s="25"/>
      <c r="IB215" s="25"/>
      <c r="IC215" s="25"/>
      <c r="ID215" s="25"/>
      <c r="IE215" s="25"/>
      <c r="IF215" s="25"/>
    </row>
    <row r="216" spans="1:240" ht="78.75" x14ac:dyDescent="0.25">
      <c r="A216" s="11" t="s">
        <v>323</v>
      </c>
      <c r="B216" s="19" t="s">
        <v>336</v>
      </c>
      <c r="C216" s="20">
        <v>305.7</v>
      </c>
      <c r="D216" s="21">
        <v>333.5</v>
      </c>
      <c r="E216" s="21">
        <v>346.8</v>
      </c>
      <c r="F216" s="24"/>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c r="CW216" s="25"/>
      <c r="CX216" s="25"/>
      <c r="CY216" s="25"/>
      <c r="CZ216" s="25"/>
      <c r="DA216" s="25"/>
      <c r="DB216" s="25"/>
      <c r="DC216" s="25"/>
      <c r="DD216" s="25"/>
      <c r="DE216" s="25"/>
      <c r="DF216" s="25"/>
      <c r="DG216" s="25"/>
      <c r="DH216" s="25"/>
      <c r="DI216" s="25"/>
      <c r="DJ216" s="25"/>
      <c r="DK216" s="25"/>
      <c r="DL216" s="25"/>
      <c r="DM216" s="25"/>
      <c r="DN216" s="25"/>
      <c r="DO216" s="25"/>
      <c r="DP216" s="25"/>
      <c r="DQ216" s="25"/>
      <c r="DR216" s="25"/>
      <c r="DS216" s="25"/>
      <c r="DT216" s="25"/>
      <c r="DU216" s="25"/>
      <c r="DV216" s="25"/>
      <c r="DW216" s="25"/>
      <c r="DX216" s="25"/>
      <c r="DY216" s="25"/>
      <c r="DZ216" s="25"/>
      <c r="EA216" s="25"/>
      <c r="EB216" s="25"/>
      <c r="EC216" s="25"/>
      <c r="ED216" s="25"/>
      <c r="EE216" s="25"/>
      <c r="EF216" s="25"/>
      <c r="EG216" s="25"/>
      <c r="EH216" s="25"/>
      <c r="EI216" s="25"/>
      <c r="EJ216" s="25"/>
      <c r="EK216" s="25"/>
      <c r="EL216" s="25"/>
      <c r="EM216" s="25"/>
      <c r="EN216" s="25"/>
      <c r="EO216" s="25"/>
      <c r="EP216" s="25"/>
      <c r="EQ216" s="25"/>
      <c r="ER216" s="25"/>
      <c r="ES216" s="25"/>
      <c r="ET216" s="25"/>
      <c r="EU216" s="25"/>
      <c r="EV216" s="25"/>
      <c r="EW216" s="25"/>
      <c r="EX216" s="25"/>
      <c r="EY216" s="25"/>
      <c r="EZ216" s="25"/>
      <c r="FA216" s="25"/>
      <c r="FB216" s="25"/>
      <c r="FC216" s="25"/>
      <c r="FD216" s="25"/>
      <c r="FE216" s="25"/>
      <c r="FF216" s="25"/>
      <c r="FG216" s="25"/>
      <c r="FH216" s="25"/>
      <c r="FI216" s="25"/>
      <c r="FJ216" s="25"/>
      <c r="FK216" s="25"/>
      <c r="FL216" s="25"/>
      <c r="FM216" s="25"/>
      <c r="FN216" s="25"/>
      <c r="FO216" s="25"/>
      <c r="FP216" s="25"/>
      <c r="FQ216" s="25"/>
      <c r="FR216" s="25"/>
      <c r="FS216" s="25"/>
      <c r="FT216" s="25"/>
      <c r="FU216" s="25"/>
      <c r="FV216" s="25"/>
      <c r="FW216" s="25"/>
      <c r="FX216" s="25"/>
      <c r="FY216" s="25"/>
      <c r="FZ216" s="25"/>
      <c r="GA216" s="25"/>
      <c r="GB216" s="25"/>
      <c r="GC216" s="25"/>
      <c r="GD216" s="25"/>
      <c r="GE216" s="25"/>
      <c r="GF216" s="25"/>
      <c r="GG216" s="25"/>
      <c r="GH216" s="25"/>
      <c r="GI216" s="25"/>
      <c r="GJ216" s="25"/>
      <c r="GK216" s="25"/>
      <c r="GL216" s="25"/>
      <c r="GM216" s="25"/>
      <c r="GN216" s="25"/>
      <c r="GO216" s="25"/>
      <c r="GP216" s="25"/>
      <c r="GQ216" s="25"/>
      <c r="GR216" s="25"/>
      <c r="GS216" s="25"/>
      <c r="GT216" s="25"/>
      <c r="GU216" s="25"/>
      <c r="GV216" s="25"/>
      <c r="GW216" s="25"/>
      <c r="GX216" s="25"/>
      <c r="GY216" s="25"/>
      <c r="GZ216" s="25"/>
      <c r="HA216" s="25"/>
      <c r="HB216" s="25"/>
      <c r="HC216" s="25"/>
      <c r="HD216" s="25"/>
      <c r="HE216" s="25"/>
      <c r="HF216" s="25"/>
      <c r="HG216" s="25"/>
      <c r="HH216" s="25"/>
      <c r="HI216" s="25"/>
      <c r="HJ216" s="25"/>
      <c r="HK216" s="25"/>
      <c r="HL216" s="25"/>
      <c r="HM216" s="25"/>
      <c r="HN216" s="25"/>
      <c r="HO216" s="25"/>
      <c r="HP216" s="25"/>
      <c r="HQ216" s="25"/>
      <c r="HR216" s="25"/>
      <c r="HS216" s="25"/>
      <c r="HT216" s="25"/>
      <c r="HU216" s="25"/>
      <c r="HV216" s="25"/>
      <c r="HW216" s="25"/>
      <c r="HX216" s="25"/>
      <c r="HY216" s="25"/>
      <c r="HZ216" s="25"/>
      <c r="IA216" s="25"/>
      <c r="IB216" s="25"/>
      <c r="IC216" s="25"/>
      <c r="ID216" s="25"/>
      <c r="IE216" s="25"/>
      <c r="IF216" s="25"/>
    </row>
    <row r="217" spans="1:240" ht="78.75" x14ac:dyDescent="0.25">
      <c r="A217" s="11" t="s">
        <v>323</v>
      </c>
      <c r="B217" s="19" t="s">
        <v>337</v>
      </c>
      <c r="C217" s="20">
        <v>13.8</v>
      </c>
      <c r="D217" s="21">
        <v>24.6</v>
      </c>
      <c r="E217" s="21">
        <v>24.6</v>
      </c>
      <c r="F217" s="24"/>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25"/>
      <c r="DS217" s="25"/>
      <c r="DT217" s="25"/>
      <c r="DU217" s="25"/>
      <c r="DV217" s="25"/>
      <c r="DW217" s="25"/>
      <c r="DX217" s="25"/>
      <c r="DY217" s="25"/>
      <c r="DZ217" s="25"/>
      <c r="EA217" s="25"/>
      <c r="EB217" s="25"/>
      <c r="EC217" s="25"/>
      <c r="ED217" s="25"/>
      <c r="EE217" s="25"/>
      <c r="EF217" s="25"/>
      <c r="EG217" s="25"/>
      <c r="EH217" s="25"/>
      <c r="EI217" s="25"/>
      <c r="EJ217" s="25"/>
      <c r="EK217" s="25"/>
      <c r="EL217" s="25"/>
      <c r="EM217" s="25"/>
      <c r="EN217" s="25"/>
      <c r="EO217" s="25"/>
      <c r="EP217" s="25"/>
      <c r="EQ217" s="25"/>
      <c r="ER217" s="25"/>
      <c r="ES217" s="25"/>
      <c r="ET217" s="25"/>
      <c r="EU217" s="25"/>
      <c r="EV217" s="25"/>
      <c r="EW217" s="25"/>
      <c r="EX217" s="25"/>
      <c r="EY217" s="25"/>
      <c r="EZ217" s="25"/>
      <c r="FA217" s="25"/>
      <c r="FB217" s="25"/>
      <c r="FC217" s="25"/>
      <c r="FD217" s="25"/>
      <c r="FE217" s="25"/>
      <c r="FF217" s="25"/>
      <c r="FG217" s="25"/>
      <c r="FH217" s="25"/>
      <c r="FI217" s="25"/>
      <c r="FJ217" s="25"/>
      <c r="FK217" s="25"/>
      <c r="FL217" s="25"/>
      <c r="FM217" s="25"/>
      <c r="FN217" s="25"/>
      <c r="FO217" s="25"/>
      <c r="FP217" s="25"/>
      <c r="FQ217" s="25"/>
      <c r="FR217" s="25"/>
      <c r="FS217" s="25"/>
      <c r="FT217" s="25"/>
      <c r="FU217" s="25"/>
      <c r="FV217" s="25"/>
      <c r="FW217" s="25"/>
      <c r="FX217" s="25"/>
      <c r="FY217" s="25"/>
      <c r="FZ217" s="25"/>
      <c r="GA217" s="25"/>
      <c r="GB217" s="25"/>
      <c r="GC217" s="25"/>
      <c r="GD217" s="25"/>
      <c r="GE217" s="25"/>
      <c r="GF217" s="25"/>
      <c r="GG217" s="25"/>
      <c r="GH217" s="25"/>
      <c r="GI217" s="25"/>
      <c r="GJ217" s="25"/>
      <c r="GK217" s="25"/>
      <c r="GL217" s="25"/>
      <c r="GM217" s="25"/>
      <c r="GN217" s="25"/>
      <c r="GO217" s="25"/>
      <c r="GP217" s="25"/>
      <c r="GQ217" s="25"/>
      <c r="GR217" s="25"/>
      <c r="GS217" s="25"/>
      <c r="GT217" s="25"/>
      <c r="GU217" s="25"/>
      <c r="GV217" s="25"/>
      <c r="GW217" s="25"/>
      <c r="GX217" s="25"/>
      <c r="GY217" s="25"/>
      <c r="GZ217" s="25"/>
      <c r="HA217" s="25"/>
      <c r="HB217" s="25"/>
      <c r="HC217" s="25"/>
      <c r="HD217" s="25"/>
      <c r="HE217" s="25"/>
      <c r="HF217" s="25"/>
      <c r="HG217" s="25"/>
      <c r="HH217" s="25"/>
      <c r="HI217" s="25"/>
      <c r="HJ217" s="25"/>
      <c r="HK217" s="25"/>
      <c r="HL217" s="25"/>
      <c r="HM217" s="25"/>
      <c r="HN217" s="25"/>
      <c r="HO217" s="25"/>
      <c r="HP217" s="25"/>
      <c r="HQ217" s="25"/>
      <c r="HR217" s="25"/>
      <c r="HS217" s="25"/>
      <c r="HT217" s="25"/>
      <c r="HU217" s="25"/>
      <c r="HV217" s="25"/>
      <c r="HW217" s="25"/>
      <c r="HX217" s="25"/>
      <c r="HY217" s="25"/>
      <c r="HZ217" s="25"/>
      <c r="IA217" s="25"/>
      <c r="IB217" s="25"/>
      <c r="IC217" s="25"/>
      <c r="ID217" s="25"/>
      <c r="IE217" s="25"/>
      <c r="IF217" s="25"/>
    </row>
    <row r="218" spans="1:240" ht="141.75" x14ac:dyDescent="0.25">
      <c r="A218" s="11" t="s">
        <v>323</v>
      </c>
      <c r="B218" s="19" t="s">
        <v>338</v>
      </c>
      <c r="C218" s="20">
        <v>156</v>
      </c>
      <c r="D218" s="21">
        <v>111</v>
      </c>
      <c r="E218" s="21">
        <v>111</v>
      </c>
      <c r="F218" s="24"/>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c r="CI218" s="25"/>
      <c r="CJ218" s="25"/>
      <c r="CK218" s="25"/>
      <c r="CL218" s="25"/>
      <c r="CM218" s="25"/>
      <c r="CN218" s="25"/>
      <c r="CO218" s="25"/>
      <c r="CP218" s="25"/>
      <c r="CQ218" s="25"/>
      <c r="CR218" s="25"/>
      <c r="CS218" s="25"/>
      <c r="CT218" s="25"/>
      <c r="CU218" s="25"/>
      <c r="CV218" s="25"/>
      <c r="CW218" s="25"/>
      <c r="CX218" s="25"/>
      <c r="CY218" s="25"/>
      <c r="CZ218" s="25"/>
      <c r="DA218" s="25"/>
      <c r="DB218" s="25"/>
      <c r="DC218" s="25"/>
      <c r="DD218" s="25"/>
      <c r="DE218" s="25"/>
      <c r="DF218" s="25"/>
      <c r="DG218" s="25"/>
      <c r="DH218" s="25"/>
      <c r="DI218" s="25"/>
      <c r="DJ218" s="25"/>
      <c r="DK218" s="25"/>
      <c r="DL218" s="25"/>
      <c r="DM218" s="25"/>
      <c r="DN218" s="25"/>
      <c r="DO218" s="25"/>
      <c r="DP218" s="25"/>
      <c r="DQ218" s="25"/>
      <c r="DR218" s="25"/>
      <c r="DS218" s="25"/>
      <c r="DT218" s="25"/>
      <c r="DU218" s="25"/>
      <c r="DV218" s="25"/>
      <c r="DW218" s="25"/>
      <c r="DX218" s="25"/>
      <c r="DY218" s="25"/>
      <c r="DZ218" s="25"/>
      <c r="EA218" s="25"/>
      <c r="EB218" s="25"/>
      <c r="EC218" s="25"/>
      <c r="ED218" s="25"/>
      <c r="EE218" s="25"/>
      <c r="EF218" s="25"/>
      <c r="EG218" s="25"/>
      <c r="EH218" s="25"/>
      <c r="EI218" s="25"/>
      <c r="EJ218" s="25"/>
      <c r="EK218" s="25"/>
      <c r="EL218" s="25"/>
      <c r="EM218" s="25"/>
      <c r="EN218" s="25"/>
      <c r="EO218" s="25"/>
      <c r="EP218" s="25"/>
      <c r="EQ218" s="25"/>
      <c r="ER218" s="25"/>
      <c r="ES218" s="25"/>
      <c r="ET218" s="25"/>
      <c r="EU218" s="25"/>
      <c r="EV218" s="25"/>
      <c r="EW218" s="25"/>
      <c r="EX218" s="25"/>
      <c r="EY218" s="25"/>
      <c r="EZ218" s="25"/>
      <c r="FA218" s="25"/>
      <c r="FB218" s="25"/>
      <c r="FC218" s="25"/>
      <c r="FD218" s="25"/>
      <c r="FE218" s="25"/>
      <c r="FF218" s="25"/>
      <c r="FG218" s="25"/>
      <c r="FH218" s="25"/>
      <c r="FI218" s="25"/>
      <c r="FJ218" s="25"/>
      <c r="FK218" s="25"/>
      <c r="FL218" s="25"/>
      <c r="FM218" s="25"/>
      <c r="FN218" s="25"/>
      <c r="FO218" s="25"/>
      <c r="FP218" s="25"/>
      <c r="FQ218" s="25"/>
      <c r="FR218" s="25"/>
      <c r="FS218" s="25"/>
      <c r="FT218" s="25"/>
      <c r="FU218" s="25"/>
      <c r="FV218" s="25"/>
      <c r="FW218" s="25"/>
      <c r="FX218" s="25"/>
      <c r="FY218" s="25"/>
      <c r="FZ218" s="25"/>
      <c r="GA218" s="25"/>
      <c r="GB218" s="25"/>
      <c r="GC218" s="25"/>
      <c r="GD218" s="25"/>
      <c r="GE218" s="25"/>
      <c r="GF218" s="25"/>
      <c r="GG218" s="25"/>
      <c r="GH218" s="25"/>
      <c r="GI218" s="25"/>
      <c r="GJ218" s="25"/>
      <c r="GK218" s="25"/>
      <c r="GL218" s="25"/>
      <c r="GM218" s="25"/>
      <c r="GN218" s="25"/>
      <c r="GO218" s="25"/>
      <c r="GP218" s="25"/>
      <c r="GQ218" s="25"/>
      <c r="GR218" s="25"/>
      <c r="GS218" s="25"/>
      <c r="GT218" s="25"/>
      <c r="GU218" s="25"/>
      <c r="GV218" s="25"/>
      <c r="GW218" s="25"/>
      <c r="GX218" s="25"/>
      <c r="GY218" s="25"/>
      <c r="GZ218" s="25"/>
      <c r="HA218" s="25"/>
      <c r="HB218" s="25"/>
      <c r="HC218" s="25"/>
      <c r="HD218" s="25"/>
      <c r="HE218" s="25"/>
      <c r="HF218" s="25"/>
      <c r="HG218" s="25"/>
      <c r="HH218" s="25"/>
      <c r="HI218" s="25"/>
      <c r="HJ218" s="25"/>
      <c r="HK218" s="25"/>
      <c r="HL218" s="25"/>
      <c r="HM218" s="25"/>
      <c r="HN218" s="25"/>
      <c r="HO218" s="25"/>
      <c r="HP218" s="25"/>
      <c r="HQ218" s="25"/>
      <c r="HR218" s="25"/>
      <c r="HS218" s="25"/>
      <c r="HT218" s="25"/>
      <c r="HU218" s="25"/>
      <c r="HV218" s="25"/>
      <c r="HW218" s="25"/>
      <c r="HX218" s="25"/>
      <c r="HY218" s="25"/>
      <c r="HZ218" s="25"/>
      <c r="IA218" s="25"/>
      <c r="IB218" s="25"/>
      <c r="IC218" s="25"/>
      <c r="ID218" s="25"/>
      <c r="IE218" s="25"/>
      <c r="IF218" s="25"/>
    </row>
    <row r="219" spans="1:240" ht="181.5" customHeight="1" x14ac:dyDescent="0.25">
      <c r="A219" s="11" t="s">
        <v>323</v>
      </c>
      <c r="B219" s="19" t="s">
        <v>339</v>
      </c>
      <c r="C219" s="20">
        <v>924.8</v>
      </c>
      <c r="D219" s="21">
        <v>924.8</v>
      </c>
      <c r="E219" s="21">
        <v>924.8</v>
      </c>
      <c r="F219" s="24"/>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c r="CI219" s="25"/>
      <c r="CJ219" s="25"/>
      <c r="CK219" s="25"/>
      <c r="CL219" s="25"/>
      <c r="CM219" s="25"/>
      <c r="CN219" s="25"/>
      <c r="CO219" s="25"/>
      <c r="CP219" s="25"/>
      <c r="CQ219" s="25"/>
      <c r="CR219" s="25"/>
      <c r="CS219" s="25"/>
      <c r="CT219" s="25"/>
      <c r="CU219" s="25"/>
      <c r="CV219" s="25"/>
      <c r="CW219" s="25"/>
      <c r="CX219" s="25"/>
      <c r="CY219" s="25"/>
      <c r="CZ219" s="25"/>
      <c r="DA219" s="25"/>
      <c r="DB219" s="25"/>
      <c r="DC219" s="25"/>
      <c r="DD219" s="25"/>
      <c r="DE219" s="25"/>
      <c r="DF219" s="25"/>
      <c r="DG219" s="25"/>
      <c r="DH219" s="25"/>
      <c r="DI219" s="25"/>
      <c r="DJ219" s="25"/>
      <c r="DK219" s="25"/>
      <c r="DL219" s="25"/>
      <c r="DM219" s="25"/>
      <c r="DN219" s="25"/>
      <c r="DO219" s="25"/>
      <c r="DP219" s="25"/>
      <c r="DQ219" s="25"/>
      <c r="DR219" s="25"/>
      <c r="DS219" s="25"/>
      <c r="DT219" s="25"/>
      <c r="DU219" s="25"/>
      <c r="DV219" s="25"/>
      <c r="DW219" s="25"/>
      <c r="DX219" s="25"/>
      <c r="DY219" s="25"/>
      <c r="DZ219" s="25"/>
      <c r="EA219" s="25"/>
      <c r="EB219" s="25"/>
      <c r="EC219" s="25"/>
      <c r="ED219" s="25"/>
      <c r="EE219" s="25"/>
      <c r="EF219" s="25"/>
      <c r="EG219" s="25"/>
      <c r="EH219" s="25"/>
      <c r="EI219" s="25"/>
      <c r="EJ219" s="25"/>
      <c r="EK219" s="25"/>
      <c r="EL219" s="25"/>
      <c r="EM219" s="25"/>
      <c r="EN219" s="25"/>
      <c r="EO219" s="25"/>
      <c r="EP219" s="25"/>
      <c r="EQ219" s="25"/>
      <c r="ER219" s="25"/>
      <c r="ES219" s="25"/>
      <c r="ET219" s="25"/>
      <c r="EU219" s="25"/>
      <c r="EV219" s="25"/>
      <c r="EW219" s="25"/>
      <c r="EX219" s="25"/>
      <c r="EY219" s="25"/>
      <c r="EZ219" s="25"/>
      <c r="FA219" s="25"/>
      <c r="FB219" s="25"/>
      <c r="FC219" s="25"/>
      <c r="FD219" s="25"/>
      <c r="FE219" s="25"/>
      <c r="FF219" s="25"/>
      <c r="FG219" s="25"/>
      <c r="FH219" s="25"/>
      <c r="FI219" s="25"/>
      <c r="FJ219" s="25"/>
      <c r="FK219" s="25"/>
      <c r="FL219" s="25"/>
      <c r="FM219" s="25"/>
      <c r="FN219" s="25"/>
      <c r="FO219" s="25"/>
      <c r="FP219" s="25"/>
      <c r="FQ219" s="25"/>
      <c r="FR219" s="25"/>
      <c r="FS219" s="25"/>
      <c r="FT219" s="25"/>
      <c r="FU219" s="25"/>
      <c r="FV219" s="25"/>
      <c r="FW219" s="25"/>
      <c r="FX219" s="25"/>
      <c r="FY219" s="25"/>
      <c r="FZ219" s="25"/>
      <c r="GA219" s="25"/>
      <c r="GB219" s="25"/>
      <c r="GC219" s="25"/>
      <c r="GD219" s="25"/>
      <c r="GE219" s="25"/>
      <c r="GF219" s="25"/>
      <c r="GG219" s="25"/>
      <c r="GH219" s="25"/>
      <c r="GI219" s="25"/>
      <c r="GJ219" s="25"/>
      <c r="GK219" s="25"/>
      <c r="GL219" s="25"/>
      <c r="GM219" s="25"/>
      <c r="GN219" s="25"/>
      <c r="GO219" s="25"/>
      <c r="GP219" s="25"/>
      <c r="GQ219" s="25"/>
      <c r="GR219" s="25"/>
      <c r="GS219" s="25"/>
      <c r="GT219" s="25"/>
      <c r="GU219" s="25"/>
      <c r="GV219" s="25"/>
      <c r="GW219" s="25"/>
      <c r="GX219" s="25"/>
      <c r="GY219" s="25"/>
      <c r="GZ219" s="25"/>
      <c r="HA219" s="25"/>
      <c r="HB219" s="25"/>
      <c r="HC219" s="25"/>
      <c r="HD219" s="25"/>
      <c r="HE219" s="25"/>
      <c r="HF219" s="25"/>
      <c r="HG219" s="25"/>
      <c r="HH219" s="25"/>
      <c r="HI219" s="25"/>
      <c r="HJ219" s="25"/>
      <c r="HK219" s="25"/>
      <c r="HL219" s="25"/>
      <c r="HM219" s="25"/>
      <c r="HN219" s="25"/>
      <c r="HO219" s="25"/>
      <c r="HP219" s="25"/>
      <c r="HQ219" s="25"/>
      <c r="HR219" s="25"/>
      <c r="HS219" s="25"/>
      <c r="HT219" s="25"/>
      <c r="HU219" s="25"/>
      <c r="HV219" s="25"/>
      <c r="HW219" s="25"/>
      <c r="HX219" s="25"/>
      <c r="HY219" s="25"/>
      <c r="HZ219" s="25"/>
      <c r="IA219" s="25"/>
      <c r="IB219" s="25"/>
      <c r="IC219" s="25"/>
      <c r="ID219" s="25"/>
      <c r="IE219" s="25"/>
      <c r="IF219" s="25"/>
    </row>
    <row r="220" spans="1:240" ht="63" x14ac:dyDescent="0.25">
      <c r="A220" s="11" t="s">
        <v>323</v>
      </c>
      <c r="B220" s="57" t="s">
        <v>340</v>
      </c>
      <c r="C220" s="20">
        <v>139.5</v>
      </c>
      <c r="D220" s="21">
        <v>145</v>
      </c>
      <c r="E220" s="21">
        <v>145</v>
      </c>
    </row>
    <row r="221" spans="1:240" ht="94.5" x14ac:dyDescent="0.25">
      <c r="A221" s="11" t="s">
        <v>323</v>
      </c>
      <c r="B221" s="57" t="s">
        <v>341</v>
      </c>
      <c r="C221" s="20">
        <v>14422.4</v>
      </c>
      <c r="D221" s="21">
        <v>19331.099999999999</v>
      </c>
      <c r="E221" s="21">
        <v>18639.099999999999</v>
      </c>
    </row>
    <row r="222" spans="1:240" ht="126" x14ac:dyDescent="0.25">
      <c r="A222" s="11" t="s">
        <v>342</v>
      </c>
      <c r="B222" s="19" t="s">
        <v>343</v>
      </c>
      <c r="C222" s="20">
        <v>1917.5</v>
      </c>
      <c r="D222" s="20">
        <v>3287.2</v>
      </c>
      <c r="E222" s="20">
        <v>3287.2</v>
      </c>
    </row>
    <row r="223" spans="1:240" ht="110.25" x14ac:dyDescent="0.25">
      <c r="A223" s="11" t="s">
        <v>342</v>
      </c>
      <c r="B223" s="19" t="s">
        <v>344</v>
      </c>
      <c r="C223" s="20">
        <v>4876.2</v>
      </c>
      <c r="D223" s="20">
        <v>4814.1000000000004</v>
      </c>
      <c r="E223" s="20">
        <v>4828.7</v>
      </c>
    </row>
    <row r="224" spans="1:240" ht="126" x14ac:dyDescent="0.25">
      <c r="A224" s="11" t="s">
        <v>342</v>
      </c>
      <c r="B224" s="19" t="s">
        <v>345</v>
      </c>
      <c r="C224" s="20">
        <v>61523.8</v>
      </c>
      <c r="D224" s="20">
        <v>61371.6</v>
      </c>
      <c r="E224" s="20">
        <v>61376.7</v>
      </c>
    </row>
    <row r="225" spans="1:5" s="9" customFormat="1" ht="94.5" x14ac:dyDescent="0.25">
      <c r="A225" s="11" t="s">
        <v>342</v>
      </c>
      <c r="B225" s="19" t="s">
        <v>346</v>
      </c>
      <c r="C225" s="20">
        <v>1056463</v>
      </c>
      <c r="D225" s="20">
        <v>978820.3</v>
      </c>
      <c r="E225" s="20">
        <v>979649.2</v>
      </c>
    </row>
    <row r="226" spans="1:5" s="9" customFormat="1" ht="63" x14ac:dyDescent="0.25">
      <c r="A226" s="11" t="s">
        <v>342</v>
      </c>
      <c r="B226" s="19" t="s">
        <v>347</v>
      </c>
      <c r="C226" s="20">
        <v>688000</v>
      </c>
      <c r="D226" s="20">
        <v>670431.1</v>
      </c>
      <c r="E226" s="20">
        <v>671058.4</v>
      </c>
    </row>
    <row r="227" spans="1:5" s="9" customFormat="1" ht="126" x14ac:dyDescent="0.25">
      <c r="A227" s="11" t="s">
        <v>342</v>
      </c>
      <c r="B227" s="19" t="s">
        <v>348</v>
      </c>
      <c r="C227" s="20">
        <v>38620.199999999997</v>
      </c>
      <c r="D227" s="20">
        <v>33081</v>
      </c>
      <c r="E227" s="20">
        <v>33081</v>
      </c>
    </row>
    <row r="228" spans="1:5" s="9" customFormat="1" ht="141.75" x14ac:dyDescent="0.25">
      <c r="A228" s="11" t="s">
        <v>342</v>
      </c>
      <c r="B228" s="19" t="s">
        <v>349</v>
      </c>
      <c r="C228" s="20">
        <v>2067.3000000000002</v>
      </c>
      <c r="D228" s="20">
        <v>0</v>
      </c>
      <c r="E228" s="20">
        <v>0</v>
      </c>
    </row>
    <row r="229" spans="1:5" s="9" customFormat="1" ht="47.25" x14ac:dyDescent="0.25">
      <c r="A229" s="11" t="s">
        <v>350</v>
      </c>
      <c r="B229" s="19" t="s">
        <v>351</v>
      </c>
      <c r="C229" s="20">
        <v>104452</v>
      </c>
      <c r="D229" s="21">
        <v>104864.3</v>
      </c>
      <c r="E229" s="21">
        <v>106161.7</v>
      </c>
    </row>
    <row r="230" spans="1:5" s="9" customFormat="1" ht="78.75" x14ac:dyDescent="0.25">
      <c r="A230" s="11" t="s">
        <v>352</v>
      </c>
      <c r="B230" s="19" t="s">
        <v>353</v>
      </c>
      <c r="C230" s="20">
        <v>30710.1</v>
      </c>
      <c r="D230" s="20">
        <v>28059.1</v>
      </c>
      <c r="E230" s="20">
        <v>28059.1</v>
      </c>
    </row>
    <row r="231" spans="1:5" s="9" customFormat="1" ht="63" x14ac:dyDescent="0.25">
      <c r="A231" s="11" t="s">
        <v>354</v>
      </c>
      <c r="B231" s="19" t="s">
        <v>355</v>
      </c>
      <c r="C231" s="20">
        <v>16449.599999999999</v>
      </c>
      <c r="D231" s="20">
        <v>39590.400000000001</v>
      </c>
      <c r="E231" s="20">
        <v>51863.6</v>
      </c>
    </row>
    <row r="232" spans="1:5" s="9" customFormat="1" ht="63" x14ac:dyDescent="0.25">
      <c r="A232" s="11" t="s">
        <v>356</v>
      </c>
      <c r="B232" s="19" t="s">
        <v>357</v>
      </c>
      <c r="C232" s="20">
        <v>3</v>
      </c>
      <c r="D232" s="21">
        <v>3.1</v>
      </c>
      <c r="E232" s="21">
        <v>2.8</v>
      </c>
    </row>
    <row r="233" spans="1:5" s="9" customFormat="1" ht="63" x14ac:dyDescent="0.25">
      <c r="A233" s="11" t="s">
        <v>358</v>
      </c>
      <c r="B233" s="19" t="s">
        <v>359</v>
      </c>
      <c r="C233" s="20">
        <v>16703.7</v>
      </c>
      <c r="D233" s="21">
        <v>17578.8</v>
      </c>
      <c r="E233" s="21">
        <v>18282</v>
      </c>
    </row>
    <row r="234" spans="1:5" s="9" customFormat="1" ht="31.5" x14ac:dyDescent="0.25">
      <c r="A234" s="11" t="s">
        <v>360</v>
      </c>
      <c r="B234" s="19" t="s">
        <v>361</v>
      </c>
      <c r="C234" s="20">
        <v>100852.3</v>
      </c>
      <c r="D234" s="21">
        <v>100842</v>
      </c>
      <c r="E234" s="21">
        <v>100842</v>
      </c>
    </row>
    <row r="235" spans="1:5" s="9" customFormat="1" ht="47.25" x14ac:dyDescent="0.25">
      <c r="A235" s="11" t="s">
        <v>362</v>
      </c>
      <c r="B235" s="19" t="s">
        <v>363</v>
      </c>
      <c r="C235" s="20">
        <v>17904</v>
      </c>
      <c r="D235" s="21">
        <v>17911.5</v>
      </c>
      <c r="E235" s="21">
        <v>17792.3</v>
      </c>
    </row>
    <row r="236" spans="1:5" s="9" customFormat="1" ht="31.5" x14ac:dyDescent="0.25">
      <c r="A236" s="11" t="s">
        <v>364</v>
      </c>
      <c r="B236" s="19" t="s">
        <v>365</v>
      </c>
      <c r="C236" s="20">
        <v>5276.3</v>
      </c>
      <c r="D236" s="21">
        <v>4929</v>
      </c>
      <c r="E236" s="21">
        <v>5153.7</v>
      </c>
    </row>
    <row r="237" spans="1:5" s="9" customFormat="1" ht="189" x14ac:dyDescent="0.25">
      <c r="A237" s="58" t="s">
        <v>366</v>
      </c>
      <c r="B237" s="19" t="s">
        <v>322</v>
      </c>
      <c r="C237" s="20">
        <v>0</v>
      </c>
      <c r="D237" s="21">
        <v>0</v>
      </c>
      <c r="E237" s="21">
        <v>0</v>
      </c>
    </row>
    <row r="238" spans="1:5" s="9" customFormat="1" ht="47.25" x14ac:dyDescent="0.25">
      <c r="A238" s="58" t="s">
        <v>366</v>
      </c>
      <c r="B238" s="57" t="s">
        <v>367</v>
      </c>
      <c r="C238" s="20">
        <v>161.30000000000001</v>
      </c>
      <c r="D238" s="20">
        <v>161.30000000000001</v>
      </c>
      <c r="E238" s="20">
        <v>161.30000000000001</v>
      </c>
    </row>
    <row r="239" spans="1:5" s="9" customFormat="1" ht="15.75" x14ac:dyDescent="0.25">
      <c r="A239" s="12" t="s">
        <v>368</v>
      </c>
      <c r="B239" s="13" t="s">
        <v>369</v>
      </c>
      <c r="C239" s="14">
        <f>SUM(C240:C251)</f>
        <v>222403.00000000003</v>
      </c>
      <c r="D239" s="14">
        <f>SUM(D240:D248)</f>
        <v>89356.5</v>
      </c>
      <c r="E239" s="14">
        <f>SUM(E240:E248)</f>
        <v>89760.7</v>
      </c>
    </row>
    <row r="240" spans="1:5" s="9" customFormat="1" ht="78.75" x14ac:dyDescent="0.25">
      <c r="A240" s="11" t="s">
        <v>370</v>
      </c>
      <c r="B240" s="57" t="s">
        <v>371</v>
      </c>
      <c r="C240" s="20">
        <v>8664.1</v>
      </c>
      <c r="D240" s="20">
        <v>8541</v>
      </c>
      <c r="E240" s="20">
        <v>8541</v>
      </c>
    </row>
    <row r="241" spans="1:5" s="9" customFormat="1" ht="63" x14ac:dyDescent="0.25">
      <c r="A241" s="11" t="s">
        <v>372</v>
      </c>
      <c r="B241" s="57" t="s">
        <v>373</v>
      </c>
      <c r="C241" s="20">
        <v>82189.399999999994</v>
      </c>
      <c r="D241" s="21">
        <v>80133.5</v>
      </c>
      <c r="E241" s="21">
        <v>80133.5</v>
      </c>
    </row>
    <row r="242" spans="1:5" s="9" customFormat="1" ht="31.5" x14ac:dyDescent="0.25">
      <c r="A242" s="11" t="s">
        <v>374</v>
      </c>
      <c r="B242" s="57" t="s">
        <v>375</v>
      </c>
      <c r="C242" s="20">
        <v>2500</v>
      </c>
      <c r="D242" s="21">
        <v>0</v>
      </c>
      <c r="E242" s="21">
        <v>0</v>
      </c>
    </row>
    <row r="243" spans="1:5" s="9" customFormat="1" ht="47.25" x14ac:dyDescent="0.25">
      <c r="A243" s="11" t="s">
        <v>376</v>
      </c>
      <c r="B243" s="57" t="s">
        <v>377</v>
      </c>
      <c r="C243" s="20">
        <v>682</v>
      </c>
      <c r="D243" s="21">
        <v>682</v>
      </c>
      <c r="E243" s="21">
        <v>682</v>
      </c>
    </row>
    <row r="244" spans="1:5" s="9" customFormat="1" ht="63" x14ac:dyDescent="0.25">
      <c r="A244" s="11" t="s">
        <v>376</v>
      </c>
      <c r="B244" s="57" t="s">
        <v>378</v>
      </c>
      <c r="C244" s="20">
        <v>2000</v>
      </c>
      <c r="D244" s="21">
        <v>0</v>
      </c>
      <c r="E244" s="21">
        <v>0</v>
      </c>
    </row>
    <row r="245" spans="1:5" s="9" customFormat="1" ht="47.25" x14ac:dyDescent="0.25">
      <c r="A245" s="11" t="s">
        <v>376</v>
      </c>
      <c r="B245" s="57" t="s">
        <v>379</v>
      </c>
      <c r="C245" s="20">
        <v>3106.5</v>
      </c>
      <c r="D245" s="21">
        <v>0</v>
      </c>
      <c r="E245" s="21">
        <v>0</v>
      </c>
    </row>
    <row r="246" spans="1:5" s="9" customFormat="1" ht="47.25" x14ac:dyDescent="0.25">
      <c r="A246" s="11" t="s">
        <v>376</v>
      </c>
      <c r="B246" s="57" t="s">
        <v>380</v>
      </c>
      <c r="C246" s="20">
        <v>1850.2</v>
      </c>
      <c r="D246" s="21">
        <v>0</v>
      </c>
      <c r="E246" s="21">
        <v>0</v>
      </c>
    </row>
    <row r="247" spans="1:5" s="9" customFormat="1" ht="47.25" x14ac:dyDescent="0.25">
      <c r="A247" s="11" t="s">
        <v>376</v>
      </c>
      <c r="B247" s="57" t="s">
        <v>381</v>
      </c>
      <c r="C247" s="20">
        <v>120000</v>
      </c>
      <c r="D247" s="21">
        <v>0</v>
      </c>
      <c r="E247" s="21">
        <v>0</v>
      </c>
    </row>
    <row r="248" spans="1:5" s="9" customFormat="1" ht="47.25" x14ac:dyDescent="0.25">
      <c r="A248" s="11" t="s">
        <v>376</v>
      </c>
      <c r="B248" s="57" t="s">
        <v>382</v>
      </c>
      <c r="C248" s="20">
        <v>0</v>
      </c>
      <c r="D248" s="21">
        <v>0</v>
      </c>
      <c r="E248" s="21">
        <v>404.2</v>
      </c>
    </row>
    <row r="249" spans="1:5" s="9" customFormat="1" ht="47.25" x14ac:dyDescent="0.25">
      <c r="A249" s="11" t="s">
        <v>383</v>
      </c>
      <c r="B249" s="57" t="s">
        <v>384</v>
      </c>
      <c r="C249" s="20">
        <v>465.7</v>
      </c>
      <c r="D249" s="21">
        <v>0</v>
      </c>
      <c r="E249" s="21">
        <v>0</v>
      </c>
    </row>
    <row r="250" spans="1:5" s="9" customFormat="1" ht="47.25" x14ac:dyDescent="0.25">
      <c r="A250" s="11" t="s">
        <v>383</v>
      </c>
      <c r="B250" s="57" t="s">
        <v>385</v>
      </c>
      <c r="C250" s="20">
        <v>615.1</v>
      </c>
      <c r="D250" s="21">
        <v>0</v>
      </c>
      <c r="E250" s="21">
        <v>0</v>
      </c>
    </row>
    <row r="251" spans="1:5" s="9" customFormat="1" ht="110.25" x14ac:dyDescent="0.25">
      <c r="A251" s="11" t="s">
        <v>386</v>
      </c>
      <c r="B251" s="57" t="s">
        <v>387</v>
      </c>
      <c r="C251" s="20">
        <v>330</v>
      </c>
      <c r="D251" s="21">
        <v>0</v>
      </c>
      <c r="E251" s="21">
        <v>0</v>
      </c>
    </row>
    <row r="252" spans="1:5" s="9" customFormat="1" ht="31.5" x14ac:dyDescent="0.25">
      <c r="A252" s="12" t="s">
        <v>388</v>
      </c>
      <c r="B252" s="13" t="s">
        <v>389</v>
      </c>
      <c r="C252" s="14">
        <f>SUM(C253:C255)</f>
        <v>960.6</v>
      </c>
      <c r="D252" s="14">
        <v>0</v>
      </c>
      <c r="E252" s="14">
        <v>0</v>
      </c>
    </row>
    <row r="253" spans="1:5" s="9" customFormat="1" ht="47.25" x14ac:dyDescent="0.25">
      <c r="A253" s="22" t="s">
        <v>390</v>
      </c>
      <c r="B253" s="19" t="s">
        <v>391</v>
      </c>
      <c r="C253" s="20">
        <v>276</v>
      </c>
      <c r="D253" s="20">
        <v>0</v>
      </c>
      <c r="E253" s="20">
        <v>0</v>
      </c>
    </row>
    <row r="254" spans="1:5" s="9" customFormat="1" ht="47.25" x14ac:dyDescent="0.25">
      <c r="A254" s="22" t="s">
        <v>392</v>
      </c>
      <c r="B254" s="19" t="s">
        <v>391</v>
      </c>
      <c r="C254" s="20">
        <v>605</v>
      </c>
      <c r="D254" s="20">
        <v>0</v>
      </c>
      <c r="E254" s="20">
        <v>0</v>
      </c>
    </row>
    <row r="255" spans="1:5" s="9" customFormat="1" ht="47.25" x14ac:dyDescent="0.25">
      <c r="A255" s="22" t="s">
        <v>393</v>
      </c>
      <c r="B255" s="19" t="s">
        <v>391</v>
      </c>
      <c r="C255" s="20">
        <v>79.599999999999994</v>
      </c>
      <c r="D255" s="20">
        <v>0</v>
      </c>
      <c r="E255" s="20">
        <v>0</v>
      </c>
    </row>
    <row r="256" spans="1:5" s="9" customFormat="1" ht="15.75" x14ac:dyDescent="0.25">
      <c r="A256" s="12" t="s">
        <v>394</v>
      </c>
      <c r="B256" s="13" t="s">
        <v>395</v>
      </c>
      <c r="C256" s="43">
        <f>C257+C259+C258</f>
        <v>229</v>
      </c>
      <c r="D256" s="43">
        <v>0</v>
      </c>
      <c r="E256" s="43">
        <v>0</v>
      </c>
    </row>
    <row r="257" spans="1:14" ht="47.25" x14ac:dyDescent="0.25">
      <c r="A257" s="22" t="s">
        <v>396</v>
      </c>
      <c r="B257" s="19" t="s">
        <v>397</v>
      </c>
      <c r="C257" s="21">
        <v>56.4</v>
      </c>
      <c r="D257" s="21">
        <v>0</v>
      </c>
      <c r="E257" s="21">
        <v>0</v>
      </c>
    </row>
    <row r="258" spans="1:14" ht="47.25" x14ac:dyDescent="0.25">
      <c r="A258" s="22" t="s">
        <v>398</v>
      </c>
      <c r="B258" s="19" t="s">
        <v>397</v>
      </c>
      <c r="C258" s="21">
        <v>171.5</v>
      </c>
      <c r="D258" s="21">
        <v>0</v>
      </c>
      <c r="E258" s="21">
        <v>0</v>
      </c>
    </row>
    <row r="259" spans="1:14" ht="47.25" x14ac:dyDescent="0.25">
      <c r="A259" s="22" t="s">
        <v>399</v>
      </c>
      <c r="B259" s="19" t="s">
        <v>397</v>
      </c>
      <c r="C259" s="21">
        <v>1.1000000000000001</v>
      </c>
      <c r="D259" s="21">
        <v>0</v>
      </c>
      <c r="E259" s="21">
        <v>0</v>
      </c>
    </row>
    <row r="260" spans="1:14" ht="19.5" customHeight="1" x14ac:dyDescent="0.25">
      <c r="A260" s="12" t="s">
        <v>400</v>
      </c>
      <c r="B260" s="13" t="s">
        <v>401</v>
      </c>
      <c r="C260" s="14">
        <f>C131+C252+C256</f>
        <v>5094018.2</v>
      </c>
      <c r="D260" s="14">
        <f>D131+D252+D256</f>
        <v>4100545.1999999997</v>
      </c>
      <c r="E260" s="14">
        <f>E131+E252+E256</f>
        <v>3669752.4</v>
      </c>
    </row>
    <row r="261" spans="1:14" ht="19.5" customHeight="1" x14ac:dyDescent="0.25">
      <c r="A261" s="59" t="s">
        <v>402</v>
      </c>
      <c r="B261" s="59" t="s">
        <v>402</v>
      </c>
      <c r="C261" s="14">
        <f>C260+C130</f>
        <v>7811873.2000000002</v>
      </c>
      <c r="D261" s="14">
        <f>D260+D130</f>
        <v>6574333.4000000004</v>
      </c>
      <c r="E261" s="14">
        <f>E260+E130</f>
        <v>6289257.7000000002</v>
      </c>
    </row>
    <row r="262" spans="1:14" x14ac:dyDescent="0.25">
      <c r="B262" s="61"/>
      <c r="C262" s="62"/>
      <c r="D262" s="62"/>
      <c r="E262" s="62"/>
      <c r="G262" s="9"/>
      <c r="H262" s="9"/>
      <c r="I262" s="9"/>
      <c r="J262" s="9"/>
      <c r="K262" s="9"/>
      <c r="L262" s="9"/>
      <c r="M262" s="9"/>
      <c r="N262" s="9"/>
    </row>
    <row r="263" spans="1:14" x14ac:dyDescent="0.25">
      <c r="B263" s="61"/>
      <c r="C263" s="62"/>
      <c r="D263" s="62"/>
      <c r="E263" s="62"/>
      <c r="G263" s="9"/>
      <c r="H263" s="9"/>
      <c r="I263" s="9"/>
      <c r="J263" s="9"/>
      <c r="K263" s="9"/>
      <c r="L263" s="9"/>
      <c r="M263" s="9"/>
      <c r="N263" s="9"/>
    </row>
    <row r="264" spans="1:14" x14ac:dyDescent="0.25">
      <c r="B264" s="61"/>
      <c r="C264" s="62"/>
      <c r="D264" s="62"/>
      <c r="E264" s="62"/>
      <c r="G264" s="9"/>
      <c r="H264" s="9"/>
      <c r="I264" s="9"/>
      <c r="J264" s="9"/>
      <c r="K264" s="9"/>
      <c r="L264" s="9"/>
      <c r="M264" s="9"/>
      <c r="N264" s="9"/>
    </row>
    <row r="265" spans="1:14" x14ac:dyDescent="0.25">
      <c r="B265" s="61"/>
      <c r="C265" s="62"/>
      <c r="D265" s="62"/>
      <c r="E265" s="62"/>
      <c r="G265" s="9"/>
      <c r="H265" s="9"/>
      <c r="I265" s="9"/>
      <c r="J265" s="9"/>
      <c r="K265" s="9"/>
      <c r="L265" s="9"/>
      <c r="M265" s="9"/>
      <c r="N265" s="9"/>
    </row>
    <row r="266" spans="1:14" x14ac:dyDescent="0.25">
      <c r="B266" s="61"/>
      <c r="C266" s="62"/>
      <c r="D266" s="62"/>
      <c r="E266" s="62"/>
      <c r="G266" s="9"/>
      <c r="H266" s="9"/>
      <c r="I266" s="9"/>
      <c r="J266" s="9"/>
      <c r="K266" s="9"/>
      <c r="L266" s="9"/>
      <c r="M266" s="9"/>
      <c r="N266" s="9"/>
    </row>
    <row r="267" spans="1:14" x14ac:dyDescent="0.25">
      <c r="D267" s="62"/>
      <c r="E267" s="62"/>
      <c r="G267" s="9"/>
      <c r="H267" s="9"/>
      <c r="I267" s="9"/>
      <c r="J267" s="9"/>
      <c r="K267" s="9"/>
      <c r="L267" s="9"/>
      <c r="M267" s="9"/>
    </row>
    <row r="268" spans="1:14" x14ac:dyDescent="0.25">
      <c r="D268" s="62"/>
      <c r="E268" s="62"/>
      <c r="G268" s="9"/>
      <c r="H268" s="9"/>
      <c r="I268" s="9"/>
      <c r="J268" s="9"/>
      <c r="K268" s="9"/>
      <c r="L268" s="9"/>
      <c r="M268" s="9"/>
    </row>
    <row r="269" spans="1:14" x14ac:dyDescent="0.25">
      <c r="D269" s="62"/>
      <c r="E269" s="62"/>
      <c r="G269" s="9"/>
      <c r="H269" s="9"/>
      <c r="I269" s="9"/>
      <c r="J269" s="9"/>
      <c r="K269" s="9"/>
      <c r="L269" s="9"/>
      <c r="M269" s="9"/>
    </row>
    <row r="270" spans="1:14" x14ac:dyDescent="0.25">
      <c r="D270" s="62"/>
      <c r="E270" s="62"/>
      <c r="G270" s="9"/>
      <c r="H270" s="9"/>
      <c r="I270" s="9"/>
      <c r="J270" s="9"/>
      <c r="K270" s="9"/>
      <c r="L270" s="9"/>
      <c r="M270" s="9"/>
    </row>
    <row r="271" spans="1:14" x14ac:dyDescent="0.25">
      <c r="D271" s="62"/>
      <c r="E271" s="62"/>
      <c r="G271" s="9"/>
      <c r="H271" s="9"/>
      <c r="I271" s="9"/>
      <c r="J271" s="9"/>
      <c r="K271" s="9"/>
      <c r="L271" s="9"/>
      <c r="M271" s="9"/>
    </row>
    <row r="272" spans="1:14" x14ac:dyDescent="0.25">
      <c r="D272" s="62"/>
      <c r="E272" s="62"/>
      <c r="G272" s="9"/>
      <c r="H272" s="9"/>
      <c r="I272" s="9"/>
      <c r="J272" s="9"/>
      <c r="K272" s="9"/>
      <c r="L272" s="9"/>
      <c r="M272" s="9"/>
    </row>
    <row r="273" spans="4:13" x14ac:dyDescent="0.25">
      <c r="D273" s="62"/>
      <c r="E273" s="62"/>
      <c r="G273" s="9"/>
      <c r="H273" s="9"/>
      <c r="I273" s="9"/>
      <c r="J273" s="9"/>
      <c r="K273" s="9"/>
      <c r="L273" s="9"/>
      <c r="M273" s="9"/>
    </row>
    <row r="274" spans="4:13" x14ac:dyDescent="0.25">
      <c r="D274" s="62"/>
      <c r="E274" s="62"/>
      <c r="G274" s="9"/>
      <c r="H274" s="9"/>
      <c r="I274" s="9"/>
      <c r="J274" s="9"/>
      <c r="K274" s="9"/>
      <c r="L274" s="9"/>
      <c r="M274" s="9"/>
    </row>
    <row r="275" spans="4:13" x14ac:dyDescent="0.25">
      <c r="D275" s="62"/>
      <c r="E275" s="62"/>
      <c r="G275" s="9"/>
      <c r="H275" s="9"/>
      <c r="I275" s="9"/>
      <c r="J275" s="9"/>
      <c r="K275" s="9"/>
      <c r="L275" s="9"/>
      <c r="M275" s="9"/>
    </row>
    <row r="276" spans="4:13" x14ac:dyDescent="0.25">
      <c r="D276" s="62"/>
      <c r="E276" s="62"/>
      <c r="G276" s="9"/>
      <c r="H276" s="9"/>
      <c r="I276" s="9"/>
      <c r="J276" s="9"/>
      <c r="K276" s="9"/>
      <c r="L276" s="9"/>
      <c r="M276" s="9"/>
    </row>
    <row r="277" spans="4:13" x14ac:dyDescent="0.25">
      <c r="D277" s="62"/>
      <c r="E277" s="62"/>
      <c r="G277" s="9"/>
      <c r="H277" s="9"/>
      <c r="I277" s="9"/>
      <c r="J277" s="9"/>
      <c r="K277" s="9"/>
      <c r="L277" s="9"/>
      <c r="M277" s="9"/>
    </row>
    <row r="278" spans="4:13" x14ac:dyDescent="0.25">
      <c r="D278" s="62"/>
      <c r="E278" s="62"/>
      <c r="G278" s="9"/>
      <c r="H278" s="9"/>
      <c r="I278" s="9"/>
      <c r="J278" s="9"/>
      <c r="K278" s="9"/>
      <c r="L278" s="9"/>
      <c r="M278" s="9"/>
    </row>
    <row r="279" spans="4:13" x14ac:dyDescent="0.25">
      <c r="D279" s="62"/>
      <c r="E279" s="62"/>
      <c r="G279" s="9"/>
      <c r="H279" s="9"/>
      <c r="I279" s="9"/>
      <c r="J279" s="9"/>
      <c r="K279" s="9"/>
      <c r="L279" s="9"/>
      <c r="M279" s="9"/>
    </row>
    <row r="280" spans="4:13" x14ac:dyDescent="0.25">
      <c r="D280" s="62"/>
      <c r="E280" s="62"/>
      <c r="G280" s="9"/>
      <c r="H280" s="9"/>
      <c r="I280" s="9"/>
      <c r="J280" s="9"/>
      <c r="K280" s="9"/>
      <c r="L280" s="9"/>
      <c r="M280" s="9"/>
    </row>
    <row r="281" spans="4:13" x14ac:dyDescent="0.25">
      <c r="D281" s="62"/>
      <c r="E281" s="62"/>
      <c r="G281" s="9"/>
      <c r="H281" s="9"/>
      <c r="I281" s="9"/>
      <c r="J281" s="9"/>
      <c r="K281" s="9"/>
      <c r="L281" s="9"/>
      <c r="M281" s="9"/>
    </row>
    <row r="282" spans="4:13" x14ac:dyDescent="0.25">
      <c r="D282" s="62"/>
      <c r="E282" s="62"/>
      <c r="G282" s="9"/>
      <c r="H282" s="9"/>
      <c r="I282" s="9"/>
      <c r="J282" s="9"/>
      <c r="K282" s="9"/>
      <c r="L282" s="9"/>
      <c r="M282" s="9"/>
    </row>
    <row r="283" spans="4:13" x14ac:dyDescent="0.25">
      <c r="D283" s="62"/>
      <c r="E283" s="62"/>
      <c r="G283" s="9"/>
      <c r="H283" s="9"/>
      <c r="I283" s="9"/>
      <c r="J283" s="9"/>
      <c r="K283" s="9"/>
      <c r="L283" s="9"/>
      <c r="M283" s="9"/>
    </row>
    <row r="284" spans="4:13" x14ac:dyDescent="0.25">
      <c r="D284" s="62"/>
      <c r="E284" s="62"/>
      <c r="G284" s="9"/>
      <c r="H284" s="9"/>
      <c r="I284" s="9"/>
      <c r="J284" s="9"/>
      <c r="K284" s="9"/>
      <c r="L284" s="9"/>
      <c r="M284" s="9"/>
    </row>
    <row r="285" spans="4:13" x14ac:dyDescent="0.25">
      <c r="D285" s="62"/>
      <c r="E285" s="62"/>
      <c r="G285" s="9"/>
      <c r="H285" s="9"/>
      <c r="I285" s="9"/>
      <c r="J285" s="9"/>
      <c r="K285" s="9"/>
      <c r="L285" s="9"/>
      <c r="M285" s="9"/>
    </row>
    <row r="286" spans="4:13" x14ac:dyDescent="0.25">
      <c r="D286" s="62"/>
      <c r="E286" s="62"/>
      <c r="G286" s="9"/>
      <c r="H286" s="9"/>
      <c r="I286" s="9"/>
      <c r="J286" s="9"/>
      <c r="K286" s="9"/>
      <c r="L286" s="9"/>
      <c r="M286" s="9"/>
    </row>
    <row r="287" spans="4:13" x14ac:dyDescent="0.25">
      <c r="D287" s="62"/>
      <c r="E287" s="62"/>
      <c r="G287" s="9"/>
      <c r="H287" s="9"/>
      <c r="I287" s="9"/>
      <c r="J287" s="9"/>
      <c r="K287" s="9"/>
      <c r="L287" s="9"/>
      <c r="M287" s="9"/>
    </row>
    <row r="288" spans="4:13" x14ac:dyDescent="0.25">
      <c r="D288" s="62"/>
      <c r="E288" s="62"/>
      <c r="G288" s="9"/>
      <c r="H288" s="9"/>
      <c r="I288" s="9"/>
      <c r="J288" s="9"/>
      <c r="K288" s="9"/>
      <c r="L288" s="9"/>
      <c r="M288" s="9"/>
    </row>
    <row r="289" spans="4:13" x14ac:dyDescent="0.25">
      <c r="D289" s="62"/>
      <c r="E289" s="62"/>
      <c r="G289" s="9"/>
      <c r="H289" s="9"/>
      <c r="I289" s="9"/>
      <c r="J289" s="9"/>
      <c r="K289" s="9"/>
      <c r="L289" s="9"/>
      <c r="M289" s="9"/>
    </row>
    <row r="290" spans="4:13" x14ac:dyDescent="0.25">
      <c r="D290" s="62"/>
      <c r="E290" s="62"/>
      <c r="G290" s="9"/>
      <c r="H290" s="9"/>
      <c r="I290" s="9"/>
      <c r="J290" s="9"/>
      <c r="K290" s="9"/>
      <c r="L290" s="9"/>
      <c r="M290" s="9"/>
    </row>
    <row r="291" spans="4:13" x14ac:dyDescent="0.25">
      <c r="D291" s="62"/>
      <c r="E291" s="62"/>
      <c r="G291" s="9"/>
      <c r="H291" s="9"/>
      <c r="I291" s="9"/>
      <c r="J291" s="9"/>
      <c r="K291" s="9"/>
      <c r="L291" s="9"/>
      <c r="M291" s="9"/>
    </row>
    <row r="292" spans="4:13" x14ac:dyDescent="0.25">
      <c r="D292" s="62"/>
      <c r="E292" s="62"/>
      <c r="G292" s="9"/>
      <c r="H292" s="9"/>
      <c r="I292" s="9"/>
      <c r="J292" s="9"/>
      <c r="K292" s="9"/>
      <c r="L292" s="9"/>
      <c r="M292" s="9"/>
    </row>
    <row r="293" spans="4:13" x14ac:dyDescent="0.25">
      <c r="D293" s="62"/>
      <c r="E293" s="62"/>
      <c r="G293" s="9"/>
      <c r="H293" s="9"/>
      <c r="I293" s="9"/>
      <c r="J293" s="9"/>
      <c r="K293" s="9"/>
      <c r="L293" s="9"/>
      <c r="M293" s="9"/>
    </row>
    <row r="294" spans="4:13" x14ac:dyDescent="0.25">
      <c r="D294" s="62"/>
      <c r="E294" s="62"/>
      <c r="G294" s="9"/>
      <c r="H294" s="9"/>
      <c r="I294" s="9"/>
      <c r="J294" s="9"/>
      <c r="K294" s="9"/>
      <c r="L294" s="9"/>
      <c r="M294" s="9"/>
    </row>
    <row r="295" spans="4:13" x14ac:dyDescent="0.25">
      <c r="D295" s="62"/>
      <c r="E295" s="62"/>
      <c r="G295" s="9"/>
      <c r="H295" s="9"/>
      <c r="I295" s="9"/>
      <c r="J295" s="9"/>
      <c r="K295" s="9"/>
      <c r="L295" s="9"/>
      <c r="M295" s="9"/>
    </row>
    <row r="296" spans="4:13" x14ac:dyDescent="0.25">
      <c r="D296" s="62"/>
      <c r="E296" s="62"/>
      <c r="G296" s="9"/>
      <c r="H296" s="9"/>
      <c r="I296" s="9"/>
      <c r="J296" s="9"/>
      <c r="K296" s="9"/>
      <c r="L296" s="9"/>
      <c r="M296" s="9"/>
    </row>
    <row r="297" spans="4:13" x14ac:dyDescent="0.25">
      <c r="D297" s="62"/>
      <c r="E297" s="62"/>
      <c r="G297" s="9"/>
      <c r="H297" s="9"/>
      <c r="I297" s="9"/>
      <c r="J297" s="9"/>
      <c r="K297" s="9"/>
      <c r="L297" s="9"/>
      <c r="M297" s="9"/>
    </row>
    <row r="298" spans="4:13" x14ac:dyDescent="0.25">
      <c r="D298" s="62"/>
      <c r="E298" s="62"/>
      <c r="G298" s="9"/>
      <c r="H298" s="9"/>
      <c r="I298" s="9"/>
      <c r="J298" s="9"/>
      <c r="K298" s="9"/>
      <c r="L298" s="9"/>
      <c r="M298" s="9"/>
    </row>
    <row r="299" spans="4:13" x14ac:dyDescent="0.25">
      <c r="D299" s="62"/>
      <c r="E299" s="62"/>
      <c r="G299" s="9"/>
      <c r="H299" s="9"/>
      <c r="I299" s="9"/>
      <c r="J299" s="9"/>
      <c r="K299" s="9"/>
      <c r="L299" s="9"/>
      <c r="M299" s="9"/>
    </row>
    <row r="300" spans="4:13" x14ac:dyDescent="0.25">
      <c r="D300" s="62"/>
      <c r="E300" s="62"/>
      <c r="G300" s="9"/>
      <c r="H300" s="9"/>
      <c r="I300" s="9"/>
      <c r="J300" s="9"/>
      <c r="K300" s="9"/>
      <c r="L300" s="9"/>
      <c r="M300" s="9"/>
    </row>
    <row r="301" spans="4:13" x14ac:dyDescent="0.25">
      <c r="D301" s="62"/>
      <c r="E301" s="62"/>
      <c r="G301" s="9"/>
      <c r="H301" s="9"/>
      <c r="I301" s="9"/>
      <c r="J301" s="9"/>
      <c r="K301" s="9"/>
      <c r="L301" s="9"/>
      <c r="M301" s="9"/>
    </row>
    <row r="302" spans="4:13" x14ac:dyDescent="0.25">
      <c r="D302" s="62"/>
      <c r="E302" s="62"/>
      <c r="G302" s="9"/>
      <c r="H302" s="9"/>
      <c r="I302" s="9"/>
      <c r="J302" s="9"/>
      <c r="K302" s="9"/>
      <c r="L302" s="9"/>
      <c r="M302" s="9"/>
    </row>
    <row r="303" spans="4:13" x14ac:dyDescent="0.25">
      <c r="D303" s="62"/>
      <c r="E303" s="62"/>
      <c r="G303" s="9"/>
      <c r="H303" s="9"/>
      <c r="I303" s="9"/>
      <c r="J303" s="9"/>
      <c r="K303" s="9"/>
      <c r="L303" s="9"/>
      <c r="M303" s="9"/>
    </row>
    <row r="304" spans="4:13" x14ac:dyDescent="0.25">
      <c r="D304" s="62"/>
      <c r="E304" s="62"/>
      <c r="G304" s="9"/>
      <c r="H304" s="9"/>
      <c r="I304" s="9"/>
      <c r="J304" s="9"/>
      <c r="K304" s="9"/>
      <c r="L304" s="9"/>
      <c r="M304" s="9"/>
    </row>
    <row r="305" spans="4:13" x14ac:dyDescent="0.25">
      <c r="D305" s="62"/>
      <c r="E305" s="62"/>
      <c r="G305" s="9"/>
      <c r="H305" s="9"/>
      <c r="I305" s="9"/>
      <c r="J305" s="9"/>
      <c r="K305" s="9"/>
      <c r="L305" s="9"/>
      <c r="M305" s="9"/>
    </row>
    <row r="306" spans="4:13" x14ac:dyDescent="0.25">
      <c r="D306" s="62"/>
      <c r="E306" s="62"/>
      <c r="G306" s="9"/>
      <c r="H306" s="9"/>
      <c r="I306" s="9"/>
      <c r="J306" s="9"/>
      <c r="K306" s="9"/>
      <c r="L306" s="9"/>
      <c r="M306" s="9"/>
    </row>
    <row r="307" spans="4:13" x14ac:dyDescent="0.25">
      <c r="D307" s="62"/>
      <c r="E307" s="62"/>
      <c r="G307" s="9"/>
      <c r="H307" s="9"/>
      <c r="I307" s="9"/>
      <c r="J307" s="9"/>
      <c r="K307" s="9"/>
      <c r="L307" s="9"/>
      <c r="M307" s="9"/>
    </row>
    <row r="308" spans="4:13" x14ac:dyDescent="0.25">
      <c r="D308" s="62"/>
      <c r="E308" s="62"/>
      <c r="G308" s="9"/>
      <c r="H308" s="9"/>
      <c r="I308" s="9"/>
      <c r="J308" s="9"/>
      <c r="K308" s="9"/>
      <c r="L308" s="9"/>
      <c r="M308" s="9"/>
    </row>
    <row r="309" spans="4:13" x14ac:dyDescent="0.25">
      <c r="D309" s="62"/>
      <c r="E309" s="62"/>
      <c r="G309" s="9"/>
      <c r="H309" s="9"/>
      <c r="I309" s="9"/>
      <c r="J309" s="9"/>
      <c r="K309" s="9"/>
      <c r="L309" s="9"/>
      <c r="M309" s="9"/>
    </row>
    <row r="310" spans="4:13" x14ac:dyDescent="0.25">
      <c r="D310" s="62"/>
      <c r="E310" s="62"/>
      <c r="G310" s="9"/>
      <c r="H310" s="9"/>
      <c r="I310" s="9"/>
      <c r="J310" s="9"/>
      <c r="K310" s="9"/>
      <c r="L310" s="9"/>
      <c r="M310" s="9"/>
    </row>
    <row r="311" spans="4:13" x14ac:dyDescent="0.25">
      <c r="D311" s="62"/>
      <c r="E311" s="62"/>
      <c r="G311" s="9"/>
      <c r="H311" s="9"/>
      <c r="I311" s="9"/>
      <c r="J311" s="9"/>
      <c r="K311" s="9"/>
      <c r="L311" s="9"/>
      <c r="M311" s="9"/>
    </row>
    <row r="312" spans="4:13" x14ac:dyDescent="0.25">
      <c r="D312" s="62"/>
      <c r="E312" s="62"/>
      <c r="G312" s="9"/>
      <c r="H312" s="9"/>
      <c r="I312" s="9"/>
      <c r="J312" s="9"/>
      <c r="K312" s="9"/>
      <c r="L312" s="9"/>
      <c r="M312" s="9"/>
    </row>
    <row r="313" spans="4:13" x14ac:dyDescent="0.25">
      <c r="D313" s="62"/>
      <c r="E313" s="62"/>
      <c r="G313" s="9"/>
      <c r="H313" s="9"/>
      <c r="I313" s="9"/>
      <c r="J313" s="9"/>
      <c r="K313" s="9"/>
      <c r="L313" s="9"/>
      <c r="M313" s="9"/>
    </row>
    <row r="314" spans="4:13" x14ac:dyDescent="0.25">
      <c r="D314" s="62"/>
      <c r="E314" s="62"/>
      <c r="G314" s="9"/>
      <c r="H314" s="9"/>
      <c r="I314" s="9"/>
      <c r="J314" s="9"/>
      <c r="K314" s="9"/>
      <c r="L314" s="9"/>
      <c r="M314" s="9"/>
    </row>
    <row r="315" spans="4:13" x14ac:dyDescent="0.25">
      <c r="D315" s="62"/>
      <c r="E315" s="62"/>
      <c r="G315" s="9"/>
      <c r="H315" s="9"/>
      <c r="I315" s="9"/>
      <c r="J315" s="9"/>
      <c r="K315" s="9"/>
      <c r="L315" s="9"/>
      <c r="M315" s="9"/>
    </row>
    <row r="316" spans="4:13" x14ac:dyDescent="0.25">
      <c r="D316" s="62"/>
      <c r="E316" s="62"/>
      <c r="G316" s="9"/>
      <c r="H316" s="9"/>
      <c r="I316" s="9"/>
      <c r="J316" s="9"/>
      <c r="K316" s="9"/>
      <c r="L316" s="9"/>
      <c r="M316" s="9"/>
    </row>
    <row r="317" spans="4:13" x14ac:dyDescent="0.25">
      <c r="D317" s="62"/>
      <c r="E317" s="62"/>
      <c r="G317" s="9"/>
      <c r="H317" s="9"/>
      <c r="I317" s="9"/>
      <c r="J317" s="9"/>
      <c r="K317" s="9"/>
      <c r="L317" s="9"/>
      <c r="M317" s="9"/>
    </row>
    <row r="318" spans="4:13" x14ac:dyDescent="0.25">
      <c r="D318" s="62"/>
      <c r="E318" s="62"/>
      <c r="G318" s="9"/>
      <c r="H318" s="9"/>
      <c r="I318" s="9"/>
      <c r="J318" s="9"/>
      <c r="K318" s="9"/>
      <c r="L318" s="9"/>
      <c r="M318" s="9"/>
    </row>
    <row r="319" spans="4:13" x14ac:dyDescent="0.25">
      <c r="D319" s="62"/>
      <c r="E319" s="62"/>
      <c r="G319" s="9"/>
      <c r="H319" s="9"/>
      <c r="I319" s="9"/>
      <c r="J319" s="9"/>
      <c r="K319" s="9"/>
      <c r="L319" s="9"/>
      <c r="M319" s="9"/>
    </row>
    <row r="320" spans="4:13" x14ac:dyDescent="0.25">
      <c r="D320" s="62"/>
      <c r="E320" s="62"/>
      <c r="G320" s="9"/>
      <c r="H320" s="9"/>
      <c r="I320" s="9"/>
      <c r="J320" s="9"/>
      <c r="K320" s="9"/>
      <c r="L320" s="9"/>
      <c r="M320" s="9"/>
    </row>
    <row r="321" spans="4:13" x14ac:dyDescent="0.25">
      <c r="D321" s="62"/>
      <c r="E321" s="62"/>
      <c r="G321" s="9"/>
      <c r="H321" s="9"/>
      <c r="I321" s="9"/>
      <c r="J321" s="9"/>
      <c r="K321" s="9"/>
      <c r="L321" s="9"/>
      <c r="M321" s="9"/>
    </row>
    <row r="322" spans="4:13" x14ac:dyDescent="0.25">
      <c r="D322" s="62"/>
      <c r="E322" s="62"/>
      <c r="G322" s="9"/>
      <c r="H322" s="9"/>
      <c r="I322" s="9"/>
      <c r="J322" s="9"/>
      <c r="K322" s="9"/>
      <c r="L322" s="9"/>
      <c r="M322" s="9"/>
    </row>
    <row r="323" spans="4:13" x14ac:dyDescent="0.25">
      <c r="D323" s="62"/>
      <c r="E323" s="62"/>
      <c r="G323" s="9"/>
      <c r="H323" s="9"/>
      <c r="I323" s="9"/>
      <c r="J323" s="9"/>
      <c r="K323" s="9"/>
      <c r="L323" s="9"/>
      <c r="M323" s="9"/>
    </row>
    <row r="324" spans="4:13" x14ac:dyDescent="0.25">
      <c r="D324" s="62"/>
      <c r="E324" s="62"/>
      <c r="G324" s="9"/>
      <c r="H324" s="9"/>
      <c r="I324" s="9"/>
      <c r="J324" s="9"/>
      <c r="K324" s="9"/>
      <c r="L324" s="9"/>
      <c r="M324" s="9"/>
    </row>
    <row r="325" spans="4:13" x14ac:dyDescent="0.25">
      <c r="D325" s="62"/>
      <c r="E325" s="62"/>
      <c r="G325" s="9"/>
      <c r="H325" s="9"/>
      <c r="I325" s="9"/>
      <c r="J325" s="9"/>
      <c r="K325" s="9"/>
      <c r="L325" s="9"/>
      <c r="M325" s="9"/>
    </row>
    <row r="326" spans="4:13" x14ac:dyDescent="0.25">
      <c r="D326" s="62"/>
      <c r="E326" s="62"/>
      <c r="G326" s="9"/>
      <c r="H326" s="9"/>
      <c r="I326" s="9"/>
      <c r="J326" s="9"/>
      <c r="K326" s="9"/>
      <c r="L326" s="9"/>
      <c r="M326" s="9"/>
    </row>
    <row r="327" spans="4:13" x14ac:dyDescent="0.25">
      <c r="D327" s="62"/>
      <c r="E327" s="62"/>
      <c r="G327" s="9"/>
      <c r="H327" s="9"/>
      <c r="I327" s="9"/>
      <c r="J327" s="9"/>
      <c r="K327" s="9"/>
      <c r="L327" s="9"/>
      <c r="M327" s="9"/>
    </row>
    <row r="328" spans="4:13" x14ac:dyDescent="0.25">
      <c r="D328" s="62"/>
      <c r="E328" s="62"/>
      <c r="G328" s="9"/>
      <c r="H328" s="9"/>
      <c r="I328" s="9"/>
      <c r="J328" s="9"/>
      <c r="K328" s="9"/>
      <c r="L328" s="9"/>
      <c r="M328" s="9"/>
    </row>
    <row r="329" spans="4:13" x14ac:dyDescent="0.25">
      <c r="D329" s="62"/>
      <c r="E329" s="62"/>
      <c r="G329" s="9"/>
      <c r="H329" s="9"/>
      <c r="I329" s="9"/>
      <c r="J329" s="9"/>
      <c r="K329" s="9"/>
      <c r="L329" s="9"/>
      <c r="M329" s="9"/>
    </row>
    <row r="330" spans="4:13" x14ac:dyDescent="0.25">
      <c r="D330" s="62"/>
      <c r="E330" s="62"/>
      <c r="G330" s="9"/>
      <c r="H330" s="9"/>
      <c r="I330" s="9"/>
      <c r="J330" s="9"/>
      <c r="K330" s="9"/>
      <c r="L330" s="9"/>
      <c r="M330" s="9"/>
    </row>
    <row r="331" spans="4:13" x14ac:dyDescent="0.25">
      <c r="D331" s="62"/>
      <c r="E331" s="62"/>
      <c r="G331" s="9"/>
      <c r="H331" s="9"/>
      <c r="I331" s="9"/>
      <c r="J331" s="9"/>
      <c r="K331" s="9"/>
      <c r="L331" s="9"/>
      <c r="M331" s="9"/>
    </row>
    <row r="332" spans="4:13" x14ac:dyDescent="0.25">
      <c r="D332" s="62"/>
      <c r="E332" s="62"/>
      <c r="G332" s="9"/>
      <c r="H332" s="9"/>
      <c r="I332" s="9"/>
      <c r="J332" s="9"/>
      <c r="K332" s="9"/>
      <c r="L332" s="9"/>
      <c r="M332" s="9"/>
    </row>
    <row r="333" spans="4:13" x14ac:dyDescent="0.25">
      <c r="D333" s="62"/>
      <c r="E333" s="62"/>
      <c r="G333" s="9"/>
      <c r="H333" s="9"/>
      <c r="I333" s="9"/>
      <c r="J333" s="9"/>
      <c r="K333" s="9"/>
      <c r="L333" s="9"/>
      <c r="M333" s="9"/>
    </row>
    <row r="334" spans="4:13" x14ac:dyDescent="0.25">
      <c r="D334" s="62"/>
      <c r="E334" s="62"/>
      <c r="G334" s="9"/>
      <c r="H334" s="9"/>
      <c r="I334" s="9"/>
      <c r="J334" s="9"/>
      <c r="K334" s="9"/>
      <c r="L334" s="9"/>
      <c r="M334" s="9"/>
    </row>
    <row r="335" spans="4:13" x14ac:dyDescent="0.25">
      <c r="D335" s="62"/>
      <c r="E335" s="62"/>
      <c r="G335" s="9"/>
      <c r="H335" s="9"/>
      <c r="I335" s="9"/>
      <c r="J335" s="9"/>
      <c r="K335" s="9"/>
      <c r="L335" s="9"/>
      <c r="M335" s="9"/>
    </row>
    <row r="336" spans="4:13" x14ac:dyDescent="0.25">
      <c r="D336" s="62"/>
      <c r="E336" s="62"/>
      <c r="G336" s="9"/>
      <c r="H336" s="9"/>
      <c r="I336" s="9"/>
      <c r="J336" s="9"/>
      <c r="K336" s="9"/>
      <c r="L336" s="9"/>
      <c r="M336" s="9"/>
    </row>
    <row r="337" spans="4:13" x14ac:dyDescent="0.25">
      <c r="D337" s="62"/>
      <c r="E337" s="62"/>
      <c r="G337" s="9"/>
      <c r="H337" s="9"/>
      <c r="I337" s="9"/>
      <c r="J337" s="9"/>
      <c r="K337" s="9"/>
      <c r="L337" s="9"/>
      <c r="M337" s="9"/>
    </row>
    <row r="338" spans="4:13" x14ac:dyDescent="0.25">
      <c r="D338" s="62"/>
      <c r="E338" s="62"/>
      <c r="G338" s="9"/>
      <c r="H338" s="9"/>
      <c r="I338" s="9"/>
      <c r="J338" s="9"/>
      <c r="K338" s="9"/>
      <c r="L338" s="9"/>
      <c r="M338" s="9"/>
    </row>
    <row r="339" spans="4:13" x14ac:dyDescent="0.25">
      <c r="D339" s="62"/>
      <c r="E339" s="62"/>
      <c r="G339" s="9"/>
      <c r="H339" s="9"/>
      <c r="I339" s="9"/>
      <c r="J339" s="9"/>
      <c r="K339" s="9"/>
      <c r="L339" s="9"/>
      <c r="M339" s="9"/>
    </row>
    <row r="340" spans="4:13" x14ac:dyDescent="0.25">
      <c r="D340" s="62"/>
      <c r="E340" s="62"/>
      <c r="G340" s="9"/>
      <c r="H340" s="9"/>
      <c r="I340" s="9"/>
      <c r="J340" s="9"/>
      <c r="K340" s="9"/>
      <c r="L340" s="9"/>
      <c r="M340" s="9"/>
    </row>
    <row r="341" spans="4:13" x14ac:dyDescent="0.25">
      <c r="D341" s="62"/>
      <c r="E341" s="62"/>
      <c r="G341" s="9"/>
      <c r="H341" s="9"/>
      <c r="I341" s="9"/>
      <c r="J341" s="9"/>
      <c r="K341" s="9"/>
      <c r="L341" s="9"/>
      <c r="M341" s="9"/>
    </row>
    <row r="342" spans="4:13" x14ac:dyDescent="0.25">
      <c r="D342" s="62"/>
      <c r="E342" s="62"/>
      <c r="G342" s="9"/>
      <c r="H342" s="9"/>
      <c r="I342" s="9"/>
      <c r="J342" s="9"/>
      <c r="K342" s="9"/>
      <c r="L342" s="9"/>
      <c r="M342" s="9"/>
    </row>
    <row r="343" spans="4:13" x14ac:dyDescent="0.25">
      <c r="D343" s="62"/>
      <c r="E343" s="62"/>
      <c r="G343" s="9"/>
      <c r="H343" s="9"/>
      <c r="I343" s="9"/>
      <c r="J343" s="9"/>
      <c r="K343" s="9"/>
      <c r="L343" s="9"/>
      <c r="M343" s="9"/>
    </row>
    <row r="344" spans="4:13" x14ac:dyDescent="0.25">
      <c r="D344" s="62"/>
      <c r="E344" s="62"/>
      <c r="G344" s="9"/>
      <c r="H344" s="9"/>
      <c r="I344" s="9"/>
      <c r="J344" s="9"/>
      <c r="K344" s="9"/>
      <c r="L344" s="9"/>
      <c r="M344" s="9"/>
    </row>
    <row r="345" spans="4:13" x14ac:dyDescent="0.25">
      <c r="D345" s="62"/>
      <c r="E345" s="62"/>
      <c r="G345" s="9"/>
      <c r="H345" s="9"/>
      <c r="I345" s="9"/>
      <c r="J345" s="9"/>
      <c r="K345" s="9"/>
      <c r="L345" s="9"/>
      <c r="M345" s="9"/>
    </row>
    <row r="346" spans="4:13" x14ac:dyDescent="0.25">
      <c r="D346" s="62"/>
      <c r="E346" s="62"/>
      <c r="G346" s="9"/>
      <c r="H346" s="9"/>
      <c r="I346" s="9"/>
      <c r="J346" s="9"/>
      <c r="K346" s="9"/>
      <c r="L346" s="9"/>
      <c r="M346" s="9"/>
    </row>
    <row r="347" spans="4:13" x14ac:dyDescent="0.25">
      <c r="D347" s="62"/>
      <c r="E347" s="62"/>
      <c r="G347" s="9"/>
      <c r="H347" s="9"/>
      <c r="I347" s="9"/>
      <c r="J347" s="9"/>
      <c r="K347" s="9"/>
      <c r="L347" s="9"/>
      <c r="M347" s="9"/>
    </row>
    <row r="348" spans="4:13" x14ac:dyDescent="0.25">
      <c r="D348" s="62"/>
      <c r="E348" s="62"/>
      <c r="G348" s="9"/>
      <c r="H348" s="9"/>
      <c r="I348" s="9"/>
      <c r="J348" s="9"/>
      <c r="K348" s="9"/>
      <c r="L348" s="9"/>
      <c r="M348" s="9"/>
    </row>
    <row r="349" spans="4:13" x14ac:dyDescent="0.25">
      <c r="D349" s="62"/>
      <c r="E349" s="62"/>
      <c r="G349" s="9"/>
      <c r="H349" s="9"/>
      <c r="I349" s="9"/>
      <c r="J349" s="9"/>
      <c r="K349" s="9"/>
      <c r="L349" s="9"/>
      <c r="M349" s="9"/>
    </row>
    <row r="350" spans="4:13" x14ac:dyDescent="0.25">
      <c r="D350" s="62"/>
      <c r="E350" s="62"/>
      <c r="G350" s="9"/>
      <c r="H350" s="9"/>
      <c r="I350" s="9"/>
      <c r="J350" s="9"/>
      <c r="K350" s="9"/>
      <c r="L350" s="9"/>
      <c r="M350" s="9"/>
    </row>
    <row r="351" spans="4:13" x14ac:dyDescent="0.25">
      <c r="D351" s="62"/>
      <c r="E351" s="62"/>
      <c r="G351" s="9"/>
      <c r="H351" s="9"/>
      <c r="I351" s="9"/>
      <c r="J351" s="9"/>
      <c r="K351" s="9"/>
      <c r="L351" s="9"/>
      <c r="M351" s="9"/>
    </row>
    <row r="352" spans="4:13" x14ac:dyDescent="0.25">
      <c r="D352" s="62"/>
      <c r="E352" s="62"/>
      <c r="G352" s="9"/>
      <c r="H352" s="9"/>
      <c r="I352" s="9"/>
      <c r="J352" s="9"/>
      <c r="K352" s="9"/>
      <c r="L352" s="9"/>
      <c r="M352" s="9"/>
    </row>
    <row r="353" spans="4:13" x14ac:dyDescent="0.25">
      <c r="D353" s="62"/>
      <c r="E353" s="62"/>
      <c r="G353" s="9"/>
      <c r="H353" s="9"/>
      <c r="I353" s="9"/>
      <c r="J353" s="9"/>
      <c r="K353" s="9"/>
      <c r="L353" s="9"/>
      <c r="M353" s="9"/>
    </row>
    <row r="354" spans="4:13" x14ac:dyDescent="0.25">
      <c r="D354" s="62"/>
      <c r="E354" s="62"/>
      <c r="G354" s="9"/>
      <c r="H354" s="9"/>
      <c r="I354" s="9"/>
      <c r="J354" s="9"/>
      <c r="K354" s="9"/>
      <c r="L354" s="9"/>
      <c r="M354" s="9"/>
    </row>
    <row r="355" spans="4:13" x14ac:dyDescent="0.25">
      <c r="D355" s="62"/>
      <c r="E355" s="62"/>
      <c r="G355" s="9"/>
      <c r="H355" s="9"/>
      <c r="I355" s="9"/>
      <c r="J355" s="9"/>
      <c r="K355" s="9"/>
      <c r="L355" s="9"/>
      <c r="M355" s="9"/>
    </row>
    <row r="356" spans="4:13" x14ac:dyDescent="0.25">
      <c r="D356" s="62"/>
      <c r="E356" s="62"/>
      <c r="G356" s="9"/>
      <c r="H356" s="9"/>
      <c r="I356" s="9"/>
      <c r="J356" s="9"/>
      <c r="K356" s="9"/>
      <c r="L356" s="9"/>
      <c r="M356" s="9"/>
    </row>
    <row r="357" spans="4:13" x14ac:dyDescent="0.25">
      <c r="D357" s="62"/>
      <c r="E357" s="62"/>
      <c r="G357" s="9"/>
      <c r="H357" s="9"/>
      <c r="I357" s="9"/>
      <c r="J357" s="9"/>
      <c r="K357" s="9"/>
      <c r="L357" s="9"/>
      <c r="M357" s="9"/>
    </row>
    <row r="358" spans="4:13" x14ac:dyDescent="0.25">
      <c r="D358" s="62"/>
      <c r="E358" s="62"/>
      <c r="G358" s="9"/>
      <c r="H358" s="9"/>
      <c r="I358" s="9"/>
      <c r="J358" s="9"/>
      <c r="K358" s="9"/>
      <c r="L358" s="9"/>
      <c r="M358" s="9"/>
    </row>
    <row r="359" spans="4:13" x14ac:dyDescent="0.25">
      <c r="D359" s="62"/>
      <c r="E359" s="62"/>
      <c r="G359" s="9"/>
      <c r="H359" s="9"/>
      <c r="I359" s="9"/>
      <c r="J359" s="9"/>
      <c r="K359" s="9"/>
      <c r="L359" s="9"/>
      <c r="M359" s="9"/>
    </row>
    <row r="360" spans="4:13" x14ac:dyDescent="0.25">
      <c r="D360" s="62"/>
      <c r="E360" s="62"/>
      <c r="G360" s="9"/>
      <c r="H360" s="9"/>
      <c r="I360" s="9"/>
      <c r="J360" s="9"/>
      <c r="K360" s="9"/>
      <c r="L360" s="9"/>
      <c r="M360" s="9"/>
    </row>
    <row r="361" spans="4:13" x14ac:dyDescent="0.25">
      <c r="D361" s="62"/>
      <c r="E361" s="62"/>
      <c r="G361" s="9"/>
      <c r="H361" s="9"/>
      <c r="I361" s="9"/>
      <c r="J361" s="9"/>
      <c r="K361" s="9"/>
      <c r="L361" s="9"/>
      <c r="M361" s="9"/>
    </row>
    <row r="362" spans="4:13" x14ac:dyDescent="0.25">
      <c r="D362" s="62"/>
      <c r="E362" s="62"/>
      <c r="G362" s="9"/>
      <c r="H362" s="9"/>
      <c r="I362" s="9"/>
      <c r="J362" s="9"/>
      <c r="K362" s="9"/>
      <c r="L362" s="9"/>
      <c r="M362" s="9"/>
    </row>
    <row r="363" spans="4:13" x14ac:dyDescent="0.25">
      <c r="D363" s="62"/>
      <c r="E363" s="62"/>
      <c r="G363" s="9"/>
      <c r="H363" s="9"/>
      <c r="I363" s="9"/>
      <c r="J363" s="9"/>
      <c r="K363" s="9"/>
      <c r="L363" s="9"/>
      <c r="M363" s="9"/>
    </row>
    <row r="364" spans="4:13" x14ac:dyDescent="0.25">
      <c r="D364" s="62"/>
      <c r="E364" s="62"/>
      <c r="G364" s="9"/>
      <c r="H364" s="9"/>
      <c r="I364" s="9"/>
      <c r="J364" s="9"/>
      <c r="K364" s="9"/>
      <c r="L364" s="9"/>
      <c r="M364" s="9"/>
    </row>
    <row r="365" spans="4:13" x14ac:dyDescent="0.25">
      <c r="D365" s="62"/>
      <c r="E365" s="62"/>
      <c r="G365" s="9"/>
      <c r="H365" s="9"/>
      <c r="I365" s="9"/>
      <c r="J365" s="9"/>
      <c r="K365" s="9"/>
      <c r="L365" s="9"/>
      <c r="M365" s="9"/>
    </row>
    <row r="366" spans="4:13" x14ac:dyDescent="0.25">
      <c r="D366" s="62"/>
      <c r="E366" s="62"/>
      <c r="G366" s="9"/>
      <c r="H366" s="9"/>
      <c r="I366" s="9"/>
      <c r="J366" s="9"/>
      <c r="K366" s="9"/>
      <c r="L366" s="9"/>
      <c r="M366" s="9"/>
    </row>
    <row r="367" spans="4:13" x14ac:dyDescent="0.25">
      <c r="D367" s="62"/>
      <c r="E367" s="62"/>
      <c r="G367" s="9"/>
      <c r="H367" s="9"/>
      <c r="I367" s="9"/>
      <c r="J367" s="9"/>
      <c r="K367" s="9"/>
      <c r="L367" s="9"/>
      <c r="M367" s="9"/>
    </row>
    <row r="368" spans="4:13" x14ac:dyDescent="0.25">
      <c r="D368" s="62"/>
      <c r="E368" s="62"/>
      <c r="G368" s="9"/>
      <c r="H368" s="9"/>
      <c r="I368" s="9"/>
      <c r="J368" s="9"/>
      <c r="K368" s="9"/>
      <c r="L368" s="9"/>
      <c r="M368" s="9"/>
    </row>
    <row r="369" spans="4:13" x14ac:dyDescent="0.25">
      <c r="D369" s="62"/>
      <c r="E369" s="62"/>
      <c r="G369" s="9"/>
      <c r="H369" s="9"/>
      <c r="I369" s="9"/>
      <c r="J369" s="9"/>
      <c r="K369" s="9"/>
      <c r="L369" s="9"/>
      <c r="M369" s="9"/>
    </row>
    <row r="370" spans="4:13" x14ac:dyDescent="0.25">
      <c r="D370" s="62"/>
      <c r="E370" s="62"/>
      <c r="G370" s="9"/>
      <c r="H370" s="9"/>
      <c r="I370" s="9"/>
      <c r="J370" s="9"/>
      <c r="K370" s="9"/>
      <c r="L370" s="9"/>
      <c r="M370" s="9"/>
    </row>
    <row r="371" spans="4:13" x14ac:dyDescent="0.25">
      <c r="D371" s="62"/>
      <c r="E371" s="62"/>
      <c r="G371" s="9"/>
      <c r="H371" s="9"/>
      <c r="I371" s="9"/>
      <c r="J371" s="9"/>
      <c r="K371" s="9"/>
      <c r="L371" s="9"/>
      <c r="M371" s="9"/>
    </row>
    <row r="372" spans="4:13" x14ac:dyDescent="0.25">
      <c r="D372" s="62"/>
      <c r="E372" s="62"/>
      <c r="G372" s="9"/>
      <c r="H372" s="9"/>
      <c r="I372" s="9"/>
      <c r="J372" s="9"/>
      <c r="K372" s="9"/>
      <c r="L372" s="9"/>
      <c r="M372" s="9"/>
    </row>
    <row r="373" spans="4:13" x14ac:dyDescent="0.25">
      <c r="D373" s="62"/>
      <c r="E373" s="62"/>
      <c r="G373" s="9"/>
      <c r="H373" s="9"/>
      <c r="I373" s="9"/>
      <c r="J373" s="9"/>
      <c r="K373" s="9"/>
      <c r="L373" s="9"/>
      <c r="M373" s="9"/>
    </row>
    <row r="374" spans="4:13" x14ac:dyDescent="0.25">
      <c r="D374" s="62"/>
      <c r="E374" s="62"/>
      <c r="G374" s="9"/>
      <c r="H374" s="9"/>
      <c r="I374" s="9"/>
      <c r="J374" s="9"/>
      <c r="K374" s="9"/>
      <c r="L374" s="9"/>
      <c r="M374" s="9"/>
    </row>
    <row r="375" spans="4:13" x14ac:dyDescent="0.25">
      <c r="D375" s="62"/>
      <c r="E375" s="62"/>
      <c r="G375" s="9"/>
      <c r="H375" s="9"/>
      <c r="I375" s="9"/>
      <c r="J375" s="9"/>
      <c r="K375" s="9"/>
      <c r="L375" s="9"/>
      <c r="M375" s="9"/>
    </row>
    <row r="376" spans="4:13" x14ac:dyDescent="0.25">
      <c r="D376" s="62"/>
      <c r="E376" s="62"/>
      <c r="G376" s="9"/>
      <c r="H376" s="9"/>
      <c r="I376" s="9"/>
      <c r="J376" s="9"/>
      <c r="K376" s="9"/>
      <c r="L376" s="9"/>
      <c r="M376" s="9"/>
    </row>
    <row r="377" spans="4:13" x14ac:dyDescent="0.25">
      <c r="D377" s="62"/>
      <c r="E377" s="62"/>
      <c r="G377" s="9"/>
      <c r="H377" s="9"/>
      <c r="I377" s="9"/>
      <c r="J377" s="9"/>
      <c r="K377" s="9"/>
      <c r="L377" s="9"/>
      <c r="M377" s="9"/>
    </row>
    <row r="378" spans="4:13" x14ac:dyDescent="0.25">
      <c r="D378" s="62"/>
      <c r="E378" s="62"/>
      <c r="G378" s="9"/>
      <c r="H378" s="9"/>
      <c r="I378" s="9"/>
      <c r="J378" s="9"/>
      <c r="K378" s="9"/>
      <c r="L378" s="9"/>
      <c r="M378" s="9"/>
    </row>
    <row r="379" spans="4:13" x14ac:dyDescent="0.25">
      <c r="D379" s="62"/>
      <c r="E379" s="62"/>
      <c r="G379" s="9"/>
      <c r="H379" s="9"/>
      <c r="I379" s="9"/>
      <c r="J379" s="9"/>
      <c r="K379" s="9"/>
      <c r="L379" s="9"/>
      <c r="M379" s="9"/>
    </row>
    <row r="380" spans="4:13" x14ac:dyDescent="0.25">
      <c r="D380" s="62"/>
      <c r="E380" s="62"/>
      <c r="G380" s="9"/>
      <c r="H380" s="9"/>
      <c r="I380" s="9"/>
      <c r="J380" s="9"/>
      <c r="K380" s="9"/>
      <c r="L380" s="9"/>
      <c r="M380" s="9"/>
    </row>
    <row r="381" spans="4:13" x14ac:dyDescent="0.25">
      <c r="D381" s="62"/>
      <c r="E381" s="62"/>
      <c r="G381" s="9"/>
      <c r="H381" s="9"/>
      <c r="I381" s="9"/>
      <c r="J381" s="9"/>
      <c r="K381" s="9"/>
      <c r="L381" s="9"/>
      <c r="M381" s="9"/>
    </row>
    <row r="382" spans="4:13" x14ac:dyDescent="0.25">
      <c r="D382" s="62"/>
      <c r="E382" s="62"/>
      <c r="G382" s="9"/>
      <c r="H382" s="9"/>
      <c r="I382" s="9"/>
      <c r="J382" s="9"/>
      <c r="K382" s="9"/>
      <c r="L382" s="9"/>
      <c r="M382" s="9"/>
    </row>
    <row r="383" spans="4:13" x14ac:dyDescent="0.25">
      <c r="D383" s="62"/>
      <c r="E383" s="62"/>
      <c r="G383" s="9"/>
      <c r="H383" s="9"/>
      <c r="I383" s="9"/>
      <c r="J383" s="9"/>
      <c r="K383" s="9"/>
      <c r="L383" s="9"/>
      <c r="M383" s="9"/>
    </row>
    <row r="384" spans="4:13" x14ac:dyDescent="0.25">
      <c r="D384" s="62"/>
      <c r="E384" s="62"/>
      <c r="G384" s="9"/>
      <c r="H384" s="9"/>
      <c r="I384" s="9"/>
      <c r="J384" s="9"/>
      <c r="K384" s="9"/>
      <c r="L384" s="9"/>
      <c r="M384" s="9"/>
    </row>
    <row r="385" spans="4:13" x14ac:dyDescent="0.25">
      <c r="D385" s="62"/>
      <c r="E385" s="62"/>
      <c r="G385" s="9"/>
      <c r="H385" s="9"/>
      <c r="I385" s="9"/>
      <c r="J385" s="9"/>
      <c r="K385" s="9"/>
      <c r="L385" s="9"/>
      <c r="M385" s="9"/>
    </row>
    <row r="386" spans="4:13" x14ac:dyDescent="0.25">
      <c r="D386" s="62"/>
      <c r="E386" s="62"/>
      <c r="G386" s="9"/>
      <c r="H386" s="9"/>
      <c r="I386" s="9"/>
      <c r="J386" s="9"/>
      <c r="K386" s="9"/>
      <c r="L386" s="9"/>
      <c r="M386" s="9"/>
    </row>
    <row r="387" spans="4:13" x14ac:dyDescent="0.25">
      <c r="D387" s="62"/>
      <c r="E387" s="62"/>
      <c r="G387" s="9"/>
      <c r="H387" s="9"/>
      <c r="I387" s="9"/>
      <c r="J387" s="9"/>
      <c r="K387" s="9"/>
      <c r="L387" s="9"/>
      <c r="M387" s="9"/>
    </row>
    <row r="388" spans="4:13" x14ac:dyDescent="0.25">
      <c r="D388" s="62"/>
      <c r="E388" s="62"/>
      <c r="G388" s="9"/>
      <c r="H388" s="9"/>
      <c r="I388" s="9"/>
      <c r="J388" s="9"/>
      <c r="K388" s="9"/>
      <c r="L388" s="9"/>
      <c r="M388" s="9"/>
    </row>
    <row r="389" spans="4:13" x14ac:dyDescent="0.25">
      <c r="D389" s="62"/>
      <c r="E389" s="62"/>
      <c r="G389" s="9"/>
      <c r="H389" s="9"/>
      <c r="I389" s="9"/>
      <c r="J389" s="9"/>
      <c r="K389" s="9"/>
      <c r="L389" s="9"/>
      <c r="M389" s="9"/>
    </row>
    <row r="390" spans="4:13" x14ac:dyDescent="0.25">
      <c r="D390" s="62"/>
      <c r="E390" s="62"/>
      <c r="G390" s="9"/>
      <c r="H390" s="9"/>
      <c r="I390" s="9"/>
      <c r="J390" s="9"/>
      <c r="K390" s="9"/>
      <c r="L390" s="9"/>
      <c r="M390" s="9"/>
    </row>
    <row r="391" spans="4:13" x14ac:dyDescent="0.25">
      <c r="D391" s="62"/>
      <c r="E391" s="62"/>
      <c r="G391" s="9"/>
      <c r="H391" s="9"/>
      <c r="I391" s="9"/>
      <c r="J391" s="9"/>
      <c r="K391" s="9"/>
      <c r="L391" s="9"/>
      <c r="M391" s="9"/>
    </row>
    <row r="392" spans="4:13" x14ac:dyDescent="0.25">
      <c r="D392" s="62"/>
      <c r="E392" s="62"/>
      <c r="G392" s="9"/>
      <c r="H392" s="9"/>
      <c r="I392" s="9"/>
      <c r="J392" s="9"/>
      <c r="K392" s="9"/>
      <c r="L392" s="9"/>
      <c r="M392" s="9"/>
    </row>
    <row r="393" spans="4:13" x14ac:dyDescent="0.25">
      <c r="D393" s="62"/>
      <c r="E393" s="62"/>
      <c r="G393" s="9"/>
      <c r="H393" s="9"/>
      <c r="I393" s="9"/>
      <c r="J393" s="9"/>
      <c r="K393" s="9"/>
      <c r="L393" s="9"/>
      <c r="M393" s="9"/>
    </row>
    <row r="394" spans="4:13" x14ac:dyDescent="0.25">
      <c r="D394" s="62"/>
      <c r="E394" s="62"/>
      <c r="G394" s="9"/>
      <c r="H394" s="9"/>
      <c r="I394" s="9"/>
      <c r="J394" s="9"/>
      <c r="K394" s="9"/>
      <c r="L394" s="9"/>
      <c r="M394" s="9"/>
    </row>
    <row r="395" spans="4:13" x14ac:dyDescent="0.25">
      <c r="D395" s="62"/>
      <c r="E395" s="62"/>
      <c r="G395" s="9"/>
      <c r="H395" s="9"/>
      <c r="I395" s="9"/>
      <c r="J395" s="9"/>
      <c r="K395" s="9"/>
      <c r="L395" s="9"/>
      <c r="M395" s="9"/>
    </row>
    <row r="396" spans="4:13" x14ac:dyDescent="0.25">
      <c r="D396" s="62"/>
      <c r="E396" s="62"/>
      <c r="G396" s="9"/>
      <c r="H396" s="9"/>
      <c r="I396" s="9"/>
      <c r="J396" s="9"/>
      <c r="K396" s="9"/>
      <c r="L396" s="9"/>
      <c r="M396" s="9"/>
    </row>
    <row r="397" spans="4:13" x14ac:dyDescent="0.25">
      <c r="D397" s="62"/>
      <c r="E397" s="62"/>
      <c r="G397" s="9"/>
      <c r="H397" s="9"/>
      <c r="I397" s="9"/>
      <c r="J397" s="9"/>
      <c r="K397" s="9"/>
      <c r="L397" s="9"/>
      <c r="M397" s="9"/>
    </row>
    <row r="398" spans="4:13" x14ac:dyDescent="0.25">
      <c r="D398" s="62"/>
      <c r="E398" s="62"/>
      <c r="G398" s="9"/>
      <c r="H398" s="9"/>
      <c r="I398" s="9"/>
      <c r="J398" s="9"/>
      <c r="K398" s="9"/>
      <c r="L398" s="9"/>
      <c r="M398" s="9"/>
    </row>
    <row r="399" spans="4:13" x14ac:dyDescent="0.25">
      <c r="D399" s="62"/>
      <c r="E399" s="62"/>
      <c r="G399" s="9"/>
      <c r="H399" s="9"/>
      <c r="I399" s="9"/>
      <c r="J399" s="9"/>
      <c r="K399" s="9"/>
      <c r="L399" s="9"/>
      <c r="M399" s="9"/>
    </row>
    <row r="400" spans="4:13" x14ac:dyDescent="0.25">
      <c r="D400" s="62"/>
      <c r="E400" s="62"/>
      <c r="G400" s="9"/>
      <c r="H400" s="9"/>
      <c r="I400" s="9"/>
      <c r="J400" s="9"/>
      <c r="K400" s="9"/>
      <c r="L400" s="9"/>
      <c r="M400" s="9"/>
    </row>
    <row r="401" spans="4:13" x14ac:dyDescent="0.25">
      <c r="D401" s="62"/>
      <c r="E401" s="62"/>
      <c r="G401" s="9"/>
      <c r="H401" s="9"/>
      <c r="I401" s="9"/>
      <c r="J401" s="9"/>
      <c r="K401" s="9"/>
      <c r="L401" s="9"/>
      <c r="M401" s="9"/>
    </row>
    <row r="402" spans="4:13" x14ac:dyDescent="0.25">
      <c r="D402" s="62"/>
      <c r="E402" s="62"/>
      <c r="G402" s="9"/>
      <c r="H402" s="9"/>
      <c r="I402" s="9"/>
      <c r="J402" s="9"/>
      <c r="K402" s="9"/>
      <c r="L402" s="9"/>
      <c r="M402" s="9"/>
    </row>
    <row r="403" spans="4:13" x14ac:dyDescent="0.25">
      <c r="D403" s="62"/>
      <c r="E403" s="62"/>
      <c r="G403" s="9"/>
      <c r="H403" s="9"/>
      <c r="I403" s="9"/>
      <c r="J403" s="9"/>
      <c r="K403" s="9"/>
      <c r="L403" s="9"/>
      <c r="M403" s="9"/>
    </row>
    <row r="404" spans="4:13" x14ac:dyDescent="0.25">
      <c r="D404" s="62"/>
      <c r="E404" s="62"/>
      <c r="G404" s="9"/>
      <c r="H404" s="9"/>
      <c r="I404" s="9"/>
      <c r="J404" s="9"/>
      <c r="K404" s="9"/>
      <c r="L404" s="9"/>
      <c r="M404" s="9"/>
    </row>
    <row r="405" spans="4:13" x14ac:dyDescent="0.25">
      <c r="D405" s="62"/>
      <c r="E405" s="62"/>
      <c r="G405" s="9"/>
      <c r="H405" s="9"/>
      <c r="I405" s="9"/>
      <c r="J405" s="9"/>
      <c r="K405" s="9"/>
      <c r="L405" s="9"/>
      <c r="M405" s="9"/>
    </row>
    <row r="406" spans="4:13" x14ac:dyDescent="0.25">
      <c r="D406" s="62"/>
      <c r="E406" s="62"/>
      <c r="G406" s="9"/>
      <c r="H406" s="9"/>
      <c r="I406" s="9"/>
      <c r="J406" s="9"/>
      <c r="K406" s="9"/>
      <c r="L406" s="9"/>
      <c r="M406" s="9"/>
    </row>
    <row r="407" spans="4:13" x14ac:dyDescent="0.25">
      <c r="D407" s="62"/>
      <c r="E407" s="62"/>
      <c r="G407" s="9"/>
      <c r="H407" s="9"/>
      <c r="I407" s="9"/>
      <c r="J407" s="9"/>
      <c r="K407" s="9"/>
      <c r="L407" s="9"/>
      <c r="M407" s="9"/>
    </row>
    <row r="408" spans="4:13" x14ac:dyDescent="0.25">
      <c r="D408" s="62"/>
      <c r="E408" s="62"/>
      <c r="G408" s="9"/>
      <c r="H408" s="9"/>
      <c r="I408" s="9"/>
      <c r="J408" s="9"/>
      <c r="K408" s="9"/>
      <c r="L408" s="9"/>
      <c r="M408" s="9"/>
    </row>
    <row r="409" spans="4:13" x14ac:dyDescent="0.25">
      <c r="D409" s="62"/>
      <c r="E409" s="62"/>
      <c r="G409" s="9"/>
      <c r="H409" s="9"/>
      <c r="I409" s="9"/>
      <c r="J409" s="9"/>
      <c r="K409" s="9"/>
      <c r="L409" s="9"/>
      <c r="M409" s="9"/>
    </row>
    <row r="410" spans="4:13" x14ac:dyDescent="0.25">
      <c r="D410" s="62"/>
      <c r="E410" s="62"/>
      <c r="G410" s="9"/>
      <c r="H410" s="9"/>
      <c r="I410" s="9"/>
      <c r="J410" s="9"/>
      <c r="K410" s="9"/>
      <c r="L410" s="9"/>
      <c r="M410" s="9"/>
    </row>
    <row r="411" spans="4:13" x14ac:dyDescent="0.25">
      <c r="D411" s="62"/>
      <c r="E411" s="62"/>
      <c r="G411" s="9"/>
      <c r="H411" s="9"/>
      <c r="I411" s="9"/>
      <c r="J411" s="9"/>
      <c r="K411" s="9"/>
      <c r="L411" s="9"/>
      <c r="M411" s="9"/>
    </row>
    <row r="412" spans="4:13" x14ac:dyDescent="0.25">
      <c r="D412" s="62"/>
      <c r="E412" s="62"/>
      <c r="G412" s="9"/>
      <c r="H412" s="9"/>
      <c r="I412" s="9"/>
      <c r="J412" s="9"/>
      <c r="K412" s="9"/>
      <c r="L412" s="9"/>
      <c r="M412" s="9"/>
    </row>
    <row r="413" spans="4:13" x14ac:dyDescent="0.25">
      <c r="D413" s="62"/>
      <c r="E413" s="62"/>
      <c r="G413" s="9"/>
      <c r="H413" s="9"/>
      <c r="I413" s="9"/>
      <c r="J413" s="9"/>
      <c r="K413" s="9"/>
      <c r="L413" s="9"/>
      <c r="M413" s="9"/>
    </row>
    <row r="414" spans="4:13" x14ac:dyDescent="0.25">
      <c r="D414" s="62"/>
      <c r="E414" s="62"/>
      <c r="G414" s="9"/>
      <c r="H414" s="9"/>
      <c r="I414" s="9"/>
      <c r="J414" s="9"/>
      <c r="K414" s="9"/>
      <c r="L414" s="9"/>
      <c r="M414" s="9"/>
    </row>
    <row r="415" spans="4:13" x14ac:dyDescent="0.25">
      <c r="D415" s="62"/>
      <c r="E415" s="62"/>
      <c r="G415" s="9"/>
      <c r="H415" s="9"/>
      <c r="I415" s="9"/>
      <c r="J415" s="9"/>
      <c r="K415" s="9"/>
      <c r="L415" s="9"/>
      <c r="M415" s="9"/>
    </row>
    <row r="416" spans="4:13" x14ac:dyDescent="0.25">
      <c r="D416" s="62"/>
      <c r="E416" s="62"/>
      <c r="G416" s="9"/>
      <c r="H416" s="9"/>
      <c r="I416" s="9"/>
      <c r="J416" s="9"/>
      <c r="K416" s="9"/>
      <c r="L416" s="9"/>
      <c r="M416" s="9"/>
    </row>
    <row r="417" spans="4:13" x14ac:dyDescent="0.25">
      <c r="D417" s="62"/>
      <c r="E417" s="62"/>
      <c r="G417" s="9"/>
      <c r="H417" s="9"/>
      <c r="I417" s="9"/>
      <c r="J417" s="9"/>
      <c r="K417" s="9"/>
      <c r="L417" s="9"/>
      <c r="M417" s="9"/>
    </row>
    <row r="418" spans="4:13" x14ac:dyDescent="0.25">
      <c r="D418" s="62"/>
      <c r="E418" s="62"/>
      <c r="G418" s="9"/>
      <c r="H418" s="9"/>
      <c r="I418" s="9"/>
      <c r="J418" s="9"/>
      <c r="K418" s="9"/>
      <c r="L418" s="9"/>
      <c r="M418" s="9"/>
    </row>
    <row r="419" spans="4:13" x14ac:dyDescent="0.25">
      <c r="D419" s="62"/>
      <c r="E419" s="62"/>
      <c r="G419" s="9"/>
      <c r="H419" s="9"/>
      <c r="I419" s="9"/>
      <c r="J419" s="9"/>
      <c r="K419" s="9"/>
      <c r="L419" s="9"/>
      <c r="M419" s="9"/>
    </row>
    <row r="420" spans="4:13" x14ac:dyDescent="0.25">
      <c r="D420" s="62"/>
      <c r="E420" s="62"/>
      <c r="G420" s="9"/>
      <c r="H420" s="9"/>
      <c r="I420" s="9"/>
      <c r="J420" s="9"/>
      <c r="K420" s="9"/>
      <c r="L420" s="9"/>
      <c r="M420" s="9"/>
    </row>
    <row r="421" spans="4:13" x14ac:dyDescent="0.25">
      <c r="D421" s="62"/>
      <c r="E421" s="62"/>
      <c r="G421" s="9"/>
      <c r="H421" s="9"/>
      <c r="I421" s="9"/>
      <c r="J421" s="9"/>
      <c r="K421" s="9"/>
      <c r="L421" s="9"/>
      <c r="M421" s="9"/>
    </row>
    <row r="422" spans="4:13" x14ac:dyDescent="0.25">
      <c r="D422" s="62"/>
      <c r="E422" s="62"/>
      <c r="G422" s="9"/>
      <c r="H422" s="9"/>
      <c r="I422" s="9"/>
      <c r="J422" s="9"/>
      <c r="K422" s="9"/>
      <c r="L422" s="9"/>
      <c r="M422" s="9"/>
    </row>
    <row r="423" spans="4:13" x14ac:dyDescent="0.25">
      <c r="D423" s="62"/>
      <c r="E423" s="62"/>
      <c r="G423" s="9"/>
      <c r="H423" s="9"/>
      <c r="I423" s="9"/>
      <c r="J423" s="9"/>
      <c r="K423" s="9"/>
      <c r="L423" s="9"/>
      <c r="M423" s="9"/>
    </row>
    <row r="424" spans="4:13" x14ac:dyDescent="0.25">
      <c r="D424" s="62"/>
      <c r="E424" s="62"/>
      <c r="G424" s="9"/>
      <c r="H424" s="9"/>
      <c r="I424" s="9"/>
      <c r="J424" s="9"/>
      <c r="K424" s="9"/>
      <c r="L424" s="9"/>
      <c r="M424" s="9"/>
    </row>
    <row r="425" spans="4:13" x14ac:dyDescent="0.25">
      <c r="D425" s="62"/>
      <c r="E425" s="62"/>
      <c r="G425" s="9"/>
      <c r="H425" s="9"/>
      <c r="I425" s="9"/>
      <c r="J425" s="9"/>
      <c r="K425" s="9"/>
      <c r="L425" s="9"/>
      <c r="M425" s="9"/>
    </row>
    <row r="426" spans="4:13" x14ac:dyDescent="0.25">
      <c r="D426" s="62"/>
      <c r="E426" s="62"/>
      <c r="G426" s="9"/>
      <c r="H426" s="9"/>
      <c r="I426" s="9"/>
      <c r="J426" s="9"/>
      <c r="K426" s="9"/>
      <c r="L426" s="9"/>
      <c r="M426" s="9"/>
    </row>
    <row r="427" spans="4:13" x14ac:dyDescent="0.25">
      <c r="D427" s="62"/>
      <c r="E427" s="62"/>
      <c r="G427" s="9"/>
      <c r="H427" s="9"/>
      <c r="I427" s="9"/>
      <c r="J427" s="9"/>
      <c r="K427" s="9"/>
      <c r="L427" s="9"/>
      <c r="M427" s="9"/>
    </row>
    <row r="428" spans="4:13" x14ac:dyDescent="0.25">
      <c r="D428" s="62"/>
      <c r="E428" s="62"/>
      <c r="G428" s="9"/>
      <c r="H428" s="9"/>
      <c r="I428" s="9"/>
      <c r="J428" s="9"/>
      <c r="K428" s="9"/>
      <c r="L428" s="9"/>
      <c r="M428" s="9"/>
    </row>
    <row r="429" spans="4:13" x14ac:dyDescent="0.25">
      <c r="D429" s="62"/>
      <c r="E429" s="62"/>
      <c r="G429" s="9"/>
      <c r="H429" s="9"/>
      <c r="I429" s="9"/>
      <c r="J429" s="9"/>
      <c r="K429" s="9"/>
      <c r="L429" s="9"/>
      <c r="M429" s="9"/>
    </row>
    <row r="430" spans="4:13" x14ac:dyDescent="0.25">
      <c r="D430" s="62"/>
      <c r="E430" s="62"/>
      <c r="G430" s="9"/>
      <c r="H430" s="9"/>
      <c r="I430" s="9"/>
      <c r="J430" s="9"/>
      <c r="K430" s="9"/>
      <c r="L430" s="9"/>
      <c r="M430" s="9"/>
    </row>
    <row r="431" spans="4:13" x14ac:dyDescent="0.25">
      <c r="D431" s="62"/>
      <c r="E431" s="62"/>
      <c r="G431" s="9"/>
      <c r="H431" s="9"/>
      <c r="I431" s="9"/>
      <c r="J431" s="9"/>
      <c r="K431" s="9"/>
      <c r="L431" s="9"/>
      <c r="M431" s="9"/>
    </row>
    <row r="432" spans="4:13" x14ac:dyDescent="0.25">
      <c r="D432" s="62"/>
      <c r="E432" s="62"/>
      <c r="G432" s="9"/>
      <c r="H432" s="9"/>
      <c r="I432" s="9"/>
      <c r="J432" s="9"/>
      <c r="K432" s="9"/>
      <c r="L432" s="9"/>
      <c r="M432" s="9"/>
    </row>
    <row r="433" spans="4:13" x14ac:dyDescent="0.25">
      <c r="D433" s="62"/>
      <c r="E433" s="62"/>
      <c r="G433" s="9"/>
      <c r="H433" s="9"/>
      <c r="I433" s="9"/>
      <c r="J433" s="9"/>
      <c r="K433" s="9"/>
      <c r="L433" s="9"/>
      <c r="M433" s="9"/>
    </row>
    <row r="434" spans="4:13" x14ac:dyDescent="0.25">
      <c r="D434" s="62"/>
      <c r="E434" s="62"/>
      <c r="G434" s="9"/>
      <c r="H434" s="9"/>
      <c r="I434" s="9"/>
      <c r="J434" s="9"/>
      <c r="K434" s="9"/>
      <c r="L434" s="9"/>
      <c r="M434" s="9"/>
    </row>
    <row r="435" spans="4:13" x14ac:dyDescent="0.25">
      <c r="D435" s="62"/>
      <c r="E435" s="62"/>
      <c r="G435" s="9"/>
      <c r="H435" s="9"/>
      <c r="I435" s="9"/>
      <c r="J435" s="9"/>
      <c r="K435" s="9"/>
      <c r="L435" s="9"/>
      <c r="M435" s="9"/>
    </row>
  </sheetData>
  <mergeCells count="7">
    <mergeCell ref="A129:B129"/>
    <mergeCell ref="A1:E1"/>
    <mergeCell ref="A2:E2"/>
    <mergeCell ref="A3:E3"/>
    <mergeCell ref="A4:E4"/>
    <mergeCell ref="A6:E6"/>
    <mergeCell ref="A11:A12"/>
  </mergeCells>
  <hyperlinks>
    <hyperlink ref="B93" r:id="rId1" display="consultantplus://offline/ref=988EC015ECBBF128B41797C3F93EFEE418A639455C871F0F56FDEF5480375203D55CBFEB8F11FA2C863F8EB8F7B01CF71C7C854735E60A15i2XAK"/>
    <hyperlink ref="B97" r:id="rId2" display="consultantplus://offline/ref=A5C545EE8C1C93B0B058E1FFE19DF454C219EB0B98198F2DC0D7B691EFFF64CC26DC8ECE4D9F7B181B1727911B979A94C0CB426D4AE9j9HFG"/>
    <hyperlink ref="B90" r:id="rId3" display="consultantplus://offline/ref=D42EAC7BD398020209D35F6AF6672FBA6F13F77B84F225875A8095FA102A9B2D8E358CD609751112B9E7A4869E64DFF883BAA8D38BAB06D8YDV9M"/>
    <hyperlink ref="B91" r:id="rId4" display="consultantplus://offline/ref=D42EAC7BD398020209D35F6AF6672FBA6F13F77B84F225875A8095FA102A9B2D8E358CD609751112B9E7A4869E64DFF883BAA8D38BAB06D8YDV9M"/>
    <hyperlink ref="B100" r:id="rId5" display="consultantplus://offline/ref=64FC3C9F96C0230A0CECA4E56C028B5E86A06F799E50F1FABBE4A6CFAC6E9A2AB2A69A82FE33DE9CACC0441FC29EF02FFBFA7ABCF960A970JDh7G"/>
  </hyperlinks>
  <pageMargins left="0.47244094488188981" right="0.35433070866141736" top="0.42" bottom="0.23622047244094491" header="0.36" footer="0.23622047244094491"/>
  <pageSetup paperSize="9" scale="88" orientation="landscape" verticalDpi="0"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решению</vt:lpstr>
      <vt:lpstr>'К решению'!Заголовки_для_печати</vt:lpstr>
      <vt:lpstr>'К решению'!Область_печати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dcterms:created xsi:type="dcterms:W3CDTF">2023-11-14T11:18:19Z</dcterms:created>
  <dcterms:modified xsi:type="dcterms:W3CDTF">2023-11-14T11:18:36Z</dcterms:modified>
</cp:coreProperties>
</file>