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570" windowHeight="12075"/>
  </bookViews>
  <sheets>
    <sheet name="объекты" sheetId="3" r:id="rId1"/>
  </sheets>
  <definedNames>
    <definedName name="_xlnm.Print_Titles" localSheetId="0">объекты!$5:$6</definedName>
  </definedNames>
  <calcPr calcId="145621"/>
</workbook>
</file>

<file path=xl/calcChain.xml><?xml version="1.0" encoding="utf-8"?>
<calcChain xmlns="http://schemas.openxmlformats.org/spreadsheetml/2006/main">
  <c r="D11" i="3" l="1"/>
  <c r="D10" i="3" s="1"/>
  <c r="F11" i="3"/>
  <c r="F10" i="3" s="1"/>
  <c r="H11" i="3"/>
  <c r="H10" i="3" s="1"/>
  <c r="C11" i="3"/>
  <c r="C10" i="3" s="1"/>
  <c r="D37" i="3" l="1"/>
  <c r="E37" i="3"/>
  <c r="F37" i="3"/>
  <c r="G37" i="3"/>
  <c r="H37" i="3"/>
  <c r="C40" i="3"/>
  <c r="C37" i="3" s="1"/>
  <c r="D33" i="3"/>
  <c r="E33" i="3"/>
  <c r="F33" i="3"/>
  <c r="G33" i="3"/>
  <c r="H33" i="3"/>
  <c r="C33" i="3"/>
  <c r="D30" i="3"/>
  <c r="E30" i="3"/>
  <c r="F30" i="3"/>
  <c r="G30" i="3"/>
  <c r="H30" i="3"/>
  <c r="C30" i="3"/>
  <c r="G17" i="3"/>
  <c r="E17" i="3"/>
  <c r="C22" i="3"/>
  <c r="C17" i="3" s="1"/>
  <c r="D17" i="3"/>
  <c r="F17" i="3"/>
  <c r="H17" i="3"/>
  <c r="G11" i="3" l="1"/>
  <c r="G10" i="3" s="1"/>
  <c r="E11" i="3"/>
  <c r="E10" i="3" s="1"/>
  <c r="D27" i="3" l="1"/>
  <c r="E27" i="3"/>
  <c r="F27" i="3"/>
  <c r="G27" i="3"/>
  <c r="H27" i="3"/>
  <c r="C27" i="3"/>
  <c r="H7" i="3" l="1"/>
  <c r="H44" i="3" s="1"/>
  <c r="F7" i="3"/>
  <c r="F44" i="3" s="1"/>
  <c r="D7" i="3"/>
  <c r="D44" i="3" s="1"/>
  <c r="E7" i="3"/>
  <c r="G7" i="3"/>
  <c r="C7" i="3"/>
  <c r="G44" i="3" l="1"/>
  <c r="E44" i="3"/>
  <c r="C44" i="3"/>
</calcChain>
</file>

<file path=xl/sharedStrings.xml><?xml version="1.0" encoding="utf-8"?>
<sst xmlns="http://schemas.openxmlformats.org/spreadsheetml/2006/main" count="53" uniqueCount="49">
  <si>
    <t>Всего по программам</t>
  </si>
  <si>
    <t>Физкультурно-оздоровительный комплекс на стадионе «Заря» в Северной части г. Миасса</t>
  </si>
  <si>
    <t>Физкультурно-оздоровительный комплекс на стадионе  в Южной части г. Миасса</t>
  </si>
  <si>
    <t>Наименование объектов</t>
  </si>
  <si>
    <t>тыс.рублей</t>
  </si>
  <si>
    <t>к пояснительной</t>
  </si>
  <si>
    <t xml:space="preserve"> 2024 год </t>
  </si>
  <si>
    <t>Подпрограмма  «Модернизация объектов коммунальной инфраструктуры»</t>
  </si>
  <si>
    <t xml:space="preserve">Строительство подземного газопровода высокого давления «Новоандреевка-Селянкино». Газификация п. Селянкино, п. Новотагилка, п. Наилы, п. Тыелга, с.Новоандреевка в северной части Миасского городского округа </t>
  </si>
  <si>
    <t xml:space="preserve">Строительство сетей теплоснабжения ж/д №1,2,3,4 на пл. Революции </t>
  </si>
  <si>
    <t>Реконструкция участка автодороги по проспекту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</t>
  </si>
  <si>
    <t xml:space="preserve">Физкультурно-спортивного комплекса (ФСК) «Центр скалолазания» г. Миасс, пр. Макеева, стадион «Заря» </t>
  </si>
  <si>
    <t>Муниципальная программа "Формирование и использование муниципального жилищного фонда Миасского городского округа"</t>
  </si>
  <si>
    <t>№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</si>
  <si>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</si>
  <si>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Подпрограмма "Переселение граждан из аварийного жилищного фонда в Миасском городском округе" (строительство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проживания)</t>
  </si>
  <si>
    <t>в т.ч.обл.</t>
  </si>
  <si>
    <t>всего</t>
  </si>
  <si>
    <t>Муниципальная программа "Капитальное строительство на территории Миасского городского округа"</t>
  </si>
  <si>
    <t xml:space="preserve">Муниципальная программа  "Обеспечение доступным и комфортным жильём граждан Российской Федерации" </t>
  </si>
  <si>
    <t>Муниципальная программа "Развитие улично-дорожной сети Миасского городского округа"</t>
  </si>
  <si>
    <t>Муниципальная программа "Развитие физической культуры и спорта в Миасском городском округе"</t>
  </si>
  <si>
    <t xml:space="preserve"> 2025 год </t>
  </si>
  <si>
    <t>Строительство котельной в районе Миассмебель</t>
  </si>
  <si>
    <t>Приложение 5</t>
  </si>
  <si>
    <t>Распределение бюджетных ассигнований на капитальные вложения в объекты муниципальной собственности Миасского городского округа на 2024 - 2026 годы</t>
  </si>
  <si>
    <t xml:space="preserve"> 2026 год </t>
  </si>
  <si>
    <t xml:space="preserve"> ГТС Миасского городского пруда </t>
  </si>
  <si>
    <t>ГТС Поликарповского пруда</t>
  </si>
  <si>
    <t>Строительство газопровода-закольцовки по ул. Ивановской, пер. Ивановский, ул. Туристов</t>
  </si>
  <si>
    <t>Инженерные сети котельной в районе Миассмебель г.Миасс Челябинской области</t>
  </si>
  <si>
    <t xml:space="preserve">Ливневая канализация по ул. Ветеранов, ул. Богдана Хмельницкого, ул. Циолковского, ул. Уральской </t>
  </si>
  <si>
    <t>Ливневая канализация  от ул.Добролюбова до ул. Циолковского</t>
  </si>
  <si>
    <t>Строительство дороги по ул. Колесова от ул. 8 Июля до ул. Набережная в г. Миассе Челябинской области</t>
  </si>
  <si>
    <t>Реконструкция перекрестка ул. Лихачева - Ак. Павлова</t>
  </si>
  <si>
    <t>Строительство автомобильной дороги от ул. Олимпийская в г. Миасс до автодороги Миасс-Карабаш-Кыштым Челябинской области</t>
  </si>
  <si>
    <t>Строительство путепровода с подъездными путями по ул. Ломоносова в г. Миасс Челябинской области</t>
  </si>
  <si>
    <t>Строительство автомобильной дороги ул. Индустриальная от Динамовского шоссе до границ земельного участка с кадастровым номером 74:34:0702155:53</t>
  </si>
  <si>
    <t xml:space="preserve">Строительство дороги по адресу г. Миасс, п. Ленинск, южнее ул. Октябрьская </t>
  </si>
  <si>
    <t>Муниципальная программа "Светлый город"</t>
  </si>
  <si>
    <t>Устройство уличного освещения с ул. Бакулиной 31 до ул. Мало-Ильменской 23</t>
  </si>
  <si>
    <t>Строительство линии наружного освещения автомобильной  объездной дороги Тургоякского шоссе</t>
  </si>
  <si>
    <t>Муниципальная программа "Чистая вода" на территории Миасского городского округа</t>
  </si>
  <si>
    <t xml:space="preserve">Строительство системы водоснабжения (скважина, водонапорная башня, водовод) для объектов малоэтажного строительства района новой застройки: ул. Боровая, Ягодная, Строительная, Чернореченская, Карла Маркса, пер. Северный, Светлый в с. Черновское </t>
  </si>
  <si>
    <t>Строительство системы водоснабжения в п. Мелентьевка города Миасса</t>
  </si>
  <si>
    <t>Строительство второй нитки водовода Иремельского водохранилища до моста через железную дорогу в г.Миасс</t>
  </si>
  <si>
    <t>Модульный бассейн в Северной части города</t>
  </si>
  <si>
    <t>Модульный бассейн в Южной части города</t>
  </si>
  <si>
    <t>Физкультурно-оздоровительный комплекс по адресу ул.Чучева,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</si>
</sst>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/>
    <xf numFmtId="49" fontId="2" fillId="2" borderId="1" xfId="0" applyNumberFormat="1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64" fontId="12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49" fontId="10" fillId="2" borderId="1" xfId="0" applyNumberFormat="1" applyFont="1" applyFill="1" applyBorder="1" applyAlignment="1" applyProtection="1">
      <alignment horizontal="justify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8" fillId="0" borderId="0" xfId="0" applyFont="1" applyFill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zoomScaleSheetLayoutView="80" workbookViewId="0">
      <pane xSplit="2" ySplit="6" topLeftCell="C13" activePane="bottomRight" state="frozen"/>
      <selection pane="topRight" activeCell="B1" sqref="B1"/>
      <selection pane="bottomLeft" activeCell="A8" sqref="A8"/>
      <selection pane="bottomRight" activeCell="H1" sqref="H1:H2"/>
    </sheetView>
  </sheetViews>
  <sheetFormatPr defaultRowHeight="15.75" x14ac:dyDescent="0.25"/>
  <cols>
    <col min="1" max="1" width="4.5703125" style="25" customWidth="1"/>
    <col min="2" max="2" width="80" style="7" customWidth="1"/>
    <col min="3" max="3" width="13.42578125" style="8" customWidth="1"/>
    <col min="4" max="4" width="13.42578125" style="19" customWidth="1"/>
    <col min="5" max="5" width="13.42578125" style="8" customWidth="1"/>
    <col min="6" max="6" width="13.42578125" style="19" customWidth="1"/>
    <col min="7" max="7" width="13.42578125" style="8" customWidth="1"/>
    <col min="8" max="8" width="13.42578125" style="19" customWidth="1"/>
    <col min="9" max="16384" width="9.140625" style="9"/>
  </cols>
  <sheetData>
    <row r="1" spans="1:8" x14ac:dyDescent="0.25">
      <c r="B1" s="52"/>
      <c r="H1" s="64" t="s">
        <v>24</v>
      </c>
    </row>
    <row r="2" spans="1:8" ht="14.25" customHeight="1" x14ac:dyDescent="0.25">
      <c r="H2" s="64" t="s">
        <v>5</v>
      </c>
    </row>
    <row r="3" spans="1:8" ht="35.25" customHeight="1" x14ac:dyDescent="0.25">
      <c r="B3" s="59" t="s">
        <v>25</v>
      </c>
      <c r="C3" s="59"/>
      <c r="D3" s="59"/>
      <c r="E3" s="59"/>
      <c r="F3" s="59"/>
      <c r="G3" s="60"/>
      <c r="H3" s="61"/>
    </row>
    <row r="4" spans="1:8" x14ac:dyDescent="0.25">
      <c r="B4" s="10"/>
      <c r="C4" s="11"/>
      <c r="D4" s="20"/>
      <c r="E4" s="11"/>
      <c r="F4" s="20"/>
      <c r="G4" s="12"/>
      <c r="H4" s="24" t="s">
        <v>4</v>
      </c>
    </row>
    <row r="5" spans="1:8" x14ac:dyDescent="0.25">
      <c r="A5" s="56" t="s">
        <v>13</v>
      </c>
      <c r="B5" s="58" t="s">
        <v>3</v>
      </c>
      <c r="C5" s="62" t="s">
        <v>6</v>
      </c>
      <c r="D5" s="63"/>
      <c r="E5" s="62" t="s">
        <v>22</v>
      </c>
      <c r="F5" s="63"/>
      <c r="G5" s="62" t="s">
        <v>26</v>
      </c>
      <c r="H5" s="63"/>
    </row>
    <row r="6" spans="1:8" x14ac:dyDescent="0.25">
      <c r="A6" s="57"/>
      <c r="B6" s="58"/>
      <c r="C6" s="16" t="s">
        <v>17</v>
      </c>
      <c r="D6" s="21" t="s">
        <v>16</v>
      </c>
      <c r="E6" s="16" t="s">
        <v>17</v>
      </c>
      <c r="F6" s="21" t="s">
        <v>16</v>
      </c>
      <c r="G6" s="16" t="s">
        <v>17</v>
      </c>
      <c r="H6" s="21" t="s">
        <v>16</v>
      </c>
    </row>
    <row r="7" spans="1:8" ht="31.5" x14ac:dyDescent="0.25">
      <c r="A7" s="17">
        <v>1</v>
      </c>
      <c r="B7" s="1" t="s">
        <v>18</v>
      </c>
      <c r="C7" s="4">
        <f t="shared" ref="C7:H7" si="0">SUM(C8:C9)</f>
        <v>16.2</v>
      </c>
      <c r="D7" s="22">
        <f t="shared" si="0"/>
        <v>0</v>
      </c>
      <c r="E7" s="4">
        <f t="shared" si="0"/>
        <v>0</v>
      </c>
      <c r="F7" s="22">
        <f t="shared" si="0"/>
        <v>0</v>
      </c>
      <c r="G7" s="4">
        <f t="shared" si="0"/>
        <v>0</v>
      </c>
      <c r="H7" s="22">
        <f t="shared" si="0"/>
        <v>0</v>
      </c>
    </row>
    <row r="8" spans="1:8" x14ac:dyDescent="0.25">
      <c r="A8" s="17"/>
      <c r="B8" s="48" t="s">
        <v>27</v>
      </c>
      <c r="C8" s="36">
        <v>8.9</v>
      </c>
      <c r="D8" s="40"/>
      <c r="E8" s="36">
        <v>0</v>
      </c>
      <c r="F8" s="40"/>
      <c r="G8" s="37">
        <v>0</v>
      </c>
      <c r="H8" s="42"/>
    </row>
    <row r="9" spans="1:8" s="27" customFormat="1" x14ac:dyDescent="0.25">
      <c r="A9" s="26"/>
      <c r="B9" s="49" t="s">
        <v>28</v>
      </c>
      <c r="C9" s="38">
        <v>7.3</v>
      </c>
      <c r="D9" s="41"/>
      <c r="E9" s="38">
        <v>0</v>
      </c>
      <c r="F9" s="41"/>
      <c r="G9" s="39">
        <v>0</v>
      </c>
      <c r="H9" s="43"/>
    </row>
    <row r="10" spans="1:8" s="13" customFormat="1" ht="31.5" x14ac:dyDescent="0.25">
      <c r="A10" s="17">
        <v>2</v>
      </c>
      <c r="B10" s="1" t="s">
        <v>19</v>
      </c>
      <c r="C10" s="4">
        <f>C11</f>
        <v>2652.3999999999996</v>
      </c>
      <c r="D10" s="22">
        <f t="shared" ref="D10:H10" si="1">D11</f>
        <v>0</v>
      </c>
      <c r="E10" s="4">
        <f t="shared" si="1"/>
        <v>0</v>
      </c>
      <c r="F10" s="22">
        <f t="shared" si="1"/>
        <v>0</v>
      </c>
      <c r="G10" s="4">
        <f t="shared" si="1"/>
        <v>0</v>
      </c>
      <c r="H10" s="22">
        <f t="shared" si="1"/>
        <v>0</v>
      </c>
    </row>
    <row r="11" spans="1:8" s="14" customFormat="1" ht="22.5" customHeight="1" x14ac:dyDescent="0.25">
      <c r="A11" s="18"/>
      <c r="B11" s="6" t="s">
        <v>7</v>
      </c>
      <c r="C11" s="16">
        <f t="shared" ref="C11:H11" si="2">SUM(C12:C16)</f>
        <v>2652.3999999999996</v>
      </c>
      <c r="D11" s="21">
        <f t="shared" si="2"/>
        <v>0</v>
      </c>
      <c r="E11" s="16">
        <f t="shared" si="2"/>
        <v>0</v>
      </c>
      <c r="F11" s="21">
        <f t="shared" si="2"/>
        <v>0</v>
      </c>
      <c r="G11" s="16">
        <f t="shared" si="2"/>
        <v>0</v>
      </c>
      <c r="H11" s="21">
        <f t="shared" si="2"/>
        <v>0</v>
      </c>
    </row>
    <row r="12" spans="1:8" ht="31.5" x14ac:dyDescent="0.25">
      <c r="A12" s="17"/>
      <c r="B12" s="50" t="s">
        <v>29</v>
      </c>
      <c r="C12" s="36">
        <v>1500</v>
      </c>
      <c r="D12" s="40"/>
      <c r="E12" s="36">
        <v>0</v>
      </c>
      <c r="F12" s="40"/>
      <c r="G12" s="36">
        <v>0</v>
      </c>
      <c r="H12" s="40"/>
    </row>
    <row r="13" spans="1:8" ht="47.25" x14ac:dyDescent="0.25">
      <c r="A13" s="17"/>
      <c r="B13" s="50" t="s">
        <v>8</v>
      </c>
      <c r="C13" s="36">
        <v>123.3</v>
      </c>
      <c r="D13" s="40"/>
      <c r="E13" s="36">
        <v>0</v>
      </c>
      <c r="F13" s="40"/>
      <c r="G13" s="36">
        <v>0</v>
      </c>
      <c r="H13" s="40"/>
    </row>
    <row r="14" spans="1:8" x14ac:dyDescent="0.25">
      <c r="A14" s="17"/>
      <c r="B14" s="50" t="s">
        <v>9</v>
      </c>
      <c r="C14" s="36">
        <v>37.799999999999997</v>
      </c>
      <c r="D14" s="40"/>
      <c r="E14" s="36">
        <v>0</v>
      </c>
      <c r="F14" s="40"/>
      <c r="G14" s="36">
        <v>0</v>
      </c>
      <c r="H14" s="40"/>
    </row>
    <row r="15" spans="1:8" x14ac:dyDescent="0.25">
      <c r="A15" s="17"/>
      <c r="B15" s="50" t="s">
        <v>23</v>
      </c>
      <c r="C15" s="36">
        <v>569.29999999999995</v>
      </c>
      <c r="D15" s="40"/>
      <c r="E15" s="36">
        <v>0</v>
      </c>
      <c r="F15" s="40"/>
      <c r="G15" s="36">
        <v>0</v>
      </c>
      <c r="H15" s="40"/>
    </row>
    <row r="16" spans="1:8" ht="31.5" x14ac:dyDescent="0.25">
      <c r="A16" s="17"/>
      <c r="B16" s="50" t="s">
        <v>30</v>
      </c>
      <c r="C16" s="36">
        <v>422</v>
      </c>
      <c r="D16" s="40"/>
      <c r="E16" s="36">
        <v>0</v>
      </c>
      <c r="F16" s="40"/>
      <c r="G16" s="36">
        <v>0</v>
      </c>
      <c r="H16" s="40"/>
    </row>
    <row r="17" spans="1:8" s="13" customFormat="1" ht="31.5" x14ac:dyDescent="0.25">
      <c r="A17" s="17">
        <v>3</v>
      </c>
      <c r="B17" s="1" t="s">
        <v>20</v>
      </c>
      <c r="C17" s="15">
        <f>SUM(C18:C26)</f>
        <v>219553.1</v>
      </c>
      <c r="D17" s="23">
        <f t="shared" ref="D17:H17" si="3">SUM(D18:D26)</f>
        <v>204161</v>
      </c>
      <c r="E17" s="15">
        <f>SUM(E18:E26)</f>
        <v>0</v>
      </c>
      <c r="F17" s="23">
        <f t="shared" si="3"/>
        <v>0</v>
      </c>
      <c r="G17" s="15">
        <f>SUM(G18:G26)</f>
        <v>0</v>
      </c>
      <c r="H17" s="23">
        <f t="shared" si="3"/>
        <v>0</v>
      </c>
    </row>
    <row r="18" spans="1:8" ht="38.25" customHeight="1" x14ac:dyDescent="0.25">
      <c r="A18" s="17"/>
      <c r="B18" s="51" t="s">
        <v>31</v>
      </c>
      <c r="C18" s="36">
        <v>2500</v>
      </c>
      <c r="D18" s="40"/>
      <c r="E18" s="36">
        <v>0</v>
      </c>
      <c r="F18" s="40"/>
      <c r="G18" s="36">
        <v>0</v>
      </c>
      <c r="H18" s="40"/>
    </row>
    <row r="19" spans="1:8" ht="22.5" customHeight="1" x14ac:dyDescent="0.25">
      <c r="A19" s="17"/>
      <c r="B19" s="51" t="s">
        <v>32</v>
      </c>
      <c r="C19" s="36">
        <v>500</v>
      </c>
      <c r="D19" s="40"/>
      <c r="E19" s="36">
        <v>0</v>
      </c>
      <c r="F19" s="40"/>
      <c r="G19" s="36">
        <v>0</v>
      </c>
      <c r="H19" s="40"/>
    </row>
    <row r="20" spans="1:8" ht="35.25" customHeight="1" x14ac:dyDescent="0.25">
      <c r="A20" s="17"/>
      <c r="B20" s="51" t="s">
        <v>33</v>
      </c>
      <c r="C20" s="36">
        <v>76</v>
      </c>
      <c r="D20" s="40"/>
      <c r="E20" s="36">
        <v>0</v>
      </c>
      <c r="F20" s="40"/>
      <c r="G20" s="36">
        <v>0</v>
      </c>
      <c r="H20" s="40"/>
    </row>
    <row r="21" spans="1:8" ht="35.25" customHeight="1" x14ac:dyDescent="0.25">
      <c r="A21" s="17"/>
      <c r="B21" s="51" t="s">
        <v>34</v>
      </c>
      <c r="C21" s="36">
        <v>1000</v>
      </c>
      <c r="D21" s="40"/>
      <c r="E21" s="36">
        <v>0</v>
      </c>
      <c r="F21" s="40"/>
      <c r="G21" s="36">
        <v>0</v>
      </c>
      <c r="H21" s="40"/>
    </row>
    <row r="22" spans="1:8" ht="31.5" x14ac:dyDescent="0.25">
      <c r="A22" s="17"/>
      <c r="B22" s="51" t="s">
        <v>35</v>
      </c>
      <c r="C22" s="36">
        <f>6610.2+204161</f>
        <v>210771.20000000001</v>
      </c>
      <c r="D22" s="40">
        <v>204161</v>
      </c>
      <c r="E22" s="36">
        <v>0</v>
      </c>
      <c r="F22" s="40"/>
      <c r="G22" s="36">
        <v>0</v>
      </c>
      <c r="H22" s="40"/>
    </row>
    <row r="23" spans="1:8" ht="31.5" x14ac:dyDescent="0.25">
      <c r="A23" s="17"/>
      <c r="B23" s="51" t="s">
        <v>36</v>
      </c>
      <c r="C23" s="36">
        <v>29</v>
      </c>
      <c r="D23" s="40"/>
      <c r="E23" s="36">
        <v>0</v>
      </c>
      <c r="F23" s="40"/>
      <c r="G23" s="36">
        <v>0</v>
      </c>
      <c r="H23" s="40"/>
    </row>
    <row r="24" spans="1:8" ht="47.25" x14ac:dyDescent="0.25">
      <c r="A24" s="17"/>
      <c r="B24" s="51" t="s">
        <v>37</v>
      </c>
      <c r="C24" s="36">
        <v>3432.3</v>
      </c>
      <c r="D24" s="40"/>
      <c r="E24" s="36">
        <v>0</v>
      </c>
      <c r="F24" s="40"/>
      <c r="G24" s="36">
        <v>0</v>
      </c>
      <c r="H24" s="40"/>
    </row>
    <row r="25" spans="1:8" ht="31.5" x14ac:dyDescent="0.25">
      <c r="A25" s="17"/>
      <c r="B25" s="51" t="s">
        <v>38</v>
      </c>
      <c r="C25" s="36">
        <v>300</v>
      </c>
      <c r="D25" s="40"/>
      <c r="E25" s="36">
        <v>0</v>
      </c>
      <c r="F25" s="40"/>
      <c r="G25" s="36">
        <v>0</v>
      </c>
      <c r="H25" s="40"/>
    </row>
    <row r="26" spans="1:8" ht="63" x14ac:dyDescent="0.25">
      <c r="A26" s="17"/>
      <c r="B26" s="51" t="s">
        <v>10</v>
      </c>
      <c r="C26" s="36">
        <v>944.6</v>
      </c>
      <c r="D26" s="40"/>
      <c r="E26" s="36">
        <v>0</v>
      </c>
      <c r="F26" s="40"/>
      <c r="G26" s="36">
        <v>0</v>
      </c>
      <c r="H26" s="40"/>
    </row>
    <row r="27" spans="1:8" s="35" customFormat="1" ht="31.5" x14ac:dyDescent="0.25">
      <c r="A27" s="34">
        <v>4</v>
      </c>
      <c r="B27" s="45" t="s">
        <v>12</v>
      </c>
      <c r="C27" s="4">
        <f t="shared" ref="C27:H27" si="4">SUM(C28:C29)</f>
        <v>45679.199999999997</v>
      </c>
      <c r="D27" s="22">
        <f t="shared" si="4"/>
        <v>45654.2</v>
      </c>
      <c r="E27" s="4">
        <f t="shared" si="4"/>
        <v>45654.2</v>
      </c>
      <c r="F27" s="22">
        <f t="shared" si="4"/>
        <v>45654.2</v>
      </c>
      <c r="G27" s="4">
        <f t="shared" si="4"/>
        <v>45654.2</v>
      </c>
      <c r="H27" s="22">
        <f t="shared" si="4"/>
        <v>45654.2</v>
      </c>
    </row>
    <row r="28" spans="1:8" ht="63" x14ac:dyDescent="0.25">
      <c r="A28" s="17"/>
      <c r="B28" s="53" t="s">
        <v>15</v>
      </c>
      <c r="C28" s="54">
        <v>25</v>
      </c>
      <c r="D28" s="55">
        <v>0</v>
      </c>
      <c r="E28" s="32"/>
      <c r="F28" s="33"/>
      <c r="G28" s="32"/>
      <c r="H28" s="33"/>
    </row>
    <row r="29" spans="1:8" s="35" customFormat="1" ht="63" x14ac:dyDescent="0.25">
      <c r="A29" s="34"/>
      <c r="B29" s="46" t="s">
        <v>14</v>
      </c>
      <c r="C29" s="47">
        <v>45654.2</v>
      </c>
      <c r="D29" s="47">
        <v>45654.2</v>
      </c>
      <c r="E29" s="47">
        <v>45654.2</v>
      </c>
      <c r="F29" s="47">
        <v>45654.2</v>
      </c>
      <c r="G29" s="47">
        <v>45654.2</v>
      </c>
      <c r="H29" s="47">
        <v>45654.2</v>
      </c>
    </row>
    <row r="30" spans="1:8" s="31" customFormat="1" x14ac:dyDescent="0.25">
      <c r="A30" s="26">
        <v>5</v>
      </c>
      <c r="B30" s="28" t="s">
        <v>39</v>
      </c>
      <c r="C30" s="29">
        <f t="shared" ref="C30:H30" si="5">SUM(C31:C32)</f>
        <v>5100</v>
      </c>
      <c r="D30" s="30">
        <f t="shared" si="5"/>
        <v>0</v>
      </c>
      <c r="E30" s="29">
        <f t="shared" si="5"/>
        <v>0</v>
      </c>
      <c r="F30" s="30">
        <f t="shared" si="5"/>
        <v>0</v>
      </c>
      <c r="G30" s="29">
        <f t="shared" si="5"/>
        <v>0</v>
      </c>
      <c r="H30" s="30">
        <f t="shared" si="5"/>
        <v>0</v>
      </c>
    </row>
    <row r="31" spans="1:8" s="31" customFormat="1" ht="31.5" x14ac:dyDescent="0.25">
      <c r="A31" s="26"/>
      <c r="B31" s="44" t="s">
        <v>40</v>
      </c>
      <c r="C31" s="38">
        <v>1000</v>
      </c>
      <c r="D31" s="41"/>
      <c r="E31" s="38">
        <v>0</v>
      </c>
      <c r="F31" s="41"/>
      <c r="G31" s="38">
        <v>0</v>
      </c>
      <c r="H31" s="41"/>
    </row>
    <row r="32" spans="1:8" s="31" customFormat="1" ht="31.5" x14ac:dyDescent="0.25">
      <c r="A32" s="26"/>
      <c r="B32" s="44" t="s">
        <v>41</v>
      </c>
      <c r="C32" s="38">
        <v>4100</v>
      </c>
      <c r="D32" s="41"/>
      <c r="E32" s="38">
        <v>0</v>
      </c>
      <c r="F32" s="41"/>
      <c r="G32" s="38">
        <v>0</v>
      </c>
      <c r="H32" s="41"/>
    </row>
    <row r="33" spans="1:8" s="35" customFormat="1" ht="31.5" x14ac:dyDescent="0.25">
      <c r="A33" s="34">
        <v>6</v>
      </c>
      <c r="B33" s="2" t="s">
        <v>42</v>
      </c>
      <c r="C33" s="4">
        <f>SUM(C34:C36)</f>
        <v>6552.5</v>
      </c>
      <c r="D33" s="22">
        <f t="shared" ref="D33:H33" si="6">SUM(D34:D36)</f>
        <v>0</v>
      </c>
      <c r="E33" s="4">
        <f t="shared" si="6"/>
        <v>0</v>
      </c>
      <c r="F33" s="22">
        <f t="shared" si="6"/>
        <v>0</v>
      </c>
      <c r="G33" s="4">
        <f t="shared" si="6"/>
        <v>0</v>
      </c>
      <c r="H33" s="22">
        <f t="shared" si="6"/>
        <v>0</v>
      </c>
    </row>
    <row r="34" spans="1:8" s="31" customFormat="1" ht="63" x14ac:dyDescent="0.25">
      <c r="A34" s="26"/>
      <c r="B34" s="44" t="s">
        <v>43</v>
      </c>
      <c r="C34" s="38">
        <v>810.5</v>
      </c>
      <c r="D34" s="41"/>
      <c r="E34" s="38">
        <v>0</v>
      </c>
      <c r="F34" s="41"/>
      <c r="G34" s="38">
        <v>0</v>
      </c>
      <c r="H34" s="41"/>
    </row>
    <row r="35" spans="1:8" s="31" customFormat="1" ht="23.25" customHeight="1" x14ac:dyDescent="0.25">
      <c r="A35" s="26"/>
      <c r="B35" s="44" t="s">
        <v>44</v>
      </c>
      <c r="C35" s="38">
        <v>5700</v>
      </c>
      <c r="D35" s="41"/>
      <c r="E35" s="38">
        <v>0</v>
      </c>
      <c r="F35" s="41"/>
      <c r="G35" s="38">
        <v>0</v>
      </c>
      <c r="H35" s="41"/>
    </row>
    <row r="36" spans="1:8" s="31" customFormat="1" ht="31.5" x14ac:dyDescent="0.25">
      <c r="A36" s="26"/>
      <c r="B36" s="44" t="s">
        <v>45</v>
      </c>
      <c r="C36" s="38">
        <v>42</v>
      </c>
      <c r="D36" s="41"/>
      <c r="E36" s="38">
        <v>0</v>
      </c>
      <c r="F36" s="41"/>
      <c r="G36" s="38">
        <v>0</v>
      </c>
      <c r="H36" s="41"/>
    </row>
    <row r="37" spans="1:8" ht="31.5" x14ac:dyDescent="0.25">
      <c r="A37" s="17">
        <v>7</v>
      </c>
      <c r="B37" s="1" t="s">
        <v>21</v>
      </c>
      <c r="C37" s="5">
        <f>SUM(C38:C43)</f>
        <v>224296.8</v>
      </c>
      <c r="D37" s="3">
        <f t="shared" ref="D37:H37" si="7">SUM(D38:D43)</f>
        <v>160000</v>
      </c>
      <c r="E37" s="5">
        <f t="shared" si="7"/>
        <v>0</v>
      </c>
      <c r="F37" s="3">
        <f t="shared" si="7"/>
        <v>0</v>
      </c>
      <c r="G37" s="5">
        <f t="shared" si="7"/>
        <v>0</v>
      </c>
      <c r="H37" s="3">
        <f t="shared" si="7"/>
        <v>0</v>
      </c>
    </row>
    <row r="38" spans="1:8" ht="31.5" x14ac:dyDescent="0.25">
      <c r="A38" s="17"/>
      <c r="B38" s="44" t="s">
        <v>1</v>
      </c>
      <c r="C38" s="36">
        <v>35</v>
      </c>
      <c r="D38" s="40"/>
      <c r="E38" s="36">
        <v>0</v>
      </c>
      <c r="F38" s="40"/>
      <c r="G38" s="36">
        <v>0</v>
      </c>
      <c r="H38" s="40"/>
    </row>
    <row r="39" spans="1:8" ht="31.5" x14ac:dyDescent="0.25">
      <c r="A39" s="17"/>
      <c r="B39" s="44" t="s">
        <v>2</v>
      </c>
      <c r="C39" s="38">
        <v>3750</v>
      </c>
      <c r="D39" s="40"/>
      <c r="E39" s="36">
        <v>0</v>
      </c>
      <c r="F39" s="40"/>
      <c r="G39" s="36">
        <v>0</v>
      </c>
      <c r="H39" s="40"/>
    </row>
    <row r="40" spans="1:8" ht="31.5" x14ac:dyDescent="0.25">
      <c r="A40" s="17"/>
      <c r="B40" s="44" t="s">
        <v>11</v>
      </c>
      <c r="C40" s="38">
        <f>3900+31611.8+160000</f>
        <v>195511.8</v>
      </c>
      <c r="D40" s="40">
        <v>160000</v>
      </c>
      <c r="E40" s="36">
        <v>0</v>
      </c>
      <c r="F40" s="40"/>
      <c r="G40" s="36">
        <v>0</v>
      </c>
      <c r="H40" s="40"/>
    </row>
    <row r="41" spans="1:8" x14ac:dyDescent="0.25">
      <c r="A41" s="17"/>
      <c r="B41" s="44" t="s">
        <v>46</v>
      </c>
      <c r="C41" s="38">
        <v>10000</v>
      </c>
      <c r="D41" s="40"/>
      <c r="E41" s="36">
        <v>0</v>
      </c>
      <c r="F41" s="40"/>
      <c r="G41" s="36">
        <v>0</v>
      </c>
      <c r="H41" s="40"/>
    </row>
    <row r="42" spans="1:8" x14ac:dyDescent="0.25">
      <c r="A42" s="17"/>
      <c r="B42" s="44" t="s">
        <v>47</v>
      </c>
      <c r="C42" s="38">
        <v>10000</v>
      </c>
      <c r="D42" s="40"/>
      <c r="E42" s="36">
        <v>0</v>
      </c>
      <c r="F42" s="40"/>
      <c r="G42" s="36">
        <v>0</v>
      </c>
      <c r="H42" s="40"/>
    </row>
    <row r="43" spans="1:8" x14ac:dyDescent="0.25">
      <c r="A43" s="17"/>
      <c r="B43" s="44" t="s">
        <v>48</v>
      </c>
      <c r="C43" s="38">
        <v>5000</v>
      </c>
      <c r="D43" s="40"/>
      <c r="E43" s="36">
        <v>0</v>
      </c>
      <c r="F43" s="40"/>
      <c r="G43" s="36">
        <v>0</v>
      </c>
      <c r="H43" s="40"/>
    </row>
    <row r="44" spans="1:8" x14ac:dyDescent="0.25">
      <c r="A44" s="17"/>
      <c r="B44" s="2" t="s">
        <v>0</v>
      </c>
      <c r="C44" s="29">
        <f t="shared" ref="C44:H44" si="8">C7+C10+C17+C27+C30+C33+D53+C37</f>
        <v>503850.2</v>
      </c>
      <c r="D44" s="29">
        <f t="shared" si="8"/>
        <v>409815.2</v>
      </c>
      <c r="E44" s="29">
        <f t="shared" si="8"/>
        <v>45654.2</v>
      </c>
      <c r="F44" s="29">
        <f t="shared" si="8"/>
        <v>45654.2</v>
      </c>
      <c r="G44" s="29">
        <f t="shared" si="8"/>
        <v>45654.2</v>
      </c>
      <c r="H44" s="29">
        <f t="shared" si="8"/>
        <v>45654.2</v>
      </c>
    </row>
    <row r="46" spans="1:8" x14ac:dyDescent="0.25">
      <c r="B46" s="52"/>
    </row>
    <row r="47" spans="1:8" x14ac:dyDescent="0.25">
      <c r="E47" s="19"/>
      <c r="F47" s="8"/>
    </row>
    <row r="49" spans="4:8" x14ac:dyDescent="0.25">
      <c r="D49" s="8"/>
      <c r="F49" s="8"/>
      <c r="H49" s="8"/>
    </row>
  </sheetData>
  <mergeCells count="6">
    <mergeCell ref="A5:A6"/>
    <mergeCell ref="B5:B6"/>
    <mergeCell ref="B3:H3"/>
    <mergeCell ref="C5:D5"/>
    <mergeCell ref="E5:F5"/>
    <mergeCell ref="G5:H5"/>
  </mergeCells>
  <pageMargins left="0.55118110236220474" right="0.19685039370078741" top="0.59055118110236227" bottom="0.19685039370078741" header="0.31496062992125984" footer="0.31496062992125984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объекты</vt:lpstr>
      <vt:lpstr>объекты!Заголовки_для_печати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2023-11-14T03:17:51Z</cp:lastPrinted>
  <dcterms:created xsi:type="dcterms:W3CDTF">2018-07-16T07:05:12Z</dcterms:created>
  <dcterms:modified xsi:type="dcterms:W3CDTF">2023-11-14T03:17:57Z</dcterms:modified>
</cp:coreProperties>
</file>