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75" windowWidth="24675" windowHeight="9495"/>
  </bookViews>
  <sheets>
    <sheet name="доходы" sheetId="2" r:id="rId1"/>
  </sheets>
  <definedNames>
    <definedName name="_xlnm.Print_Titles" localSheetId="0">доходы!$8:$8</definedName>
  </definedNames>
  <calcPr calcId="145621"/>
</workbook>
</file>

<file path=xl/calcChain.xml><?xml version="1.0" encoding="utf-8"?>
<calcChain xmlns="http://schemas.openxmlformats.org/spreadsheetml/2006/main">
  <c r="D25" i="2" l="1"/>
  <c r="D24" i="2" s="1"/>
  <c r="E25" i="2"/>
  <c r="E24" i="2" s="1"/>
  <c r="C25" i="2"/>
  <c r="C24" i="2" s="1"/>
  <c r="E9" i="2"/>
  <c r="C9" i="2"/>
  <c r="D9" i="2"/>
  <c r="E10" i="2"/>
  <c r="D10" i="2"/>
  <c r="C10" i="2"/>
  <c r="E201" i="2" l="1"/>
  <c r="D201" i="2"/>
  <c r="C201" i="2"/>
  <c r="E161" i="2"/>
  <c r="D161" i="2"/>
  <c r="C161" i="2"/>
  <c r="E114" i="2"/>
  <c r="D114" i="2"/>
  <c r="C114" i="2"/>
  <c r="E111" i="2"/>
  <c r="D111" i="2"/>
  <c r="C111" i="2"/>
  <c r="E106" i="2"/>
  <c r="D106" i="2"/>
  <c r="C106" i="2"/>
  <c r="E76" i="2"/>
  <c r="D76" i="2"/>
  <c r="C76" i="2"/>
  <c r="E67" i="2"/>
  <c r="D67" i="2"/>
  <c r="C67" i="2"/>
  <c r="E64" i="2"/>
  <c r="D64" i="2"/>
  <c r="C64" i="2"/>
  <c r="E59" i="2"/>
  <c r="D59" i="2"/>
  <c r="C59" i="2"/>
  <c r="E55" i="2"/>
  <c r="D55" i="2"/>
  <c r="C55" i="2"/>
  <c r="E50" i="2"/>
  <c r="D50" i="2"/>
  <c r="C50" i="2"/>
  <c r="E39" i="2"/>
  <c r="D39" i="2"/>
  <c r="C39" i="2"/>
  <c r="E35" i="2"/>
  <c r="D35" i="2"/>
  <c r="C35" i="2"/>
  <c r="E32" i="2"/>
  <c r="E30" i="2" s="1"/>
  <c r="D32" i="2"/>
  <c r="D30" i="2" s="1"/>
  <c r="C32" i="2"/>
  <c r="C30" i="2" s="1"/>
  <c r="E19" i="2"/>
  <c r="D19" i="2"/>
  <c r="C19" i="2"/>
  <c r="C38" i="2" l="1"/>
  <c r="D58" i="2"/>
  <c r="D54" i="2" s="1"/>
  <c r="D108" i="2" s="1"/>
  <c r="E58" i="2"/>
  <c r="E54" i="2" s="1"/>
  <c r="E108" i="2" s="1"/>
  <c r="D110" i="2"/>
  <c r="D211" i="2" s="1"/>
  <c r="C58" i="2"/>
  <c r="C54" i="2" s="1"/>
  <c r="C108" i="2" s="1"/>
  <c r="C110" i="2"/>
  <c r="C211" i="2" s="1"/>
  <c r="E110" i="2"/>
  <c r="E211" i="2" s="1"/>
  <c r="D38" i="2"/>
  <c r="E38" i="2"/>
  <c r="E109" i="2" l="1"/>
  <c r="E212" i="2" s="1"/>
  <c r="C109" i="2"/>
  <c r="C212" i="2" s="1"/>
  <c r="D109" i="2"/>
  <c r="D212" i="2" s="1"/>
</calcChain>
</file>

<file path=xl/sharedStrings.xml><?xml version="1.0" encoding="utf-8"?>
<sst xmlns="http://schemas.openxmlformats.org/spreadsheetml/2006/main" count="414" uniqueCount="338">
  <si>
    <t>Миасского городского округа</t>
  </si>
  <si>
    <t>(тыс. рублей)</t>
  </si>
  <si>
    <t>Коды бюджетной классификации</t>
  </si>
  <si>
    <t>Наименование доходов</t>
  </si>
  <si>
    <t xml:space="preserve"> 000 1 01 02000 01 0000 110</t>
  </si>
  <si>
    <t xml:space="preserve"> Налог на доходы физических лиц</t>
  </si>
  <si>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</si>
  <si>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</si>
  <si>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</si>
  <si>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</si>
  <si>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</si>
  <si>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</si>
  <si>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</si>
  <si>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</si>
  <si>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</si>
  <si>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</si>
  <si>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</si>
  <si>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</si>
  <si>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</si>
  <si>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</si>
  <si>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</si>
  <si>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</si>
  <si>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</si>
  <si>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</si>
  <si>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</si>
  <si>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</si>
  <si>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</si>
  <si>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</si>
  <si>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</si>
  <si>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</si>
  <si>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</si>
  <si>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</si>
  <si>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</si>
  <si>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182 1 05 03010 01 0000 110</t>
  </si>
  <si>
    <t>Единый сельскохозяйственный налог</t>
  </si>
  <si>
    <t>182 1 05 04010 02 0000 110</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</si>
  <si>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</si>
  <si>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</si>
  <si>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</si>
  <si>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</si>
  <si>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</si>
  <si>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</si>
  <si>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</si>
  <si>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</si>
  <si>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</si>
  <si>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</si>
  <si>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</si>
  <si>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</si>
  <si>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</si>
  <si>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</si>
  <si>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</si>
  <si>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</si>
  <si>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</si>
  <si>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</si>
  <si>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</si>
  <si>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</si>
  <si>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</si>
  <si>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</si>
  <si>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</si>
  <si>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</si>
  <si>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288 1 11 05034 04 0000 120</t>
  </si>
  <si>
    <t>289 1 11 05034 04 0000 120</t>
  </si>
  <si>
    <t>283 1 11 05074 04 0000 120</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</si>
  <si>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</si>
  <si>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</si>
  <si>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</si>
  <si>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</si>
  <si>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</si>
  <si>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</si>
  <si>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</si>
  <si>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</si>
  <si>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</si>
  <si>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</si>
  <si>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</si>
  <si>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</si>
  <si>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</si>
  <si>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</si>
  <si>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</si>
  <si>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</si>
  <si>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</si>
  <si>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</si>
  <si>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</si>
  <si>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</si>
  <si>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</si>
  <si>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</si>
  <si>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</si>
  <si>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288 1 13 02064 04 0000 130</t>
  </si>
  <si>
    <t>000 1 13 02994 04 0000 130</t>
  </si>
  <si>
    <t>Прочие доходы от компенсации затрат бюджетов городских округов</t>
  </si>
  <si>
    <t>283 1 13 02994 04 0000 130</t>
  </si>
  <si>
    <t>285 1 13 02994 04 0000 130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</si>
  <si>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</si>
  <si>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</si>
  <si>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</si>
  <si>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</si>
  <si>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</si>
  <si>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</si>
  <si>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283 1 14 02043 04 0000 440</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</si>
  <si>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</si>
  <si>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</si>
  <si>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</si>
  <si>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</si>
  <si>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</si>
  <si>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</si>
  <si>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</si>
  <si>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</si>
  <si>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</si>
  <si>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</si>
  <si>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</si>
  <si>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</si>
  <si>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</si>
  <si>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</si>
  <si>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</si>
  <si>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</si>
  <si>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</si>
  <si>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</si>
  <si>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</si>
  <si>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</si>
  <si>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</si>
  <si>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</si>
  <si>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</si>
  <si>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024 1 16 01173 01 0000 140</t>
  </si>
  <si>
    <t>024 1 16 01193 01 0000 140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</si>
  <si>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</si>
  <si>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012 1 16 01203 01 0000 140</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</si>
  <si>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</si>
  <si>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</si>
  <si>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</si>
  <si>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</si>
  <si>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</si>
  <si>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</si>
  <si>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</si>
  <si>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</si>
  <si>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</si>
  <si>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</si>
  <si>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188 1 16 10123 01 0000 140</t>
  </si>
  <si>
    <t>283 1 16 10123 01 0000 140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</si>
  <si>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</si>
  <si>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</si>
  <si>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</si>
  <si>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000 1 17 05000 00 0000 180</t>
  </si>
  <si>
    <t>Прочие неналоговые доходы</t>
  </si>
  <si>
    <t>283 1 17 05040 04 0000 180</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</si>
  <si>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</si>
  <si>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</si>
  <si>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</si>
  <si>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</si>
  <si>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</si>
  <si>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</si>
  <si>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</si>
  <si>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</si>
  <si>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</si>
  <si>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</si>
  <si>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</si>
  <si>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000 2 02 20000 00 0000 150</t>
  </si>
  <si>
    <t>Субсидии бюджетам бюджетной системы Российской Федерации (межбюджетные субсидии)</t>
  </si>
  <si>
    <t>283 2 02 20041 04 0000 150</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</si>
  <si>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</si>
  <si>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</si>
  <si>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</si>
  <si>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</si>
  <si>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289 2 02 25519 04 0000 150</t>
  </si>
  <si>
    <t xml:space="preserve">283 2 02 25555 04 0000 150 </t>
  </si>
  <si>
    <t>Субсидии бюджетам городских округов на реализацию программ формирования современной городской среды</t>
  </si>
  <si>
    <t>283 2 02 27112 04 0000 150</t>
  </si>
  <si>
    <t>283 2 02 29999 04 0000 150</t>
  </si>
  <si>
    <t>285 2 02 29999 04 0000 150</t>
  </si>
  <si>
    <t>287 2 02 29999 04 0000 150</t>
  </si>
  <si>
    <t>288 2 02 29999 04 0000 150</t>
  </si>
  <si>
    <t>288 202 29999 04 0000 150</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</si>
  <si>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</si>
  <si>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</si>
  <si>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</si>
  <si>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</si>
  <si>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</si>
  <si>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</si>
  <si>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</si>
  <si>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285 2 02 30024 04 0000 150</t>
  </si>
  <si>
    <t>288 2 02 30024 04 0000 150</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</si>
  <si>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</si>
  <si>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</si>
  <si>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</si>
  <si>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</si>
  <si>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</si>
  <si>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</si>
  <si>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</si>
  <si>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</si>
  <si>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</si>
  <si>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</si>
  <si>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</si>
  <si>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</si>
  <si>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</si>
  <si>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</si>
  <si>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283 2 02 39999 04 0000 150</t>
  </si>
  <si>
    <t>000 2 02 40000 00 0000 150</t>
  </si>
  <si>
    <t>Иные межбюджетные трансферты</t>
  </si>
  <si>
    <t>000 2 04 00000 00 0000 000</t>
  </si>
  <si>
    <t>Безвозмездные поступления от негосударственных организаций</t>
  </si>
  <si>
    <t>000 2 07 00000 00 0000 000</t>
  </si>
  <si>
    <t>Прочие безвозмездные поступления</t>
  </si>
  <si>
    <t>000 2 00 00000 00 0000 000</t>
  </si>
  <si>
    <t>БЕЗВОЗМЕЗДНЫЕ ПОСТУПЛЕНИЯ</t>
  </si>
  <si>
    <t>ВСЕГО ДОХОДОВ</t>
  </si>
  <si>
    <t>182  1 01 02080 01 0000 110</t>
  </si>
  <si>
    <t>287 1 11 05034 04 0000 120</t>
  </si>
  <si>
    <t>287 1 13 02064 04 0000 130</t>
  </si>
  <si>
    <t>289 1 14 02042 04 0000 410</t>
  </si>
  <si>
    <t>012 1 16 01193 01 0000 140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</si>
  <si>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</si>
  <si>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287 2 02 25229 04 0000 150</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</si>
  <si>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</si>
  <si>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</si>
  <si>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</si>
  <si>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</si>
  <si>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</si>
  <si>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</si>
  <si>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</si>
  <si>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</si>
  <si>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</si>
  <si>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</si>
  <si>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</si>
  <si>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</si>
  <si>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</si>
  <si>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</si>
  <si>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</si>
  <si>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</si>
  <si>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</si>
  <si>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</si>
  <si>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</si>
  <si>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</si>
  <si>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</si>
  <si>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</si>
  <si>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</si>
  <si>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</si>
  <si>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</si>
  <si>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</si>
  <si>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организацию и проведение мероприятий с детьми и молодежью</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</si>
  <si>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</si>
  <si>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</si>
  <si>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</si>
  <si>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</si>
  <si>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</si>
  <si>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</si>
  <si>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t>к решению собрания депутатов</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</si>
  <si>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</si>
  <si>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</si>
  <si>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</si>
  <si>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</si>
  <si>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</si>
  <si>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Земельный налог</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</si>
  <si>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</si>
  <si>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</si>
  <si>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</si>
  <si>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289 1 13 02064 04 0000 130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</si>
  <si>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t>
  </si>
  <si>
    <t>012 1 16 01113 01 0000 140</t>
  </si>
  <si>
    <t>012 1 16 01123 01 0000 140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</si>
  <si>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</si>
  <si>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033 1 16 01193 01 0000 140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</si>
  <si>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</si>
  <si>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033 1 16 11050 01 0000 140</t>
  </si>
  <si>
    <t>Субсидии бюджетам городских округов на создание детских технопарков "Кванториум"</t>
  </si>
  <si>
    <t>283 2 02 25511 04 0000 150</t>
  </si>
  <si>
    <t>Субсидии бюджетам городских округов на проведение комплексных кадастровых работ</t>
  </si>
  <si>
    <t>Прочие субсидии бюджетам городских округов на ликвидацию несанкционированых свалок отходов</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</si>
  <si>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</si>
  <si>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 xml:space="preserve">Прочие субсидии бюджетам городских округов  на оснащение современным оборудованием образовательных организаций, реализующих образовательные программы дошкольного образования, для получения детьми качественного образования </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</si>
  <si>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</si>
  <si>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</si>
  <si>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</si>
  <si>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</si>
  <si>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</si>
  <si>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</si>
  <si>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</si>
  <si>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</si>
  <si>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288 2 02 45303 04 0000 150</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</si>
  <si>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</si>
  <si>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</si>
  <si>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 xml:space="preserve">от                             г.  №       </t>
  </si>
  <si>
    <t>Доходы от сдачи в аренду имущества, составляющего казну городских округов (за исключением земельных участков)</t>
  </si>
  <si>
    <t>Доходы от приватизации имущества, находящегося в собственности городских округов, в части приватизации нефинансовых активов имущества казны</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</si>
  <si>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</si>
  <si>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Прочие неналоговые доходы бюджетов городских округов</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</si>
  <si>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</si>
  <si>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Объем бюджета Миасского городского округа по доходам на 2024 год и на плановый период 2025 - 2026 годов</t>
  </si>
  <si>
    <t>Налог, взимаемый в связи с применением патентной системы налогообложения, зачисляемый в бюджеты городских округов</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</si>
  <si>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</si>
  <si>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024 1 160 1133 01 0000 140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</si>
  <si>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</si>
  <si>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</si>
  <si>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</si>
  <si>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283 116 10031 04 0000 140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</si>
  <si>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</si>
  <si>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 xml:space="preserve">287 2 02 25081 04 0000 150 </t>
  </si>
  <si>
    <t xml:space="preserve">Прочие субсидии бюджетам городских округов на государственную поддержку организаций, входящих в систему спортивной подготовки </t>
  </si>
  <si>
    <t>283 2 02 25424 04 0000 150</t>
  </si>
  <si>
    <t>Субсидии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</si>
  <si>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Субсидии бюджетам городских округов  на поддержку отрасли культуры на модернизацию библиотек в части комплектования книжных фондов библиотек муниципальных образований и государственных общедоступных библиотек</t>
  </si>
  <si>
    <t xml:space="preserve">Прочие 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 </t>
  </si>
  <si>
    <t>287 2 02 25753 04 0000 150</t>
  </si>
  <si>
    <t>Субсидии бюджетам городских округов на софинансирование закупки и монтажа оборудования для создания "умных" спортивных площадок</t>
  </si>
  <si>
    <t>Субсидии бюджетам городских округов на софинансирование капитальных вложений в объекты муниципальной собственности  на капитальные вложения в объекты физической культуры и спорта, находящиеся в муниципальной собственности, в целях развития спортивной инфраструктуры</t>
  </si>
  <si>
    <t>Прочие субсидии бюджетам городских округов на осударственнау поддержку закупки контейнеров для раздельного накопления твердых коммунальных отходов</t>
  </si>
  <si>
    <t xml:space="preserve">Прочие субсидии бюджетам городских округов на организацию регулярных перевозок пассажиров и багажа автомобильным транспортом по муниципальным маршрутам регулярных перевозок по регулируемым тарифам </t>
  </si>
  <si>
    <t>Прочие субсидии бюджетам городских округов на благоустройство мест отдыха, расположенных в городах с численностью населения до 500 тысяч человек</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</si>
  <si>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29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</si>
  <si>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среднего возраста</t>
  </si>
  <si>
    <t>Прочие субсидии бюджетам городских округов на оплату услуг специалистов по организации обучения детей плаванию по программе "Плавание для всех"</t>
  </si>
  <si>
    <t>Прочие субсидии бюджетам городских округов на повышение уровня доступности учреждений физической культуры и спорта для инвалидов и других маломобильных групп населения в муниципальных образованиях Челябинской области</t>
  </si>
  <si>
    <t>Прочие субсидии бюджетам городских округов на повышение квалификации тренеров, тренеров-преподавателей муниципальных учреждений, реализующих программы спортивной подготовки и дополнительные образовательные программы спортивной подготовки</t>
  </si>
  <si>
    <t>Прочие субсидии бюджетам городских округов на проведение капитального ремонта зданий и сооружений муниципальных организаций дошкольного образования</t>
  </si>
  <si>
    <t>Прочие субсидии бюджетам городских округов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</si>
  <si>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Прочие 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</si>
  <si>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Субвенции бюджетам городских округов на реализацию переданных государственных полномочий по приему, регистрации заявлений и документов,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и Украины, и формированию реестров для зачисления денежных средств на счета физических лиц, открытых в кредитных организациях</t>
  </si>
  <si>
    <t>Распределение субвенций местным бюджетам на реализацию переданных государственных полномочий на реализацию переданных государственных полномочий по назначению малоимущим семьям, малоимущим одиноко проживающим гражданам государственной социальной помощи, в том числе на основании социального контракта</t>
  </si>
  <si>
    <t>Субвенции бюджетам городских округов на реализацию переданных государственных полномочий по компенсации расходов родителей (законных представителей) на организацию обучения лиц, являвшихся детьми-инвалидами, достигнувшими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</si>
  <si>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ВС РФ или является иным участником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t>
  </si>
  <si>
    <t>Субвенции бюджетам городских округов на выполнение передаваемых полномочий субъектов Российской Федерации на компенсацию расходов родителей (законных представителей) на организацию обучения детей-инвалидов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</si>
  <si>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288 2 02 45179 04 0000 150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</si>
  <si>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</si>
  <si>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289 2 02 45453 04 0000 150</t>
  </si>
  <si>
    <t>Межбюджетные трансферты, передаваемые бюджетам городских округов на создание виртуальных концертных залов</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</si>
  <si>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</si>
  <si>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285 2 02 49999 04 0000 150</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</si>
  <si>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t>
  </si>
  <si>
    <t>288 2 02 49999 04 0000 150</t>
  </si>
  <si>
    <t>Прочие межбюджетные трансферты, передаваемые бюджетам городских округов на приобретение наглядных материалов, пропагандирующих необходимость гигиены полости рта, для муниципальных образовательных организаций, реализующих образовательные программы дошкольного образования, в целях формирования здорового образа жизни детей дошкольного возраста</t>
  </si>
  <si>
    <t xml:space="preserve">
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t>
  </si>
  <si>
    <t>182  1 01 02130 01 0000 110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</si>
  <si>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</si>
  <si>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182  1 01 02140 01 0000 110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</si>
  <si>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</si>
  <si>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r>
      <t>в т.ч. дополнительный норматив отчислений от НДФЛ, заменяющий дотацию из областного ФФП МР,
2024 год -</t>
    </r>
    <r>
      <rPr>
        <sz val="12"/>
        <color indexed="10"/>
        <rFont val="Times New Roman"/>
        <family val="1"/>
        <charset val="204"/>
      </rPr>
      <t xml:space="preserve"> </t>
    </r>
    <r>
      <rPr>
        <sz val="12"/>
        <color indexed="8"/>
        <rFont val="Times New Roman"/>
        <family val="1"/>
        <charset val="204"/>
      </rPr>
      <t>15,77621604%, 2025 год - 15,65877086%, 2026 год - 15,32977809%</t>
    </r>
  </si>
  <si>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</si>
  <si>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Приложение  2</t>
  </si>
  <si>
    <t>2024 год</t>
  </si>
  <si>
    <t>2025 год</t>
  </si>
  <si>
    <t>2026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</si>
</sst>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13" x14ac:knownFonts="1">
    <font>
      <sz val="11"/>
      <color theme="1"/>
      <name val="Calibri"/>
      <family val="2"/>
      <charset val="204"/>
      <scheme val="minor"/>
    </font>
    <font>
      <sz val="10"/>
      <name val="Arial"/>
      <family val="2"/>
      <charset val="204"/>
    </font>
    <font>
      <sz val="12"/>
      <name val="Times New Roman"/>
      <family val="1"/>
      <charset val="204"/>
    </font>
    <font>
      <sz val="10"/>
      <name val="Arial Cyr"/>
      <charset val="204"/>
    </font>
    <font>
      <b/>
      <sz val="12"/>
      <name val="Times New Roman"/>
      <family val="1"/>
      <charset val="204"/>
    </font>
    <font>
      <sz val="11"/>
      <color rgb="FF000000"/>
      <name val="Calibri"/>
      <family val="2"/>
      <scheme val="minor"/>
    </font>
    <font>
      <sz val="12"/>
      <color theme="1"/>
      <name val="Times New Roman"/>
      <family val="2"/>
      <charset val="204"/>
    </font>
    <font>
      <sz val="12"/>
      <color theme="1"/>
      <name val="Times New Roman"/>
      <family val="1"/>
      <charset val="204"/>
    </font>
    <font>
      <u/>
      <sz val="12"/>
      <name val="Times New Roman"/>
      <family val="1"/>
      <charset val="204"/>
    </font>
    <font>
      <sz val="10.5"/>
      <name val="Times New Roman"/>
      <family val="1"/>
      <charset val="204"/>
    </font>
    <font>
      <sz val="14"/>
      <name val="Times New Roman"/>
      <family val="1"/>
      <charset val="204"/>
    </font>
    <font>
      <sz val="12"/>
      <color indexed="10"/>
      <name val="Times New Roman"/>
      <family val="1"/>
      <charset val="204"/>
    </font>
    <font>
      <sz val="12"/>
      <color indexed="8"/>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6">
    <xf numFmtId="0" fontId="0" fillId="0" borderId="0"/>
    <xf numFmtId="0" fontId="1" fillId="0" borderId="0"/>
    <xf numFmtId="0" fontId="3" fillId="0" borderId="0"/>
    <xf numFmtId="0"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xf numFmtId="0" fontId="5" fillId="0" borderId="0"/>
    <xf numFmtId="0" fontId="1"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4" fontId="6" fillId="0" borderId="0" applyFont="0" applyFill="0" applyBorder="0" applyAlignment="0" applyProtection="0"/>
    <xf numFmtId="0" fontId="1" fillId="0" borderId="0"/>
  </cellStyleXfs>
  <cellXfs count="52">
    <xf numFmtId="0" fontId="0" fillId="0" borderId="0" xfId="0"/>
    <xf numFmtId="0" fontId="2" fillId="2" borderId="0" xfId="2" applyFont="1" applyFill="1" applyAlignment="1">
      <alignment horizontal="center" vertical="center" wrapText="1"/>
    </xf>
    <xf numFmtId="0" fontId="2" fillId="2" borderId="2" xfId="2" applyFont="1" applyFill="1" applyBorder="1" applyAlignment="1">
      <alignment horizontal="center" vertical="center" wrapText="1"/>
    </xf>
    <xf numFmtId="2" fontId="2" fillId="2" borderId="2" xfId="2" applyNumberFormat="1"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2" xfId="2" applyFont="1" applyFill="1" applyBorder="1" applyAlignment="1">
      <alignment horizontal="justify" vertical="center" wrapText="1"/>
    </xf>
    <xf numFmtId="166" fontId="4" fillId="2" borderId="2" xfId="3" applyNumberFormat="1" applyFont="1" applyFill="1" applyBorder="1" applyAlignment="1">
      <alignment horizontal="center" vertical="center" wrapText="1"/>
    </xf>
    <xf numFmtId="166" fontId="2" fillId="2" borderId="2" xfId="4" applyNumberFormat="1" applyFont="1" applyFill="1" applyBorder="1" applyAlignment="1">
      <alignment horizontal="center" vertical="center" wrapText="1"/>
    </xf>
    <xf numFmtId="166" fontId="2" fillId="2" borderId="2" xfId="2" applyNumberFormat="1" applyFont="1" applyFill="1" applyBorder="1" applyAlignment="1">
      <alignment horizontal="center" vertical="center" wrapText="1"/>
    </xf>
    <xf numFmtId="166" fontId="2" fillId="2" borderId="2" xfId="3" applyNumberFormat="1" applyFont="1" applyFill="1" applyBorder="1" applyAlignment="1">
      <alignment horizontal="center" vertical="center" wrapText="1"/>
    </xf>
    <xf numFmtId="0" fontId="2" fillId="2" borderId="2" xfId="2" applyFont="1" applyFill="1" applyBorder="1" applyAlignment="1">
      <alignment horizontal="justify" vertical="center" wrapText="1"/>
    </xf>
    <xf numFmtId="0" fontId="4" fillId="2" borderId="2" xfId="2" quotePrefix="1" applyFont="1" applyFill="1" applyBorder="1" applyAlignment="1">
      <alignment horizontal="justify" vertical="center" wrapText="1"/>
    </xf>
    <xf numFmtId="49" fontId="4" fillId="2" borderId="5" xfId="15" applyNumberFormat="1" applyFont="1" applyFill="1" applyBorder="1" applyAlignment="1">
      <alignment horizontal="center" vertical="center" wrapText="1"/>
    </xf>
    <xf numFmtId="49" fontId="4" fillId="2" borderId="6" xfId="15" applyNumberFormat="1" applyFont="1" applyFill="1" applyBorder="1" applyAlignment="1">
      <alignment horizontal="center" vertical="center" wrapText="1"/>
    </xf>
    <xf numFmtId="49" fontId="2" fillId="2" borderId="2" xfId="15" applyNumberFormat="1" applyFont="1" applyFill="1" applyBorder="1" applyAlignment="1">
      <alignment horizontal="center" vertical="center" wrapText="1"/>
    </xf>
    <xf numFmtId="0" fontId="2" fillId="2" borderId="2" xfId="15" applyNumberFormat="1" applyFont="1" applyFill="1" applyBorder="1" applyAlignment="1">
      <alignment horizontal="justify" vertical="center" wrapText="1"/>
    </xf>
    <xf numFmtId="0" fontId="2" fillId="2" borderId="2" xfId="2" applyNumberFormat="1" applyFont="1" applyFill="1" applyBorder="1" applyAlignment="1">
      <alignment horizontal="justify" vertical="center" wrapText="1"/>
    </xf>
    <xf numFmtId="3" fontId="2" fillId="2" borderId="2" xfId="2" applyNumberFormat="1" applyFont="1" applyFill="1" applyBorder="1" applyAlignment="1">
      <alignment horizontal="center" vertical="center" wrapText="1"/>
    </xf>
    <xf numFmtId="166" fontId="4" fillId="2" borderId="2" xfId="2" applyNumberFormat="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0" fontId="7" fillId="2" borderId="2" xfId="0" applyFont="1" applyFill="1" applyBorder="1" applyAlignment="1">
      <alignment horizontal="justify" vertical="center" wrapText="1"/>
    </xf>
    <xf numFmtId="49" fontId="2" fillId="2" borderId="2" xfId="1" applyNumberFormat="1" applyFont="1" applyFill="1" applyBorder="1" applyAlignment="1">
      <alignment horizontal="center" vertical="center" wrapText="1"/>
    </xf>
    <xf numFmtId="49" fontId="4" fillId="2" borderId="7" xfId="15" applyNumberFormat="1" applyFont="1" applyFill="1" applyBorder="1" applyAlignment="1">
      <alignment horizontal="justify" vertical="center" wrapText="1"/>
    </xf>
    <xf numFmtId="0" fontId="7" fillId="2" borderId="2" xfId="2" applyFont="1" applyFill="1" applyBorder="1" applyAlignment="1">
      <alignment horizontal="justify" vertical="center" wrapText="1"/>
    </xf>
    <xf numFmtId="49" fontId="2" fillId="2" borderId="2" xfId="2" applyNumberFormat="1" applyFont="1" applyFill="1" applyBorder="1" applyAlignment="1" applyProtection="1">
      <alignment horizontal="center" vertical="center" wrapText="1"/>
    </xf>
    <xf numFmtId="49" fontId="7" fillId="2" borderId="8" xfId="2" applyNumberFormat="1" applyFont="1" applyFill="1" applyBorder="1" applyAlignment="1" applyProtection="1">
      <alignment horizontal="justify" vertical="center" wrapText="1"/>
    </xf>
    <xf numFmtId="0" fontId="2" fillId="2" borderId="2" xfId="2" applyFont="1" applyFill="1" applyBorder="1" applyAlignment="1">
      <alignment horizontal="center" vertical="center"/>
    </xf>
    <xf numFmtId="0" fontId="7" fillId="2" borderId="4" xfId="2" applyFont="1" applyFill="1" applyBorder="1" applyAlignment="1">
      <alignment horizontal="justify" vertical="center" wrapText="1"/>
    </xf>
    <xf numFmtId="0" fontId="7" fillId="2" borderId="2" xfId="2" applyNumberFormat="1" applyFont="1" applyFill="1" applyBorder="1" applyAlignment="1">
      <alignment horizontal="justify" vertical="center" wrapText="1"/>
    </xf>
    <xf numFmtId="166" fontId="2" fillId="2" borderId="4" xfId="3" applyNumberFormat="1" applyFont="1" applyFill="1" applyBorder="1" applyAlignment="1">
      <alignment horizontal="center" vertical="center" wrapText="1"/>
    </xf>
    <xf numFmtId="0" fontId="7" fillId="2" borderId="2" xfId="2" applyFont="1" applyFill="1" applyBorder="1" applyAlignment="1">
      <alignment horizontal="center" vertical="center"/>
    </xf>
    <xf numFmtId="49" fontId="4" fillId="2" borderId="2" xfId="15" applyNumberFormat="1" applyFont="1" applyFill="1" applyBorder="1" applyAlignment="1">
      <alignment horizontal="left" vertical="center" wrapText="1"/>
    </xf>
    <xf numFmtId="0" fontId="2" fillId="2" borderId="3" xfId="2" applyFont="1" applyFill="1" applyBorder="1" applyAlignment="1">
      <alignment horizontal="center" vertical="center" wrapText="1"/>
    </xf>
    <xf numFmtId="3" fontId="2" fillId="2" borderId="2" xfId="2" applyNumberFormat="1" applyFont="1" applyFill="1" applyBorder="1" applyAlignment="1">
      <alignment horizontal="justify" vertical="center" wrapText="1"/>
    </xf>
    <xf numFmtId="3" fontId="4" fillId="2" borderId="2" xfId="2" applyNumberFormat="1" applyFont="1" applyFill="1" applyBorder="1" applyAlignment="1">
      <alignment horizontal="center" vertical="center" wrapText="1"/>
    </xf>
    <xf numFmtId="3" fontId="4" fillId="2" borderId="2" xfId="2" applyNumberFormat="1" applyFont="1" applyFill="1" applyBorder="1" applyAlignment="1">
      <alignment horizontal="justify" vertical="center" wrapText="1"/>
    </xf>
    <xf numFmtId="0" fontId="2" fillId="2" borderId="2" xfId="1" applyFont="1" applyFill="1" applyBorder="1" applyAlignment="1">
      <alignment horizontal="justify" vertical="center" wrapText="1"/>
    </xf>
    <xf numFmtId="0" fontId="2" fillId="2" borderId="4" xfId="2" applyFont="1" applyFill="1" applyBorder="1" applyAlignment="1">
      <alignment horizontal="justify" vertical="center" wrapText="1"/>
    </xf>
    <xf numFmtId="165" fontId="2" fillId="2" borderId="1" xfId="2" applyNumberFormat="1" applyFont="1" applyFill="1" applyBorder="1" applyAlignment="1">
      <alignment horizontal="right" vertical="center" wrapText="1"/>
    </xf>
    <xf numFmtId="165" fontId="4" fillId="2" borderId="1" xfId="2" applyNumberFormat="1" applyFont="1" applyFill="1" applyBorder="1" applyAlignment="1">
      <alignment horizontal="center" vertical="center" wrapText="1"/>
    </xf>
    <xf numFmtId="0" fontId="2" fillId="2" borderId="2" xfId="2" applyFont="1" applyFill="1" applyBorder="1" applyAlignment="1">
      <alignment vertical="center" wrapText="1"/>
    </xf>
    <xf numFmtId="0" fontId="9" fillId="2" borderId="0" xfId="2" applyFont="1" applyFill="1" applyAlignment="1">
      <alignment horizontal="justify" vertical="center" wrapText="1"/>
    </xf>
    <xf numFmtId="0" fontId="10" fillId="2" borderId="0" xfId="2" applyFont="1" applyFill="1" applyAlignment="1">
      <alignment horizontal="center" vertical="center" wrapText="1"/>
    </xf>
    <xf numFmtId="166" fontId="2" fillId="0" borderId="2" xfId="3" applyNumberFormat="1" applyFont="1" applyFill="1" applyBorder="1" applyAlignment="1">
      <alignment horizontal="center" vertical="center" wrapText="1"/>
    </xf>
    <xf numFmtId="166" fontId="4" fillId="0" borderId="2" xfId="3"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3" fontId="2" fillId="2" borderId="4" xfId="2" applyNumberFormat="1" applyFont="1" applyFill="1" applyBorder="1" applyAlignment="1">
      <alignment horizontal="center" vertical="center" wrapText="1"/>
    </xf>
    <xf numFmtId="49" fontId="4" fillId="2" borderId="5" xfId="15" applyNumberFormat="1" applyFont="1" applyFill="1" applyBorder="1" applyAlignment="1">
      <alignment horizontal="left" vertical="center" wrapText="1"/>
    </xf>
    <xf numFmtId="49" fontId="4" fillId="2" borderId="6" xfId="15" applyNumberFormat="1" applyFont="1" applyFill="1" applyBorder="1" applyAlignment="1">
      <alignment horizontal="left" vertical="center" wrapText="1"/>
    </xf>
    <xf numFmtId="165" fontId="4" fillId="2" borderId="0" xfId="2" applyNumberFormat="1" applyFont="1" applyFill="1" applyBorder="1" applyAlignment="1">
      <alignment horizontal="center" vertical="center" wrapText="1"/>
    </xf>
    <xf numFmtId="0" fontId="2" fillId="2" borderId="0" xfId="1" applyFont="1" applyFill="1" applyAlignment="1">
      <alignment horizontal="right" vertical="center" wrapText="1"/>
    </xf>
    <xf numFmtId="0" fontId="2" fillId="2" borderId="0" xfId="2" applyFont="1" applyFill="1" applyAlignment="1">
      <alignment horizontal="right" vertical="center" wrapText="1"/>
    </xf>
  </cellXfs>
  <cellStyles count="16">
    <cellStyle name="Normal" xfId="7"/>
    <cellStyle name="Обычный" xfId="0" builtinId="0"/>
    <cellStyle name="Обычный 2" xfId="8"/>
    <cellStyle name="Обычный 2 2" xfId="2"/>
    <cellStyle name="Обычный 2 3" xfId="1"/>
    <cellStyle name="Обычный 3" xfId="6"/>
    <cellStyle name="Обычный 4" xfId="5"/>
    <cellStyle name="Обычный_Лист2" xfId="15"/>
    <cellStyle name="Процентный 2" xfId="4"/>
    <cellStyle name="Финансовый 2" xfId="9"/>
    <cellStyle name="Финансовый 2 2" xfId="10"/>
    <cellStyle name="Финансовый 2 2 2" xfId="3"/>
    <cellStyle name="Финансовый 2 3" xfId="11"/>
    <cellStyle name="Финансовый 2 4" xfId="12"/>
    <cellStyle name="Финансовый 2 5" xfId="13"/>
    <cellStyle name="Финансовый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D42EAC7BD398020209D35F6AF6672FBA6F13F77B84F225875A8095FA102A9B2D8E358CD609751112B9E7A4869E64DFF883BAA8D38BAB06D8YDV9M" TargetMode="External"/><Relationship Id="rId1" Type="http://schemas.openxmlformats.org/officeDocument/2006/relationships/hyperlink" Target="consultantplus://offline/ref=A5C545EE8C1C93B0B058E1FFE19DF454C219EB0B98198F2DC0D7B691EFFF64CC26DC8ECE4D9F7B181B1727911B979A94C0CB426D4AE9j9HFG" TargetMode="External"/><Relationship Id="rId5" Type="http://schemas.openxmlformats.org/officeDocument/2006/relationships/printerSettings" Target="../printerSettings/printerSettings1.bin"/><Relationship Id="rId4" Type="http://schemas.openxmlformats.org/officeDocument/2006/relationships/hyperlink" Target="consultantplus://offline/ref=64FC3C9F96C0230A0CECA4E56C028B5E86A06F799E50F1FABBE4A6CFAC6E9A2AB2A69A82FE33DE9CACC0441FC29EF02FFBFA7ABCF960A970JDh7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2"/>
  <sheetViews>
    <sheetView tabSelected="1" zoomScaleNormal="100" workbookViewId="0">
      <selection activeCell="F11" sqref="F11"/>
    </sheetView>
  </sheetViews>
  <sheetFormatPr defaultRowHeight="18.75" x14ac:dyDescent="0.25"/>
  <cols>
    <col min="1" max="1" width="28.85546875" style="1" customWidth="1"/>
    <col min="2" max="2" width="82.140625" style="41" customWidth="1"/>
    <col min="3" max="5" width="14.28515625" style="42" customWidth="1"/>
  </cols>
  <sheetData>
    <row r="1" spans="1:5" ht="15.75" customHeight="1" x14ac:dyDescent="0.25">
      <c r="A1" s="50" t="s">
        <v>334</v>
      </c>
      <c r="B1" s="50"/>
      <c r="C1" s="50"/>
      <c r="D1" s="50"/>
      <c r="E1" s="50"/>
    </row>
    <row r="2" spans="1:5" ht="17.25" customHeight="1" x14ac:dyDescent="0.25">
      <c r="A2" s="51" t="s">
        <v>243</v>
      </c>
      <c r="B2" s="51"/>
      <c r="C2" s="51"/>
      <c r="D2" s="51"/>
      <c r="E2" s="51"/>
    </row>
    <row r="3" spans="1:5" ht="18" customHeight="1" x14ac:dyDescent="0.25">
      <c r="A3" s="51" t="s">
        <v>0</v>
      </c>
      <c r="B3" s="51"/>
      <c r="C3" s="51"/>
      <c r="D3" s="51"/>
      <c r="E3" s="51"/>
    </row>
    <row r="4" spans="1:5" ht="19.5" customHeight="1" x14ac:dyDescent="0.25">
      <c r="A4" s="51" t="s">
        <v>278</v>
      </c>
      <c r="B4" s="51"/>
      <c r="C4" s="51"/>
      <c r="D4" s="51"/>
      <c r="E4" s="51"/>
    </row>
    <row r="5" spans="1:5" ht="15.75" customHeight="1" x14ac:dyDescent="0.25">
      <c r="A5" s="49" t="s">
        <v>284</v>
      </c>
      <c r="B5" s="49"/>
      <c r="C5" s="49"/>
      <c r="D5" s="49"/>
      <c r="E5" s="49"/>
    </row>
    <row r="6" spans="1:5" ht="15" x14ac:dyDescent="0.25">
      <c r="A6" s="49"/>
      <c r="B6" s="49"/>
      <c r="C6" s="49"/>
      <c r="D6" s="49"/>
      <c r="E6" s="49"/>
    </row>
    <row r="7" spans="1:5" ht="15.75" x14ac:dyDescent="0.25">
      <c r="A7" s="39"/>
      <c r="B7" s="39"/>
      <c r="C7" s="39"/>
      <c r="D7" s="39"/>
      <c r="E7" s="38" t="s">
        <v>1</v>
      </c>
    </row>
    <row r="8" spans="1:5" ht="31.5" x14ac:dyDescent="0.25">
      <c r="A8" s="2" t="s">
        <v>2</v>
      </c>
      <c r="B8" s="2" t="s">
        <v>3</v>
      </c>
      <c r="C8" s="2" t="s">
        <v>335</v>
      </c>
      <c r="D8" s="3" t="s">
        <v>336</v>
      </c>
      <c r="E8" s="3" t="s">
        <v>337</v>
      </c>
    </row>
    <row r="9" spans="1:5" ht="15.75" x14ac:dyDescent="0.25">
      <c r="A9" s="4" t="s">
        <v>4</v>
      </c>
      <c r="B9" s="5" t="s">
        <v>5</v>
      </c>
      <c r="C9" s="6">
        <f t="shared" ref="C9" si="0">SUM(C11:C18)</f>
        <v>1832282.1</v>
      </c>
      <c r="D9" s="6">
        <f>SUM(D11:D18)</f>
        <v>2021972.4</v>
      </c>
      <c r="E9" s="6">
        <f t="shared" ref="E9" si="1">SUM(E11:E18)</f>
        <v>2208307.6</v>
      </c>
    </row>
    <row r="10" spans="1:5" ht="45.75" customHeight="1" x14ac:dyDescent="0.25">
      <c r="A10" s="32"/>
      <c r="B10" s="23" t="s">
        <v>332</v>
      </c>
      <c r="C10" s="7">
        <f>(C11+C12+C13+C14+C17)*15.77621604/30.77621604+C15+((C16+C18)*15.77621604/30.71874477)</f>
        <v>942717.16536919202</v>
      </c>
      <c r="D10" s="7">
        <f>(D11+D12+D13+D14+D17)*15.65877086/30.65877086+D15+((D16+D18)*15.65877086/30.60129959)</f>
        <v>1036438.6713765257</v>
      </c>
      <c r="E10" s="7">
        <f>(E11+E12+E13+E14+E17)*15.32977809/30.32977809+E15+((E16+E18)*15.32977809/30.27230683)</f>
        <v>1120128.7446972097</v>
      </c>
    </row>
    <row r="11" spans="1:5" ht="63" x14ac:dyDescent="0.25">
      <c r="A11" s="45" t="s">
        <v>6</v>
      </c>
      <c r="B11" s="10" t="s">
        <v>7</v>
      </c>
      <c r="C11" s="9">
        <v>1519727.6</v>
      </c>
      <c r="D11" s="9">
        <v>1703629</v>
      </c>
      <c r="E11" s="9">
        <v>1882189.6</v>
      </c>
    </row>
    <row r="12" spans="1:5" ht="47.25" x14ac:dyDescent="0.25">
      <c r="A12" s="46"/>
      <c r="B12" s="10" t="s">
        <v>8</v>
      </c>
      <c r="C12" s="9">
        <v>74889.5</v>
      </c>
      <c r="D12" s="9">
        <v>76543.399999999994</v>
      </c>
      <c r="E12" s="9">
        <v>77918</v>
      </c>
    </row>
    <row r="13" spans="1:5" ht="96" customHeight="1" x14ac:dyDescent="0.25">
      <c r="A13" s="17" t="s">
        <v>9</v>
      </c>
      <c r="B13" s="33" t="s">
        <v>10</v>
      </c>
      <c r="C13" s="9">
        <v>12500</v>
      </c>
      <c r="D13" s="9">
        <v>13150</v>
      </c>
      <c r="E13" s="9">
        <v>14300</v>
      </c>
    </row>
    <row r="14" spans="1:5" ht="31.5" x14ac:dyDescent="0.25">
      <c r="A14" s="17" t="s">
        <v>11</v>
      </c>
      <c r="B14" s="10" t="s">
        <v>12</v>
      </c>
      <c r="C14" s="9">
        <v>20315</v>
      </c>
      <c r="D14" s="9">
        <v>20750</v>
      </c>
      <c r="E14" s="9">
        <v>21100</v>
      </c>
    </row>
    <row r="15" spans="1:5" ht="84" customHeight="1" x14ac:dyDescent="0.25">
      <c r="A15" s="17" t="s">
        <v>13</v>
      </c>
      <c r="B15" s="33" t="s">
        <v>14</v>
      </c>
      <c r="C15" s="9">
        <v>6800</v>
      </c>
      <c r="D15" s="9">
        <v>7300</v>
      </c>
      <c r="E15" s="9">
        <v>7700</v>
      </c>
    </row>
    <row r="16" spans="1:5" ht="78.75" x14ac:dyDescent="0.25">
      <c r="A16" s="17" t="s">
        <v>203</v>
      </c>
      <c r="B16" s="33" t="s">
        <v>248</v>
      </c>
      <c r="C16" s="9">
        <v>88750</v>
      </c>
      <c r="D16" s="9">
        <v>90150</v>
      </c>
      <c r="E16" s="9">
        <v>92930</v>
      </c>
    </row>
    <row r="17" spans="1:5" ht="47.25" x14ac:dyDescent="0.25">
      <c r="A17" s="17" t="s">
        <v>328</v>
      </c>
      <c r="B17" s="33" t="s">
        <v>329</v>
      </c>
      <c r="C17" s="9">
        <v>35800</v>
      </c>
      <c r="D17" s="9">
        <v>36250</v>
      </c>
      <c r="E17" s="9">
        <v>37050</v>
      </c>
    </row>
    <row r="18" spans="1:5" ht="47.25" x14ac:dyDescent="0.25">
      <c r="A18" s="17" t="s">
        <v>330</v>
      </c>
      <c r="B18" s="33" t="s">
        <v>331</v>
      </c>
      <c r="C18" s="9">
        <v>73500</v>
      </c>
      <c r="D18" s="9">
        <v>74200</v>
      </c>
      <c r="E18" s="9">
        <v>75120</v>
      </c>
    </row>
    <row r="19" spans="1:5" ht="31.5" x14ac:dyDescent="0.25">
      <c r="A19" s="34" t="s">
        <v>15</v>
      </c>
      <c r="B19" s="35" t="s">
        <v>16</v>
      </c>
      <c r="C19" s="6">
        <f>C20+C21+C22+C23</f>
        <v>35640.799999999996</v>
      </c>
      <c r="D19" s="6">
        <f>D20+D21+D22+D23</f>
        <v>36672.300000000003</v>
      </c>
      <c r="E19" s="6">
        <f>E20+E21+E22+E23</f>
        <v>37343.9</v>
      </c>
    </row>
    <row r="20" spans="1:5" ht="98.25" customHeight="1" x14ac:dyDescent="0.25">
      <c r="A20" s="17" t="s">
        <v>17</v>
      </c>
      <c r="B20" s="36" t="s">
        <v>18</v>
      </c>
      <c r="C20" s="9">
        <v>18588.2</v>
      </c>
      <c r="D20" s="9">
        <v>19079.099999999999</v>
      </c>
      <c r="E20" s="9">
        <v>19452.400000000001</v>
      </c>
    </row>
    <row r="21" spans="1:5" ht="110.25" x14ac:dyDescent="0.25">
      <c r="A21" s="17" t="s">
        <v>19</v>
      </c>
      <c r="B21" s="36" t="s">
        <v>20</v>
      </c>
      <c r="C21" s="9">
        <v>88.6</v>
      </c>
      <c r="D21" s="9">
        <v>100.2</v>
      </c>
      <c r="E21" s="9">
        <v>103.3</v>
      </c>
    </row>
    <row r="22" spans="1:5" ht="96.75" customHeight="1" x14ac:dyDescent="0.25">
      <c r="A22" s="17" t="s">
        <v>21</v>
      </c>
      <c r="B22" s="36" t="s">
        <v>22</v>
      </c>
      <c r="C22" s="9">
        <v>19273.8</v>
      </c>
      <c r="D22" s="9">
        <v>19864.7</v>
      </c>
      <c r="E22" s="9">
        <v>20259.7</v>
      </c>
    </row>
    <row r="23" spans="1:5" ht="99.75" customHeight="1" x14ac:dyDescent="0.25">
      <c r="A23" s="17" t="s">
        <v>23</v>
      </c>
      <c r="B23" s="36" t="s">
        <v>24</v>
      </c>
      <c r="C23" s="9">
        <v>-2309.8000000000002</v>
      </c>
      <c r="D23" s="9">
        <v>-2371.6999999999998</v>
      </c>
      <c r="E23" s="9">
        <v>-2471.5</v>
      </c>
    </row>
    <row r="24" spans="1:5" ht="15.75" x14ac:dyDescent="0.25">
      <c r="A24" s="4" t="s">
        <v>25</v>
      </c>
      <c r="B24" s="11" t="s">
        <v>26</v>
      </c>
      <c r="C24" s="6">
        <f>C25+C28+C29</f>
        <v>500750</v>
      </c>
      <c r="D24" s="6">
        <f t="shared" ref="D24:E24" si="2">D25+D28+D29</f>
        <v>524968</v>
      </c>
      <c r="E24" s="6">
        <f t="shared" si="2"/>
        <v>550387</v>
      </c>
    </row>
    <row r="25" spans="1:5" ht="31.5" x14ac:dyDescent="0.25">
      <c r="A25" s="4" t="s">
        <v>27</v>
      </c>
      <c r="B25" s="5" t="s">
        <v>28</v>
      </c>
      <c r="C25" s="6">
        <f>SUM(C26:C27)</f>
        <v>480369</v>
      </c>
      <c r="D25" s="6">
        <f t="shared" ref="D25:E25" si="3">SUM(D26:D27)</f>
        <v>504387</v>
      </c>
      <c r="E25" s="6">
        <f t="shared" si="3"/>
        <v>529606</v>
      </c>
    </row>
    <row r="26" spans="1:5" ht="31.5" x14ac:dyDescent="0.25">
      <c r="A26" s="2" t="s">
        <v>29</v>
      </c>
      <c r="B26" s="10" t="s">
        <v>30</v>
      </c>
      <c r="C26" s="9">
        <v>350585</v>
      </c>
      <c r="D26" s="9">
        <v>370585</v>
      </c>
      <c r="E26" s="9">
        <v>390585</v>
      </c>
    </row>
    <row r="27" spans="1:5" ht="63" x14ac:dyDescent="0.25">
      <c r="A27" s="2" t="s">
        <v>31</v>
      </c>
      <c r="B27" s="10" t="s">
        <v>32</v>
      </c>
      <c r="C27" s="9">
        <v>129784</v>
      </c>
      <c r="D27" s="9">
        <v>133802</v>
      </c>
      <c r="E27" s="9">
        <v>139021</v>
      </c>
    </row>
    <row r="28" spans="1:5" ht="15.75" x14ac:dyDescent="0.25">
      <c r="A28" s="2" t="s">
        <v>33</v>
      </c>
      <c r="B28" s="10" t="s">
        <v>34</v>
      </c>
      <c r="C28" s="9">
        <v>181</v>
      </c>
      <c r="D28" s="9">
        <v>181</v>
      </c>
      <c r="E28" s="9">
        <v>181</v>
      </c>
    </row>
    <row r="29" spans="1:5" ht="31.5" x14ac:dyDescent="0.25">
      <c r="A29" s="2" t="s">
        <v>35</v>
      </c>
      <c r="B29" s="10" t="s">
        <v>285</v>
      </c>
      <c r="C29" s="9">
        <v>20200</v>
      </c>
      <c r="D29" s="9">
        <v>20400</v>
      </c>
      <c r="E29" s="9">
        <v>20600</v>
      </c>
    </row>
    <row r="30" spans="1:5" ht="15.75" x14ac:dyDescent="0.25">
      <c r="A30" s="4" t="s">
        <v>36</v>
      </c>
      <c r="B30" s="11" t="s">
        <v>37</v>
      </c>
      <c r="C30" s="6">
        <f>C31+C32</f>
        <v>177445</v>
      </c>
      <c r="D30" s="6">
        <f>D31+D32</f>
        <v>177595</v>
      </c>
      <c r="E30" s="6">
        <f>E31+E32</f>
        <v>177750</v>
      </c>
    </row>
    <row r="31" spans="1:5" ht="32.25" customHeight="1" x14ac:dyDescent="0.25">
      <c r="A31" s="2" t="s">
        <v>38</v>
      </c>
      <c r="B31" s="10" t="s">
        <v>39</v>
      </c>
      <c r="C31" s="9">
        <v>83795</v>
      </c>
      <c r="D31" s="9">
        <v>83895</v>
      </c>
      <c r="E31" s="9">
        <v>84000</v>
      </c>
    </row>
    <row r="32" spans="1:5" ht="15.75" x14ac:dyDescent="0.25">
      <c r="A32" s="2" t="s">
        <v>40</v>
      </c>
      <c r="B32" s="5" t="s">
        <v>249</v>
      </c>
      <c r="C32" s="6">
        <f>C33+C34</f>
        <v>93650</v>
      </c>
      <c r="D32" s="6">
        <f>D33+D34</f>
        <v>93700</v>
      </c>
      <c r="E32" s="6">
        <f>E33+E34</f>
        <v>93750</v>
      </c>
    </row>
    <row r="33" spans="1:5" ht="31.5" x14ac:dyDescent="0.25">
      <c r="A33" s="2" t="s">
        <v>41</v>
      </c>
      <c r="B33" s="10" t="s">
        <v>42</v>
      </c>
      <c r="C33" s="9">
        <v>72150</v>
      </c>
      <c r="D33" s="9">
        <v>72200</v>
      </c>
      <c r="E33" s="9">
        <v>72250</v>
      </c>
    </row>
    <row r="34" spans="1:5" ht="31.5" x14ac:dyDescent="0.25">
      <c r="A34" s="2" t="s">
        <v>43</v>
      </c>
      <c r="B34" s="10" t="s">
        <v>44</v>
      </c>
      <c r="C34" s="9">
        <v>21500</v>
      </c>
      <c r="D34" s="9">
        <v>21500</v>
      </c>
      <c r="E34" s="9">
        <v>21500</v>
      </c>
    </row>
    <row r="35" spans="1:5" ht="15.75" x14ac:dyDescent="0.25">
      <c r="A35" s="4" t="s">
        <v>45</v>
      </c>
      <c r="B35" s="5" t="s">
        <v>46</v>
      </c>
      <c r="C35" s="6">
        <f>SUM(C36:C37)</f>
        <v>24442</v>
      </c>
      <c r="D35" s="6">
        <f>SUM(D36:D37)</f>
        <v>24931</v>
      </c>
      <c r="E35" s="6">
        <f>SUM(E36:E37)</f>
        <v>26017</v>
      </c>
    </row>
    <row r="36" spans="1:5" ht="47.25" x14ac:dyDescent="0.25">
      <c r="A36" s="2" t="s">
        <v>47</v>
      </c>
      <c r="B36" s="10" t="s">
        <v>48</v>
      </c>
      <c r="C36" s="9">
        <v>24402</v>
      </c>
      <c r="D36" s="9">
        <v>24656</v>
      </c>
      <c r="E36" s="9">
        <v>24912</v>
      </c>
    </row>
    <row r="37" spans="1:5" ht="31.5" x14ac:dyDescent="0.25">
      <c r="A37" s="2" t="s">
        <v>49</v>
      </c>
      <c r="B37" s="10" t="s">
        <v>50</v>
      </c>
      <c r="C37" s="9">
        <v>40</v>
      </c>
      <c r="D37" s="9">
        <v>275</v>
      </c>
      <c r="E37" s="9">
        <v>1105</v>
      </c>
    </row>
    <row r="38" spans="1:5" ht="15.75" x14ac:dyDescent="0.25">
      <c r="A38" s="12" t="s">
        <v>51</v>
      </c>
      <c r="B38" s="13"/>
      <c r="C38" s="6">
        <f>C9+C19+C24+C30+C35</f>
        <v>2570559.9000000004</v>
      </c>
      <c r="D38" s="6">
        <f>D9+D19+D24+D30+D35</f>
        <v>2786138.7</v>
      </c>
      <c r="E38" s="6">
        <f>E9+E19+E24+E30+E35</f>
        <v>2999805.5</v>
      </c>
    </row>
    <row r="39" spans="1:5" ht="31.5" x14ac:dyDescent="0.25">
      <c r="A39" s="4" t="s">
        <v>52</v>
      </c>
      <c r="B39" s="11" t="s">
        <v>53</v>
      </c>
      <c r="C39" s="6">
        <f>SUM(C40:C49)</f>
        <v>75070.5</v>
      </c>
      <c r="D39" s="6">
        <f>SUM(D40:D49)</f>
        <v>74665.7</v>
      </c>
      <c r="E39" s="6">
        <f>SUM(E40:E49)</f>
        <v>74252.7</v>
      </c>
    </row>
    <row r="40" spans="1:5" ht="63" customHeight="1" x14ac:dyDescent="0.25">
      <c r="A40" s="14" t="s">
        <v>54</v>
      </c>
      <c r="B40" s="15" t="s">
        <v>55</v>
      </c>
      <c r="C40" s="9">
        <v>50526.5</v>
      </c>
      <c r="D40" s="9">
        <v>50526.5</v>
      </c>
      <c r="E40" s="9">
        <v>50526.5</v>
      </c>
    </row>
    <row r="41" spans="1:5" ht="63" x14ac:dyDescent="0.25">
      <c r="A41" s="14" t="s">
        <v>56</v>
      </c>
      <c r="B41" s="15" t="s">
        <v>57</v>
      </c>
      <c r="C41" s="9">
        <v>5947.7</v>
      </c>
      <c r="D41" s="9">
        <v>5947.7</v>
      </c>
      <c r="E41" s="9">
        <v>5947.7</v>
      </c>
    </row>
    <row r="42" spans="1:5" ht="63.75" customHeight="1" x14ac:dyDescent="0.25">
      <c r="A42" s="14" t="s">
        <v>58</v>
      </c>
      <c r="B42" s="15" t="s">
        <v>59</v>
      </c>
      <c r="C42" s="9">
        <v>300.5</v>
      </c>
      <c r="D42" s="9">
        <v>300.5</v>
      </c>
      <c r="E42" s="9">
        <v>300.5</v>
      </c>
    </row>
    <row r="43" spans="1:5" ht="66.75" customHeight="1" x14ac:dyDescent="0.25">
      <c r="A43" s="14" t="s">
        <v>204</v>
      </c>
      <c r="B43" s="15" t="s">
        <v>59</v>
      </c>
      <c r="C43" s="9">
        <v>11.2</v>
      </c>
      <c r="D43" s="9">
        <v>11.2</v>
      </c>
      <c r="E43" s="9">
        <v>11.2</v>
      </c>
    </row>
    <row r="44" spans="1:5" ht="68.25" customHeight="1" x14ac:dyDescent="0.25">
      <c r="A44" s="14" t="s">
        <v>60</v>
      </c>
      <c r="B44" s="15" t="s">
        <v>59</v>
      </c>
      <c r="C44" s="9">
        <v>566.9</v>
      </c>
      <c r="D44" s="9">
        <v>297.89999999999998</v>
      </c>
      <c r="E44" s="9">
        <v>297.89999999999998</v>
      </c>
    </row>
    <row r="45" spans="1:5" ht="66.75" customHeight="1" x14ac:dyDescent="0.25">
      <c r="A45" s="14" t="s">
        <v>61</v>
      </c>
      <c r="B45" s="15" t="s">
        <v>59</v>
      </c>
      <c r="C45" s="9">
        <v>176.2</v>
      </c>
      <c r="D45" s="9">
        <v>176.2</v>
      </c>
      <c r="E45" s="9">
        <v>176.2</v>
      </c>
    </row>
    <row r="46" spans="1:5" ht="31.5" x14ac:dyDescent="0.25">
      <c r="A46" s="14" t="s">
        <v>62</v>
      </c>
      <c r="B46" s="16" t="s">
        <v>279</v>
      </c>
      <c r="C46" s="9">
        <v>7510</v>
      </c>
      <c r="D46" s="9">
        <v>7510</v>
      </c>
      <c r="E46" s="9">
        <v>7510</v>
      </c>
    </row>
    <row r="47" spans="1:5" ht="94.5" x14ac:dyDescent="0.25">
      <c r="A47" s="14" t="s">
        <v>250</v>
      </c>
      <c r="B47" s="15" t="s">
        <v>251</v>
      </c>
      <c r="C47" s="9">
        <v>7.8</v>
      </c>
      <c r="D47" s="9">
        <v>7.8</v>
      </c>
      <c r="E47" s="9">
        <v>7.8</v>
      </c>
    </row>
    <row r="48" spans="1:5" ht="47.25" x14ac:dyDescent="0.25">
      <c r="A48" s="14" t="s">
        <v>63</v>
      </c>
      <c r="B48" s="15" t="s">
        <v>64</v>
      </c>
      <c r="C48" s="9">
        <v>414</v>
      </c>
      <c r="D48" s="9">
        <v>414</v>
      </c>
      <c r="E48" s="9">
        <v>130</v>
      </c>
    </row>
    <row r="49" spans="1:5" ht="63" x14ac:dyDescent="0.25">
      <c r="A49" s="14" t="s">
        <v>65</v>
      </c>
      <c r="B49" s="10" t="s">
        <v>66</v>
      </c>
      <c r="C49" s="9">
        <v>9609.7000000000007</v>
      </c>
      <c r="D49" s="9">
        <v>9473.9</v>
      </c>
      <c r="E49" s="9">
        <v>9344.9</v>
      </c>
    </row>
    <row r="50" spans="1:5" ht="15.75" x14ac:dyDescent="0.25">
      <c r="A50" s="4" t="s">
        <v>67</v>
      </c>
      <c r="B50" s="5" t="s">
        <v>68</v>
      </c>
      <c r="C50" s="6">
        <f>SUM(C51:C53)</f>
        <v>2062.1</v>
      </c>
      <c r="D50" s="6">
        <f>SUM(D51:D53)</f>
        <v>2183.3999999999996</v>
      </c>
      <c r="E50" s="6">
        <f>SUM(E51:E53)</f>
        <v>2311.6999999999998</v>
      </c>
    </row>
    <row r="51" spans="1:5" ht="63" x14ac:dyDescent="0.25">
      <c r="A51" s="2" t="s">
        <v>69</v>
      </c>
      <c r="B51" s="10" t="s">
        <v>70</v>
      </c>
      <c r="C51" s="9">
        <v>1140</v>
      </c>
      <c r="D51" s="9">
        <v>1207</v>
      </c>
      <c r="E51" s="9">
        <v>1278</v>
      </c>
    </row>
    <row r="52" spans="1:5" ht="51" customHeight="1" x14ac:dyDescent="0.25">
      <c r="A52" s="2" t="s">
        <v>71</v>
      </c>
      <c r="B52" s="10" t="s">
        <v>252</v>
      </c>
      <c r="C52" s="9">
        <v>411.9</v>
      </c>
      <c r="D52" s="9">
        <v>436.1</v>
      </c>
      <c r="E52" s="9">
        <v>461.7</v>
      </c>
    </row>
    <row r="53" spans="1:5" ht="55.5" customHeight="1" x14ac:dyDescent="0.25">
      <c r="A53" s="2" t="s">
        <v>72</v>
      </c>
      <c r="B53" s="10" t="s">
        <v>73</v>
      </c>
      <c r="C53" s="9">
        <v>510.2</v>
      </c>
      <c r="D53" s="9">
        <v>540.29999999999995</v>
      </c>
      <c r="E53" s="9">
        <v>572</v>
      </c>
    </row>
    <row r="54" spans="1:5" ht="19.5" customHeight="1" x14ac:dyDescent="0.25">
      <c r="A54" s="4" t="s">
        <v>74</v>
      </c>
      <c r="B54" s="5" t="s">
        <v>75</v>
      </c>
      <c r="C54" s="6">
        <f>C55+C58</f>
        <v>9135.2999999999993</v>
      </c>
      <c r="D54" s="6">
        <f>D55+D58</f>
        <v>8839.2000000000007</v>
      </c>
      <c r="E54" s="6">
        <f>E55+E58</f>
        <v>8843.2000000000007</v>
      </c>
    </row>
    <row r="55" spans="1:5" ht="31.5" x14ac:dyDescent="0.25">
      <c r="A55" s="2" t="s">
        <v>76</v>
      </c>
      <c r="B55" s="10" t="s">
        <v>77</v>
      </c>
      <c r="C55" s="6">
        <f>SUM(C56:C57)</f>
        <v>6019.9</v>
      </c>
      <c r="D55" s="6">
        <f>SUM(D56:D57)</f>
        <v>6028.9</v>
      </c>
      <c r="E55" s="6">
        <f>SUM(E56:E57)</f>
        <v>6028.9</v>
      </c>
    </row>
    <row r="56" spans="1:5" ht="63" x14ac:dyDescent="0.25">
      <c r="A56" s="2" t="s">
        <v>78</v>
      </c>
      <c r="B56" s="10" t="s">
        <v>79</v>
      </c>
      <c r="C56" s="9">
        <v>4861.5</v>
      </c>
      <c r="D56" s="9">
        <v>4861.5</v>
      </c>
      <c r="E56" s="9">
        <v>4861.5</v>
      </c>
    </row>
    <row r="57" spans="1:5" ht="31.5" x14ac:dyDescent="0.25">
      <c r="A57" s="2" t="s">
        <v>80</v>
      </c>
      <c r="B57" s="10" t="s">
        <v>77</v>
      </c>
      <c r="C57" s="9">
        <v>1158.4000000000001</v>
      </c>
      <c r="D57" s="9">
        <v>1167.4000000000001</v>
      </c>
      <c r="E57" s="9">
        <v>1167.4000000000001</v>
      </c>
    </row>
    <row r="58" spans="1:5" ht="15.75" x14ac:dyDescent="0.25">
      <c r="A58" s="4" t="s">
        <v>81</v>
      </c>
      <c r="B58" s="5" t="s">
        <v>82</v>
      </c>
      <c r="C58" s="6">
        <f>C59+C64</f>
        <v>3115.4</v>
      </c>
      <c r="D58" s="6">
        <f>D59+D64</f>
        <v>2810.3</v>
      </c>
      <c r="E58" s="6">
        <f>E59+E64</f>
        <v>2814.3</v>
      </c>
    </row>
    <row r="59" spans="1:5" ht="31.5" x14ac:dyDescent="0.25">
      <c r="A59" s="2" t="s">
        <v>83</v>
      </c>
      <c r="B59" s="10" t="s">
        <v>84</v>
      </c>
      <c r="C59" s="9">
        <f>SUM(C60:C63)</f>
        <v>1574.2</v>
      </c>
      <c r="D59" s="9">
        <f>SUM(D60:D63)</f>
        <v>1258.4000000000001</v>
      </c>
      <c r="E59" s="9">
        <f>SUM(E60:E63)</f>
        <v>1292.3</v>
      </c>
    </row>
    <row r="60" spans="1:5" ht="36" customHeight="1" x14ac:dyDescent="0.25">
      <c r="A60" s="2" t="s">
        <v>85</v>
      </c>
      <c r="B60" s="10" t="s">
        <v>84</v>
      </c>
      <c r="C60" s="9">
        <v>401.2</v>
      </c>
      <c r="D60" s="9">
        <v>396.7</v>
      </c>
      <c r="E60" s="9">
        <v>396.9</v>
      </c>
    </row>
    <row r="61" spans="1:5" ht="36" customHeight="1" x14ac:dyDescent="0.25">
      <c r="A61" s="2" t="s">
        <v>205</v>
      </c>
      <c r="B61" s="10" t="s">
        <v>84</v>
      </c>
      <c r="C61" s="9">
        <v>38</v>
      </c>
      <c r="D61" s="9">
        <v>38</v>
      </c>
      <c r="E61" s="9">
        <v>38</v>
      </c>
    </row>
    <row r="62" spans="1:5" ht="36" customHeight="1" x14ac:dyDescent="0.25">
      <c r="A62" s="2" t="s">
        <v>86</v>
      </c>
      <c r="B62" s="10" t="s">
        <v>84</v>
      </c>
      <c r="C62" s="9">
        <v>984.3</v>
      </c>
      <c r="D62" s="9">
        <v>673</v>
      </c>
      <c r="E62" s="9">
        <v>706.7</v>
      </c>
    </row>
    <row r="63" spans="1:5" ht="36" customHeight="1" x14ac:dyDescent="0.25">
      <c r="A63" s="2" t="s">
        <v>253</v>
      </c>
      <c r="B63" s="10" t="s">
        <v>84</v>
      </c>
      <c r="C63" s="9">
        <v>150.69999999999999</v>
      </c>
      <c r="D63" s="9">
        <v>150.69999999999999</v>
      </c>
      <c r="E63" s="9">
        <v>150.69999999999999</v>
      </c>
    </row>
    <row r="64" spans="1:5" ht="21" customHeight="1" x14ac:dyDescent="0.25">
      <c r="A64" s="2" t="s">
        <v>87</v>
      </c>
      <c r="B64" s="10" t="s">
        <v>88</v>
      </c>
      <c r="C64" s="9">
        <f>SUM(C65:C66)</f>
        <v>1541.2</v>
      </c>
      <c r="D64" s="9">
        <f>SUM(D65:D66)</f>
        <v>1551.9</v>
      </c>
      <c r="E64" s="9">
        <f>SUM(E65:E66)</f>
        <v>1522</v>
      </c>
    </row>
    <row r="65" spans="1:5" ht="21" customHeight="1" x14ac:dyDescent="0.25">
      <c r="A65" s="2" t="s">
        <v>89</v>
      </c>
      <c r="B65" s="10" t="s">
        <v>88</v>
      </c>
      <c r="C65" s="9">
        <v>900.7</v>
      </c>
      <c r="D65" s="9">
        <v>911.4</v>
      </c>
      <c r="E65" s="9">
        <v>881.5</v>
      </c>
    </row>
    <row r="66" spans="1:5" ht="21" customHeight="1" x14ac:dyDescent="0.25">
      <c r="A66" s="2" t="s">
        <v>90</v>
      </c>
      <c r="B66" s="10" t="s">
        <v>88</v>
      </c>
      <c r="C66" s="9">
        <v>640.5</v>
      </c>
      <c r="D66" s="9">
        <v>640.5</v>
      </c>
      <c r="E66" s="9">
        <v>640.5</v>
      </c>
    </row>
    <row r="67" spans="1:5" ht="15.75" x14ac:dyDescent="0.25">
      <c r="A67" s="4" t="s">
        <v>91</v>
      </c>
      <c r="B67" s="5" t="s">
        <v>92</v>
      </c>
      <c r="C67" s="6">
        <f>SUM(C68:C75)</f>
        <v>26213.200000000001</v>
      </c>
      <c r="D67" s="6">
        <f>SUM(D68:D75)</f>
        <v>22523.9</v>
      </c>
      <c r="E67" s="6">
        <f>SUM(E68:E75)</f>
        <v>22238.400000000001</v>
      </c>
    </row>
    <row r="68" spans="1:5" ht="63" x14ac:dyDescent="0.25">
      <c r="A68" s="17" t="s">
        <v>93</v>
      </c>
      <c r="B68" s="10" t="s">
        <v>94</v>
      </c>
      <c r="C68" s="9">
        <v>10.7</v>
      </c>
      <c r="D68" s="9">
        <v>10.7</v>
      </c>
      <c r="E68" s="9">
        <v>10.7</v>
      </c>
    </row>
    <row r="69" spans="1:5" ht="63" x14ac:dyDescent="0.25">
      <c r="A69" s="17" t="s">
        <v>206</v>
      </c>
      <c r="B69" s="10" t="s">
        <v>94</v>
      </c>
      <c r="C69" s="9">
        <v>6.5</v>
      </c>
      <c r="D69" s="9">
        <v>6.5</v>
      </c>
      <c r="E69" s="9">
        <v>6.5</v>
      </c>
    </row>
    <row r="70" spans="1:5" ht="78.75" x14ac:dyDescent="0.25">
      <c r="A70" s="2" t="s">
        <v>95</v>
      </c>
      <c r="B70" s="10" t="s">
        <v>96</v>
      </c>
      <c r="C70" s="9">
        <v>4578</v>
      </c>
      <c r="D70" s="9">
        <v>3888.7</v>
      </c>
      <c r="E70" s="9">
        <v>3603.2</v>
      </c>
    </row>
    <row r="71" spans="1:5" ht="81" customHeight="1" x14ac:dyDescent="0.25">
      <c r="A71" s="2" t="s">
        <v>97</v>
      </c>
      <c r="B71" s="10" t="s">
        <v>286</v>
      </c>
      <c r="C71" s="9">
        <v>138</v>
      </c>
      <c r="D71" s="9">
        <v>138</v>
      </c>
      <c r="E71" s="9">
        <v>138</v>
      </c>
    </row>
    <row r="72" spans="1:5" ht="31.5" x14ac:dyDescent="0.25">
      <c r="A72" s="14" t="s">
        <v>98</v>
      </c>
      <c r="B72" s="10" t="s">
        <v>99</v>
      </c>
      <c r="C72" s="9">
        <v>12780</v>
      </c>
      <c r="D72" s="9">
        <v>12780</v>
      </c>
      <c r="E72" s="9">
        <v>12780</v>
      </c>
    </row>
    <row r="73" spans="1:5" ht="47.25" x14ac:dyDescent="0.25">
      <c r="A73" s="14" t="s">
        <v>100</v>
      </c>
      <c r="B73" s="40" t="s">
        <v>281</v>
      </c>
      <c r="C73" s="9">
        <v>800</v>
      </c>
      <c r="D73" s="9">
        <v>800</v>
      </c>
      <c r="E73" s="9">
        <v>800</v>
      </c>
    </row>
    <row r="74" spans="1:5" ht="63" x14ac:dyDescent="0.25">
      <c r="A74" s="14" t="s">
        <v>101</v>
      </c>
      <c r="B74" s="16" t="s">
        <v>102</v>
      </c>
      <c r="C74" s="9">
        <v>4900</v>
      </c>
      <c r="D74" s="9">
        <v>4900</v>
      </c>
      <c r="E74" s="9">
        <v>4900</v>
      </c>
    </row>
    <row r="75" spans="1:5" ht="31.5" x14ac:dyDescent="0.25">
      <c r="A75" s="14" t="s">
        <v>103</v>
      </c>
      <c r="B75" s="16" t="s">
        <v>280</v>
      </c>
      <c r="C75" s="9">
        <v>3000</v>
      </c>
      <c r="D75" s="9">
        <v>0</v>
      </c>
      <c r="E75" s="9">
        <v>0</v>
      </c>
    </row>
    <row r="76" spans="1:5" ht="15.75" x14ac:dyDescent="0.25">
      <c r="A76" s="4" t="s">
        <v>104</v>
      </c>
      <c r="B76" s="5" t="s">
        <v>105</v>
      </c>
      <c r="C76" s="18">
        <f>SUM(C77:C105)</f>
        <v>7666.0999999999995</v>
      </c>
      <c r="D76" s="18">
        <f>SUM(D77:D105)</f>
        <v>7688.0999999999995</v>
      </c>
      <c r="E76" s="18">
        <f>SUM(E77:E105)</f>
        <v>7690.0999999999995</v>
      </c>
    </row>
    <row r="77" spans="1:5" ht="63" x14ac:dyDescent="0.25">
      <c r="A77" s="17" t="s">
        <v>106</v>
      </c>
      <c r="B77" s="10" t="s">
        <v>107</v>
      </c>
      <c r="C77" s="8">
        <v>48.3</v>
      </c>
      <c r="D77" s="8">
        <v>48.3</v>
      </c>
      <c r="E77" s="8">
        <v>48.3</v>
      </c>
    </row>
    <row r="78" spans="1:5" ht="63" x14ac:dyDescent="0.25">
      <c r="A78" s="17" t="s">
        <v>108</v>
      </c>
      <c r="B78" s="10" t="s">
        <v>107</v>
      </c>
      <c r="C78" s="8">
        <v>27.4</v>
      </c>
      <c r="D78" s="8">
        <v>27.4</v>
      </c>
      <c r="E78" s="8">
        <v>27.4</v>
      </c>
    </row>
    <row r="79" spans="1:5" ht="94.5" x14ac:dyDescent="0.25">
      <c r="A79" s="17" t="s">
        <v>109</v>
      </c>
      <c r="B79" s="16" t="s">
        <v>110</v>
      </c>
      <c r="C79" s="8">
        <v>43.7</v>
      </c>
      <c r="D79" s="8">
        <v>43.7</v>
      </c>
      <c r="E79" s="8">
        <v>43.7</v>
      </c>
    </row>
    <row r="80" spans="1:5" ht="94.5" x14ac:dyDescent="0.25">
      <c r="A80" s="17" t="s">
        <v>111</v>
      </c>
      <c r="B80" s="16" t="s">
        <v>110</v>
      </c>
      <c r="C80" s="8">
        <v>194.4</v>
      </c>
      <c r="D80" s="8">
        <v>194.4</v>
      </c>
      <c r="E80" s="8">
        <v>194.4</v>
      </c>
    </row>
    <row r="81" spans="1:5" ht="78.75" x14ac:dyDescent="0.25">
      <c r="A81" s="19" t="s">
        <v>112</v>
      </c>
      <c r="B81" s="20" t="s">
        <v>254</v>
      </c>
      <c r="C81" s="8">
        <v>18.5</v>
      </c>
      <c r="D81" s="8">
        <v>18.5</v>
      </c>
      <c r="E81" s="8">
        <v>18.5</v>
      </c>
    </row>
    <row r="82" spans="1:5" ht="63" x14ac:dyDescent="0.25">
      <c r="A82" s="19" t="s">
        <v>114</v>
      </c>
      <c r="B82" s="20" t="s">
        <v>113</v>
      </c>
      <c r="C82" s="8">
        <v>3.9</v>
      </c>
      <c r="D82" s="8">
        <v>3.9</v>
      </c>
      <c r="E82" s="8">
        <v>3.9</v>
      </c>
    </row>
    <row r="83" spans="1:5" ht="78.75" x14ac:dyDescent="0.25">
      <c r="A83" s="19" t="s">
        <v>115</v>
      </c>
      <c r="B83" s="20" t="s">
        <v>116</v>
      </c>
      <c r="C83" s="8">
        <v>8.6</v>
      </c>
      <c r="D83" s="8">
        <v>8.6</v>
      </c>
      <c r="E83" s="8">
        <v>8.6</v>
      </c>
    </row>
    <row r="84" spans="1:5" ht="68.25" customHeight="1" x14ac:dyDescent="0.25">
      <c r="A84" s="19" t="s">
        <v>255</v>
      </c>
      <c r="B84" s="20" t="s">
        <v>327</v>
      </c>
      <c r="C84" s="8">
        <v>0.2</v>
      </c>
      <c r="D84" s="8">
        <v>0.2</v>
      </c>
      <c r="E84" s="8">
        <v>0.2</v>
      </c>
    </row>
    <row r="85" spans="1:5" ht="63" x14ac:dyDescent="0.25">
      <c r="A85" s="21" t="s">
        <v>256</v>
      </c>
      <c r="B85" s="20" t="s">
        <v>257</v>
      </c>
      <c r="C85" s="8">
        <v>0</v>
      </c>
      <c r="D85" s="8">
        <v>0</v>
      </c>
      <c r="E85" s="8">
        <v>0</v>
      </c>
    </row>
    <row r="86" spans="1:5" ht="63" x14ac:dyDescent="0.25">
      <c r="A86" s="19" t="s">
        <v>287</v>
      </c>
      <c r="B86" s="20" t="s">
        <v>288</v>
      </c>
      <c r="C86" s="8">
        <v>2.1</v>
      </c>
      <c r="D86" s="8">
        <v>2.1</v>
      </c>
      <c r="E86" s="8">
        <v>2.1</v>
      </c>
    </row>
    <row r="87" spans="1:5" ht="78.75" x14ac:dyDescent="0.25">
      <c r="A87" s="21" t="s">
        <v>117</v>
      </c>
      <c r="B87" s="20" t="s">
        <v>118</v>
      </c>
      <c r="C87" s="8">
        <v>431.3</v>
      </c>
      <c r="D87" s="8">
        <v>431.3</v>
      </c>
      <c r="E87" s="8">
        <v>431.3</v>
      </c>
    </row>
    <row r="88" spans="1:5" ht="103.5" customHeight="1" x14ac:dyDescent="0.25">
      <c r="A88" s="21" t="s">
        <v>119</v>
      </c>
      <c r="B88" s="20" t="s">
        <v>120</v>
      </c>
      <c r="C88" s="8">
        <v>10.8</v>
      </c>
      <c r="D88" s="8">
        <v>10.8</v>
      </c>
      <c r="E88" s="8">
        <v>10.8</v>
      </c>
    </row>
    <row r="89" spans="1:5" ht="78.75" x14ac:dyDescent="0.25">
      <c r="A89" s="21" t="s">
        <v>289</v>
      </c>
      <c r="B89" s="20" t="s">
        <v>290</v>
      </c>
      <c r="C89" s="8">
        <v>0.9</v>
      </c>
      <c r="D89" s="8">
        <v>0.9</v>
      </c>
      <c r="E89" s="8">
        <v>0.9</v>
      </c>
    </row>
    <row r="90" spans="1:5" ht="78.75" x14ac:dyDescent="0.25">
      <c r="A90" s="21" t="s">
        <v>121</v>
      </c>
      <c r="B90" s="20" t="s">
        <v>333</v>
      </c>
      <c r="C90" s="8">
        <v>9.1</v>
      </c>
      <c r="D90" s="8">
        <v>9.1</v>
      </c>
      <c r="E90" s="8">
        <v>9.1</v>
      </c>
    </row>
    <row r="91" spans="1:5" ht="63" x14ac:dyDescent="0.25">
      <c r="A91" s="21" t="s">
        <v>207</v>
      </c>
      <c r="B91" s="20" t="s">
        <v>123</v>
      </c>
      <c r="C91" s="8">
        <v>1.8</v>
      </c>
      <c r="D91" s="8">
        <v>1.8</v>
      </c>
      <c r="E91" s="8">
        <v>1.8</v>
      </c>
    </row>
    <row r="92" spans="1:5" ht="63" x14ac:dyDescent="0.25">
      <c r="A92" s="14" t="s">
        <v>122</v>
      </c>
      <c r="B92" s="20" t="s">
        <v>123</v>
      </c>
      <c r="C92" s="8">
        <v>145.4</v>
      </c>
      <c r="D92" s="8">
        <v>145.4</v>
      </c>
      <c r="E92" s="8">
        <v>145.4</v>
      </c>
    </row>
    <row r="93" spans="1:5" ht="63" x14ac:dyDescent="0.25">
      <c r="A93" s="14" t="s">
        <v>258</v>
      </c>
      <c r="B93" s="20" t="s">
        <v>123</v>
      </c>
      <c r="C93" s="8">
        <v>0</v>
      </c>
      <c r="D93" s="8">
        <v>0</v>
      </c>
      <c r="E93" s="8">
        <v>0</v>
      </c>
    </row>
    <row r="94" spans="1:5" ht="78.75" x14ac:dyDescent="0.25">
      <c r="A94" s="14" t="s">
        <v>124</v>
      </c>
      <c r="B94" s="10" t="s">
        <v>126</v>
      </c>
      <c r="C94" s="8">
        <v>84</v>
      </c>
      <c r="D94" s="8">
        <v>84</v>
      </c>
      <c r="E94" s="8">
        <v>84</v>
      </c>
    </row>
    <row r="95" spans="1:5" ht="78.75" x14ac:dyDescent="0.25">
      <c r="A95" s="14" t="s">
        <v>125</v>
      </c>
      <c r="B95" s="10" t="s">
        <v>126</v>
      </c>
      <c r="C95" s="8">
        <v>880.2</v>
      </c>
      <c r="D95" s="8">
        <v>880.2</v>
      </c>
      <c r="E95" s="8">
        <v>880.2</v>
      </c>
    </row>
    <row r="96" spans="1:5" ht="47.25" x14ac:dyDescent="0.25">
      <c r="A96" s="21" t="s">
        <v>127</v>
      </c>
      <c r="B96" s="20" t="s">
        <v>128</v>
      </c>
      <c r="C96" s="8">
        <v>121.2</v>
      </c>
      <c r="D96" s="8">
        <v>121.2</v>
      </c>
      <c r="E96" s="8">
        <v>121.2</v>
      </c>
    </row>
    <row r="97" spans="1:5" ht="63" x14ac:dyDescent="0.25">
      <c r="A97" s="14" t="s">
        <v>129</v>
      </c>
      <c r="B97" s="10" t="s">
        <v>130</v>
      </c>
      <c r="C97" s="8">
        <v>3222.7</v>
      </c>
      <c r="D97" s="8">
        <v>3222.7</v>
      </c>
      <c r="E97" s="8">
        <v>3222.7</v>
      </c>
    </row>
    <row r="98" spans="1:5" ht="47.25" x14ac:dyDescent="0.25">
      <c r="A98" s="14" t="s">
        <v>291</v>
      </c>
      <c r="B98" s="10" t="s">
        <v>292</v>
      </c>
      <c r="C98" s="8">
        <v>80.7</v>
      </c>
      <c r="D98" s="8">
        <v>80.7</v>
      </c>
      <c r="E98" s="8">
        <v>80.7</v>
      </c>
    </row>
    <row r="99" spans="1:5" ht="126" x14ac:dyDescent="0.25">
      <c r="A99" s="21" t="s">
        <v>131</v>
      </c>
      <c r="B99" s="20" t="s">
        <v>132</v>
      </c>
      <c r="C99" s="8">
        <v>72.2</v>
      </c>
      <c r="D99" s="8">
        <v>72.2</v>
      </c>
      <c r="E99" s="8">
        <v>72.2</v>
      </c>
    </row>
    <row r="100" spans="1:5" ht="63" x14ac:dyDescent="0.25">
      <c r="A100" s="14" t="s">
        <v>134</v>
      </c>
      <c r="B100" s="10" t="s">
        <v>133</v>
      </c>
      <c r="C100" s="8">
        <v>3.2</v>
      </c>
      <c r="D100" s="8">
        <v>3.2</v>
      </c>
      <c r="E100" s="8">
        <v>3.2</v>
      </c>
    </row>
    <row r="101" spans="1:5" ht="63" x14ac:dyDescent="0.25">
      <c r="A101" s="14" t="s">
        <v>135</v>
      </c>
      <c r="B101" s="10" t="s">
        <v>133</v>
      </c>
      <c r="C101" s="8">
        <v>800</v>
      </c>
      <c r="D101" s="8">
        <v>800</v>
      </c>
      <c r="E101" s="8">
        <v>800</v>
      </c>
    </row>
    <row r="102" spans="1:5" ht="63" x14ac:dyDescent="0.25">
      <c r="A102" s="14" t="s">
        <v>136</v>
      </c>
      <c r="B102" s="10" t="s">
        <v>133</v>
      </c>
      <c r="C102" s="8">
        <v>50</v>
      </c>
      <c r="D102" s="8">
        <v>50</v>
      </c>
      <c r="E102" s="8">
        <v>50</v>
      </c>
    </row>
    <row r="103" spans="1:5" ht="63" x14ac:dyDescent="0.25">
      <c r="A103" s="14" t="s">
        <v>137</v>
      </c>
      <c r="B103" s="10" t="s">
        <v>138</v>
      </c>
      <c r="C103" s="8">
        <v>26</v>
      </c>
      <c r="D103" s="8">
        <v>28</v>
      </c>
      <c r="E103" s="8">
        <v>30</v>
      </c>
    </row>
    <row r="104" spans="1:5" ht="83.25" customHeight="1" x14ac:dyDescent="0.25">
      <c r="A104" s="14" t="s">
        <v>139</v>
      </c>
      <c r="B104" s="10" t="s">
        <v>259</v>
      </c>
      <c r="C104" s="8">
        <v>129.5</v>
      </c>
      <c r="D104" s="8">
        <v>129.5</v>
      </c>
      <c r="E104" s="8">
        <v>129.5</v>
      </c>
    </row>
    <row r="105" spans="1:5" ht="83.25" customHeight="1" x14ac:dyDescent="0.25">
      <c r="A105" s="14" t="s">
        <v>260</v>
      </c>
      <c r="B105" s="10" t="s">
        <v>259</v>
      </c>
      <c r="C105" s="8">
        <v>1250</v>
      </c>
      <c r="D105" s="8">
        <v>1270</v>
      </c>
      <c r="E105" s="8">
        <v>1270</v>
      </c>
    </row>
    <row r="106" spans="1:5" ht="15.75" x14ac:dyDescent="0.25">
      <c r="A106" s="4" t="s">
        <v>140</v>
      </c>
      <c r="B106" s="5" t="s">
        <v>141</v>
      </c>
      <c r="C106" s="6">
        <f>C107</f>
        <v>0</v>
      </c>
      <c r="D106" s="6">
        <f>D107</f>
        <v>0</v>
      </c>
      <c r="E106" s="6">
        <f>E107</f>
        <v>0</v>
      </c>
    </row>
    <row r="107" spans="1:5" ht="15.75" x14ac:dyDescent="0.25">
      <c r="A107" s="2" t="s">
        <v>142</v>
      </c>
      <c r="B107" s="10" t="s">
        <v>282</v>
      </c>
      <c r="C107" s="9">
        <v>0</v>
      </c>
      <c r="D107" s="9">
        <v>0</v>
      </c>
      <c r="E107" s="9">
        <v>0</v>
      </c>
    </row>
    <row r="108" spans="1:5" ht="15.75" x14ac:dyDescent="0.25">
      <c r="A108" s="47" t="s">
        <v>143</v>
      </c>
      <c r="B108" s="48"/>
      <c r="C108" s="6">
        <f>C106+C76+C67+C54+C50+C39</f>
        <v>120147.20000000001</v>
      </c>
      <c r="D108" s="6">
        <f>D106+D76+D67+D54+D50+D39</f>
        <v>115900.29999999999</v>
      </c>
      <c r="E108" s="6">
        <f>E106+E76+E67+E54+E50+E39</f>
        <v>115336.09999999999</v>
      </c>
    </row>
    <row r="109" spans="1:5" ht="15.75" x14ac:dyDescent="0.25">
      <c r="A109" s="4" t="s">
        <v>144</v>
      </c>
      <c r="B109" s="22" t="s">
        <v>145</v>
      </c>
      <c r="C109" s="44">
        <f>C108+C38</f>
        <v>2690707.1000000006</v>
      </c>
      <c r="D109" s="44">
        <f>D108+D38</f>
        <v>2902039</v>
      </c>
      <c r="E109" s="44">
        <f>E108+E38</f>
        <v>3115141.6</v>
      </c>
    </row>
    <row r="110" spans="1:5" ht="31.5" x14ac:dyDescent="0.25">
      <c r="A110" s="4" t="s">
        <v>146</v>
      </c>
      <c r="B110" s="22" t="s">
        <v>147</v>
      </c>
      <c r="C110" s="44">
        <f>C111+C114+C161+C201</f>
        <v>4674504.2000000011</v>
      </c>
      <c r="D110" s="44">
        <f>D111+D114+D161+D201</f>
        <v>4037330.7000000011</v>
      </c>
      <c r="E110" s="44">
        <f>E111+E114+E161+E201</f>
        <v>3899324</v>
      </c>
    </row>
    <row r="111" spans="1:5" ht="15.75" x14ac:dyDescent="0.25">
      <c r="A111" s="4" t="s">
        <v>148</v>
      </c>
      <c r="B111" s="5" t="s">
        <v>149</v>
      </c>
      <c r="C111" s="44">
        <f>SUM(C112:C113)</f>
        <v>486197</v>
      </c>
      <c r="D111" s="44">
        <f>SUM(D112:D113)</f>
        <v>269077</v>
      </c>
      <c r="E111" s="44">
        <f>SUM(E112:E113)</f>
        <v>254005</v>
      </c>
    </row>
    <row r="112" spans="1:5" ht="31.5" x14ac:dyDescent="0.25">
      <c r="A112" s="2" t="s">
        <v>150</v>
      </c>
      <c r="B112" s="10" t="s">
        <v>151</v>
      </c>
      <c r="C112" s="43">
        <v>308963</v>
      </c>
      <c r="D112" s="43">
        <v>91843</v>
      </c>
      <c r="E112" s="43">
        <v>76771</v>
      </c>
    </row>
    <row r="113" spans="1:5" ht="47.25" x14ac:dyDescent="0.25">
      <c r="A113" s="2" t="s">
        <v>152</v>
      </c>
      <c r="B113" s="10" t="s">
        <v>153</v>
      </c>
      <c r="C113" s="43">
        <v>177234</v>
      </c>
      <c r="D113" s="43">
        <v>177234</v>
      </c>
      <c r="E113" s="43">
        <v>177234</v>
      </c>
    </row>
    <row r="114" spans="1:5" ht="31.5" x14ac:dyDescent="0.25">
      <c r="A114" s="4" t="s">
        <v>154</v>
      </c>
      <c r="B114" s="5" t="s">
        <v>155</v>
      </c>
      <c r="C114" s="6">
        <f>SUM(C115:C160)</f>
        <v>1200823.0000000002</v>
      </c>
      <c r="D114" s="6">
        <f>SUM(D115:D160)</f>
        <v>724227.6</v>
      </c>
      <c r="E114" s="6">
        <f>SUM(E115:E160)</f>
        <v>550870.79999999993</v>
      </c>
    </row>
    <row r="115" spans="1:5" ht="78.75" x14ac:dyDescent="0.25">
      <c r="A115" s="2" t="s">
        <v>156</v>
      </c>
      <c r="B115" s="10" t="s">
        <v>208</v>
      </c>
      <c r="C115" s="9">
        <v>94353.3</v>
      </c>
      <c r="D115" s="9">
        <v>87402.1</v>
      </c>
      <c r="E115" s="9">
        <v>86057.1</v>
      </c>
    </row>
    <row r="116" spans="1:5" ht="78.75" x14ac:dyDescent="0.25">
      <c r="A116" s="2" t="s">
        <v>156</v>
      </c>
      <c r="B116" s="10" t="s">
        <v>234</v>
      </c>
      <c r="C116" s="9">
        <v>204161</v>
      </c>
      <c r="D116" s="9">
        <v>0</v>
      </c>
      <c r="E116" s="9">
        <v>0</v>
      </c>
    </row>
    <row r="117" spans="1:5" ht="31.5" x14ac:dyDescent="0.25">
      <c r="A117" s="2" t="s">
        <v>293</v>
      </c>
      <c r="B117" s="10" t="s">
        <v>294</v>
      </c>
      <c r="C117" s="9">
        <v>3306.4</v>
      </c>
      <c r="D117" s="9">
        <v>0</v>
      </c>
      <c r="E117" s="9">
        <v>0</v>
      </c>
    </row>
    <row r="118" spans="1:5" ht="47.25" x14ac:dyDescent="0.25">
      <c r="A118" s="2" t="s">
        <v>157</v>
      </c>
      <c r="B118" s="10" t="s">
        <v>158</v>
      </c>
      <c r="C118" s="9">
        <v>115541.6</v>
      </c>
      <c r="D118" s="9">
        <v>111900.5</v>
      </c>
      <c r="E118" s="9">
        <v>107405</v>
      </c>
    </row>
    <row r="119" spans="1:5" ht="63" x14ac:dyDescent="0.25">
      <c r="A119" s="2" t="s">
        <v>295</v>
      </c>
      <c r="B119" s="10" t="s">
        <v>296</v>
      </c>
      <c r="C119" s="9">
        <v>106349.4</v>
      </c>
      <c r="D119" s="9">
        <v>0</v>
      </c>
      <c r="E119" s="9">
        <v>0</v>
      </c>
    </row>
    <row r="120" spans="1:5" ht="47.25" x14ac:dyDescent="0.25">
      <c r="A120" s="2" t="s">
        <v>159</v>
      </c>
      <c r="B120" s="23" t="s">
        <v>160</v>
      </c>
      <c r="C120" s="9">
        <v>0</v>
      </c>
      <c r="D120" s="9">
        <v>0</v>
      </c>
      <c r="E120" s="9">
        <v>0</v>
      </c>
    </row>
    <row r="121" spans="1:5" ht="31.5" x14ac:dyDescent="0.25">
      <c r="A121" s="2" t="s">
        <v>262</v>
      </c>
      <c r="B121" s="23" t="s">
        <v>263</v>
      </c>
      <c r="C121" s="9">
        <v>141.80000000000001</v>
      </c>
      <c r="D121" s="9">
        <v>0</v>
      </c>
      <c r="E121" s="9">
        <v>0</v>
      </c>
    </row>
    <row r="122" spans="1:5" ht="47.25" x14ac:dyDescent="0.25">
      <c r="A122" s="24" t="s">
        <v>161</v>
      </c>
      <c r="B122" s="10" t="s">
        <v>297</v>
      </c>
      <c r="C122" s="9">
        <v>711.9</v>
      </c>
      <c r="D122" s="9">
        <v>712.8</v>
      </c>
      <c r="E122" s="9">
        <v>731.4</v>
      </c>
    </row>
    <row r="123" spans="1:5" ht="47.25" x14ac:dyDescent="0.25">
      <c r="A123" s="24" t="s">
        <v>161</v>
      </c>
      <c r="B123" s="25" t="s">
        <v>210</v>
      </c>
      <c r="C123" s="9">
        <v>0</v>
      </c>
      <c r="D123" s="9">
        <v>3769.3</v>
      </c>
      <c r="E123" s="9">
        <v>0</v>
      </c>
    </row>
    <row r="124" spans="1:5" ht="78.75" x14ac:dyDescent="0.25">
      <c r="A124" s="2" t="s">
        <v>209</v>
      </c>
      <c r="B124" s="10" t="s">
        <v>298</v>
      </c>
      <c r="C124" s="9">
        <v>3793.1</v>
      </c>
      <c r="D124" s="9">
        <v>0</v>
      </c>
      <c r="E124" s="9">
        <v>0</v>
      </c>
    </row>
    <row r="125" spans="1:5" ht="31.5" x14ac:dyDescent="0.25">
      <c r="A125" s="26" t="s">
        <v>162</v>
      </c>
      <c r="B125" s="16" t="s">
        <v>163</v>
      </c>
      <c r="C125" s="9">
        <v>53377.8</v>
      </c>
      <c r="D125" s="9">
        <v>0</v>
      </c>
      <c r="E125" s="9">
        <v>0</v>
      </c>
    </row>
    <row r="126" spans="1:5" ht="31.5" x14ac:dyDescent="0.25">
      <c r="A126" s="26" t="s">
        <v>299</v>
      </c>
      <c r="B126" s="16" t="s">
        <v>300</v>
      </c>
      <c r="C126" s="9">
        <v>0</v>
      </c>
      <c r="D126" s="9">
        <v>0</v>
      </c>
      <c r="E126" s="9">
        <v>16000</v>
      </c>
    </row>
    <row r="127" spans="1:5" ht="63" x14ac:dyDescent="0.25">
      <c r="A127" s="2" t="s">
        <v>164</v>
      </c>
      <c r="B127" s="23" t="s">
        <v>301</v>
      </c>
      <c r="C127" s="9">
        <v>160000</v>
      </c>
      <c r="D127" s="9">
        <v>0</v>
      </c>
      <c r="E127" s="9">
        <v>0</v>
      </c>
    </row>
    <row r="128" spans="1:5" ht="47.25" x14ac:dyDescent="0.25">
      <c r="A128" s="26" t="s">
        <v>165</v>
      </c>
      <c r="B128" s="10" t="s">
        <v>302</v>
      </c>
      <c r="C128" s="9">
        <v>54.6</v>
      </c>
      <c r="D128" s="9">
        <v>0</v>
      </c>
      <c r="E128" s="9">
        <v>0</v>
      </c>
    </row>
    <row r="129" spans="1:5" ht="63" x14ac:dyDescent="0.25">
      <c r="A129" s="26" t="s">
        <v>165</v>
      </c>
      <c r="B129" s="10" t="s">
        <v>211</v>
      </c>
      <c r="C129" s="9">
        <v>100000</v>
      </c>
      <c r="D129" s="9">
        <v>100000</v>
      </c>
      <c r="E129" s="9">
        <v>100000</v>
      </c>
    </row>
    <row r="130" spans="1:5" ht="47.25" x14ac:dyDescent="0.25">
      <c r="A130" s="26" t="s">
        <v>165</v>
      </c>
      <c r="B130" s="10" t="s">
        <v>303</v>
      </c>
      <c r="C130" s="9">
        <v>4343.2</v>
      </c>
      <c r="D130" s="9">
        <v>4343.2</v>
      </c>
      <c r="E130" s="9">
        <v>4343.2</v>
      </c>
    </row>
    <row r="131" spans="1:5" ht="78.75" x14ac:dyDescent="0.25">
      <c r="A131" s="26" t="s">
        <v>165</v>
      </c>
      <c r="B131" s="10" t="s">
        <v>212</v>
      </c>
      <c r="C131" s="9">
        <v>137466.6</v>
      </c>
      <c r="D131" s="9">
        <v>130593.3</v>
      </c>
      <c r="E131" s="9">
        <v>123720</v>
      </c>
    </row>
    <row r="132" spans="1:5" ht="94.5" x14ac:dyDescent="0.25">
      <c r="A132" s="26" t="s">
        <v>165</v>
      </c>
      <c r="B132" s="23" t="s">
        <v>213</v>
      </c>
      <c r="C132" s="9">
        <v>0</v>
      </c>
      <c r="D132" s="9">
        <v>20099.900000000001</v>
      </c>
      <c r="E132" s="9">
        <v>20099.900000000001</v>
      </c>
    </row>
    <row r="133" spans="1:5" ht="31.5" x14ac:dyDescent="0.25">
      <c r="A133" s="26" t="s">
        <v>165</v>
      </c>
      <c r="B133" s="23" t="s">
        <v>304</v>
      </c>
      <c r="C133" s="9">
        <v>72336.5</v>
      </c>
      <c r="D133" s="9">
        <v>158200</v>
      </c>
      <c r="E133" s="9">
        <v>0</v>
      </c>
    </row>
    <row r="134" spans="1:5" ht="31.5" x14ac:dyDescent="0.25">
      <c r="A134" s="26" t="s">
        <v>165</v>
      </c>
      <c r="B134" s="23" t="s">
        <v>264</v>
      </c>
      <c r="C134" s="9">
        <v>12946.1</v>
      </c>
      <c r="D134" s="9">
        <v>0</v>
      </c>
      <c r="E134" s="9">
        <v>0</v>
      </c>
    </row>
    <row r="135" spans="1:5" ht="31.5" x14ac:dyDescent="0.25">
      <c r="A135" s="2" t="s">
        <v>166</v>
      </c>
      <c r="B135" s="10" t="s">
        <v>214</v>
      </c>
      <c r="C135" s="9">
        <v>24846</v>
      </c>
      <c r="D135" s="9">
        <v>24846</v>
      </c>
      <c r="E135" s="9">
        <v>24846</v>
      </c>
    </row>
    <row r="136" spans="1:5" ht="47.25" x14ac:dyDescent="0.25">
      <c r="A136" s="2" t="s">
        <v>167</v>
      </c>
      <c r="B136" s="23" t="s">
        <v>305</v>
      </c>
      <c r="C136" s="9">
        <v>1623.6</v>
      </c>
      <c r="D136" s="9">
        <v>1623.6</v>
      </c>
      <c r="E136" s="9">
        <v>1623.6</v>
      </c>
    </row>
    <row r="137" spans="1:5" ht="47.25" x14ac:dyDescent="0.25">
      <c r="A137" s="2" t="s">
        <v>167</v>
      </c>
      <c r="B137" s="23" t="s">
        <v>306</v>
      </c>
      <c r="C137" s="9">
        <v>721.6</v>
      </c>
      <c r="D137" s="9">
        <v>721.6</v>
      </c>
      <c r="E137" s="9">
        <v>721.6</v>
      </c>
    </row>
    <row r="138" spans="1:5" ht="47.25" x14ac:dyDescent="0.25">
      <c r="A138" s="2" t="s">
        <v>167</v>
      </c>
      <c r="B138" s="23" t="s">
        <v>235</v>
      </c>
      <c r="C138" s="9">
        <v>902</v>
      </c>
      <c r="D138" s="9">
        <v>902</v>
      </c>
      <c r="E138" s="9">
        <v>902</v>
      </c>
    </row>
    <row r="139" spans="1:5" ht="31.5" x14ac:dyDescent="0.25">
      <c r="A139" s="2" t="s">
        <v>167</v>
      </c>
      <c r="B139" s="10" t="s">
        <v>307</v>
      </c>
      <c r="C139" s="9">
        <v>330.5</v>
      </c>
      <c r="D139" s="9">
        <v>330.5</v>
      </c>
      <c r="E139" s="9">
        <v>330.5</v>
      </c>
    </row>
    <row r="140" spans="1:5" ht="63" x14ac:dyDescent="0.25">
      <c r="A140" s="2" t="s">
        <v>167</v>
      </c>
      <c r="B140" s="10" t="s">
        <v>308</v>
      </c>
      <c r="C140" s="9">
        <v>489.6</v>
      </c>
      <c r="D140" s="9">
        <v>489.6</v>
      </c>
      <c r="E140" s="9">
        <v>489.6</v>
      </c>
    </row>
    <row r="141" spans="1:5" ht="47.25" x14ac:dyDescent="0.25">
      <c r="A141" s="2" t="s">
        <v>167</v>
      </c>
      <c r="B141" s="10" t="s">
        <v>215</v>
      </c>
      <c r="C141" s="9">
        <v>902.3</v>
      </c>
      <c r="D141" s="9">
        <v>902.3</v>
      </c>
      <c r="E141" s="9">
        <v>902.3</v>
      </c>
    </row>
    <row r="142" spans="1:5" ht="31.5" x14ac:dyDescent="0.25">
      <c r="A142" s="2" t="s">
        <v>167</v>
      </c>
      <c r="B142" s="10" t="s">
        <v>216</v>
      </c>
      <c r="C142" s="9">
        <v>2641.5</v>
      </c>
      <c r="D142" s="9">
        <v>2641.5</v>
      </c>
      <c r="E142" s="9">
        <v>2641.5</v>
      </c>
    </row>
    <row r="143" spans="1:5" ht="47.25" x14ac:dyDescent="0.25">
      <c r="A143" s="26" t="s">
        <v>167</v>
      </c>
      <c r="B143" s="10" t="s">
        <v>217</v>
      </c>
      <c r="C143" s="9">
        <v>3728.6</v>
      </c>
      <c r="D143" s="9">
        <v>3728.6</v>
      </c>
      <c r="E143" s="9">
        <v>3728.6</v>
      </c>
    </row>
    <row r="144" spans="1:5" ht="63" x14ac:dyDescent="0.25">
      <c r="A144" s="26" t="s">
        <v>167</v>
      </c>
      <c r="B144" s="10" t="s">
        <v>265</v>
      </c>
      <c r="C144" s="9">
        <v>0</v>
      </c>
      <c r="D144" s="9">
        <v>14692.3</v>
      </c>
      <c r="E144" s="9">
        <v>0</v>
      </c>
    </row>
    <row r="145" spans="1:5" ht="63" x14ac:dyDescent="0.25">
      <c r="A145" s="26" t="s">
        <v>167</v>
      </c>
      <c r="B145" s="10" t="s">
        <v>309</v>
      </c>
      <c r="C145" s="9">
        <v>70</v>
      </c>
      <c r="D145" s="9">
        <v>70</v>
      </c>
      <c r="E145" s="9">
        <v>70</v>
      </c>
    </row>
    <row r="146" spans="1:5" ht="31.5" x14ac:dyDescent="0.25">
      <c r="A146" s="26" t="s">
        <v>168</v>
      </c>
      <c r="B146" s="10" t="s">
        <v>261</v>
      </c>
      <c r="C146" s="9">
        <v>21173.5</v>
      </c>
      <c r="D146" s="9">
        <v>0</v>
      </c>
      <c r="E146" s="9">
        <v>0</v>
      </c>
    </row>
    <row r="147" spans="1:5" ht="31.5" x14ac:dyDescent="0.25">
      <c r="A147" s="26" t="s">
        <v>168</v>
      </c>
      <c r="B147" s="10" t="s">
        <v>218</v>
      </c>
      <c r="C147" s="9">
        <v>21666.799999999999</v>
      </c>
      <c r="D147" s="9">
        <v>21666.799999999999</v>
      </c>
      <c r="E147" s="9">
        <v>21666.799999999999</v>
      </c>
    </row>
    <row r="148" spans="1:5" ht="31.5" x14ac:dyDescent="0.25">
      <c r="A148" s="26" t="s">
        <v>168</v>
      </c>
      <c r="B148" s="10" t="s">
        <v>219</v>
      </c>
      <c r="C148" s="9">
        <v>1024.9000000000001</v>
      </c>
      <c r="D148" s="9">
        <v>1024.9000000000001</v>
      </c>
      <c r="E148" s="9">
        <v>1024.9000000000001</v>
      </c>
    </row>
    <row r="149" spans="1:5" ht="31.5" x14ac:dyDescent="0.25">
      <c r="A149" s="26" t="s">
        <v>168</v>
      </c>
      <c r="B149" s="10" t="s">
        <v>220</v>
      </c>
      <c r="C149" s="9">
        <v>2904.7</v>
      </c>
      <c r="D149" s="9">
        <v>2904.7</v>
      </c>
      <c r="E149" s="9">
        <v>2904.7</v>
      </c>
    </row>
    <row r="150" spans="1:5" ht="47.25" x14ac:dyDescent="0.25">
      <c r="A150" s="26" t="s">
        <v>168</v>
      </c>
      <c r="B150" s="10" t="s">
        <v>221</v>
      </c>
      <c r="C150" s="9">
        <v>137.69999999999999</v>
      </c>
      <c r="D150" s="9">
        <v>0</v>
      </c>
      <c r="E150" s="9">
        <v>0</v>
      </c>
    </row>
    <row r="151" spans="1:5" ht="63" x14ac:dyDescent="0.25">
      <c r="A151" s="26" t="s">
        <v>168</v>
      </c>
      <c r="B151" s="10" t="s">
        <v>222</v>
      </c>
      <c r="C151" s="9">
        <v>2183.8000000000002</v>
      </c>
      <c r="D151" s="9">
        <v>0</v>
      </c>
      <c r="E151" s="9">
        <v>0</v>
      </c>
    </row>
    <row r="152" spans="1:5" ht="47.25" x14ac:dyDescent="0.25">
      <c r="A152" s="26" t="s">
        <v>168</v>
      </c>
      <c r="B152" s="10" t="s">
        <v>223</v>
      </c>
      <c r="C152" s="9">
        <v>964.7</v>
      </c>
      <c r="D152" s="9">
        <v>964.7</v>
      </c>
      <c r="E152" s="9">
        <v>964.7</v>
      </c>
    </row>
    <row r="153" spans="1:5" ht="47.25" x14ac:dyDescent="0.25">
      <c r="A153" s="26" t="s">
        <v>168</v>
      </c>
      <c r="B153" s="10" t="s">
        <v>310</v>
      </c>
      <c r="C153" s="9">
        <v>10079.5</v>
      </c>
      <c r="D153" s="9">
        <v>10079.5</v>
      </c>
      <c r="E153" s="9">
        <v>10079.5</v>
      </c>
    </row>
    <row r="154" spans="1:5" ht="47.25" x14ac:dyDescent="0.25">
      <c r="A154" s="26" t="s">
        <v>168</v>
      </c>
      <c r="B154" s="10" t="s">
        <v>224</v>
      </c>
      <c r="C154" s="9">
        <v>4587.3</v>
      </c>
      <c r="D154" s="9">
        <v>4587.3</v>
      </c>
      <c r="E154" s="9">
        <v>4587.3</v>
      </c>
    </row>
    <row r="155" spans="1:5" ht="47.25" x14ac:dyDescent="0.25">
      <c r="A155" s="24" t="s">
        <v>168</v>
      </c>
      <c r="B155" s="27" t="s">
        <v>225</v>
      </c>
      <c r="C155" s="9">
        <v>12306.4</v>
      </c>
      <c r="D155" s="9">
        <v>12306.4</v>
      </c>
      <c r="E155" s="9">
        <v>12306.4</v>
      </c>
    </row>
    <row r="156" spans="1:5" ht="78.75" x14ac:dyDescent="0.25">
      <c r="A156" s="26" t="s">
        <v>169</v>
      </c>
      <c r="B156" s="10" t="s">
        <v>226</v>
      </c>
      <c r="C156" s="9">
        <v>2211.6999999999998</v>
      </c>
      <c r="D156" s="9">
        <v>2211.6999999999998</v>
      </c>
      <c r="E156" s="9">
        <v>2211.6999999999998</v>
      </c>
    </row>
    <row r="157" spans="1:5" ht="31.5" x14ac:dyDescent="0.25">
      <c r="A157" s="26" t="s">
        <v>168</v>
      </c>
      <c r="B157" s="10" t="s">
        <v>236</v>
      </c>
      <c r="C157" s="9">
        <v>340</v>
      </c>
      <c r="D157" s="9">
        <v>0</v>
      </c>
      <c r="E157" s="9">
        <v>0</v>
      </c>
    </row>
    <row r="158" spans="1:5" ht="78.75" x14ac:dyDescent="0.25">
      <c r="A158" s="24" t="s">
        <v>168</v>
      </c>
      <c r="B158" s="37" t="s">
        <v>311</v>
      </c>
      <c r="C158" s="9">
        <v>387.4</v>
      </c>
      <c r="D158" s="9">
        <v>0</v>
      </c>
      <c r="E158" s="9">
        <v>0</v>
      </c>
    </row>
    <row r="159" spans="1:5" ht="63" x14ac:dyDescent="0.25">
      <c r="A159" s="24" t="s">
        <v>168</v>
      </c>
      <c r="B159" s="27" t="s">
        <v>312</v>
      </c>
      <c r="C159" s="9">
        <v>15203.1</v>
      </c>
      <c r="D159" s="9">
        <v>0</v>
      </c>
      <c r="E159" s="9">
        <v>0</v>
      </c>
    </row>
    <row r="160" spans="1:5" ht="63" x14ac:dyDescent="0.25">
      <c r="A160" s="24" t="s">
        <v>168</v>
      </c>
      <c r="B160" s="27" t="s">
        <v>266</v>
      </c>
      <c r="C160" s="9">
        <v>512.5</v>
      </c>
      <c r="D160" s="9">
        <v>512.5</v>
      </c>
      <c r="E160" s="9">
        <v>512.5</v>
      </c>
    </row>
    <row r="161" spans="1:5" ht="15.75" x14ac:dyDescent="0.25">
      <c r="A161" s="4" t="s">
        <v>170</v>
      </c>
      <c r="B161" s="5" t="s">
        <v>171</v>
      </c>
      <c r="C161" s="6">
        <f>SUM(C162:C200)</f>
        <v>2890591.3000000003</v>
      </c>
      <c r="D161" s="6">
        <f>SUM(D162:D200)</f>
        <v>2951248.9000000008</v>
      </c>
      <c r="E161" s="6">
        <f>SUM(E162:E200)</f>
        <v>2999895.2</v>
      </c>
    </row>
    <row r="162" spans="1:5" ht="47.25" x14ac:dyDescent="0.25">
      <c r="A162" s="2" t="s">
        <v>172</v>
      </c>
      <c r="B162" s="10" t="s">
        <v>173</v>
      </c>
      <c r="C162" s="9">
        <v>9998.9</v>
      </c>
      <c r="D162" s="9">
        <v>10380.200000000001</v>
      </c>
      <c r="E162" s="9">
        <v>10776.9</v>
      </c>
    </row>
    <row r="163" spans="1:5" ht="31.5" x14ac:dyDescent="0.25">
      <c r="A163" s="2" t="s">
        <v>174</v>
      </c>
      <c r="B163" s="10" t="s">
        <v>175</v>
      </c>
      <c r="C163" s="9">
        <v>248131.9</v>
      </c>
      <c r="D163" s="9">
        <v>284566.40000000002</v>
      </c>
      <c r="E163" s="9">
        <v>306801.09999999998</v>
      </c>
    </row>
    <row r="164" spans="1:5" ht="47.25" x14ac:dyDescent="0.25">
      <c r="A164" s="2" t="s">
        <v>176</v>
      </c>
      <c r="B164" s="10" t="s">
        <v>227</v>
      </c>
      <c r="C164" s="9">
        <v>5233</v>
      </c>
      <c r="D164" s="9">
        <v>5233</v>
      </c>
      <c r="E164" s="9">
        <v>5233</v>
      </c>
    </row>
    <row r="165" spans="1:5" ht="63" x14ac:dyDescent="0.25">
      <c r="A165" s="2" t="s">
        <v>176</v>
      </c>
      <c r="B165" s="10" t="s">
        <v>267</v>
      </c>
      <c r="C165" s="9">
        <v>236.4</v>
      </c>
      <c r="D165" s="9">
        <v>236.4</v>
      </c>
      <c r="E165" s="9">
        <v>236.4</v>
      </c>
    </row>
    <row r="166" spans="1:5" ht="63" x14ac:dyDescent="0.25">
      <c r="A166" s="2" t="s">
        <v>176</v>
      </c>
      <c r="B166" s="10" t="s">
        <v>268</v>
      </c>
      <c r="C166" s="9">
        <v>124.2</v>
      </c>
      <c r="D166" s="9">
        <v>124.2</v>
      </c>
      <c r="E166" s="9">
        <v>124.2</v>
      </c>
    </row>
    <row r="167" spans="1:5" ht="47.25" x14ac:dyDescent="0.25">
      <c r="A167" s="2" t="s">
        <v>176</v>
      </c>
      <c r="B167" s="10" t="s">
        <v>244</v>
      </c>
      <c r="C167" s="9">
        <v>872.3</v>
      </c>
      <c r="D167" s="9">
        <v>872.3</v>
      </c>
      <c r="E167" s="9">
        <v>872.3</v>
      </c>
    </row>
    <row r="168" spans="1:5" ht="47.25" x14ac:dyDescent="0.25">
      <c r="A168" s="2" t="s">
        <v>176</v>
      </c>
      <c r="B168" s="10" t="s">
        <v>269</v>
      </c>
      <c r="C168" s="9">
        <v>1182.7</v>
      </c>
      <c r="D168" s="9">
        <v>1182.7</v>
      </c>
      <c r="E168" s="9">
        <v>1182.7</v>
      </c>
    </row>
    <row r="169" spans="1:5" ht="47.25" x14ac:dyDescent="0.25">
      <c r="A169" s="2" t="s">
        <v>177</v>
      </c>
      <c r="B169" s="10" t="s">
        <v>270</v>
      </c>
      <c r="C169" s="9">
        <v>6429.1</v>
      </c>
      <c r="D169" s="9">
        <v>6687.3</v>
      </c>
      <c r="E169" s="9">
        <v>6953.7</v>
      </c>
    </row>
    <row r="170" spans="1:5" ht="116.25" customHeight="1" x14ac:dyDescent="0.25">
      <c r="A170" s="2" t="s">
        <v>177</v>
      </c>
      <c r="B170" s="10" t="s">
        <v>313</v>
      </c>
      <c r="C170" s="9">
        <v>2100</v>
      </c>
      <c r="D170" s="9">
        <v>2100</v>
      </c>
      <c r="E170" s="9">
        <v>2100</v>
      </c>
    </row>
    <row r="171" spans="1:5" ht="63" x14ac:dyDescent="0.25">
      <c r="A171" s="2" t="s">
        <v>177</v>
      </c>
      <c r="B171" s="10" t="s">
        <v>271</v>
      </c>
      <c r="C171" s="9">
        <v>11648</v>
      </c>
      <c r="D171" s="9">
        <v>12249.5</v>
      </c>
      <c r="E171" s="9">
        <v>12882.2</v>
      </c>
    </row>
    <row r="172" spans="1:5" ht="47.25" x14ac:dyDescent="0.25">
      <c r="A172" s="2" t="s">
        <v>177</v>
      </c>
      <c r="B172" s="10" t="s">
        <v>237</v>
      </c>
      <c r="C172" s="9">
        <v>7745.1</v>
      </c>
      <c r="D172" s="9">
        <v>7745.1</v>
      </c>
      <c r="E172" s="9">
        <v>7745.1</v>
      </c>
    </row>
    <row r="173" spans="1:5" ht="31.5" x14ac:dyDescent="0.25">
      <c r="A173" s="2" t="s">
        <v>177</v>
      </c>
      <c r="B173" s="10" t="s">
        <v>238</v>
      </c>
      <c r="C173" s="9">
        <v>64094.1</v>
      </c>
      <c r="D173" s="9">
        <v>64094.1</v>
      </c>
      <c r="E173" s="9">
        <v>67536.800000000003</v>
      </c>
    </row>
    <row r="174" spans="1:5" ht="47.25" x14ac:dyDescent="0.25">
      <c r="A174" s="2" t="s">
        <v>177</v>
      </c>
      <c r="B174" s="10" t="s">
        <v>245</v>
      </c>
      <c r="C174" s="9">
        <v>2704.3</v>
      </c>
      <c r="D174" s="9">
        <v>2704.3</v>
      </c>
      <c r="E174" s="9">
        <v>2704.3</v>
      </c>
    </row>
    <row r="175" spans="1:5" ht="47.25" x14ac:dyDescent="0.25">
      <c r="A175" s="26" t="s">
        <v>177</v>
      </c>
      <c r="B175" s="16" t="s">
        <v>228</v>
      </c>
      <c r="C175" s="9">
        <v>0.6</v>
      </c>
      <c r="D175" s="9">
        <v>0.6</v>
      </c>
      <c r="E175" s="9">
        <v>0.6</v>
      </c>
    </row>
    <row r="176" spans="1:5" ht="47.25" x14ac:dyDescent="0.25">
      <c r="A176" s="26" t="s">
        <v>177</v>
      </c>
      <c r="B176" s="16" t="s">
        <v>239</v>
      </c>
      <c r="C176" s="9">
        <v>18350.900000000001</v>
      </c>
      <c r="D176" s="9">
        <v>19081.900000000001</v>
      </c>
      <c r="E176" s="9">
        <v>19842.099999999999</v>
      </c>
    </row>
    <row r="177" spans="1:5" ht="47.25" x14ac:dyDescent="0.25">
      <c r="A177" s="2" t="s">
        <v>177</v>
      </c>
      <c r="B177" s="10" t="s">
        <v>246</v>
      </c>
      <c r="C177" s="9">
        <v>28224.5</v>
      </c>
      <c r="D177" s="9">
        <v>29353.5</v>
      </c>
      <c r="E177" s="9">
        <v>30527.599999999999</v>
      </c>
    </row>
    <row r="178" spans="1:5" ht="47.25" x14ac:dyDescent="0.25">
      <c r="A178" s="2" t="s">
        <v>177</v>
      </c>
      <c r="B178" s="10" t="s">
        <v>229</v>
      </c>
      <c r="C178" s="9">
        <v>178289</v>
      </c>
      <c r="D178" s="9">
        <v>185420.5</v>
      </c>
      <c r="E178" s="9">
        <v>192837.3</v>
      </c>
    </row>
    <row r="179" spans="1:5" ht="47.25" x14ac:dyDescent="0.25">
      <c r="A179" s="2" t="s">
        <v>177</v>
      </c>
      <c r="B179" s="10" t="s">
        <v>247</v>
      </c>
      <c r="C179" s="9">
        <v>131086.39999999999</v>
      </c>
      <c r="D179" s="9">
        <v>136329.9</v>
      </c>
      <c r="E179" s="9">
        <v>141783.1</v>
      </c>
    </row>
    <row r="180" spans="1:5" ht="63" x14ac:dyDescent="0.25">
      <c r="A180" s="2" t="s">
        <v>177</v>
      </c>
      <c r="B180" s="10" t="s">
        <v>240</v>
      </c>
      <c r="C180" s="9">
        <v>298.60000000000002</v>
      </c>
      <c r="D180" s="9">
        <v>314.39999999999998</v>
      </c>
      <c r="E180" s="9">
        <v>331.1</v>
      </c>
    </row>
    <row r="181" spans="1:5" ht="63" x14ac:dyDescent="0.25">
      <c r="A181" s="2" t="s">
        <v>177</v>
      </c>
      <c r="B181" s="10" t="s">
        <v>241</v>
      </c>
      <c r="C181" s="9">
        <v>18.100000000000001</v>
      </c>
      <c r="D181" s="9">
        <v>18.100000000000001</v>
      </c>
      <c r="E181" s="9">
        <v>18.100000000000001</v>
      </c>
    </row>
    <row r="182" spans="1:5" ht="126" x14ac:dyDescent="0.25">
      <c r="A182" s="2" t="s">
        <v>177</v>
      </c>
      <c r="B182" s="10" t="s">
        <v>272</v>
      </c>
      <c r="C182" s="9">
        <v>126</v>
      </c>
      <c r="D182" s="9">
        <v>126</v>
      </c>
      <c r="E182" s="9">
        <v>126</v>
      </c>
    </row>
    <row r="183" spans="1:5" ht="141.75" x14ac:dyDescent="0.25">
      <c r="A183" s="2" t="s">
        <v>177</v>
      </c>
      <c r="B183" s="10" t="s">
        <v>273</v>
      </c>
      <c r="C183" s="9">
        <v>1096.4000000000001</v>
      </c>
      <c r="D183" s="9">
        <v>1140.3</v>
      </c>
      <c r="E183" s="9">
        <v>1185.9000000000001</v>
      </c>
    </row>
    <row r="184" spans="1:5" ht="78.75" x14ac:dyDescent="0.25">
      <c r="A184" s="2" t="s">
        <v>177</v>
      </c>
      <c r="B184" s="28" t="s">
        <v>314</v>
      </c>
      <c r="C184" s="9">
        <v>65.099999999999994</v>
      </c>
      <c r="D184" s="9">
        <v>65.099999999999994</v>
      </c>
      <c r="E184" s="9">
        <v>65.099999999999994</v>
      </c>
    </row>
    <row r="185" spans="1:5" ht="110.25" x14ac:dyDescent="0.25">
      <c r="A185" s="2" t="s">
        <v>178</v>
      </c>
      <c r="B185" s="10" t="s">
        <v>315</v>
      </c>
      <c r="C185" s="9">
        <v>1917.5</v>
      </c>
      <c r="D185" s="9">
        <v>1917.5</v>
      </c>
      <c r="E185" s="9">
        <v>1917.5</v>
      </c>
    </row>
    <row r="186" spans="1:5" ht="78.75" x14ac:dyDescent="0.25">
      <c r="A186" s="2" t="s">
        <v>178</v>
      </c>
      <c r="B186" s="10" t="s">
        <v>230</v>
      </c>
      <c r="C186" s="9">
        <v>4876.2</v>
      </c>
      <c r="D186" s="9">
        <v>4876.2</v>
      </c>
      <c r="E186" s="9">
        <v>4876.2</v>
      </c>
    </row>
    <row r="187" spans="1:5" ht="141.75" x14ac:dyDescent="0.25">
      <c r="A187" s="2" t="s">
        <v>178</v>
      </c>
      <c r="B187" s="10" t="s">
        <v>316</v>
      </c>
      <c r="C187" s="29">
        <v>1996.2</v>
      </c>
      <c r="D187" s="29">
        <v>1996.2</v>
      </c>
      <c r="E187" s="29">
        <v>1996.2</v>
      </c>
    </row>
    <row r="188" spans="1:5" ht="110.25" x14ac:dyDescent="0.25">
      <c r="A188" s="2" t="s">
        <v>178</v>
      </c>
      <c r="B188" s="10" t="s">
        <v>231</v>
      </c>
      <c r="C188" s="29">
        <v>82316.5</v>
      </c>
      <c r="D188" s="29">
        <v>82316.5</v>
      </c>
      <c r="E188" s="29">
        <v>82316.5</v>
      </c>
    </row>
    <row r="189" spans="1:5" ht="78.75" x14ac:dyDescent="0.25">
      <c r="A189" s="2" t="s">
        <v>178</v>
      </c>
      <c r="B189" s="10" t="s">
        <v>232</v>
      </c>
      <c r="C189" s="9">
        <v>1056462.8999999999</v>
      </c>
      <c r="D189" s="9">
        <v>1056462.8999999999</v>
      </c>
      <c r="E189" s="9">
        <v>1056462.8999999999</v>
      </c>
    </row>
    <row r="190" spans="1:5" ht="63" x14ac:dyDescent="0.25">
      <c r="A190" s="2" t="s">
        <v>178</v>
      </c>
      <c r="B190" s="10" t="s">
        <v>242</v>
      </c>
      <c r="C190" s="9">
        <v>659249.9</v>
      </c>
      <c r="D190" s="9">
        <v>659249.9</v>
      </c>
      <c r="E190" s="9">
        <v>659249.9</v>
      </c>
    </row>
    <row r="191" spans="1:5" ht="94.5" x14ac:dyDescent="0.25">
      <c r="A191" s="2" t="s">
        <v>178</v>
      </c>
      <c r="B191" s="10" t="s">
        <v>317</v>
      </c>
      <c r="C191" s="9">
        <v>38620.199999999997</v>
      </c>
      <c r="D191" s="9">
        <v>38620.199999999997</v>
      </c>
      <c r="E191" s="9">
        <v>38620.199999999997</v>
      </c>
    </row>
    <row r="192" spans="1:5" ht="47.25" x14ac:dyDescent="0.25">
      <c r="A192" s="2" t="s">
        <v>179</v>
      </c>
      <c r="B192" s="10" t="s">
        <v>180</v>
      </c>
      <c r="C192" s="9">
        <v>104785.9</v>
      </c>
      <c r="D192" s="9">
        <v>109083.2</v>
      </c>
      <c r="E192" s="9">
        <v>113528.2</v>
      </c>
    </row>
    <row r="193" spans="1:5" ht="63" x14ac:dyDescent="0.25">
      <c r="A193" s="2" t="s">
        <v>181</v>
      </c>
      <c r="B193" s="10" t="s">
        <v>182</v>
      </c>
      <c r="C193" s="9">
        <v>30710.1</v>
      </c>
      <c r="D193" s="9">
        <v>30710.1</v>
      </c>
      <c r="E193" s="9">
        <v>30710.1</v>
      </c>
    </row>
    <row r="194" spans="1:5" ht="47.25" x14ac:dyDescent="0.25">
      <c r="A194" s="2" t="s">
        <v>183</v>
      </c>
      <c r="B194" s="10" t="s">
        <v>184</v>
      </c>
      <c r="C194" s="9">
        <v>45654.2</v>
      </c>
      <c r="D194" s="9">
        <v>45654.2</v>
      </c>
      <c r="E194" s="9">
        <v>45654.2</v>
      </c>
    </row>
    <row r="195" spans="1:5" ht="47.25" x14ac:dyDescent="0.25">
      <c r="A195" s="2" t="s">
        <v>185</v>
      </c>
      <c r="B195" s="10" t="s">
        <v>186</v>
      </c>
      <c r="C195" s="9">
        <v>12.1</v>
      </c>
      <c r="D195" s="9">
        <v>12.5</v>
      </c>
      <c r="E195" s="9">
        <v>162.5</v>
      </c>
    </row>
    <row r="196" spans="1:5" ht="52.5" customHeight="1" x14ac:dyDescent="0.25">
      <c r="A196" s="2" t="s">
        <v>187</v>
      </c>
      <c r="B196" s="10" t="s">
        <v>188</v>
      </c>
      <c r="C196" s="9">
        <v>17619.099999999999</v>
      </c>
      <c r="D196" s="9">
        <v>18323.900000000001</v>
      </c>
      <c r="E196" s="9">
        <v>19056.900000000001</v>
      </c>
    </row>
    <row r="197" spans="1:5" ht="31.5" x14ac:dyDescent="0.25">
      <c r="A197" s="2" t="s">
        <v>189</v>
      </c>
      <c r="B197" s="10" t="s">
        <v>190</v>
      </c>
      <c r="C197" s="9">
        <v>93083</v>
      </c>
      <c r="D197" s="9">
        <v>94195.7</v>
      </c>
      <c r="E197" s="9">
        <v>91750.5</v>
      </c>
    </row>
    <row r="198" spans="1:5" ht="47.25" x14ac:dyDescent="0.25">
      <c r="A198" s="2" t="s">
        <v>191</v>
      </c>
      <c r="B198" s="10" t="s">
        <v>192</v>
      </c>
      <c r="C198" s="9">
        <v>35004.400000000001</v>
      </c>
      <c r="D198" s="9">
        <v>37576.6</v>
      </c>
      <c r="E198" s="9">
        <v>41500.300000000003</v>
      </c>
    </row>
    <row r="199" spans="1:5" ht="161.25" customHeight="1" x14ac:dyDescent="0.25">
      <c r="A199" s="30" t="s">
        <v>193</v>
      </c>
      <c r="B199" s="10" t="s">
        <v>274</v>
      </c>
      <c r="C199" s="9">
        <v>66.2</v>
      </c>
      <c r="D199" s="9">
        <v>66.2</v>
      </c>
      <c r="E199" s="9">
        <v>66.2</v>
      </c>
    </row>
    <row r="200" spans="1:5" ht="47.25" x14ac:dyDescent="0.25">
      <c r="A200" s="30" t="s">
        <v>193</v>
      </c>
      <c r="B200" s="28" t="s">
        <v>233</v>
      </c>
      <c r="C200" s="9">
        <v>161.30000000000001</v>
      </c>
      <c r="D200" s="9">
        <v>161.30000000000001</v>
      </c>
      <c r="E200" s="9">
        <v>161.30000000000001</v>
      </c>
    </row>
    <row r="201" spans="1:5" ht="15.75" x14ac:dyDescent="0.25">
      <c r="A201" s="4" t="s">
        <v>194</v>
      </c>
      <c r="B201" s="5" t="s">
        <v>195</v>
      </c>
      <c r="C201" s="6">
        <f>SUM(C202:C208)</f>
        <v>96892.9</v>
      </c>
      <c r="D201" s="6">
        <f>SUM(D202:D208)</f>
        <v>92777.2</v>
      </c>
      <c r="E201" s="6">
        <f>SUM(E202:E208)</f>
        <v>94553</v>
      </c>
    </row>
    <row r="202" spans="1:5" ht="69" customHeight="1" x14ac:dyDescent="0.25">
      <c r="A202" s="2" t="s">
        <v>318</v>
      </c>
      <c r="B202" s="28" t="s">
        <v>319</v>
      </c>
      <c r="C202" s="9">
        <v>8541</v>
      </c>
      <c r="D202" s="9">
        <v>8541</v>
      </c>
      <c r="E202" s="9">
        <v>10316.799999999999</v>
      </c>
    </row>
    <row r="203" spans="1:5" ht="67.5" customHeight="1" x14ac:dyDescent="0.25">
      <c r="A203" s="2" t="s">
        <v>275</v>
      </c>
      <c r="B203" s="28" t="s">
        <v>283</v>
      </c>
      <c r="C203" s="9">
        <v>83818.899999999994</v>
      </c>
      <c r="D203" s="9">
        <v>83279.8</v>
      </c>
      <c r="E203" s="9">
        <v>83279.8</v>
      </c>
    </row>
    <row r="204" spans="1:5" ht="31.5" x14ac:dyDescent="0.25">
      <c r="A204" s="2" t="s">
        <v>320</v>
      </c>
      <c r="B204" s="28" t="s">
        <v>321</v>
      </c>
      <c r="C204" s="9">
        <v>0</v>
      </c>
      <c r="D204" s="9">
        <v>0</v>
      </c>
      <c r="E204" s="9">
        <v>0</v>
      </c>
    </row>
    <row r="205" spans="1:5" ht="31.5" x14ac:dyDescent="0.25">
      <c r="A205" s="2" t="s">
        <v>276</v>
      </c>
      <c r="B205" s="28" t="s">
        <v>277</v>
      </c>
      <c r="C205" s="9">
        <v>845.9</v>
      </c>
      <c r="D205" s="9">
        <v>845.9</v>
      </c>
      <c r="E205" s="9">
        <v>845.9</v>
      </c>
    </row>
    <row r="206" spans="1:5" ht="47.25" x14ac:dyDescent="0.25">
      <c r="A206" s="2" t="s">
        <v>276</v>
      </c>
      <c r="B206" s="28" t="s">
        <v>322</v>
      </c>
      <c r="C206" s="9">
        <v>3177.1</v>
      </c>
      <c r="D206" s="9">
        <v>0</v>
      </c>
      <c r="E206" s="9">
        <v>0</v>
      </c>
    </row>
    <row r="207" spans="1:5" ht="47.25" x14ac:dyDescent="0.25">
      <c r="A207" s="2" t="s">
        <v>323</v>
      </c>
      <c r="B207" s="28" t="s">
        <v>324</v>
      </c>
      <c r="C207" s="9">
        <v>0</v>
      </c>
      <c r="D207" s="9">
        <v>110.5</v>
      </c>
      <c r="E207" s="9">
        <v>110.5</v>
      </c>
    </row>
    <row r="208" spans="1:5" ht="98.25" customHeight="1" x14ac:dyDescent="0.25">
      <c r="A208" s="2" t="s">
        <v>325</v>
      </c>
      <c r="B208" s="28" t="s">
        <v>326</v>
      </c>
      <c r="C208" s="9">
        <v>510</v>
      </c>
      <c r="D208" s="9">
        <v>0</v>
      </c>
      <c r="E208" s="9">
        <v>0</v>
      </c>
    </row>
    <row r="209" spans="1:5" ht="16.5" customHeight="1" x14ac:dyDescent="0.25">
      <c r="A209" s="4" t="s">
        <v>196</v>
      </c>
      <c r="B209" s="5" t="s">
        <v>197</v>
      </c>
      <c r="C209" s="6">
        <v>0</v>
      </c>
      <c r="D209" s="6">
        <v>0</v>
      </c>
      <c r="E209" s="6">
        <v>0</v>
      </c>
    </row>
    <row r="210" spans="1:5" ht="15.75" x14ac:dyDescent="0.25">
      <c r="A210" s="4" t="s">
        <v>198</v>
      </c>
      <c r="B210" s="5" t="s">
        <v>199</v>
      </c>
      <c r="C210" s="18">
        <v>0</v>
      </c>
      <c r="D210" s="18">
        <v>0</v>
      </c>
      <c r="E210" s="18">
        <v>0</v>
      </c>
    </row>
    <row r="211" spans="1:5" ht="15.75" x14ac:dyDescent="0.25">
      <c r="A211" s="4" t="s">
        <v>200</v>
      </c>
      <c r="B211" s="5" t="s">
        <v>201</v>
      </c>
      <c r="C211" s="6">
        <f>C110+C209+C210</f>
        <v>4674504.2000000011</v>
      </c>
      <c r="D211" s="6">
        <f>D110+D209+D210</f>
        <v>4037330.7000000011</v>
      </c>
      <c r="E211" s="6">
        <f>E110+E209+E210</f>
        <v>3899324</v>
      </c>
    </row>
    <row r="212" spans="1:5" ht="15.75" x14ac:dyDescent="0.25">
      <c r="A212" s="31" t="s">
        <v>202</v>
      </c>
      <c r="B212" s="31"/>
      <c r="C212" s="6">
        <f>C211+C109</f>
        <v>7365211.3000000017</v>
      </c>
      <c r="D212" s="6">
        <f>D211+D109</f>
        <v>6939369.7000000011</v>
      </c>
      <c r="E212" s="6">
        <f>E211+E109</f>
        <v>7014465.5999999996</v>
      </c>
    </row>
  </sheetData>
  <mergeCells count="7">
    <mergeCell ref="A11:A12"/>
    <mergeCell ref="A108:B108"/>
    <mergeCell ref="A5:E6"/>
    <mergeCell ref="A1:E1"/>
    <mergeCell ref="A2:E2"/>
    <mergeCell ref="A3:E3"/>
    <mergeCell ref="A4:E4"/>
  </mergeCells>
  <hyperlinks>
    <hyperlink ref="B87" r:id="rId1" display="consultantplus://offline/ref=A5C545EE8C1C93B0B058E1FFE19DF454C219EB0B98198F2DC0D7B691EFFF64CC26DC8ECE4D9F7B181B1727911B979A94C0CB426D4AE9j9HFG"/>
    <hyperlink ref="B81" r:id="rId2" display="consultantplus://offline/ref=D42EAC7BD398020209D35F6AF6672FBA6F13F77B84F225875A8095FA102A9B2D8E358CD609751112B9E7A4869E64DFF883BAA8D38BAB06D8YDV9M"/>
    <hyperlink ref="B82" r:id="rId3" display="consultantplus://offline/ref=D42EAC7BD398020209D35F6AF6672FBA6F13F77B84F225875A8095FA102A9B2D8E358CD609751112B9E7A4869E64DFF883BAA8D38BAB06D8YDV9M"/>
    <hyperlink ref="B90" r:id="rId4" display="consultantplus://offline/ref=64FC3C9F96C0230A0CECA4E56C028B5E86A06F799E50F1FABBE4A6CFAC6E9A2AB2A69A82FE33DE9CACC0441FC29EF02FFBFA7ABCF960A970JDh7G"/>
  </hyperlinks>
  <pageMargins left="0.59055118110236227" right="0.31496062992125984" top="0.35433070866141736" bottom="0.23622047244094491" header="0.39370078740157483" footer="0.23622047244094491"/>
  <pageSetup paperSize="9" scale="89"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доходы</vt:lpstr>
      <vt:lpstr>доходы!Заголовки_для_печати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cp:lastPrinted>2023-11-14T03:29:03Z</cp:lastPrinted>
  <dcterms:created xsi:type="dcterms:W3CDTF">2020-10-08T07:42:47Z</dcterms:created>
  <dcterms:modified xsi:type="dcterms:W3CDTF">2023-11-14T03:29:04Z</dcterms:modified>
</cp:coreProperties>
</file>