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820"/>
  </bookViews>
  <sheets>
    <sheet name="к решению" sheetId="1" r:id="rId1"/>
  </sheets>
  <definedNames>
    <definedName name="_xlnm.Print_Titles" localSheetId="0">'к решению'!$8:$8</definedName>
  </definedNames>
  <calcPr calcId="145621"/>
</workbook>
</file>

<file path=xl/calcChain.xml><?xml version="1.0" encoding="utf-8"?>
<calcChain xmlns="http://schemas.openxmlformats.org/spreadsheetml/2006/main">
  <c r="C254" i="1" l="1"/>
  <c r="C250" i="1"/>
  <c r="E237" i="1"/>
  <c r="D237" i="1"/>
  <c r="C237" i="1"/>
  <c r="E193" i="1"/>
  <c r="D193" i="1"/>
  <c r="C193" i="1"/>
  <c r="E135" i="1"/>
  <c r="D135" i="1"/>
  <c r="C135" i="1"/>
  <c r="E130" i="1"/>
  <c r="D130" i="1"/>
  <c r="D129" i="1" s="1"/>
  <c r="D258" i="1" s="1"/>
  <c r="C130" i="1"/>
  <c r="E129" i="1"/>
  <c r="E258" i="1" s="1"/>
  <c r="C129" i="1"/>
  <c r="C258" i="1" s="1"/>
  <c r="C125" i="1"/>
  <c r="E123" i="1"/>
  <c r="D123" i="1"/>
  <c r="D127" i="1" s="1"/>
  <c r="D128" i="1" s="1"/>
  <c r="C123" i="1"/>
  <c r="C127" i="1" s="1"/>
  <c r="C128" i="1" s="1"/>
  <c r="E85" i="1"/>
  <c r="D85" i="1"/>
  <c r="C85" i="1"/>
  <c r="E75" i="1"/>
  <c r="D75" i="1"/>
  <c r="C75" i="1"/>
  <c r="E67" i="1"/>
  <c r="D67" i="1"/>
  <c r="C67" i="1"/>
  <c r="E62" i="1"/>
  <c r="E61" i="1" s="1"/>
  <c r="E57" i="1" s="1"/>
  <c r="D62" i="1"/>
  <c r="C62" i="1"/>
  <c r="D61" i="1"/>
  <c r="C61" i="1"/>
  <c r="E58" i="1"/>
  <c r="D58" i="1"/>
  <c r="C58" i="1"/>
  <c r="C57" i="1" s="1"/>
  <c r="D57" i="1"/>
  <c r="E53" i="1"/>
  <c r="D53" i="1"/>
  <c r="C53" i="1"/>
  <c r="E42" i="1"/>
  <c r="D42" i="1"/>
  <c r="C42" i="1"/>
  <c r="E37" i="1"/>
  <c r="D37" i="1"/>
  <c r="C37" i="1"/>
  <c r="E34" i="1"/>
  <c r="D34" i="1"/>
  <c r="C34" i="1"/>
  <c r="C32" i="1" s="1"/>
  <c r="E32" i="1"/>
  <c r="D32" i="1"/>
  <c r="E25" i="1"/>
  <c r="E24" i="1" s="1"/>
  <c r="D25" i="1"/>
  <c r="C25" i="1"/>
  <c r="D24" i="1"/>
  <c r="C24" i="1"/>
  <c r="E19" i="1"/>
  <c r="D19" i="1"/>
  <c r="C19" i="1"/>
  <c r="E10" i="1"/>
  <c r="D10" i="1"/>
  <c r="C10" i="1"/>
  <c r="E9" i="1"/>
  <c r="E41" i="1" s="1"/>
  <c r="D9" i="1"/>
  <c r="D41" i="1" s="1"/>
  <c r="C9" i="1"/>
  <c r="C41" i="1" s="1"/>
  <c r="C259" i="1" l="1"/>
  <c r="E127" i="1"/>
  <c r="E128" i="1" s="1"/>
  <c r="E259" i="1" s="1"/>
  <c r="D259" i="1"/>
</calcChain>
</file>

<file path=xl/sharedStrings.xml><?xml version="1.0" encoding="utf-8"?>
<sst xmlns="http://schemas.openxmlformats.org/spreadsheetml/2006/main" count="509" uniqueCount="402">
  <si>
    <t xml:space="preserve">Приложение  </t>
  </si>
  <si>
    <t>к решению собрания депутатов</t>
  </si>
  <si>
    <t>Миасского городского округа</t>
  </si>
  <si>
    <t xml:space="preserve">от                             г.  №           </t>
  </si>
  <si>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</si>
  <si>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</si>
  <si>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</si>
  <si>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</si>
  <si>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Сумма на 
2023 год</t>
  </si>
  <si>
    <t>Сумма на 2024 год</t>
  </si>
  <si>
    <t>Сумма на 2025 год</t>
  </si>
  <si>
    <t xml:space="preserve"> 182 000 1 01 02000 01 0000 110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</si>
  <si>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</si>
  <si>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</si>
  <si>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</si>
  <si>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</si>
  <si>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</si>
  <si>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</si>
  <si>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</si>
  <si>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</si>
  <si>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</si>
  <si>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</si>
  <si>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</si>
  <si>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</si>
  <si>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</si>
  <si>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</si>
  <si>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</si>
  <si>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</si>
  <si>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</si>
  <si>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</si>
  <si>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</si>
  <si>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</si>
  <si>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</si>
  <si>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</si>
  <si>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</si>
  <si>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</si>
  <si>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</si>
  <si>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</si>
  <si>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</si>
  <si>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</si>
  <si>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</si>
  <si>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</si>
  <si>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</si>
  <si>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</si>
  <si>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</si>
  <si>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</si>
  <si>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</si>
  <si>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</si>
  <si>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</si>
  <si>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</si>
  <si>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</si>
  <si>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</si>
  <si>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</si>
  <si>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</si>
  <si>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</si>
  <si>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</si>
  <si>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</si>
  <si>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</si>
  <si>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</si>
  <si>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</si>
  <si>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</si>
  <si>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</si>
  <si>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</si>
  <si>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</si>
  <si>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</si>
  <si>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</si>
  <si>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</si>
  <si>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</si>
  <si>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</si>
  <si>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</si>
  <si>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</si>
  <si>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</si>
  <si>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</si>
  <si>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</si>
  <si>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</si>
  <si>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</si>
  <si>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</si>
  <si>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</si>
  <si>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</si>
  <si>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</si>
  <si>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</si>
  <si>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</si>
  <si>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</si>
  <si>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</si>
  <si>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</si>
  <si>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</si>
  <si>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</si>
  <si>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</si>
  <si>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</si>
  <si>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</si>
  <si>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</si>
  <si>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</si>
  <si>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</si>
  <si>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</si>
  <si>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</si>
  <si>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</si>
  <si>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</si>
  <si>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</si>
  <si>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</si>
  <si>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</si>
  <si>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</si>
  <si>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</si>
  <si>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</si>
  <si>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</si>
  <si>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</si>
  <si>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</si>
  <si>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</si>
  <si>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</si>
  <si>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</si>
  <si>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</si>
  <si>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</si>
  <si>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</si>
  <si>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</si>
  <si>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</si>
  <si>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</si>
  <si>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</si>
  <si>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</si>
  <si>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</si>
  <si>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</si>
  <si>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</si>
  <si>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</si>
  <si>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</si>
  <si>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</si>
  <si>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</si>
  <si>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</si>
  <si>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</si>
  <si>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</si>
  <si>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</si>
  <si>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</si>
  <si>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</si>
  <si>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</si>
  <si>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</si>
  <si>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</si>
  <si>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</si>
  <si>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</si>
  <si>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</si>
  <si>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</si>
  <si>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</si>
  <si>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</si>
  <si>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</si>
  <si>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</si>
  <si>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</si>
  <si>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</si>
  <si>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</si>
  <si>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</si>
  <si>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</si>
  <si>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</si>
  <si>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</si>
  <si>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</si>
  <si>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</si>
  <si>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</si>
  <si>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</si>
  <si>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</si>
  <si>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</si>
  <si>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</si>
  <si>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</si>
  <si>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</si>
  <si>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</si>
  <si>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</si>
  <si>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</si>
  <si>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</si>
  <si>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</si>
  <si>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</si>
  <si>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</si>
  <si>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</si>
  <si>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</si>
  <si>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</si>
  <si>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</si>
  <si>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</si>
  <si>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</si>
  <si>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</si>
  <si>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</si>
  <si>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</si>
  <si>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</si>
  <si>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</si>
  <si>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</si>
  <si>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</si>
  <si>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</si>
  <si>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</si>
  <si>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</si>
  <si>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</si>
  <si>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</si>
  <si>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</si>
  <si>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</si>
  <si>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</si>
  <si>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</si>
  <si>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</si>
  <si>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287 116 07010 04 0000 140</t>
  </si>
  <si>
    <t>288 116 07010 04 0000 140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</si>
  <si>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</si>
  <si>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</si>
  <si>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</si>
  <si>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</si>
  <si>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</si>
  <si>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</si>
  <si>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</si>
  <si>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</si>
  <si>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</si>
  <si>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</si>
  <si>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</si>
  <si>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</si>
  <si>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</si>
  <si>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</si>
  <si>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</si>
  <si>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</si>
  <si>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</si>
  <si>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</si>
  <si>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</si>
  <si>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</si>
  <si>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</si>
  <si>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</si>
  <si>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</si>
  <si>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</si>
  <si>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</si>
  <si>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</si>
  <si>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</si>
  <si>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</si>
  <si>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</si>
  <si>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</si>
  <si>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</si>
  <si>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</si>
  <si>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</si>
  <si>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</si>
  <si>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</si>
  <si>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</si>
  <si>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</si>
  <si>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</si>
  <si>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</si>
  <si>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</si>
  <si>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</si>
  <si>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</si>
  <si>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</si>
  <si>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</si>
  <si>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</si>
  <si>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</si>
  <si>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</si>
  <si>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</si>
  <si>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</si>
  <si>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</si>
  <si>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</si>
  <si>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</si>
  <si>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</si>
  <si>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</si>
  <si>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</si>
  <si>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</si>
  <si>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</si>
  <si>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</si>
  <si>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</si>
  <si>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</si>
  <si>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</si>
  <si>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</si>
  <si>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</si>
  <si>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</si>
  <si>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</si>
  <si>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</si>
  <si>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</si>
  <si>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</si>
  <si>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</si>
  <si>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</si>
  <si>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</si>
  <si>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</si>
  <si>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</si>
  <si>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</si>
  <si>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</si>
  <si>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</si>
  <si>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</si>
  <si>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</si>
  <si>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</si>
  <si>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</si>
  <si>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</si>
  <si>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</si>
  <si>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</si>
  <si>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</si>
  <si>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</si>
  <si>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</si>
  <si>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</si>
  <si>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</si>
  <si>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</si>
  <si>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</si>
  <si>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</si>
  <si>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</si>
  <si>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</si>
  <si>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</si>
  <si>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</si>
  <si>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</si>
  <si>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</si>
  <si>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</si>
  <si>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</si>
  <si>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</si>
  <si>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</si>
  <si>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</si>
  <si>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</si>
  <si>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</si>
  <si>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</si>
  <si>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</si>
  <si>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</si>
  <si>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</si>
  <si>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</si>
  <si>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</si>
  <si>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</si>
  <si>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</si>
  <si>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</si>
  <si>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</si>
  <si>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</si>
  <si>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</si>
  <si>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</si>
  <si>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</si>
  <si>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</si>
  <si>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</si>
  <si>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</si>
  <si>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</si>
  <si>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</si>
  <si>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</si>
  <si>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</si>
  <si>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</si>
  <si>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</si>
  <si>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</si>
  <si>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</si>
  <si>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</si>
  <si>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</si>
  <si>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</si>
  <si>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</si>
  <si>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</si>
  <si>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</si>
  <si>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</si>
  <si>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</si>
  <si>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</si>
  <si>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</si>
  <si>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</si>
  <si>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</si>
  <si>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</si>
  <si>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</si>
  <si>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</si>
  <si>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</si>
  <si>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</si>
  <si>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</si>
  <si>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</si>
  <si>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</si>
  <si>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</si>
  <si>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</si>
  <si>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</si>
  <si>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</si>
  <si>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</si>
  <si>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</si>
  <si>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</si>
  <si>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</si>
  <si>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</si>
  <si>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</si>
  <si>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</si>
  <si>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</si>
  <si>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</si>
  <si>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</si>
  <si>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</si>
  <si>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</si>
  <si>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</si>
  <si>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</si>
  <si>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</si>
  <si>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</si>
  <si>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</si>
  <si>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</si>
  <si>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</si>
  <si>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</si>
  <si>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</si>
  <si>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</si>
  <si>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</si>
  <si>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</si>
  <si>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</si>
  <si>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</si>
  <si>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</si>
  <si>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</si>
  <si>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</si>
  <si>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</si>
  <si>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</si>
  <si>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</si>
  <si>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</si>
  <si>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</si>
  <si>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</si>
  <si>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</si>
  <si>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</si>
  <si>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</si>
  <si>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обновление подвижного состава пассажирского транспорта общего пользования (автобусов)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</si>
  <si>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</si>
  <si>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</si>
  <si>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</si>
  <si>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</si>
  <si>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</si>
  <si>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</si>
  <si>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</si>
  <si>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</si>
  <si>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</si>
  <si>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</si>
  <si>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</si>
  <si>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</si>
  <si>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</si>
  <si>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</si>
  <si>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</si>
  <si>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</si>
  <si>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</si>
  <si>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289 2 07 04020 04 0000 150</t>
  </si>
  <si>
    <t>000 2 00 00000 00 0000 000</t>
  </si>
  <si>
    <t>БЕЗВОЗМЕЗДНЫЕ ПОСТУПЛЕНИЯ</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</si>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</sst>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166" fontId="4" fillId="0" borderId="0" applyFont="0" applyFill="0" applyBorder="0" applyAlignment="0" applyProtection="0"/>
    <xf numFmtId="0" fontId="4" fillId="0" borderId="0" applyFont="0" applyFill="0" applyBorder="0" applyAlignment="0" applyProtection="0"/>
    <xf numFmtId="166" fontId="16" fillId="0" borderId="0" applyFont="0" applyFill="0" applyBorder="0" applyAlignment="0" applyProtection="0"/>
  </cellStyleXfs>
  <cellXfs count="71">
    <xf numFmtId="0" fontId="0" fillId="0" borderId="0" xfId="0"/>
    <xf numFmtId="0" fontId="2" fillId="0" borderId="0" xfId="1" applyFont="1" applyFill="1" applyAlignment="1">
      <alignment horizontal="right"/>
    </xf>
    <xf numFmtId="0" fontId="2" fillId="0" borderId="0" xfId="1" applyFont="1" applyFill="1" applyAlignment="1">
      <alignment horizontal="right" vertical="center" wrapText="1"/>
    </xf>
    <xf numFmtId="164" fontId="5" fillId="0" borderId="1" xfId="2" applyNumberFormat="1" applyFont="1" applyFill="1" applyBorder="1" applyAlignment="1">
      <alignment horizontal="center" vertical="center" wrapText="1"/>
    </xf>
    <xf numFmtId="0" fontId="6" fillId="0" borderId="0" xfId="2" applyFont="1" applyFill="1" applyAlignment="1">
      <alignment vertical="center" wrapText="1"/>
    </xf>
    <xf numFmtId="0" fontId="2" fillId="0" borderId="2"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2" applyFont="1" applyFill="1" applyBorder="1" applyAlignment="1">
      <alignment horizontal="justify" vertical="center" wrapText="1"/>
    </xf>
    <xf numFmtId="165" fontId="5" fillId="0" borderId="2" xfId="3" applyNumberFormat="1" applyFont="1" applyFill="1" applyBorder="1" applyAlignment="1">
      <alignment horizontal="center" vertical="center" wrapText="1"/>
    </xf>
    <xf numFmtId="0" fontId="7" fillId="0" borderId="0" xfId="2" applyFont="1" applyFill="1" applyAlignment="1">
      <alignment vertical="center" wrapText="1"/>
    </xf>
    <xf numFmtId="0" fontId="2" fillId="0" borderId="3" xfId="2" applyFont="1" applyFill="1" applyBorder="1" applyAlignment="1">
      <alignment horizontal="center" vertical="center" wrapText="1"/>
    </xf>
    <xf numFmtId="0" fontId="8" fillId="0" borderId="2" xfId="2" applyFont="1" applyFill="1" applyBorder="1" applyAlignment="1">
      <alignment horizontal="justify" vertical="center" wrapText="1"/>
    </xf>
    <xf numFmtId="165" fontId="2" fillId="0" borderId="2" xfId="4" applyNumberFormat="1" applyFont="1" applyFill="1" applyBorder="1" applyAlignment="1">
      <alignment horizontal="center" vertical="center" wrapText="1"/>
    </xf>
    <xf numFmtId="0" fontId="2" fillId="0" borderId="2" xfId="2" applyFont="1" applyFill="1" applyBorder="1" applyAlignment="1">
      <alignment horizontal="justify" vertical="center" wrapText="1"/>
    </xf>
    <xf numFmtId="165" fontId="2" fillId="0" borderId="2" xfId="3" applyNumberFormat="1" applyFont="1" applyFill="1" applyBorder="1" applyAlignment="1">
      <alignment horizontal="center" vertical="center" wrapText="1"/>
    </xf>
    <xf numFmtId="165"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0" fontId="11" fillId="0" borderId="0" xfId="2" applyFont="1" applyFill="1" applyAlignment="1">
      <alignment vertical="center" wrapText="1"/>
    </xf>
    <xf numFmtId="3" fontId="5" fillId="0" borderId="2" xfId="2" applyNumberFormat="1" applyFont="1" applyFill="1" applyBorder="1" applyAlignment="1">
      <alignment horizontal="center" vertical="center" wrapText="1"/>
    </xf>
    <xf numFmtId="3" fontId="5" fillId="0" borderId="2" xfId="2" applyNumberFormat="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5" fillId="0" borderId="2" xfId="2" quotePrefix="1" applyFont="1" applyFill="1" applyBorder="1" applyAlignment="1">
      <alignment horizontal="justify" vertical="center" wrapText="1"/>
    </xf>
    <xf numFmtId="49" fontId="5" fillId="0" borderId="5" xfId="5" applyNumberFormat="1" applyFont="1" applyFill="1" applyBorder="1" applyAlignment="1">
      <alignment horizontal="center" vertical="center" wrapText="1"/>
    </xf>
    <xf numFmtId="49" fontId="5" fillId="0" borderId="6" xfId="5" applyNumberFormat="1" applyFont="1" applyFill="1" applyBorder="1" applyAlignment="1">
      <alignment horizontal="center" vertical="center" wrapText="1"/>
    </xf>
    <xf numFmtId="165" fontId="6" fillId="0" borderId="0" xfId="2" applyNumberFormat="1" applyFont="1" applyFill="1" applyAlignment="1">
      <alignment vertical="center" wrapText="1"/>
    </xf>
    <xf numFmtId="49" fontId="2" fillId="0" borderId="2" xfId="5" applyNumberFormat="1" applyFont="1" applyFill="1" applyBorder="1" applyAlignment="1">
      <alignment horizontal="center" vertical="center" wrapText="1"/>
    </xf>
    <xf numFmtId="0" fontId="2" fillId="0" borderId="2" xfId="5" applyNumberFormat="1" applyFont="1" applyFill="1" applyBorder="1" applyAlignment="1">
      <alignment horizontal="justify" vertical="center" wrapText="1"/>
    </xf>
    <xf numFmtId="165" fontId="11" fillId="0" borderId="0" xfId="2" applyNumberFormat="1" applyFont="1" applyFill="1" applyAlignment="1">
      <alignment vertical="center" wrapText="1"/>
    </xf>
    <xf numFmtId="0" fontId="2" fillId="0" borderId="2" xfId="2" applyNumberFormat="1" applyFont="1" applyFill="1" applyBorder="1" applyAlignment="1">
      <alignment horizontal="justify" vertical="center" wrapText="1"/>
    </xf>
    <xf numFmtId="0" fontId="0" fillId="0" borderId="0" xfId="0" applyFill="1"/>
    <xf numFmtId="0" fontId="12" fillId="0" borderId="2" xfId="2" applyFont="1" applyFill="1" applyBorder="1" applyAlignment="1">
      <alignment horizontal="center" vertical="center" wrapText="1"/>
    </xf>
    <xf numFmtId="0" fontId="12" fillId="0" borderId="2" xfId="2" applyFont="1" applyFill="1" applyBorder="1" applyAlignment="1">
      <alignment horizontal="justify" vertical="center" wrapText="1"/>
    </xf>
    <xf numFmtId="165" fontId="8" fillId="0" borderId="2" xfId="3" applyNumberFormat="1" applyFont="1" applyFill="1" applyBorder="1" applyAlignment="1">
      <alignment horizontal="center" vertical="center" wrapText="1"/>
    </xf>
    <xf numFmtId="165" fontId="5" fillId="0" borderId="2" xfId="2" applyNumberFormat="1" applyFont="1" applyFill="1" applyBorder="1" applyAlignment="1">
      <alignment horizontal="center" vertical="center" wrapText="1"/>
    </xf>
    <xf numFmtId="165" fontId="11" fillId="0" borderId="0" xfId="2"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49" fontId="2" fillId="0" borderId="2" xfId="1" applyNumberFormat="1" applyFont="1" applyFill="1" applyBorder="1" applyAlignment="1">
      <alignment horizontal="center" vertical="center" wrapText="1"/>
    </xf>
    <xf numFmtId="0" fontId="13" fillId="0" borderId="0" xfId="2" applyFont="1" applyFill="1" applyAlignment="1">
      <alignment vertical="center" wrapText="1"/>
    </xf>
    <xf numFmtId="3" fontId="2" fillId="0" borderId="5" xfId="2" applyNumberFormat="1" applyFont="1" applyFill="1" applyBorder="1" applyAlignment="1">
      <alignment horizontal="center" vertical="center" wrapText="1"/>
    </xf>
    <xf numFmtId="0" fontId="2" fillId="0" borderId="2" xfId="2" applyFont="1" applyFill="1" applyBorder="1" applyAlignment="1">
      <alignment horizontal="justify" vertical="center"/>
    </xf>
    <xf numFmtId="0" fontId="5" fillId="0" borderId="7" xfId="2" applyFont="1" applyFill="1" applyBorder="1" applyAlignment="1">
      <alignment horizontal="center" vertical="center" wrapText="1"/>
    </xf>
    <xf numFmtId="49" fontId="5" fillId="0" borderId="2" xfId="5" applyNumberFormat="1" applyFont="1" applyFill="1" applyBorder="1" applyAlignment="1">
      <alignment horizontal="justify" vertical="center" wrapText="1"/>
    </xf>
    <xf numFmtId="49" fontId="5" fillId="0" borderId="1" xfId="5" applyNumberFormat="1" applyFont="1" applyFill="1" applyBorder="1" applyAlignment="1">
      <alignment horizontal="justify" vertical="center" wrapText="1"/>
    </xf>
    <xf numFmtId="0" fontId="8" fillId="0" borderId="2" xfId="0" applyFont="1" applyFill="1" applyBorder="1" applyAlignment="1">
      <alignment horizontal="justify" vertical="center" wrapText="1" readingOrder="1"/>
    </xf>
    <xf numFmtId="49" fontId="2" fillId="0" borderId="2" xfId="2" applyNumberFormat="1" applyFont="1" applyFill="1" applyBorder="1" applyAlignment="1" applyProtection="1">
      <alignment horizontal="center" vertical="center" wrapText="1"/>
    </xf>
    <xf numFmtId="49" fontId="8" fillId="0" borderId="8" xfId="2" applyNumberFormat="1" applyFont="1" applyFill="1" applyBorder="1" applyAlignment="1" applyProtection="1">
      <alignment horizontal="justify" vertical="center" wrapText="1"/>
    </xf>
    <xf numFmtId="49" fontId="8" fillId="0" borderId="2" xfId="2" applyNumberFormat="1" applyFont="1" applyFill="1" applyBorder="1" applyAlignment="1" applyProtection="1">
      <alignment horizontal="justify" vertical="center" wrapText="1"/>
    </xf>
    <xf numFmtId="0" fontId="2" fillId="0" borderId="2" xfId="2" applyFont="1" applyFill="1" applyBorder="1" applyAlignment="1">
      <alignment horizontal="center" vertical="center"/>
    </xf>
    <xf numFmtId="0" fontId="8" fillId="0" borderId="4" xfId="2" applyFont="1" applyFill="1" applyBorder="1" applyAlignment="1">
      <alignment horizontal="justify" vertical="center" wrapText="1"/>
    </xf>
    <xf numFmtId="0" fontId="2" fillId="0" borderId="4" xfId="2" applyFont="1" applyFill="1" applyBorder="1" applyAlignment="1">
      <alignment horizontal="justify" vertical="center" wrapText="1"/>
    </xf>
    <xf numFmtId="0" fontId="6" fillId="0" borderId="0" xfId="2" applyFont="1" applyFill="1" applyAlignment="1">
      <alignment horizontal="center" vertical="center" wrapText="1"/>
    </xf>
    <xf numFmtId="0" fontId="8" fillId="0" borderId="2" xfId="2" applyNumberFormat="1" applyFont="1" applyFill="1" applyBorder="1" applyAlignment="1">
      <alignment horizontal="justify" vertical="center" wrapText="1"/>
    </xf>
    <xf numFmtId="165" fontId="2" fillId="0" borderId="4" xfId="3" applyNumberFormat="1" applyFont="1" applyFill="1" applyBorder="1" applyAlignment="1">
      <alignment horizontal="center" vertical="center" wrapText="1"/>
    </xf>
    <xf numFmtId="0" fontId="8" fillId="0" borderId="2" xfId="2" applyFont="1" applyFill="1" applyBorder="1" applyAlignment="1">
      <alignment horizontal="center" vertical="center"/>
    </xf>
    <xf numFmtId="49" fontId="5" fillId="0" borderId="2" xfId="5" applyNumberFormat="1" applyFont="1" applyFill="1" applyBorder="1" applyAlignment="1">
      <alignment horizontal="left" vertical="center" wrapText="1"/>
    </xf>
    <xf numFmtId="0" fontId="2" fillId="0" borderId="0" xfId="2" applyFont="1" applyFill="1" applyAlignment="1">
      <alignment horizontal="center" vertical="center" wrapText="1"/>
    </xf>
    <xf numFmtId="0" fontId="15" fillId="0" borderId="0" xfId="2" applyFont="1" applyFill="1" applyBorder="1" applyAlignment="1">
      <alignment horizontal="justify" vertical="center" wrapText="1"/>
    </xf>
    <xf numFmtId="0" fontId="3" fillId="0" borderId="0" xfId="2" applyFont="1" applyFill="1" applyBorder="1" applyAlignment="1">
      <alignment horizontal="center" vertical="center" wrapText="1"/>
    </xf>
    <xf numFmtId="0" fontId="6" fillId="0" borderId="0" xfId="2" applyFont="1" applyFill="1" applyBorder="1" applyAlignment="1">
      <alignment vertical="center" wrapText="1"/>
    </xf>
    <xf numFmtId="0" fontId="15" fillId="0" borderId="0" xfId="2" applyFont="1" applyFill="1" applyAlignment="1">
      <alignment horizontal="justify" vertical="center" wrapText="1"/>
    </xf>
    <xf numFmtId="0" fontId="3" fillId="0" borderId="0" xfId="2" applyFont="1" applyFill="1" applyAlignment="1">
      <alignment horizontal="center" vertic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49" fontId="5" fillId="0" borderId="2" xfId="5" applyNumberFormat="1" applyFont="1" applyFill="1" applyBorder="1" applyAlignment="1">
      <alignment horizontal="left" vertical="center" wrapText="1"/>
    </xf>
    <xf numFmtId="0" fontId="2" fillId="0" borderId="0" xfId="1" applyFont="1" applyFill="1" applyAlignment="1">
      <alignment horizontal="right" vertical="center" wrapText="1"/>
    </xf>
    <xf numFmtId="0" fontId="2" fillId="0" borderId="0" xfId="1" applyFont="1" applyFill="1" applyAlignment="1">
      <alignment horizontal="right" vertical="center"/>
    </xf>
    <xf numFmtId="0" fontId="3" fillId="2" borderId="0" xfId="1" applyFont="1" applyFill="1" applyAlignment="1">
      <alignment horizontal="center" vertical="center" wrapText="1"/>
    </xf>
    <xf numFmtId="164" fontId="2" fillId="2" borderId="1" xfId="2" applyNumberFormat="1" applyFont="1" applyFill="1" applyBorder="1" applyAlignment="1">
      <alignment horizontal="right"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33"/>
  <sheetViews>
    <sheetView tabSelected="1" topLeftCell="A104" zoomScaleNormal="100" workbookViewId="0">
      <selection activeCell="B272" sqref="B272"/>
    </sheetView>
  </sheetViews>
  <sheetFormatPr defaultColWidth="9.140625" defaultRowHeight="18.75" x14ac:dyDescent="0.25"/>
  <cols>
    <col min="1" max="1" width="31.7109375" style="58" customWidth="1"/>
    <col min="2" max="2" width="68.7109375" style="62" customWidth="1"/>
    <col min="3" max="3" width="14.85546875" style="63" customWidth="1"/>
    <col min="4" max="4" width="14" style="63" customWidth="1"/>
    <col min="5" max="5" width="13.42578125" style="63" customWidth="1"/>
    <col min="6" max="6" width="11" style="4" customWidth="1"/>
    <col min="7" max="16384" width="9.140625" style="4"/>
  </cols>
  <sheetData>
    <row r="1" spans="1:239" s="1" customFormat="1" ht="15.75" x14ac:dyDescent="0.25">
      <c r="A1" s="67" t="s">
        <v>0</v>
      </c>
      <c r="B1" s="67"/>
      <c r="C1" s="67"/>
      <c r="D1" s="67"/>
      <c r="E1" s="67"/>
    </row>
    <row r="2" spans="1:239" s="1" customFormat="1" ht="15.75" x14ac:dyDescent="0.25">
      <c r="A2" s="67" t="s">
        <v>1</v>
      </c>
      <c r="B2" s="67"/>
      <c r="C2" s="67"/>
      <c r="D2" s="67"/>
      <c r="E2" s="67"/>
    </row>
    <row r="3" spans="1:239" s="1" customFormat="1" ht="15.75" x14ac:dyDescent="0.25">
      <c r="A3" s="68" t="s">
        <v>2</v>
      </c>
      <c r="B3" s="68"/>
      <c r="C3" s="68"/>
      <c r="D3" s="68"/>
      <c r="E3" s="68"/>
    </row>
    <row r="4" spans="1:239" s="1" customFormat="1" ht="15.75" x14ac:dyDescent="0.25">
      <c r="A4" s="67" t="s">
        <v>3</v>
      </c>
      <c r="B4" s="67"/>
      <c r="C4" s="67"/>
      <c r="D4" s="67"/>
      <c r="E4" s="67"/>
    </row>
    <row r="5" spans="1:239" s="1" customFormat="1" ht="15.75" x14ac:dyDescent="0.25">
      <c r="A5" s="2"/>
      <c r="B5" s="2"/>
      <c r="C5" s="2"/>
      <c r="D5" s="2"/>
      <c r="E5" s="2"/>
    </row>
    <row r="6" spans="1:239" s="1" customFormat="1" ht="18.75" customHeight="1" x14ac:dyDescent="0.25">
      <c r="A6" s="69" t="s">
        <v>4</v>
      </c>
      <c r="B6" s="69"/>
      <c r="C6" s="69"/>
      <c r="D6" s="69"/>
      <c r="E6" s="69"/>
    </row>
    <row r="7" spans="1:239" ht="23.25" customHeight="1" x14ac:dyDescent="0.25">
      <c r="A7" s="3"/>
      <c r="B7" s="3"/>
      <c r="C7" s="3"/>
      <c r="D7" s="70" t="s">
        <v>5</v>
      </c>
      <c r="E7" s="70"/>
    </row>
    <row r="8" spans="1:239" ht="58.5" customHeight="1" x14ac:dyDescent="0.25">
      <c r="A8" s="5" t="s">
        <v>6</v>
      </c>
      <c r="B8" s="5" t="s">
        <v>7</v>
      </c>
      <c r="C8" s="6" t="s">
        <v>8</v>
      </c>
      <c r="D8" s="6" t="s">
        <v>9</v>
      </c>
      <c r="E8" s="6" t="s">
        <v>10</v>
      </c>
    </row>
    <row r="9" spans="1:239" s="10" customFormat="1" ht="31.5" x14ac:dyDescent="0.25">
      <c r="A9" s="7" t="s">
        <v>11</v>
      </c>
      <c r="B9" s="8" t="s">
        <v>12</v>
      </c>
      <c r="C9" s="9">
        <f>SUM(C11:C18)</f>
        <v>1705951.2</v>
      </c>
      <c r="D9" s="9">
        <f>SUM(D11:D16)</f>
        <v>1704427.7000000002</v>
      </c>
      <c r="E9" s="9">
        <f>SUM(E11:E16)</f>
        <v>1840410.1</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row>
    <row r="10" spans="1:239" ht="63" x14ac:dyDescent="0.25">
      <c r="A10" s="11"/>
      <c r="B10" s="12" t="s">
        <v>13</v>
      </c>
      <c r="C10" s="13">
        <f>((C11+C12+C13+C14)*17.84669555/32.8466955)+C15+(C16*17.84669555/32.78922429)+(C17*17.84669555/32.84669555)+(C18*17.84669555/32.78922429)</f>
        <v>930031.51431117195</v>
      </c>
      <c r="D10" s="13">
        <f>((D11+D12+D13+D14)*17.9654867/32.9654867)+D15+(D16*17.9654867/32.90801544)</f>
        <v>930583.58001780987</v>
      </c>
      <c r="E10" s="13">
        <f>((E11+E12+E13+E14)*17.49429208/32.49429208)+E15+(E16*17.49429208/32.43682082)</f>
        <v>992594.84611531394</v>
      </c>
    </row>
    <row r="11" spans="1:239" ht="78.75" x14ac:dyDescent="0.25">
      <c r="A11" s="64" t="s">
        <v>14</v>
      </c>
      <c r="B11" s="14" t="s">
        <v>15</v>
      </c>
      <c r="C11" s="15">
        <v>1396206.3</v>
      </c>
      <c r="D11" s="16">
        <v>1531815.3</v>
      </c>
      <c r="E11" s="16">
        <v>1661513</v>
      </c>
    </row>
    <row r="12" spans="1:239" ht="47.25" x14ac:dyDescent="0.25">
      <c r="A12" s="65"/>
      <c r="B12" s="14" t="s">
        <v>16</v>
      </c>
      <c r="C12" s="15">
        <v>52919.8</v>
      </c>
      <c r="D12" s="16">
        <v>54598.3</v>
      </c>
      <c r="E12" s="16">
        <v>55916.800000000003</v>
      </c>
    </row>
    <row r="13" spans="1:239" ht="110.25" x14ac:dyDescent="0.25">
      <c r="A13" s="17" t="s">
        <v>17</v>
      </c>
      <c r="B13" s="18" t="s">
        <v>18</v>
      </c>
      <c r="C13" s="15">
        <v>12500</v>
      </c>
      <c r="D13" s="16">
        <v>5760</v>
      </c>
      <c r="E13" s="16">
        <v>6030</v>
      </c>
    </row>
    <row r="14" spans="1:239" ht="47.25" x14ac:dyDescent="0.25">
      <c r="A14" s="17" t="s">
        <v>19</v>
      </c>
      <c r="B14" s="14" t="s">
        <v>20</v>
      </c>
      <c r="C14" s="15">
        <v>20315.400000000001</v>
      </c>
      <c r="D14" s="16">
        <v>17779.099999999999</v>
      </c>
      <c r="E14" s="16">
        <v>18077.5</v>
      </c>
    </row>
    <row r="15" spans="1:239" s="19" customFormat="1" ht="94.5" x14ac:dyDescent="0.25">
      <c r="A15" s="17" t="s">
        <v>21</v>
      </c>
      <c r="B15" s="18" t="s">
        <v>22</v>
      </c>
      <c r="C15" s="15">
        <v>6500</v>
      </c>
      <c r="D15" s="16">
        <v>3561</v>
      </c>
      <c r="E15" s="16">
        <v>3602.8</v>
      </c>
    </row>
    <row r="16" spans="1:239" s="19" customFormat="1" ht="94.5" x14ac:dyDescent="0.25">
      <c r="A16" s="17" t="s">
        <v>23</v>
      </c>
      <c r="B16" s="18" t="s">
        <v>24</v>
      </c>
      <c r="C16" s="15">
        <v>101179.7</v>
      </c>
      <c r="D16" s="16">
        <v>90914</v>
      </c>
      <c r="E16" s="16">
        <v>95270</v>
      </c>
    </row>
    <row r="17" spans="1:239" s="19" customFormat="1" ht="47.25" x14ac:dyDescent="0.25">
      <c r="A17" s="17" t="s">
        <v>25</v>
      </c>
      <c r="B17" s="18" t="s">
        <v>26</v>
      </c>
      <c r="C17" s="15">
        <v>45830</v>
      </c>
      <c r="D17" s="16">
        <v>0</v>
      </c>
      <c r="E17" s="16">
        <v>0</v>
      </c>
    </row>
    <row r="18" spans="1:239" s="19" customFormat="1" ht="47.25" x14ac:dyDescent="0.25">
      <c r="A18" s="17" t="s">
        <v>27</v>
      </c>
      <c r="B18" s="18" t="s">
        <v>28</v>
      </c>
      <c r="C18" s="15">
        <v>70500</v>
      </c>
      <c r="D18" s="16">
        <v>0</v>
      </c>
      <c r="E18" s="16">
        <v>0</v>
      </c>
    </row>
    <row r="19" spans="1:239" ht="31.5" x14ac:dyDescent="0.25">
      <c r="A19" s="20" t="s">
        <v>29</v>
      </c>
      <c r="B19" s="21" t="s">
        <v>30</v>
      </c>
      <c r="C19" s="9">
        <f>SUM(C20:C23)</f>
        <v>33082.5</v>
      </c>
      <c r="D19" s="9">
        <f>SUM(D20:D23)</f>
        <v>35740.300000000003</v>
      </c>
      <c r="E19" s="9">
        <f>SUM(E20:E23)</f>
        <v>36767.4</v>
      </c>
    </row>
    <row r="20" spans="1:239" ht="110.25" x14ac:dyDescent="0.25">
      <c r="A20" s="17" t="s">
        <v>31</v>
      </c>
      <c r="B20" s="22" t="s">
        <v>32</v>
      </c>
      <c r="C20" s="15">
        <v>16030.3</v>
      </c>
      <c r="D20" s="15">
        <v>17078.400000000001</v>
      </c>
      <c r="E20" s="15">
        <v>17528.599999999999</v>
      </c>
    </row>
    <row r="21" spans="1:239" ht="126" x14ac:dyDescent="0.25">
      <c r="A21" s="17" t="s">
        <v>33</v>
      </c>
      <c r="B21" s="22" t="s">
        <v>34</v>
      </c>
      <c r="C21" s="15">
        <v>93.4</v>
      </c>
      <c r="D21" s="15">
        <v>99.6</v>
      </c>
      <c r="E21" s="15">
        <v>102.2</v>
      </c>
    </row>
    <row r="22" spans="1:239" ht="110.25" x14ac:dyDescent="0.25">
      <c r="A22" s="17" t="s">
        <v>35</v>
      </c>
      <c r="B22" s="22" t="s">
        <v>36</v>
      </c>
      <c r="C22" s="15">
        <v>19068.8</v>
      </c>
      <c r="D22" s="15">
        <v>20824.900000000001</v>
      </c>
      <c r="E22" s="15">
        <v>21376.3</v>
      </c>
    </row>
    <row r="23" spans="1:239" s="19" customFormat="1" ht="110.25" x14ac:dyDescent="0.25">
      <c r="A23" s="17" t="s">
        <v>37</v>
      </c>
      <c r="B23" s="22" t="s">
        <v>38</v>
      </c>
      <c r="C23" s="15">
        <v>-2110</v>
      </c>
      <c r="D23" s="15">
        <v>-2262.6</v>
      </c>
      <c r="E23" s="15">
        <v>-2239.6999999999998</v>
      </c>
    </row>
    <row r="24" spans="1:239" ht="15.75" x14ac:dyDescent="0.25">
      <c r="A24" s="7" t="s">
        <v>39</v>
      </c>
      <c r="B24" s="23" t="s">
        <v>40</v>
      </c>
      <c r="C24" s="9">
        <f>C25+C29+C30+C31</f>
        <v>483453.9</v>
      </c>
      <c r="D24" s="9">
        <f>D25+D29+D30+D31</f>
        <v>414432.10000000003</v>
      </c>
      <c r="E24" s="9">
        <f>E25+E29+E30+E31</f>
        <v>422500.1</v>
      </c>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row>
    <row r="25" spans="1:239" ht="31.5" x14ac:dyDescent="0.25">
      <c r="A25" s="7" t="s">
        <v>41</v>
      </c>
      <c r="B25" s="8" t="s">
        <v>42</v>
      </c>
      <c r="C25" s="9">
        <f>C26+C27+C28</f>
        <v>462605</v>
      </c>
      <c r="D25" s="9">
        <f>D26+D27+D28</f>
        <v>389857.9</v>
      </c>
      <c r="E25" s="9">
        <f>E26+E27+E28</f>
        <v>397655</v>
      </c>
    </row>
    <row r="26" spans="1:239" ht="31.5" x14ac:dyDescent="0.25">
      <c r="A26" s="5" t="s">
        <v>43</v>
      </c>
      <c r="B26" s="14" t="s">
        <v>44</v>
      </c>
      <c r="C26" s="15">
        <v>308815.5</v>
      </c>
      <c r="D26" s="15">
        <v>302857.90000000002</v>
      </c>
      <c r="E26" s="15">
        <v>309655</v>
      </c>
    </row>
    <row r="27" spans="1:239" ht="47.25" x14ac:dyDescent="0.25">
      <c r="A27" s="5" t="s">
        <v>45</v>
      </c>
      <c r="B27" s="14" t="s">
        <v>46</v>
      </c>
      <c r="C27" s="15">
        <v>0</v>
      </c>
      <c r="D27" s="15">
        <v>0</v>
      </c>
      <c r="E27" s="15">
        <v>0</v>
      </c>
    </row>
    <row r="28" spans="1:239" ht="63" x14ac:dyDescent="0.25">
      <c r="A28" s="5" t="s">
        <v>47</v>
      </c>
      <c r="B28" s="14" t="s">
        <v>48</v>
      </c>
      <c r="C28" s="15">
        <v>153789.5</v>
      </c>
      <c r="D28" s="15">
        <v>87000</v>
      </c>
      <c r="E28" s="15">
        <v>88000</v>
      </c>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row>
    <row r="29" spans="1:239" ht="31.5" x14ac:dyDescent="0.25">
      <c r="A29" s="5" t="s">
        <v>49</v>
      </c>
      <c r="B29" s="14" t="s">
        <v>50</v>
      </c>
      <c r="C29" s="15">
        <v>0</v>
      </c>
      <c r="D29" s="15">
        <v>0</v>
      </c>
      <c r="E29" s="15">
        <v>0</v>
      </c>
    </row>
    <row r="30" spans="1:239" s="19" customFormat="1" ht="15.75" x14ac:dyDescent="0.25">
      <c r="A30" s="5" t="s">
        <v>51</v>
      </c>
      <c r="B30" s="14" t="s">
        <v>52</v>
      </c>
      <c r="C30" s="15">
        <v>180.9</v>
      </c>
      <c r="D30" s="15">
        <v>480</v>
      </c>
      <c r="E30" s="15">
        <v>480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row>
    <row r="31" spans="1:239" ht="31.5" x14ac:dyDescent="0.25">
      <c r="A31" s="5" t="s">
        <v>53</v>
      </c>
      <c r="B31" s="14" t="s">
        <v>54</v>
      </c>
      <c r="C31" s="15">
        <v>20668</v>
      </c>
      <c r="D31" s="15">
        <v>24094.2</v>
      </c>
      <c r="E31" s="15">
        <v>24365.1</v>
      </c>
    </row>
    <row r="32" spans="1:239" s="19" customFormat="1" ht="15.75" x14ac:dyDescent="0.25">
      <c r="A32" s="7" t="s">
        <v>55</v>
      </c>
      <c r="B32" s="23" t="s">
        <v>56</v>
      </c>
      <c r="C32" s="9">
        <f>C33+C34</f>
        <v>169328</v>
      </c>
      <c r="D32" s="9">
        <f>D33+D34</f>
        <v>176997</v>
      </c>
      <c r="E32" s="9">
        <f>E33+E34</f>
        <v>176997.2</v>
      </c>
    </row>
    <row r="33" spans="1:239" s="19" customFormat="1" ht="47.25" x14ac:dyDescent="0.25">
      <c r="A33" s="5" t="s">
        <v>57</v>
      </c>
      <c r="B33" s="14" t="s">
        <v>58</v>
      </c>
      <c r="C33" s="15">
        <v>78151</v>
      </c>
      <c r="D33" s="15">
        <v>79797</v>
      </c>
      <c r="E33" s="15">
        <v>79797.2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row>
    <row r="34" spans="1:239" s="19" customFormat="1" ht="15.75" x14ac:dyDescent="0.25">
      <c r="A34" s="5" t="s">
        <v>59</v>
      </c>
      <c r="B34" s="8" t="s">
        <v>60</v>
      </c>
      <c r="C34" s="9">
        <f>C35+C36</f>
        <v>91177</v>
      </c>
      <c r="D34" s="9">
        <f>D35+D36</f>
        <v>97200</v>
      </c>
      <c r="E34" s="9">
        <f>E35+E36</f>
        <v>97200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row>
    <row r="35" spans="1:239" s="19" customFormat="1" ht="31.5" x14ac:dyDescent="0.25">
      <c r="A35" s="5" t="s">
        <v>61</v>
      </c>
      <c r="B35" s="14" t="s">
        <v>62</v>
      </c>
      <c r="C35" s="15">
        <v>74800</v>
      </c>
      <c r="D35" s="15">
        <v>78400</v>
      </c>
      <c r="E35" s="15">
        <v>78400</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row>
    <row r="36" spans="1:239" s="19" customFormat="1" ht="31.5" x14ac:dyDescent="0.25">
      <c r="A36" s="5" t="s">
        <v>63</v>
      </c>
      <c r="B36" s="14" t="s">
        <v>64</v>
      </c>
      <c r="C36" s="15">
        <v>16377</v>
      </c>
      <c r="D36" s="15">
        <v>18800</v>
      </c>
      <c r="E36" s="15">
        <v>18800</v>
      </c>
    </row>
    <row r="37" spans="1:239" ht="15.75" x14ac:dyDescent="0.25">
      <c r="A37" s="7" t="s">
        <v>65</v>
      </c>
      <c r="B37" s="8" t="s">
        <v>66</v>
      </c>
      <c r="C37" s="9">
        <f>SUM(C38:C40)</f>
        <v>25232.600000000002</v>
      </c>
      <c r="D37" s="9">
        <f>SUM(D38:D40)</f>
        <v>25307.600000000002</v>
      </c>
      <c r="E37" s="9">
        <f>SUM(E38:E40)</f>
        <v>26651</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row>
    <row r="38" spans="1:239" ht="47.25" x14ac:dyDescent="0.25">
      <c r="A38" s="5" t="s">
        <v>67</v>
      </c>
      <c r="B38" s="14" t="s">
        <v>68</v>
      </c>
      <c r="C38" s="15">
        <v>25150.2</v>
      </c>
      <c r="D38" s="15">
        <v>25250.2</v>
      </c>
      <c r="E38" s="15">
        <v>25250.2</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row>
    <row r="39" spans="1:239" ht="31.5" x14ac:dyDescent="0.25">
      <c r="A39" s="5" t="s">
        <v>69</v>
      </c>
      <c r="B39" s="14" t="s">
        <v>70</v>
      </c>
      <c r="C39" s="15">
        <v>60</v>
      </c>
      <c r="D39" s="15">
        <v>35</v>
      </c>
      <c r="E39" s="15">
        <v>1380</v>
      </c>
    </row>
    <row r="40" spans="1:239" ht="94.5" x14ac:dyDescent="0.25">
      <c r="A40" s="5" t="s">
        <v>71</v>
      </c>
      <c r="B40" s="14" t="s">
        <v>72</v>
      </c>
      <c r="C40" s="15">
        <v>22.4</v>
      </c>
      <c r="D40" s="15">
        <v>22.4</v>
      </c>
      <c r="E40" s="15">
        <v>20.8</v>
      </c>
    </row>
    <row r="41" spans="1:239" ht="15.75" x14ac:dyDescent="0.25">
      <c r="A41" s="24" t="s">
        <v>73</v>
      </c>
      <c r="B41" s="25"/>
      <c r="C41" s="9">
        <f>C9+C19+C24+C32+C37</f>
        <v>2417048.2000000002</v>
      </c>
      <c r="D41" s="9">
        <f>D9+D19+D24+D32+D37</f>
        <v>2356904.7000000002</v>
      </c>
      <c r="E41" s="9">
        <f>E9+E19+E24+E32+E37</f>
        <v>2503325.8000000003</v>
      </c>
    </row>
    <row r="42" spans="1:239" ht="31.5" x14ac:dyDescent="0.25">
      <c r="A42" s="7" t="s">
        <v>74</v>
      </c>
      <c r="B42" s="8" t="s">
        <v>75</v>
      </c>
      <c r="C42" s="9">
        <f>SUM(C43:C52)</f>
        <v>106650.4</v>
      </c>
      <c r="D42" s="9">
        <f>SUM(D43:D52)</f>
        <v>78051.199999999983</v>
      </c>
      <c r="E42" s="9">
        <f>SUM(E43:E52)</f>
        <v>77918.999999999985</v>
      </c>
      <c r="F42" s="26"/>
    </row>
    <row r="43" spans="1:239" ht="78.75" x14ac:dyDescent="0.25">
      <c r="A43" s="27" t="s">
        <v>76</v>
      </c>
      <c r="B43" s="28" t="s">
        <v>77</v>
      </c>
      <c r="C43" s="15">
        <v>78296.800000000003</v>
      </c>
      <c r="D43" s="15">
        <v>50094.2</v>
      </c>
      <c r="E43" s="15">
        <v>50094.2</v>
      </c>
    </row>
    <row r="44" spans="1:239" ht="78.75" x14ac:dyDescent="0.25">
      <c r="A44" s="27" t="s">
        <v>78</v>
      </c>
      <c r="B44" s="28" t="s">
        <v>79</v>
      </c>
      <c r="C44" s="15">
        <v>7150</v>
      </c>
      <c r="D44" s="15">
        <v>9670.1</v>
      </c>
      <c r="E44" s="15">
        <v>9670.1</v>
      </c>
    </row>
    <row r="45" spans="1:239" s="19" customFormat="1" ht="63" x14ac:dyDescent="0.25">
      <c r="A45" s="27" t="s">
        <v>80</v>
      </c>
      <c r="B45" s="28" t="s">
        <v>81</v>
      </c>
      <c r="C45" s="15">
        <v>257.10000000000002</v>
      </c>
      <c r="D45" s="15">
        <v>257.10000000000002</v>
      </c>
      <c r="E45" s="15">
        <v>257.10000000000002</v>
      </c>
    </row>
    <row r="46" spans="1:239" s="19" customFormat="1" ht="63" x14ac:dyDescent="0.25">
      <c r="A46" s="27" t="s">
        <v>82</v>
      </c>
      <c r="B46" s="28" t="s">
        <v>81</v>
      </c>
      <c r="C46" s="15">
        <v>11.2</v>
      </c>
      <c r="D46" s="15">
        <v>11.2</v>
      </c>
      <c r="E46" s="15">
        <v>11.2</v>
      </c>
      <c r="F46" s="29"/>
    </row>
    <row r="47" spans="1:239" s="19" customFormat="1" ht="63" x14ac:dyDescent="0.25">
      <c r="A47" s="27" t="s">
        <v>83</v>
      </c>
      <c r="B47" s="28" t="s">
        <v>81</v>
      </c>
      <c r="C47" s="15">
        <v>848.4</v>
      </c>
      <c r="D47" s="15">
        <v>848.4</v>
      </c>
      <c r="E47" s="15">
        <v>848.4</v>
      </c>
    </row>
    <row r="48" spans="1:239" s="19" customFormat="1" ht="63" x14ac:dyDescent="0.25">
      <c r="A48" s="27" t="s">
        <v>84</v>
      </c>
      <c r="B48" s="28" t="s">
        <v>81</v>
      </c>
      <c r="C48" s="15">
        <v>176.2</v>
      </c>
      <c r="D48" s="15">
        <v>176.2</v>
      </c>
      <c r="E48" s="15">
        <v>176.2</v>
      </c>
    </row>
    <row r="49" spans="1:238" s="19" customFormat="1" ht="31.5" x14ac:dyDescent="0.25">
      <c r="A49" s="27" t="s">
        <v>85</v>
      </c>
      <c r="B49" s="30" t="s">
        <v>86</v>
      </c>
      <c r="C49" s="15">
        <v>7543.1</v>
      </c>
      <c r="D49" s="15">
        <v>8176</v>
      </c>
      <c r="E49" s="15">
        <v>8176</v>
      </c>
    </row>
    <row r="50" spans="1:238" s="19" customFormat="1" ht="110.25" x14ac:dyDescent="0.25">
      <c r="A50" s="27" t="s">
        <v>87</v>
      </c>
      <c r="B50" s="28" t="s">
        <v>88</v>
      </c>
      <c r="C50" s="15">
        <v>7.8</v>
      </c>
      <c r="D50" s="15">
        <v>12.2</v>
      </c>
      <c r="E50" s="15">
        <v>12.2</v>
      </c>
    </row>
    <row r="51" spans="1:238" s="19" customFormat="1" ht="47.25" x14ac:dyDescent="0.25">
      <c r="A51" s="27" t="s">
        <v>89</v>
      </c>
      <c r="B51" s="28" t="s">
        <v>90</v>
      </c>
      <c r="C51" s="15">
        <v>1066.9000000000001</v>
      </c>
      <c r="D51" s="15">
        <v>511.8</v>
      </c>
      <c r="E51" s="15">
        <v>511.8</v>
      </c>
    </row>
    <row r="52" spans="1:238" s="19" customFormat="1" ht="78.75" x14ac:dyDescent="0.25">
      <c r="A52" s="27" t="s">
        <v>91</v>
      </c>
      <c r="B52" s="14" t="s">
        <v>92</v>
      </c>
      <c r="C52" s="15">
        <v>11292.9</v>
      </c>
      <c r="D52" s="15">
        <v>8294</v>
      </c>
      <c r="E52" s="15">
        <v>8161.8</v>
      </c>
    </row>
    <row r="53" spans="1:238" s="19" customFormat="1" ht="15.75" x14ac:dyDescent="0.25">
      <c r="A53" s="7" t="s">
        <v>93</v>
      </c>
      <c r="B53" s="8" t="s">
        <v>94</v>
      </c>
      <c r="C53" s="9">
        <f>SUM(C54:C56)</f>
        <v>1947.6</v>
      </c>
      <c r="D53" s="9">
        <f>SUM(D54:D56)</f>
        <v>1758.4</v>
      </c>
      <c r="E53" s="9">
        <f>SUM(E54:E56)</f>
        <v>1828.8</v>
      </c>
    </row>
    <row r="54" spans="1:238" s="31" customFormat="1" ht="63" x14ac:dyDescent="0.25">
      <c r="A54" s="5" t="s">
        <v>95</v>
      </c>
      <c r="B54" s="14" t="s">
        <v>96</v>
      </c>
      <c r="C54" s="15">
        <v>1076.7</v>
      </c>
      <c r="D54" s="15">
        <v>1022.8</v>
      </c>
      <c r="E54" s="15">
        <v>1063.8</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row>
    <row r="55" spans="1:238" s="31" customFormat="1" ht="63" x14ac:dyDescent="0.25">
      <c r="A55" s="5" t="s">
        <v>97</v>
      </c>
      <c r="B55" s="14" t="s">
        <v>98</v>
      </c>
      <c r="C55" s="15">
        <v>389</v>
      </c>
      <c r="D55" s="15">
        <v>394</v>
      </c>
      <c r="E55" s="15">
        <v>409.8</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row>
    <row r="56" spans="1:238" s="31" customFormat="1" ht="63" x14ac:dyDescent="0.25">
      <c r="A56" s="5" t="s">
        <v>99</v>
      </c>
      <c r="B56" s="14" t="s">
        <v>100</v>
      </c>
      <c r="C56" s="15">
        <v>481.9</v>
      </c>
      <c r="D56" s="15">
        <v>341.6</v>
      </c>
      <c r="E56" s="15">
        <v>355.2</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row>
    <row r="57" spans="1:238" s="31" customFormat="1" ht="31.5" x14ac:dyDescent="0.25">
      <c r="A57" s="7" t="s">
        <v>101</v>
      </c>
      <c r="B57" s="8" t="s">
        <v>102</v>
      </c>
      <c r="C57" s="9">
        <f>C58+C61</f>
        <v>12851.9</v>
      </c>
      <c r="D57" s="9">
        <f>D58+D61</f>
        <v>8876.5</v>
      </c>
      <c r="E57" s="9">
        <f>E58+E61</f>
        <v>8892.4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row>
    <row r="58" spans="1:238" s="31" customFormat="1" ht="31.5" x14ac:dyDescent="0.25">
      <c r="A58" s="5" t="s">
        <v>103</v>
      </c>
      <c r="B58" s="14" t="s">
        <v>104</v>
      </c>
      <c r="C58" s="9">
        <f>SUM(C59:C60)</f>
        <v>6930</v>
      </c>
      <c r="D58" s="9">
        <f>SUM(D59:D60)</f>
        <v>6745.8</v>
      </c>
      <c r="E58" s="9">
        <f>SUM(E59:E60)</f>
        <v>6758.7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row>
    <row r="59" spans="1:238" s="31" customFormat="1" ht="63" x14ac:dyDescent="0.25">
      <c r="A59" s="5" t="s">
        <v>105</v>
      </c>
      <c r="B59" s="14" t="s">
        <v>106</v>
      </c>
      <c r="C59" s="15">
        <v>5571.3</v>
      </c>
      <c r="D59" s="15">
        <v>5587.1</v>
      </c>
      <c r="E59" s="15">
        <v>5600</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row>
    <row r="60" spans="1:238" s="31" customFormat="1" ht="31.5" x14ac:dyDescent="0.25">
      <c r="A60" s="5" t="s">
        <v>107</v>
      </c>
      <c r="B60" s="14" t="s">
        <v>104</v>
      </c>
      <c r="C60" s="15">
        <v>1358.7</v>
      </c>
      <c r="D60" s="15">
        <v>1158.7</v>
      </c>
      <c r="E60" s="15">
        <v>1158.7</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row>
    <row r="61" spans="1:238" s="31" customFormat="1" ht="15.75" x14ac:dyDescent="0.25">
      <c r="A61" s="7" t="s">
        <v>108</v>
      </c>
      <c r="B61" s="8" t="s">
        <v>109</v>
      </c>
      <c r="C61" s="9">
        <f>C62+C67</f>
        <v>5921.9</v>
      </c>
      <c r="D61" s="9">
        <f>D62+D67</f>
        <v>2130.6999999999998</v>
      </c>
      <c r="E61" s="9">
        <f>E62+E67</f>
        <v>2133.6999999999998</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row>
    <row r="62" spans="1:238" ht="31.5" x14ac:dyDescent="0.25">
      <c r="A62" s="5" t="s">
        <v>110</v>
      </c>
      <c r="B62" s="14" t="s">
        <v>111</v>
      </c>
      <c r="C62" s="15">
        <f>SUM(C63:C66)</f>
        <v>2004</v>
      </c>
      <c r="D62" s="15">
        <f>SUM(D63:D66)</f>
        <v>1329.2</v>
      </c>
      <c r="E62" s="15">
        <f>SUM(E63:E66)</f>
        <v>1332.2</v>
      </c>
    </row>
    <row r="63" spans="1:238" ht="31.5" x14ac:dyDescent="0.25">
      <c r="A63" s="32" t="s">
        <v>112</v>
      </c>
      <c r="B63" s="33" t="s">
        <v>111</v>
      </c>
      <c r="C63" s="15">
        <v>394.2</v>
      </c>
      <c r="D63" s="15">
        <v>327</v>
      </c>
      <c r="E63" s="15">
        <v>322.2</v>
      </c>
    </row>
    <row r="64" spans="1:238" ht="31.5" x14ac:dyDescent="0.25">
      <c r="A64" s="32" t="s">
        <v>113</v>
      </c>
      <c r="B64" s="33" t="s">
        <v>111</v>
      </c>
      <c r="C64" s="15">
        <v>38</v>
      </c>
      <c r="D64" s="15">
        <v>15</v>
      </c>
      <c r="E64" s="15">
        <v>15</v>
      </c>
    </row>
    <row r="65" spans="1:5" ht="31.5" x14ac:dyDescent="0.25">
      <c r="A65" s="32" t="s">
        <v>114</v>
      </c>
      <c r="B65" s="33" t="s">
        <v>111</v>
      </c>
      <c r="C65" s="15">
        <v>1421.1</v>
      </c>
      <c r="D65" s="15">
        <v>855.2</v>
      </c>
      <c r="E65" s="15">
        <v>863</v>
      </c>
    </row>
    <row r="66" spans="1:5" ht="31.5" x14ac:dyDescent="0.25">
      <c r="A66" s="32" t="s">
        <v>115</v>
      </c>
      <c r="B66" s="33" t="s">
        <v>111</v>
      </c>
      <c r="C66" s="15">
        <v>150.69999999999999</v>
      </c>
      <c r="D66" s="15">
        <v>132</v>
      </c>
      <c r="E66" s="15">
        <v>132</v>
      </c>
    </row>
    <row r="67" spans="1:5" ht="31.5" x14ac:dyDescent="0.25">
      <c r="A67" s="5" t="s">
        <v>116</v>
      </c>
      <c r="B67" s="14" t="s">
        <v>117</v>
      </c>
      <c r="C67" s="15">
        <f>SUM(C68:C74)</f>
        <v>3917.8999999999996</v>
      </c>
      <c r="D67" s="15">
        <f>SUM(D68:D70)</f>
        <v>801.5</v>
      </c>
      <c r="E67" s="15">
        <f>SUM(E68:E70)</f>
        <v>801.5</v>
      </c>
    </row>
    <row r="68" spans="1:5" ht="48.75" customHeight="1" x14ac:dyDescent="0.25">
      <c r="A68" s="32" t="s">
        <v>118</v>
      </c>
      <c r="B68" s="33" t="s">
        <v>117</v>
      </c>
      <c r="C68" s="15">
        <v>3572.3</v>
      </c>
      <c r="D68" s="15">
        <v>503.6</v>
      </c>
      <c r="E68" s="15">
        <v>503.6</v>
      </c>
    </row>
    <row r="69" spans="1:5" ht="31.5" x14ac:dyDescent="0.25">
      <c r="A69" s="32" t="s">
        <v>119</v>
      </c>
      <c r="B69" s="33" t="s">
        <v>117</v>
      </c>
      <c r="C69" s="15">
        <v>0.2</v>
      </c>
      <c r="D69" s="15">
        <v>0</v>
      </c>
      <c r="E69" s="15">
        <v>0</v>
      </c>
    </row>
    <row r="70" spans="1:5" ht="31.5" x14ac:dyDescent="0.25">
      <c r="A70" s="32" t="s">
        <v>120</v>
      </c>
      <c r="B70" s="33" t="s">
        <v>117</v>
      </c>
      <c r="C70" s="15">
        <v>297.89999999999998</v>
      </c>
      <c r="D70" s="15">
        <v>297.89999999999998</v>
      </c>
      <c r="E70" s="15">
        <v>297.89999999999998</v>
      </c>
    </row>
    <row r="71" spans="1:5" ht="31.5" x14ac:dyDescent="0.25">
      <c r="A71" s="32" t="s">
        <v>121</v>
      </c>
      <c r="B71" s="33" t="s">
        <v>117</v>
      </c>
      <c r="C71" s="15">
        <v>37.6</v>
      </c>
      <c r="D71" s="15">
        <v>0</v>
      </c>
      <c r="E71" s="15">
        <v>0</v>
      </c>
    </row>
    <row r="72" spans="1:5" ht="31.5" x14ac:dyDescent="0.25">
      <c r="A72" s="32" t="s">
        <v>122</v>
      </c>
      <c r="B72" s="33" t="s">
        <v>117</v>
      </c>
      <c r="C72" s="15">
        <v>0</v>
      </c>
      <c r="D72" s="15">
        <v>0</v>
      </c>
      <c r="E72" s="15">
        <v>0</v>
      </c>
    </row>
    <row r="73" spans="1:5" ht="31.5" x14ac:dyDescent="0.25">
      <c r="A73" s="32" t="s">
        <v>123</v>
      </c>
      <c r="B73" s="33" t="s">
        <v>117</v>
      </c>
      <c r="C73" s="15">
        <v>0.2</v>
      </c>
      <c r="D73" s="15">
        <v>0</v>
      </c>
      <c r="E73" s="15">
        <v>0</v>
      </c>
    </row>
    <row r="74" spans="1:5" ht="31.5" x14ac:dyDescent="0.25">
      <c r="A74" s="32" t="s">
        <v>124</v>
      </c>
      <c r="B74" s="33" t="s">
        <v>117</v>
      </c>
      <c r="C74" s="15">
        <v>9.6999999999999993</v>
      </c>
      <c r="D74" s="15">
        <v>0</v>
      </c>
      <c r="E74" s="15">
        <v>0</v>
      </c>
    </row>
    <row r="75" spans="1:5" ht="15.75" x14ac:dyDescent="0.25">
      <c r="A75" s="7" t="s">
        <v>125</v>
      </c>
      <c r="B75" s="8" t="s">
        <v>126</v>
      </c>
      <c r="C75" s="9">
        <f>SUM(C76:C84)</f>
        <v>66150.700000000012</v>
      </c>
      <c r="D75" s="9">
        <f>SUM(D76:D84)</f>
        <v>21468.3</v>
      </c>
      <c r="E75" s="9">
        <f>SUM(E76:E84)</f>
        <v>20779</v>
      </c>
    </row>
    <row r="76" spans="1:5" ht="78.75" x14ac:dyDescent="0.25">
      <c r="A76" s="17" t="s">
        <v>127</v>
      </c>
      <c r="B76" s="14" t="s">
        <v>128</v>
      </c>
      <c r="C76" s="15">
        <v>10.8</v>
      </c>
      <c r="D76" s="15">
        <v>10.8</v>
      </c>
      <c r="E76" s="15">
        <v>10.8</v>
      </c>
    </row>
    <row r="77" spans="1:5" ht="78.75" x14ac:dyDescent="0.25">
      <c r="A77" s="17" t="s">
        <v>129</v>
      </c>
      <c r="B77" s="14" t="s">
        <v>128</v>
      </c>
      <c r="C77" s="15">
        <v>6.5</v>
      </c>
      <c r="D77" s="15">
        <v>4.4000000000000004</v>
      </c>
      <c r="E77" s="15">
        <v>4.4000000000000004</v>
      </c>
    </row>
    <row r="78" spans="1:5" ht="94.5" x14ac:dyDescent="0.25">
      <c r="A78" s="5" t="s">
        <v>130</v>
      </c>
      <c r="B78" s="14" t="s">
        <v>131</v>
      </c>
      <c r="C78" s="15">
        <v>6132</v>
      </c>
      <c r="D78" s="15">
        <v>4438</v>
      </c>
      <c r="E78" s="15">
        <v>3748.7</v>
      </c>
    </row>
    <row r="79" spans="1:5" ht="78.75" x14ac:dyDescent="0.25">
      <c r="A79" s="17" t="s">
        <v>132</v>
      </c>
      <c r="B79" s="14" t="s">
        <v>133</v>
      </c>
      <c r="C79" s="34">
        <v>100.1</v>
      </c>
      <c r="D79" s="15">
        <v>0</v>
      </c>
      <c r="E79" s="15">
        <v>0</v>
      </c>
    </row>
    <row r="80" spans="1:5" ht="94.5" x14ac:dyDescent="0.25">
      <c r="A80" s="5" t="s">
        <v>134</v>
      </c>
      <c r="B80" s="14" t="s">
        <v>135</v>
      </c>
      <c r="C80" s="15">
        <v>283</v>
      </c>
      <c r="D80" s="15">
        <v>215.1</v>
      </c>
      <c r="E80" s="15">
        <v>215.1</v>
      </c>
    </row>
    <row r="81" spans="1:6" ht="47.25" x14ac:dyDescent="0.25">
      <c r="A81" s="27" t="s">
        <v>136</v>
      </c>
      <c r="B81" s="14" t="s">
        <v>137</v>
      </c>
      <c r="C81" s="15">
        <v>38230.9</v>
      </c>
      <c r="D81" s="15">
        <v>12780</v>
      </c>
      <c r="E81" s="15">
        <v>12780</v>
      </c>
    </row>
    <row r="82" spans="1:6" ht="47.25" x14ac:dyDescent="0.25">
      <c r="A82" s="27" t="s">
        <v>138</v>
      </c>
      <c r="B82" s="14" t="s">
        <v>139</v>
      </c>
      <c r="C82" s="15">
        <v>5849.8</v>
      </c>
      <c r="D82" s="15">
        <v>800</v>
      </c>
      <c r="E82" s="15">
        <v>800</v>
      </c>
    </row>
    <row r="83" spans="1:6" ht="78.75" x14ac:dyDescent="0.25">
      <c r="A83" s="27" t="s">
        <v>140</v>
      </c>
      <c r="B83" s="30" t="s">
        <v>141</v>
      </c>
      <c r="C83" s="15">
        <v>10537.6</v>
      </c>
      <c r="D83" s="15">
        <v>3220</v>
      </c>
      <c r="E83" s="15">
        <v>3220</v>
      </c>
    </row>
    <row r="84" spans="1:6" ht="47.25" x14ac:dyDescent="0.25">
      <c r="A84" s="27" t="s">
        <v>142</v>
      </c>
      <c r="B84" s="30" t="s">
        <v>143</v>
      </c>
      <c r="C84" s="15">
        <v>5000</v>
      </c>
      <c r="D84" s="15">
        <v>0</v>
      </c>
      <c r="E84" s="15">
        <v>0</v>
      </c>
    </row>
    <row r="85" spans="1:6" ht="15.75" x14ac:dyDescent="0.25">
      <c r="A85" s="7" t="s">
        <v>144</v>
      </c>
      <c r="B85" s="8" t="s">
        <v>145</v>
      </c>
      <c r="C85" s="35">
        <f>SUM(C86:C122)</f>
        <v>12705</v>
      </c>
      <c r="D85" s="35">
        <f>SUM(D86:D122)</f>
        <v>6416.7</v>
      </c>
      <c r="E85" s="35">
        <f>SUM(E86:E122)</f>
        <v>6448.4</v>
      </c>
    </row>
    <row r="86" spans="1:6" ht="78.75" x14ac:dyDescent="0.25">
      <c r="A86" s="17" t="s">
        <v>146</v>
      </c>
      <c r="B86" s="14" t="s">
        <v>147</v>
      </c>
      <c r="C86" s="16">
        <v>14.8</v>
      </c>
      <c r="D86" s="16">
        <v>24.5</v>
      </c>
      <c r="E86" s="16">
        <v>24.5</v>
      </c>
    </row>
    <row r="87" spans="1:6" ht="78.75" x14ac:dyDescent="0.25">
      <c r="A87" s="17" t="s">
        <v>148</v>
      </c>
      <c r="B87" s="14" t="s">
        <v>147</v>
      </c>
      <c r="C87" s="16">
        <v>23.9</v>
      </c>
      <c r="D87" s="16">
        <v>46.5</v>
      </c>
      <c r="E87" s="16">
        <v>46.5</v>
      </c>
      <c r="F87" s="36"/>
    </row>
    <row r="88" spans="1:6" ht="94.5" x14ac:dyDescent="0.25">
      <c r="A88" s="17" t="s">
        <v>149</v>
      </c>
      <c r="B88" s="30" t="s">
        <v>150</v>
      </c>
      <c r="C88" s="16">
        <v>39.5</v>
      </c>
      <c r="D88" s="16">
        <v>17.8</v>
      </c>
      <c r="E88" s="16">
        <v>17.8</v>
      </c>
    </row>
    <row r="89" spans="1:6" ht="94.5" x14ac:dyDescent="0.25">
      <c r="A89" s="17" t="s">
        <v>151</v>
      </c>
      <c r="B89" s="30" t="s">
        <v>150</v>
      </c>
      <c r="C89" s="16">
        <v>173.7</v>
      </c>
      <c r="D89" s="16">
        <v>186.2</v>
      </c>
      <c r="E89" s="16">
        <v>186.2</v>
      </c>
    </row>
    <row r="90" spans="1:6" ht="78.75" x14ac:dyDescent="0.25">
      <c r="A90" s="37" t="s">
        <v>152</v>
      </c>
      <c r="B90" s="38" t="s">
        <v>153</v>
      </c>
      <c r="C90" s="16">
        <v>12.5</v>
      </c>
      <c r="D90" s="16">
        <v>9.5</v>
      </c>
      <c r="E90" s="16">
        <v>9.5</v>
      </c>
    </row>
    <row r="91" spans="1:6" ht="78.75" x14ac:dyDescent="0.25">
      <c r="A91" s="37" t="s">
        <v>154</v>
      </c>
      <c r="B91" s="38" t="s">
        <v>153</v>
      </c>
      <c r="C91" s="16">
        <v>4</v>
      </c>
      <c r="D91" s="16">
        <v>30.4</v>
      </c>
      <c r="E91" s="16">
        <v>30.4</v>
      </c>
    </row>
    <row r="92" spans="1:6" ht="94.5" x14ac:dyDescent="0.25">
      <c r="A92" s="37" t="s">
        <v>155</v>
      </c>
      <c r="B92" s="38" t="s">
        <v>156</v>
      </c>
      <c r="C92" s="16">
        <v>9.4</v>
      </c>
      <c r="D92" s="16">
        <v>9.4</v>
      </c>
      <c r="E92" s="16">
        <v>9.4</v>
      </c>
    </row>
    <row r="93" spans="1:6" ht="94.5" x14ac:dyDescent="0.25">
      <c r="A93" s="37" t="s">
        <v>157</v>
      </c>
      <c r="B93" s="38" t="s">
        <v>158</v>
      </c>
      <c r="C93" s="16">
        <v>0</v>
      </c>
      <c r="D93" s="16">
        <v>6.9</v>
      </c>
      <c r="E93" s="16">
        <v>6.9</v>
      </c>
    </row>
    <row r="94" spans="1:6" ht="83.25" customHeight="1" x14ac:dyDescent="0.25">
      <c r="A94" s="37" t="s">
        <v>159</v>
      </c>
      <c r="B94" s="38" t="s">
        <v>160</v>
      </c>
      <c r="C94" s="16">
        <v>5.0999999999999996</v>
      </c>
      <c r="D94" s="16">
        <v>0.2</v>
      </c>
      <c r="E94" s="16">
        <v>0.2</v>
      </c>
    </row>
    <row r="95" spans="1:6" ht="83.25" customHeight="1" x14ac:dyDescent="0.25">
      <c r="A95" s="37" t="s">
        <v>161</v>
      </c>
      <c r="B95" s="38" t="s">
        <v>162</v>
      </c>
      <c r="C95" s="16">
        <v>0</v>
      </c>
      <c r="D95" s="16">
        <v>171.9</v>
      </c>
      <c r="E95" s="16">
        <v>171.9</v>
      </c>
    </row>
    <row r="96" spans="1:6" ht="83.25" customHeight="1" x14ac:dyDescent="0.25">
      <c r="A96" s="37" t="s">
        <v>163</v>
      </c>
      <c r="B96" s="38" t="s">
        <v>164</v>
      </c>
      <c r="C96" s="16">
        <v>1.3</v>
      </c>
      <c r="D96" s="16"/>
      <c r="E96" s="16"/>
    </row>
    <row r="97" spans="1:241" ht="96" customHeight="1" x14ac:dyDescent="0.25">
      <c r="A97" s="39" t="s">
        <v>165</v>
      </c>
      <c r="B97" s="38" t="s">
        <v>166</v>
      </c>
      <c r="C97" s="16">
        <v>400.3</v>
      </c>
      <c r="D97" s="16">
        <v>474</v>
      </c>
      <c r="E97" s="16">
        <v>474</v>
      </c>
    </row>
    <row r="98" spans="1:241" s="19" customFormat="1" ht="124.5" customHeight="1" x14ac:dyDescent="0.25">
      <c r="A98" s="39" t="s">
        <v>167</v>
      </c>
      <c r="B98" s="38" t="s">
        <v>168</v>
      </c>
      <c r="C98" s="16">
        <v>6.9</v>
      </c>
      <c r="D98" s="16">
        <v>174.8</v>
      </c>
      <c r="E98" s="16">
        <v>174.8</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row>
    <row r="99" spans="1:241" s="19" customFormat="1" ht="94.5" x14ac:dyDescent="0.25">
      <c r="A99" s="39" t="s">
        <v>169</v>
      </c>
      <c r="B99" s="38" t="s">
        <v>170</v>
      </c>
      <c r="C99" s="16">
        <v>0.5</v>
      </c>
      <c r="D99" s="16">
        <v>0</v>
      </c>
      <c r="E99" s="16">
        <v>0</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row>
    <row r="100" spans="1:241" s="19" customFormat="1" ht="91.5" customHeight="1" x14ac:dyDescent="0.25">
      <c r="A100" s="39" t="s">
        <v>171</v>
      </c>
      <c r="B100" s="38" t="s">
        <v>172</v>
      </c>
      <c r="C100" s="16">
        <v>9.6999999999999993</v>
      </c>
      <c r="D100" s="16">
        <v>13.6</v>
      </c>
      <c r="E100" s="16">
        <v>13.6</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row>
    <row r="101" spans="1:241" s="19" customFormat="1" ht="125.25" customHeight="1" x14ac:dyDescent="0.25">
      <c r="A101" s="39" t="s">
        <v>173</v>
      </c>
      <c r="B101" s="38" t="s">
        <v>174</v>
      </c>
      <c r="C101" s="16">
        <v>1</v>
      </c>
      <c r="D101" s="16">
        <v>0</v>
      </c>
      <c r="E101" s="16">
        <v>0</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row>
    <row r="102" spans="1:241" s="19" customFormat="1" ht="79.5" customHeight="1" x14ac:dyDescent="0.25">
      <c r="A102" s="39" t="s">
        <v>175</v>
      </c>
      <c r="B102" s="38" t="s">
        <v>176</v>
      </c>
      <c r="C102" s="16">
        <v>1.1000000000000001</v>
      </c>
      <c r="D102" s="16">
        <v>0.2</v>
      </c>
      <c r="E102" s="16">
        <v>0.2</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row>
    <row r="103" spans="1:241" s="19" customFormat="1" ht="78.75" x14ac:dyDescent="0.25">
      <c r="A103" s="27" t="s">
        <v>177</v>
      </c>
      <c r="B103" s="38" t="s">
        <v>176</v>
      </c>
      <c r="C103" s="16">
        <v>100</v>
      </c>
      <c r="D103" s="16">
        <v>530.29999999999995</v>
      </c>
      <c r="E103" s="16">
        <v>530.29999999999995</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row>
    <row r="104" spans="1:241" s="19" customFormat="1" ht="78.75" x14ac:dyDescent="0.25">
      <c r="A104" s="27" t="s">
        <v>178</v>
      </c>
      <c r="B104" s="38" t="s">
        <v>176</v>
      </c>
      <c r="C104" s="16">
        <v>0.2</v>
      </c>
      <c r="D104" s="16">
        <v>2</v>
      </c>
      <c r="E104" s="16">
        <v>2</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row>
    <row r="105" spans="1:241" ht="94.5" x14ac:dyDescent="0.25">
      <c r="A105" s="27" t="s">
        <v>179</v>
      </c>
      <c r="B105" s="14" t="s">
        <v>180</v>
      </c>
      <c r="C105" s="16">
        <v>70.599999999999994</v>
      </c>
      <c r="D105" s="16">
        <v>73</v>
      </c>
      <c r="E105" s="16">
        <v>73</v>
      </c>
    </row>
    <row r="106" spans="1:241" ht="94.5" x14ac:dyDescent="0.25">
      <c r="A106" s="27" t="s">
        <v>181</v>
      </c>
      <c r="B106" s="14" t="s">
        <v>180</v>
      </c>
      <c r="C106" s="16">
        <v>685</v>
      </c>
      <c r="D106" s="16">
        <v>606.9</v>
      </c>
      <c r="E106" s="16">
        <v>606.9</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row>
    <row r="107" spans="1:241" s="19" customFormat="1" ht="47.25" x14ac:dyDescent="0.25">
      <c r="A107" s="39" t="s">
        <v>182</v>
      </c>
      <c r="B107" s="38" t="s">
        <v>183</v>
      </c>
      <c r="C107" s="16">
        <v>130.1</v>
      </c>
      <c r="D107" s="16">
        <v>117.1</v>
      </c>
      <c r="E107" s="16">
        <v>117.1</v>
      </c>
    </row>
    <row r="108" spans="1:241" s="19" customFormat="1" ht="78.75" x14ac:dyDescent="0.25">
      <c r="A108" s="39" t="s">
        <v>184</v>
      </c>
      <c r="B108" s="38" t="s">
        <v>185</v>
      </c>
      <c r="C108" s="16">
        <v>456.5</v>
      </c>
      <c r="D108" s="16">
        <v>0</v>
      </c>
      <c r="E108" s="16">
        <v>0</v>
      </c>
    </row>
    <row r="109" spans="1:241" s="19" customFormat="1" ht="78.75" x14ac:dyDescent="0.25">
      <c r="A109" s="39" t="s">
        <v>186</v>
      </c>
      <c r="B109" s="38" t="s">
        <v>185</v>
      </c>
      <c r="C109" s="16">
        <v>0.7</v>
      </c>
      <c r="D109" s="16">
        <v>0</v>
      </c>
      <c r="E109" s="16">
        <v>0</v>
      </c>
    </row>
    <row r="110" spans="1:241" s="19" customFormat="1" ht="78.75" x14ac:dyDescent="0.25">
      <c r="A110" s="39" t="s">
        <v>187</v>
      </c>
      <c r="B110" s="38" t="s">
        <v>185</v>
      </c>
      <c r="C110" s="16">
        <v>6.3</v>
      </c>
      <c r="D110" s="16">
        <v>0</v>
      </c>
      <c r="E110" s="16">
        <v>0</v>
      </c>
    </row>
    <row r="111" spans="1:241" s="19" customFormat="1" ht="78.75" x14ac:dyDescent="0.25">
      <c r="A111" s="39" t="s">
        <v>188</v>
      </c>
      <c r="B111" s="38" t="s">
        <v>185</v>
      </c>
      <c r="C111" s="16">
        <v>1.1000000000000001</v>
      </c>
      <c r="D111" s="16">
        <v>0</v>
      </c>
      <c r="E111" s="16">
        <v>0</v>
      </c>
    </row>
    <row r="112" spans="1:241" s="40" customFormat="1" ht="78.75" x14ac:dyDescent="0.25">
      <c r="A112" s="27" t="s">
        <v>189</v>
      </c>
      <c r="B112" s="14" t="s">
        <v>190</v>
      </c>
      <c r="C112" s="16">
        <v>7700</v>
      </c>
      <c r="D112" s="16">
        <v>2827.4</v>
      </c>
      <c r="E112" s="16">
        <v>2827.4</v>
      </c>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row>
    <row r="113" spans="1:241" s="40" customFormat="1" ht="47.25" x14ac:dyDescent="0.25">
      <c r="A113" s="27" t="s">
        <v>191</v>
      </c>
      <c r="B113" s="14" t="s">
        <v>192</v>
      </c>
      <c r="C113" s="16">
        <v>175</v>
      </c>
      <c r="D113" s="16">
        <v>0</v>
      </c>
      <c r="E113" s="16">
        <v>0</v>
      </c>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row>
    <row r="114" spans="1:241" s="40" customFormat="1" ht="68.25" customHeight="1" x14ac:dyDescent="0.25">
      <c r="A114" s="27" t="s">
        <v>193</v>
      </c>
      <c r="B114" s="14" t="s">
        <v>194</v>
      </c>
      <c r="C114" s="16">
        <v>193.2</v>
      </c>
      <c r="D114" s="16">
        <v>0</v>
      </c>
      <c r="E114" s="16">
        <v>0</v>
      </c>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row>
    <row r="115" spans="1:241" s="40" customFormat="1" ht="68.25" customHeight="1" x14ac:dyDescent="0.25">
      <c r="A115" s="27" t="s">
        <v>195</v>
      </c>
      <c r="B115" s="14" t="s">
        <v>194</v>
      </c>
      <c r="C115" s="16">
        <v>135</v>
      </c>
      <c r="D115" s="16">
        <v>0</v>
      </c>
      <c r="E115" s="16">
        <v>0</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row>
    <row r="116" spans="1:241" s="40" customFormat="1" ht="161.25" customHeight="1" x14ac:dyDescent="0.25">
      <c r="A116" s="39" t="s">
        <v>196</v>
      </c>
      <c r="B116" s="38" t="s">
        <v>197</v>
      </c>
      <c r="C116" s="16">
        <v>50.4</v>
      </c>
      <c r="D116" s="16">
        <v>84.4</v>
      </c>
      <c r="E116" s="16">
        <v>84.4</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row>
    <row r="117" spans="1:241" s="40" customFormat="1" ht="63" x14ac:dyDescent="0.25">
      <c r="A117" s="27" t="s">
        <v>198</v>
      </c>
      <c r="B117" s="14" t="s">
        <v>199</v>
      </c>
      <c r="C117" s="16">
        <v>5.8</v>
      </c>
      <c r="D117" s="16">
        <v>30</v>
      </c>
      <c r="E117" s="16">
        <v>30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row>
    <row r="118" spans="1:241" s="40" customFormat="1" ht="77.25" customHeight="1" x14ac:dyDescent="0.25">
      <c r="A118" s="27" t="s">
        <v>200</v>
      </c>
      <c r="B118" s="14" t="s">
        <v>199</v>
      </c>
      <c r="C118" s="16">
        <v>900</v>
      </c>
      <c r="D118" s="16">
        <v>200</v>
      </c>
      <c r="E118" s="16">
        <v>200</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row>
    <row r="119" spans="1:241" s="40" customFormat="1" ht="71.25" customHeight="1" x14ac:dyDescent="0.25">
      <c r="A119" s="27" t="s">
        <v>201</v>
      </c>
      <c r="B119" s="14" t="s">
        <v>199</v>
      </c>
      <c r="C119" s="16">
        <v>141.5</v>
      </c>
      <c r="D119" s="16">
        <v>100</v>
      </c>
      <c r="E119" s="16">
        <v>100</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row>
    <row r="120" spans="1:241" s="40" customFormat="1" ht="78.75" x14ac:dyDescent="0.25">
      <c r="A120" s="27" t="s">
        <v>202</v>
      </c>
      <c r="B120" s="14" t="s">
        <v>203</v>
      </c>
      <c r="C120" s="16">
        <v>5</v>
      </c>
      <c r="D120" s="16">
        <v>136</v>
      </c>
      <c r="E120" s="16">
        <v>136</v>
      </c>
      <c r="F120" s="19"/>
      <c r="G120" s="19"/>
      <c r="H120" s="2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row>
    <row r="121" spans="1:241" s="40" customFormat="1" ht="110.25" x14ac:dyDescent="0.25">
      <c r="A121" s="27" t="s">
        <v>204</v>
      </c>
      <c r="B121" s="14" t="s">
        <v>205</v>
      </c>
      <c r="C121" s="16">
        <v>0</v>
      </c>
      <c r="D121" s="16">
        <v>410</v>
      </c>
      <c r="E121" s="16">
        <v>410</v>
      </c>
      <c r="F121" s="19"/>
      <c r="G121" s="19"/>
      <c r="H121" s="2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row>
    <row r="122" spans="1:241" s="40" customFormat="1" ht="115.5" customHeight="1" x14ac:dyDescent="0.25">
      <c r="A122" s="27" t="s">
        <v>206</v>
      </c>
      <c r="B122" s="14" t="s">
        <v>205</v>
      </c>
      <c r="C122" s="16">
        <v>1244.9000000000001</v>
      </c>
      <c r="D122" s="16">
        <v>133.69999999999999</v>
      </c>
      <c r="E122" s="16">
        <v>165.4</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row>
    <row r="123" spans="1:241" s="40" customFormat="1" ht="15.75" x14ac:dyDescent="0.25">
      <c r="A123" s="7" t="s">
        <v>207</v>
      </c>
      <c r="B123" s="8" t="s">
        <v>208</v>
      </c>
      <c r="C123" s="9">
        <f>C124</f>
        <v>0</v>
      </c>
      <c r="D123" s="9">
        <f>D124</f>
        <v>312.39999999999998</v>
      </c>
      <c r="E123" s="9">
        <f>E124</f>
        <v>311.89999999999998</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row>
    <row r="124" spans="1:241" s="40" customFormat="1" ht="15.75" x14ac:dyDescent="0.25">
      <c r="A124" s="5" t="s">
        <v>209</v>
      </c>
      <c r="B124" s="14" t="s">
        <v>210</v>
      </c>
      <c r="C124" s="15">
        <v>0</v>
      </c>
      <c r="D124" s="15">
        <v>312.39999999999998</v>
      </c>
      <c r="E124" s="15">
        <v>311.89999999999998</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row>
    <row r="125" spans="1:241" s="40" customFormat="1" ht="21" customHeight="1" x14ac:dyDescent="0.25">
      <c r="A125" s="41" t="s">
        <v>211</v>
      </c>
      <c r="B125" s="8" t="s">
        <v>212</v>
      </c>
      <c r="C125" s="9">
        <f t="shared" ref="C125" si="0">C126</f>
        <v>16</v>
      </c>
      <c r="D125" s="15">
        <v>0</v>
      </c>
      <c r="E125" s="15">
        <v>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row>
    <row r="126" spans="1:241" s="40" customFormat="1" ht="17.25" customHeight="1" x14ac:dyDescent="0.25">
      <c r="A126" s="41" t="s">
        <v>213</v>
      </c>
      <c r="B126" s="42" t="s">
        <v>214</v>
      </c>
      <c r="C126" s="15">
        <v>16</v>
      </c>
      <c r="D126" s="15">
        <v>0</v>
      </c>
      <c r="E126" s="15">
        <v>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row>
    <row r="127" spans="1:241" s="40" customFormat="1" ht="20.25" customHeight="1" x14ac:dyDescent="0.25">
      <c r="A127" s="66" t="s">
        <v>215</v>
      </c>
      <c r="B127" s="66"/>
      <c r="C127" s="9">
        <f>C123+C85+C75+C57+C53+C42+C125</f>
        <v>200321.6</v>
      </c>
      <c r="D127" s="9">
        <f>D123+D85+D75+D57+D53+D42</f>
        <v>116883.49999999997</v>
      </c>
      <c r="E127" s="9">
        <f>E123+E85+E75+E57+E53+E42</f>
        <v>116179.49999999999</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row>
    <row r="128" spans="1:241" s="40" customFormat="1" ht="15.75" x14ac:dyDescent="0.25">
      <c r="A128" s="43" t="s">
        <v>216</v>
      </c>
      <c r="B128" s="44" t="s">
        <v>217</v>
      </c>
      <c r="C128" s="9">
        <f>C127+C41</f>
        <v>2617369.8000000003</v>
      </c>
      <c r="D128" s="9">
        <f>D127+D41</f>
        <v>2473788.2000000002</v>
      </c>
      <c r="E128" s="9">
        <f>E127+E41</f>
        <v>2619505.3000000003</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row>
    <row r="129" spans="1:239" s="40" customFormat="1" ht="47.25" x14ac:dyDescent="0.25">
      <c r="A129" s="7" t="s">
        <v>218</v>
      </c>
      <c r="B129" s="45" t="s">
        <v>219</v>
      </c>
      <c r="C129" s="9">
        <f>C130+C135+C193+C237</f>
        <v>5098680.8000000007</v>
      </c>
      <c r="D129" s="9">
        <f>D130+D135+D193+D237</f>
        <v>4100545.1999999997</v>
      </c>
      <c r="E129" s="9">
        <f>E130+E135+E193+E237</f>
        <v>3669752.4</v>
      </c>
      <c r="F129" s="2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row>
    <row r="130" spans="1:239" s="40" customFormat="1" ht="31.5" x14ac:dyDescent="0.25">
      <c r="A130" s="7" t="s">
        <v>220</v>
      </c>
      <c r="B130" s="8" t="s">
        <v>221</v>
      </c>
      <c r="C130" s="9">
        <f>SUM(C131:C134)</f>
        <v>874200.5</v>
      </c>
      <c r="D130" s="9">
        <f>SUM(D131:D133)</f>
        <v>176472.7</v>
      </c>
      <c r="E130" s="9">
        <f>SUM(E131:E133)</f>
        <v>158427.70000000001</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row>
    <row r="131" spans="1:239" s="40" customFormat="1" ht="47.25" x14ac:dyDescent="0.25">
      <c r="A131" s="5" t="s">
        <v>222</v>
      </c>
      <c r="B131" s="14" t="s">
        <v>223</v>
      </c>
      <c r="C131" s="15">
        <v>237227</v>
      </c>
      <c r="D131" s="15">
        <v>75911</v>
      </c>
      <c r="E131" s="15">
        <v>57866</v>
      </c>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row>
    <row r="132" spans="1:239" s="40" customFormat="1" ht="90.75" customHeight="1" x14ac:dyDescent="0.25">
      <c r="A132" s="5" t="s">
        <v>224</v>
      </c>
      <c r="B132" s="14" t="s">
        <v>225</v>
      </c>
      <c r="C132" s="15">
        <v>519330.3</v>
      </c>
      <c r="D132" s="15">
        <v>0</v>
      </c>
      <c r="E132" s="15">
        <v>0</v>
      </c>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row>
    <row r="133" spans="1:239" s="40" customFormat="1" ht="47.25" x14ac:dyDescent="0.25">
      <c r="A133" s="5" t="s">
        <v>226</v>
      </c>
      <c r="B133" s="14" t="s">
        <v>227</v>
      </c>
      <c r="C133" s="15">
        <v>100561.7</v>
      </c>
      <c r="D133" s="15">
        <v>100561.7</v>
      </c>
      <c r="E133" s="15">
        <v>100561.7</v>
      </c>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row>
    <row r="134" spans="1:239" s="40" customFormat="1" ht="47.25" x14ac:dyDescent="0.25">
      <c r="A134" s="39" t="s">
        <v>228</v>
      </c>
      <c r="B134" s="46" t="s">
        <v>229</v>
      </c>
      <c r="C134" s="15">
        <v>17081.5</v>
      </c>
      <c r="D134" s="15">
        <v>0</v>
      </c>
      <c r="E134" s="15">
        <v>0</v>
      </c>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row>
    <row r="135" spans="1:239" ht="31.5" x14ac:dyDescent="0.25">
      <c r="A135" s="7" t="s">
        <v>230</v>
      </c>
      <c r="B135" s="8" t="s">
        <v>231</v>
      </c>
      <c r="C135" s="9">
        <f t="shared" ref="C135:E135" si="1">SUM(C136:C192)</f>
        <v>1211904.6000000006</v>
      </c>
      <c r="D135" s="9">
        <f t="shared" si="1"/>
        <v>1023107.4</v>
      </c>
      <c r="E135" s="9">
        <f t="shared" si="1"/>
        <v>565199.9</v>
      </c>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row>
    <row r="136" spans="1:239" ht="94.5" x14ac:dyDescent="0.25">
      <c r="A136" s="5" t="s">
        <v>232</v>
      </c>
      <c r="B136" s="14" t="s">
        <v>233</v>
      </c>
      <c r="C136" s="15">
        <v>0</v>
      </c>
      <c r="D136" s="15">
        <v>153719.29999999999</v>
      </c>
      <c r="E136" s="9">
        <v>0</v>
      </c>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row>
    <row r="137" spans="1:239" ht="94.5" x14ac:dyDescent="0.25">
      <c r="A137" s="5" t="s">
        <v>232</v>
      </c>
      <c r="B137" s="14" t="s">
        <v>234</v>
      </c>
      <c r="C137" s="15">
        <v>266250.7</v>
      </c>
      <c r="D137" s="16">
        <v>87353.2</v>
      </c>
      <c r="E137" s="16">
        <v>87402.1</v>
      </c>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row>
    <row r="138" spans="1:239" ht="94.5" x14ac:dyDescent="0.25">
      <c r="A138" s="5" t="s">
        <v>232</v>
      </c>
      <c r="B138" s="14" t="s">
        <v>233</v>
      </c>
      <c r="C138" s="15">
        <v>70000</v>
      </c>
      <c r="D138" s="16">
        <v>0</v>
      </c>
      <c r="E138" s="16">
        <v>0</v>
      </c>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row>
    <row r="139" spans="1:239" ht="63" x14ac:dyDescent="0.25">
      <c r="A139" s="5" t="s">
        <v>235</v>
      </c>
      <c r="B139" s="14" t="s">
        <v>236</v>
      </c>
      <c r="C139" s="15">
        <v>15928</v>
      </c>
      <c r="D139" s="16">
        <v>166193</v>
      </c>
      <c r="E139" s="16">
        <v>0</v>
      </c>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row>
    <row r="140" spans="1:239" ht="78.75" x14ac:dyDescent="0.25">
      <c r="A140" s="5" t="s">
        <v>237</v>
      </c>
      <c r="B140" s="14" t="s">
        <v>238</v>
      </c>
      <c r="C140" s="15">
        <v>28587.4</v>
      </c>
      <c r="D140" s="16">
        <v>0</v>
      </c>
      <c r="E140" s="16">
        <v>0</v>
      </c>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row>
    <row r="141" spans="1:239" ht="47.25" x14ac:dyDescent="0.25">
      <c r="A141" s="5" t="s">
        <v>239</v>
      </c>
      <c r="B141" s="14" t="s">
        <v>240</v>
      </c>
      <c r="C141" s="15">
        <v>8243.5</v>
      </c>
      <c r="D141" s="16">
        <v>85998.9</v>
      </c>
      <c r="E141" s="16">
        <v>0</v>
      </c>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row>
    <row r="142" spans="1:239" ht="47.25" x14ac:dyDescent="0.25">
      <c r="A142" s="5" t="s">
        <v>241</v>
      </c>
      <c r="B142" s="14" t="s">
        <v>242</v>
      </c>
      <c r="C142" s="15">
        <v>4164.8</v>
      </c>
      <c r="D142" s="16">
        <v>0</v>
      </c>
      <c r="E142" s="16">
        <v>0</v>
      </c>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row>
    <row r="143" spans="1:239" s="40" customFormat="1" ht="31.5" x14ac:dyDescent="0.25">
      <c r="A143" s="5" t="s">
        <v>243</v>
      </c>
      <c r="B143" s="14" t="s">
        <v>244</v>
      </c>
      <c r="C143" s="15">
        <v>0</v>
      </c>
      <c r="D143" s="16">
        <v>21120.400000000001</v>
      </c>
      <c r="E143" s="16">
        <v>0</v>
      </c>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row>
    <row r="144" spans="1:239" s="40" customFormat="1" ht="63" x14ac:dyDescent="0.25">
      <c r="A144" s="5" t="s">
        <v>245</v>
      </c>
      <c r="B144" s="14" t="s">
        <v>246</v>
      </c>
      <c r="C144" s="15">
        <v>0</v>
      </c>
      <c r="D144" s="16">
        <v>17819.7</v>
      </c>
      <c r="E144" s="16">
        <v>0</v>
      </c>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row>
    <row r="145" spans="1:239" s="40" customFormat="1" ht="94.5" x14ac:dyDescent="0.25">
      <c r="A145" s="5" t="s">
        <v>247</v>
      </c>
      <c r="B145" s="14" t="s">
        <v>248</v>
      </c>
      <c r="C145" s="15">
        <v>4725.3999999999996</v>
      </c>
      <c r="D145" s="16">
        <v>0</v>
      </c>
      <c r="E145" s="16">
        <v>0</v>
      </c>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row>
    <row r="146" spans="1:239" s="40" customFormat="1" ht="63" x14ac:dyDescent="0.25">
      <c r="A146" s="5" t="s">
        <v>249</v>
      </c>
      <c r="B146" s="14" t="s">
        <v>250</v>
      </c>
      <c r="C146" s="15">
        <v>108141.1</v>
      </c>
      <c r="D146" s="16">
        <v>108141.1</v>
      </c>
      <c r="E146" s="16">
        <v>102950.9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row>
    <row r="147" spans="1:239" ht="47.25" x14ac:dyDescent="0.25">
      <c r="A147" s="5" t="s">
        <v>251</v>
      </c>
      <c r="B147" s="12" t="s">
        <v>252</v>
      </c>
      <c r="C147" s="15">
        <v>786.9</v>
      </c>
      <c r="D147" s="16">
        <v>1046.8</v>
      </c>
      <c r="E147" s="16">
        <v>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row>
    <row r="148" spans="1:239" ht="31.5" x14ac:dyDescent="0.25">
      <c r="A148" s="5" t="s">
        <v>253</v>
      </c>
      <c r="B148" s="12" t="s">
        <v>254</v>
      </c>
      <c r="C148" s="15">
        <v>6552</v>
      </c>
      <c r="D148" s="16">
        <v>0</v>
      </c>
      <c r="E148" s="16">
        <v>0</v>
      </c>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row>
    <row r="149" spans="1:239" s="40" customFormat="1" ht="31.5" x14ac:dyDescent="0.25">
      <c r="A149" s="5" t="s">
        <v>255</v>
      </c>
      <c r="B149" s="12" t="s">
        <v>256</v>
      </c>
      <c r="C149" s="15">
        <v>1921.9</v>
      </c>
      <c r="D149" s="16">
        <v>0</v>
      </c>
      <c r="E149" s="16">
        <v>0</v>
      </c>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row>
    <row r="150" spans="1:239" s="40" customFormat="1" ht="63" x14ac:dyDescent="0.25">
      <c r="A150" s="47" t="s">
        <v>257</v>
      </c>
      <c r="B150" s="14" t="s">
        <v>258</v>
      </c>
      <c r="C150" s="15">
        <v>808.3</v>
      </c>
      <c r="D150" s="16">
        <v>808.3</v>
      </c>
      <c r="E150" s="16">
        <v>809.3</v>
      </c>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row>
    <row r="151" spans="1:239" s="40" customFormat="1" ht="63" x14ac:dyDescent="0.25">
      <c r="A151" s="47" t="s">
        <v>257</v>
      </c>
      <c r="B151" s="48" t="s">
        <v>259</v>
      </c>
      <c r="C151" s="15">
        <v>0</v>
      </c>
      <c r="D151" s="16">
        <v>0</v>
      </c>
      <c r="E151" s="16">
        <v>3777</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row>
    <row r="152" spans="1:239" s="40" customFormat="1" ht="47.25" x14ac:dyDescent="0.25">
      <c r="A152" s="47" t="s">
        <v>257</v>
      </c>
      <c r="B152" s="49" t="s">
        <v>260</v>
      </c>
      <c r="C152" s="15">
        <v>63.3</v>
      </c>
      <c r="D152" s="16">
        <v>0</v>
      </c>
      <c r="E152" s="16">
        <v>0</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row>
    <row r="153" spans="1:239" s="40" customFormat="1" ht="31.5" x14ac:dyDescent="0.25">
      <c r="A153" s="50" t="s">
        <v>261</v>
      </c>
      <c r="B153" s="30" t="s">
        <v>262</v>
      </c>
      <c r="C153" s="15">
        <v>58937.8</v>
      </c>
      <c r="D153" s="16">
        <v>65150.1</v>
      </c>
      <c r="E153" s="16">
        <v>0</v>
      </c>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row>
    <row r="154" spans="1:239" s="40" customFormat="1" ht="31.5" x14ac:dyDescent="0.25">
      <c r="A154" s="50" t="s">
        <v>263</v>
      </c>
      <c r="B154" s="30" t="s">
        <v>264</v>
      </c>
      <c r="C154" s="15">
        <v>133053.29999999999</v>
      </c>
      <c r="D154" s="16">
        <v>0</v>
      </c>
      <c r="E154" s="16">
        <v>0</v>
      </c>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row>
    <row r="155" spans="1:239" s="40" customFormat="1" ht="47.25" x14ac:dyDescent="0.25">
      <c r="A155" s="5" t="s">
        <v>265</v>
      </c>
      <c r="B155" s="12" t="s">
        <v>266</v>
      </c>
      <c r="C155" s="15">
        <v>0</v>
      </c>
      <c r="D155" s="16">
        <v>23151.8</v>
      </c>
      <c r="E155" s="16">
        <v>23151.8</v>
      </c>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row>
    <row r="156" spans="1:239" s="40" customFormat="1" ht="63" x14ac:dyDescent="0.25">
      <c r="A156" s="5" t="s">
        <v>265</v>
      </c>
      <c r="B156" s="12" t="s">
        <v>267</v>
      </c>
      <c r="C156" s="15">
        <v>0</v>
      </c>
      <c r="D156" s="16">
        <v>0</v>
      </c>
      <c r="E156" s="16">
        <v>0</v>
      </c>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row>
    <row r="157" spans="1:239" s="40" customFormat="1" ht="63" x14ac:dyDescent="0.25">
      <c r="A157" s="5" t="s">
        <v>265</v>
      </c>
      <c r="B157" s="12" t="s">
        <v>268</v>
      </c>
      <c r="C157" s="15">
        <v>135038.29999999999</v>
      </c>
      <c r="D157" s="16">
        <v>0</v>
      </c>
      <c r="E157" s="16">
        <v>0</v>
      </c>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row>
    <row r="158" spans="1:239" s="40" customFormat="1" ht="31.5" x14ac:dyDescent="0.25">
      <c r="A158" s="50" t="s">
        <v>269</v>
      </c>
      <c r="B158" s="14" t="s">
        <v>270</v>
      </c>
      <c r="C158" s="15">
        <v>0</v>
      </c>
      <c r="D158" s="16">
        <v>0</v>
      </c>
      <c r="E158" s="16">
        <v>0</v>
      </c>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row>
    <row r="159" spans="1:239" s="40" customFormat="1" ht="63" x14ac:dyDescent="0.25">
      <c r="A159" s="50" t="s">
        <v>269</v>
      </c>
      <c r="B159" s="14" t="s">
        <v>271</v>
      </c>
      <c r="C159" s="15">
        <v>11289.8</v>
      </c>
      <c r="D159" s="16">
        <v>0</v>
      </c>
      <c r="E159" s="16">
        <v>0</v>
      </c>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row>
    <row r="160" spans="1:239" s="40" customFormat="1" ht="63" x14ac:dyDescent="0.25">
      <c r="A160" s="50" t="s">
        <v>269</v>
      </c>
      <c r="B160" s="14" t="s">
        <v>272</v>
      </c>
      <c r="C160" s="15">
        <v>100000</v>
      </c>
      <c r="D160" s="16">
        <v>100000</v>
      </c>
      <c r="E160" s="16">
        <v>100000</v>
      </c>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row>
    <row r="161" spans="1:239" s="40" customFormat="1" ht="63" x14ac:dyDescent="0.25">
      <c r="A161" s="50" t="s">
        <v>269</v>
      </c>
      <c r="B161" s="14" t="s">
        <v>273</v>
      </c>
      <c r="C161" s="15">
        <v>5000</v>
      </c>
      <c r="D161" s="16">
        <v>5000</v>
      </c>
      <c r="E161" s="16">
        <v>5000</v>
      </c>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row>
    <row r="162" spans="1:239" s="40" customFormat="1" ht="110.25" x14ac:dyDescent="0.25">
      <c r="A162" s="50" t="s">
        <v>269</v>
      </c>
      <c r="B162" s="14" t="s">
        <v>274</v>
      </c>
      <c r="C162" s="15">
        <v>72345.3</v>
      </c>
      <c r="D162" s="16">
        <v>68728</v>
      </c>
      <c r="E162" s="16">
        <v>65110.7</v>
      </c>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row>
    <row r="163" spans="1:239" s="40" customFormat="1" ht="47.25" x14ac:dyDescent="0.25">
      <c r="A163" s="50" t="s">
        <v>269</v>
      </c>
      <c r="B163" s="14" t="s">
        <v>275</v>
      </c>
      <c r="C163" s="15">
        <v>0</v>
      </c>
      <c r="D163" s="16">
        <v>6984.9</v>
      </c>
      <c r="E163" s="16">
        <v>6992.7</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row>
    <row r="164" spans="1:239" s="40" customFormat="1" ht="110.25" x14ac:dyDescent="0.25">
      <c r="A164" s="50" t="s">
        <v>269</v>
      </c>
      <c r="B164" s="12" t="s">
        <v>276</v>
      </c>
      <c r="C164" s="15">
        <v>38870</v>
      </c>
      <c r="D164" s="16">
        <v>0</v>
      </c>
      <c r="E164" s="16">
        <v>25697</v>
      </c>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row>
    <row r="165" spans="1:239" s="40" customFormat="1" ht="31.5" x14ac:dyDescent="0.25">
      <c r="A165" s="50" t="s">
        <v>269</v>
      </c>
      <c r="B165" s="12" t="s">
        <v>277</v>
      </c>
      <c r="C165" s="15">
        <v>48230.7</v>
      </c>
      <c r="D165" s="16">
        <v>0</v>
      </c>
      <c r="E165" s="16">
        <v>0</v>
      </c>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row>
    <row r="166" spans="1:239" ht="47.25" x14ac:dyDescent="0.25">
      <c r="A166" s="5" t="s">
        <v>278</v>
      </c>
      <c r="B166" s="14" t="s">
        <v>279</v>
      </c>
      <c r="C166" s="15">
        <v>24585.3</v>
      </c>
      <c r="D166" s="15">
        <v>24331.9</v>
      </c>
      <c r="E166" s="15">
        <v>24331.9</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row>
    <row r="167" spans="1:239" s="40" customFormat="1" ht="47.25" x14ac:dyDescent="0.25">
      <c r="A167" s="5" t="s">
        <v>280</v>
      </c>
      <c r="B167" s="12" t="s">
        <v>281</v>
      </c>
      <c r="C167" s="15">
        <v>1584.9</v>
      </c>
      <c r="D167" s="15">
        <v>1584.9</v>
      </c>
      <c r="E167" s="15">
        <v>1584.9</v>
      </c>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row>
    <row r="168" spans="1:239" s="40" customFormat="1" ht="63" x14ac:dyDescent="0.25">
      <c r="A168" s="5" t="s">
        <v>280</v>
      </c>
      <c r="B168" s="12" t="s">
        <v>282</v>
      </c>
      <c r="C168" s="15">
        <v>704.4</v>
      </c>
      <c r="D168" s="15">
        <v>704.4</v>
      </c>
      <c r="E168" s="15">
        <v>704.4</v>
      </c>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row>
    <row r="169" spans="1:239" s="40" customFormat="1" ht="47.25" x14ac:dyDescent="0.25">
      <c r="A169" s="5" t="s">
        <v>280</v>
      </c>
      <c r="B169" s="12" t="s">
        <v>283</v>
      </c>
      <c r="C169" s="15">
        <v>1037</v>
      </c>
      <c r="D169" s="15">
        <v>880.5</v>
      </c>
      <c r="E169" s="15">
        <v>880.5</v>
      </c>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row>
    <row r="170" spans="1:239" ht="47.25" x14ac:dyDescent="0.25">
      <c r="A170" s="5" t="s">
        <v>280</v>
      </c>
      <c r="B170" s="14" t="s">
        <v>284</v>
      </c>
      <c r="C170" s="15">
        <v>322.60000000000002</v>
      </c>
      <c r="D170" s="16">
        <v>322.60000000000002</v>
      </c>
      <c r="E170" s="16">
        <v>322.60000000000002</v>
      </c>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row>
    <row r="171" spans="1:239" s="40" customFormat="1" ht="63" x14ac:dyDescent="0.25">
      <c r="A171" s="5" t="s">
        <v>280</v>
      </c>
      <c r="B171" s="14" t="s">
        <v>285</v>
      </c>
      <c r="C171" s="15">
        <v>880.5</v>
      </c>
      <c r="D171" s="15">
        <v>880.5</v>
      </c>
      <c r="E171" s="15">
        <v>880.5</v>
      </c>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row>
    <row r="172" spans="1:239" s="40" customFormat="1" ht="47.25" x14ac:dyDescent="0.25">
      <c r="A172" s="5" t="s">
        <v>280</v>
      </c>
      <c r="B172" s="14" t="s">
        <v>286</v>
      </c>
      <c r="C172" s="15">
        <v>5321.5</v>
      </c>
      <c r="D172" s="15">
        <v>2380</v>
      </c>
      <c r="E172" s="15">
        <v>2380</v>
      </c>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row>
    <row r="173" spans="1:239" s="40" customFormat="1" ht="63" x14ac:dyDescent="0.25">
      <c r="A173" s="50" t="s">
        <v>280</v>
      </c>
      <c r="B173" s="14" t="s">
        <v>287</v>
      </c>
      <c r="C173" s="15">
        <v>5890.9</v>
      </c>
      <c r="D173" s="15">
        <v>4922.6000000000004</v>
      </c>
      <c r="E173" s="15">
        <v>4922.6000000000004</v>
      </c>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row>
    <row r="174" spans="1:239" s="40" customFormat="1" ht="63" x14ac:dyDescent="0.25">
      <c r="A174" s="50" t="s">
        <v>280</v>
      </c>
      <c r="B174" s="14" t="s">
        <v>288</v>
      </c>
      <c r="C174" s="15">
        <v>0</v>
      </c>
      <c r="D174" s="15">
        <v>0</v>
      </c>
      <c r="E174" s="15">
        <v>49749.4</v>
      </c>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row>
    <row r="175" spans="1:239" s="40" customFormat="1" ht="47.25" x14ac:dyDescent="0.25">
      <c r="A175" s="50" t="s">
        <v>280</v>
      </c>
      <c r="B175" s="14" t="s">
        <v>289</v>
      </c>
      <c r="C175" s="15">
        <v>0</v>
      </c>
      <c r="D175" s="15">
        <v>4355.5</v>
      </c>
      <c r="E175" s="15">
        <v>0</v>
      </c>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row>
    <row r="176" spans="1:239" s="40" customFormat="1" ht="78.75" x14ac:dyDescent="0.25">
      <c r="A176" s="50" t="s">
        <v>280</v>
      </c>
      <c r="B176" s="14" t="s">
        <v>290</v>
      </c>
      <c r="C176" s="15">
        <v>70</v>
      </c>
      <c r="D176" s="15">
        <v>70</v>
      </c>
      <c r="E176" s="15">
        <v>70</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row>
    <row r="177" spans="1:239" s="40" customFormat="1" ht="94.5" x14ac:dyDescent="0.25">
      <c r="A177" s="50" t="s">
        <v>280</v>
      </c>
      <c r="B177" s="14" t="s">
        <v>248</v>
      </c>
      <c r="C177" s="15">
        <v>0</v>
      </c>
      <c r="D177" s="15">
        <v>4907.1000000000004</v>
      </c>
      <c r="E177" s="15">
        <v>0</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row>
    <row r="178" spans="1:239" s="40" customFormat="1" ht="31.5" x14ac:dyDescent="0.25">
      <c r="A178" s="50" t="s">
        <v>291</v>
      </c>
      <c r="B178" s="14" t="s">
        <v>292</v>
      </c>
      <c r="C178" s="15">
        <v>21644.3</v>
      </c>
      <c r="D178" s="15">
        <v>21644.3</v>
      </c>
      <c r="E178" s="15">
        <v>21644.3</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row>
    <row r="179" spans="1:239" s="40" customFormat="1" ht="47.25" x14ac:dyDescent="0.25">
      <c r="A179" s="50" t="s">
        <v>291</v>
      </c>
      <c r="B179" s="14" t="s">
        <v>293</v>
      </c>
      <c r="C179" s="15">
        <v>1034</v>
      </c>
      <c r="D179" s="15">
        <v>1034</v>
      </c>
      <c r="E179" s="15">
        <v>1034</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row>
    <row r="180" spans="1:239" s="40" customFormat="1" ht="47.25" x14ac:dyDescent="0.25">
      <c r="A180" s="50" t="s">
        <v>291</v>
      </c>
      <c r="B180" s="14" t="s">
        <v>294</v>
      </c>
      <c r="C180" s="15">
        <v>518</v>
      </c>
      <c r="D180" s="15">
        <v>518</v>
      </c>
      <c r="E180" s="15">
        <v>518</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row>
    <row r="181" spans="1:239" s="40" customFormat="1" ht="63" x14ac:dyDescent="0.25">
      <c r="A181" s="50" t="s">
        <v>291</v>
      </c>
      <c r="B181" s="14" t="s">
        <v>295</v>
      </c>
      <c r="C181" s="15">
        <v>1113.5</v>
      </c>
      <c r="D181" s="15">
        <v>1113.5</v>
      </c>
      <c r="E181" s="15">
        <v>0</v>
      </c>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row>
    <row r="182" spans="1:239" s="10" customFormat="1" ht="47.25" x14ac:dyDescent="0.25">
      <c r="A182" s="50" t="s">
        <v>291</v>
      </c>
      <c r="B182" s="14" t="s">
        <v>296</v>
      </c>
      <c r="C182" s="15">
        <v>0</v>
      </c>
      <c r="D182" s="16">
        <v>9356.7000000000007</v>
      </c>
      <c r="E182" s="16">
        <v>9356.7000000000007</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row>
    <row r="183" spans="1:239" s="10" customFormat="1" ht="78.75" x14ac:dyDescent="0.25">
      <c r="A183" s="50" t="s">
        <v>291</v>
      </c>
      <c r="B183" s="14" t="s">
        <v>297</v>
      </c>
      <c r="C183" s="15">
        <v>0</v>
      </c>
      <c r="D183" s="16">
        <v>2209.9</v>
      </c>
      <c r="E183" s="16">
        <v>0</v>
      </c>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row>
    <row r="184" spans="1:239" s="10" customFormat="1" ht="47.25" x14ac:dyDescent="0.25">
      <c r="A184" s="50" t="s">
        <v>291</v>
      </c>
      <c r="B184" s="14" t="s">
        <v>298</v>
      </c>
      <c r="C184" s="15">
        <v>910.5</v>
      </c>
      <c r="D184" s="16">
        <v>1033.7</v>
      </c>
      <c r="E184" s="16">
        <v>1109.9000000000001</v>
      </c>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row>
    <row r="185" spans="1:239" s="10" customFormat="1" ht="63" x14ac:dyDescent="0.25">
      <c r="A185" s="50" t="s">
        <v>291</v>
      </c>
      <c r="B185" s="14" t="s">
        <v>299</v>
      </c>
      <c r="C185" s="15">
        <v>4831.6000000000004</v>
      </c>
      <c r="D185" s="15">
        <v>4831.6000000000004</v>
      </c>
      <c r="E185" s="15">
        <v>4831.6000000000004</v>
      </c>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row>
    <row r="186" spans="1:239" ht="63" x14ac:dyDescent="0.25">
      <c r="A186" s="47" t="s">
        <v>291</v>
      </c>
      <c r="B186" s="51" t="s">
        <v>300</v>
      </c>
      <c r="C186" s="15">
        <v>12486.1</v>
      </c>
      <c r="D186" s="15">
        <v>12486.1</v>
      </c>
      <c r="E186" s="15">
        <v>12486.1</v>
      </c>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row>
    <row r="187" spans="1:239" ht="94.5" x14ac:dyDescent="0.25">
      <c r="A187" s="50" t="s">
        <v>301</v>
      </c>
      <c r="B187" s="14" t="s">
        <v>302</v>
      </c>
      <c r="C187" s="15">
        <v>3196.6</v>
      </c>
      <c r="D187" s="15">
        <v>3196.6</v>
      </c>
      <c r="E187" s="15">
        <v>3196.6</v>
      </c>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row>
    <row r="188" spans="1:239" s="10" customFormat="1" ht="31.5" x14ac:dyDescent="0.25">
      <c r="A188" s="50" t="s">
        <v>291</v>
      </c>
      <c r="B188" s="14" t="s">
        <v>303</v>
      </c>
      <c r="C188" s="15">
        <v>343</v>
      </c>
      <c r="D188" s="15">
        <v>343</v>
      </c>
      <c r="E188" s="15">
        <v>0</v>
      </c>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row>
    <row r="189" spans="1:239" s="10" customFormat="1" ht="63" x14ac:dyDescent="0.25">
      <c r="A189" s="50" t="s">
        <v>291</v>
      </c>
      <c r="B189" s="52" t="s">
        <v>304</v>
      </c>
      <c r="C189" s="15">
        <v>3606.8</v>
      </c>
      <c r="D189" s="15">
        <v>3606.8</v>
      </c>
      <c r="E189" s="15">
        <v>3606.8</v>
      </c>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row>
    <row r="190" spans="1:239" s="10" customFormat="1" ht="63" x14ac:dyDescent="0.25">
      <c r="A190" s="50" t="s">
        <v>291</v>
      </c>
      <c r="B190" s="52" t="s">
        <v>305</v>
      </c>
      <c r="C190" s="15">
        <v>2187</v>
      </c>
      <c r="D190" s="15">
        <v>2187</v>
      </c>
      <c r="E190" s="15">
        <v>0</v>
      </c>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row>
    <row r="191" spans="1:239" s="10" customFormat="1" ht="63" x14ac:dyDescent="0.25">
      <c r="A191" s="47" t="s">
        <v>291</v>
      </c>
      <c r="B191" s="51" t="s">
        <v>306</v>
      </c>
      <c r="C191" s="15">
        <v>697.6</v>
      </c>
      <c r="D191" s="16">
        <v>697.6</v>
      </c>
      <c r="E191" s="16">
        <v>697.6</v>
      </c>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row>
    <row r="192" spans="1:239" s="10" customFormat="1" ht="63" x14ac:dyDescent="0.25">
      <c r="A192" s="47" t="s">
        <v>307</v>
      </c>
      <c r="B192" s="51" t="s">
        <v>308</v>
      </c>
      <c r="C192" s="15">
        <v>0</v>
      </c>
      <c r="D192" s="16">
        <v>2293.1</v>
      </c>
      <c r="E192" s="16">
        <v>0</v>
      </c>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row>
    <row r="193" spans="1:239" ht="31.5" x14ac:dyDescent="0.25">
      <c r="A193" s="7" t="s">
        <v>309</v>
      </c>
      <c r="B193" s="8" t="s">
        <v>310</v>
      </c>
      <c r="C193" s="9">
        <f>SUM(C194:C236)</f>
        <v>2790064.6999999997</v>
      </c>
      <c r="D193" s="9">
        <f>SUM(D194:D236)</f>
        <v>2811608.5999999996</v>
      </c>
      <c r="E193" s="9">
        <f>SUM(E194:E236)</f>
        <v>2856364.0999999996</v>
      </c>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row>
    <row r="194" spans="1:239" ht="47.25" x14ac:dyDescent="0.25">
      <c r="A194" s="5" t="s">
        <v>311</v>
      </c>
      <c r="B194" s="14" t="s">
        <v>312</v>
      </c>
      <c r="C194" s="15">
        <v>9587.4</v>
      </c>
      <c r="D194" s="16">
        <v>10248.200000000001</v>
      </c>
      <c r="E194" s="16">
        <v>10641.5</v>
      </c>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row>
    <row r="195" spans="1:239" ht="47.25" x14ac:dyDescent="0.25">
      <c r="A195" s="5" t="s">
        <v>313</v>
      </c>
      <c r="B195" s="14" t="s">
        <v>314</v>
      </c>
      <c r="C195" s="15">
        <v>243312.2</v>
      </c>
      <c r="D195" s="16">
        <v>253880.4</v>
      </c>
      <c r="E195" s="16">
        <v>267454.40000000002</v>
      </c>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row>
    <row r="196" spans="1:239" ht="63" x14ac:dyDescent="0.25">
      <c r="A196" s="5" t="s">
        <v>315</v>
      </c>
      <c r="B196" s="14" t="s">
        <v>316</v>
      </c>
      <c r="C196" s="15">
        <v>4390.1000000000004</v>
      </c>
      <c r="D196" s="15">
        <v>4390.1000000000004</v>
      </c>
      <c r="E196" s="15">
        <v>4390.1000000000004</v>
      </c>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row>
    <row r="197" spans="1:239" ht="63" x14ac:dyDescent="0.25">
      <c r="A197" s="5" t="s">
        <v>315</v>
      </c>
      <c r="B197" s="14" t="s">
        <v>317</v>
      </c>
      <c r="C197" s="15">
        <v>236.4</v>
      </c>
      <c r="D197" s="15">
        <v>236.4</v>
      </c>
      <c r="E197" s="15">
        <v>236.4</v>
      </c>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row>
    <row r="198" spans="1:239" ht="78.75" x14ac:dyDescent="0.25">
      <c r="A198" s="5" t="s">
        <v>315</v>
      </c>
      <c r="B198" s="14" t="s">
        <v>318</v>
      </c>
      <c r="C198" s="15">
        <v>124.2</v>
      </c>
      <c r="D198" s="16">
        <v>124.2</v>
      </c>
      <c r="E198" s="16">
        <v>124.2</v>
      </c>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row>
    <row r="199" spans="1:239" ht="63" x14ac:dyDescent="0.25">
      <c r="A199" s="5" t="s">
        <v>315</v>
      </c>
      <c r="B199" s="14" t="s">
        <v>319</v>
      </c>
      <c r="C199" s="15">
        <v>731.9</v>
      </c>
      <c r="D199" s="16">
        <v>731.9</v>
      </c>
      <c r="E199" s="16">
        <v>731.9</v>
      </c>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row>
    <row r="200" spans="1:239" ht="47.25" x14ac:dyDescent="0.25">
      <c r="A200" s="5" t="s">
        <v>315</v>
      </c>
      <c r="B200" s="14" t="s">
        <v>320</v>
      </c>
      <c r="C200" s="15">
        <v>1182.7</v>
      </c>
      <c r="D200" s="15">
        <v>1182.7</v>
      </c>
      <c r="E200" s="15">
        <v>1182.7</v>
      </c>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row>
    <row r="201" spans="1:239" ht="189" x14ac:dyDescent="0.25">
      <c r="A201" s="5" t="s">
        <v>315</v>
      </c>
      <c r="B201" s="14" t="s">
        <v>321</v>
      </c>
      <c r="C201" s="15">
        <v>72.400000000000006</v>
      </c>
      <c r="D201" s="15">
        <v>70.3</v>
      </c>
      <c r="E201" s="15">
        <v>70.3</v>
      </c>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row>
    <row r="202" spans="1:239" s="53" customFormat="1" ht="63" x14ac:dyDescent="0.25">
      <c r="A202" s="5" t="s">
        <v>322</v>
      </c>
      <c r="B202" s="14" t="s">
        <v>323</v>
      </c>
      <c r="C202" s="15">
        <v>7065.7</v>
      </c>
      <c r="D202" s="15">
        <v>8465.7000000000007</v>
      </c>
      <c r="E202" s="15">
        <v>8465.7000000000007</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row>
    <row r="203" spans="1:239" s="53" customFormat="1" ht="157.5" x14ac:dyDescent="0.25">
      <c r="A203" s="5" t="s">
        <v>322</v>
      </c>
      <c r="B203" s="14" t="s">
        <v>324</v>
      </c>
      <c r="C203" s="15">
        <v>1300</v>
      </c>
      <c r="D203" s="15">
        <v>348</v>
      </c>
      <c r="E203" s="15">
        <v>348</v>
      </c>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row>
    <row r="204" spans="1:239" ht="78.75" x14ac:dyDescent="0.25">
      <c r="A204" s="5" t="s">
        <v>322</v>
      </c>
      <c r="B204" s="14" t="s">
        <v>325</v>
      </c>
      <c r="C204" s="15">
        <v>10603.5</v>
      </c>
      <c r="D204" s="16">
        <v>9181.5</v>
      </c>
      <c r="E204" s="16">
        <v>9517.6</v>
      </c>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row>
    <row r="205" spans="1:239" ht="63" x14ac:dyDescent="0.25">
      <c r="A205" s="5" t="s">
        <v>322</v>
      </c>
      <c r="B205" s="14" t="s">
        <v>326</v>
      </c>
      <c r="C205" s="15">
        <v>7745.1</v>
      </c>
      <c r="D205" s="16">
        <v>7736.5</v>
      </c>
      <c r="E205" s="16">
        <v>7736.5</v>
      </c>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row>
    <row r="206" spans="1:239" ht="47.25" x14ac:dyDescent="0.25">
      <c r="A206" s="5" t="s">
        <v>322</v>
      </c>
      <c r="B206" s="14" t="s">
        <v>327</v>
      </c>
      <c r="C206" s="15">
        <v>39497.1</v>
      </c>
      <c r="D206" s="16">
        <v>54576.3</v>
      </c>
      <c r="E206" s="16">
        <v>54871.3</v>
      </c>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row>
    <row r="207" spans="1:239" ht="63" x14ac:dyDescent="0.25">
      <c r="A207" s="5" t="s">
        <v>322</v>
      </c>
      <c r="B207" s="14" t="s">
        <v>328</v>
      </c>
      <c r="C207" s="15">
        <v>2431.9</v>
      </c>
      <c r="D207" s="15">
        <v>2331.9</v>
      </c>
      <c r="E207" s="15">
        <v>2331.9</v>
      </c>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row>
    <row r="208" spans="1:239" ht="63" x14ac:dyDescent="0.25">
      <c r="A208" s="50" t="s">
        <v>322</v>
      </c>
      <c r="B208" s="30" t="s">
        <v>329</v>
      </c>
      <c r="C208" s="15">
        <v>0.6</v>
      </c>
      <c r="D208" s="16">
        <v>0.6</v>
      </c>
      <c r="E208" s="16">
        <v>0.6</v>
      </c>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row>
    <row r="209" spans="1:239" ht="63" x14ac:dyDescent="0.25">
      <c r="A209" s="50" t="s">
        <v>322</v>
      </c>
      <c r="B209" s="30" t="s">
        <v>330</v>
      </c>
      <c r="C209" s="15">
        <v>17545.2</v>
      </c>
      <c r="D209" s="15">
        <v>19665.400000000001</v>
      </c>
      <c r="E209" s="15">
        <v>20450.8</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row>
    <row r="210" spans="1:239" ht="63" x14ac:dyDescent="0.25">
      <c r="A210" s="5" t="s">
        <v>322</v>
      </c>
      <c r="B210" s="14" t="s">
        <v>331</v>
      </c>
      <c r="C210" s="15">
        <v>26783</v>
      </c>
      <c r="D210" s="16">
        <v>26608.6</v>
      </c>
      <c r="E210" s="16">
        <v>27795.4</v>
      </c>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row>
    <row r="211" spans="1:239" ht="63" x14ac:dyDescent="0.25">
      <c r="A211" s="5" t="s">
        <v>322</v>
      </c>
      <c r="B211" s="14" t="s">
        <v>332</v>
      </c>
      <c r="C211" s="15">
        <v>170589.7</v>
      </c>
      <c r="D211" s="16">
        <v>189115.5</v>
      </c>
      <c r="E211" s="16">
        <v>196680.2</v>
      </c>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row>
    <row r="212" spans="1:239" ht="63" x14ac:dyDescent="0.25">
      <c r="A212" s="5" t="s">
        <v>322</v>
      </c>
      <c r="B212" s="14" t="s">
        <v>333</v>
      </c>
      <c r="C212" s="15">
        <v>126043.1</v>
      </c>
      <c r="D212" s="16">
        <v>136099.6</v>
      </c>
      <c r="E212" s="16">
        <v>141543.6</v>
      </c>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row>
    <row r="213" spans="1:239" ht="78.75" x14ac:dyDescent="0.25">
      <c r="A213" s="5" t="s">
        <v>322</v>
      </c>
      <c r="B213" s="14" t="s">
        <v>334</v>
      </c>
      <c r="C213" s="15">
        <v>0</v>
      </c>
      <c r="D213" s="16">
        <v>0</v>
      </c>
      <c r="E213" s="16">
        <v>0</v>
      </c>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c r="HR213" s="19"/>
      <c r="HS213" s="19"/>
      <c r="HT213" s="19"/>
      <c r="HU213" s="19"/>
      <c r="HV213" s="19"/>
      <c r="HW213" s="19"/>
      <c r="HX213" s="19"/>
      <c r="HY213" s="19"/>
      <c r="HZ213" s="19"/>
      <c r="IA213" s="19"/>
      <c r="IB213" s="19"/>
      <c r="IC213" s="19"/>
      <c r="ID213" s="19"/>
      <c r="IE213" s="19"/>
    </row>
    <row r="214" spans="1:239" ht="78.75" x14ac:dyDescent="0.25">
      <c r="A214" s="5" t="s">
        <v>322</v>
      </c>
      <c r="B214" s="14" t="s">
        <v>335</v>
      </c>
      <c r="C214" s="15">
        <v>310.7</v>
      </c>
      <c r="D214" s="16">
        <v>333.5</v>
      </c>
      <c r="E214" s="16">
        <v>346.8</v>
      </c>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row>
    <row r="215" spans="1:239" ht="78.75" x14ac:dyDescent="0.25">
      <c r="A215" s="5" t="s">
        <v>322</v>
      </c>
      <c r="B215" s="14" t="s">
        <v>336</v>
      </c>
      <c r="C215" s="15">
        <v>13.8</v>
      </c>
      <c r="D215" s="16">
        <v>24.6</v>
      </c>
      <c r="E215" s="16">
        <v>24.6</v>
      </c>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c r="HR215" s="19"/>
      <c r="HS215" s="19"/>
      <c r="HT215" s="19"/>
      <c r="HU215" s="19"/>
      <c r="HV215" s="19"/>
      <c r="HW215" s="19"/>
      <c r="HX215" s="19"/>
      <c r="HY215" s="19"/>
      <c r="HZ215" s="19"/>
      <c r="IA215" s="19"/>
      <c r="IB215" s="19"/>
      <c r="IC215" s="19"/>
      <c r="ID215" s="19"/>
      <c r="IE215" s="19"/>
    </row>
    <row r="216" spans="1:239" ht="141.75" x14ac:dyDescent="0.25">
      <c r="A216" s="5" t="s">
        <v>322</v>
      </c>
      <c r="B216" s="14" t="s">
        <v>337</v>
      </c>
      <c r="C216" s="15">
        <v>156</v>
      </c>
      <c r="D216" s="16">
        <v>111</v>
      </c>
      <c r="E216" s="16">
        <v>111</v>
      </c>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row>
    <row r="217" spans="1:239" ht="189" x14ac:dyDescent="0.25">
      <c r="A217" s="5" t="s">
        <v>322</v>
      </c>
      <c r="B217" s="14" t="s">
        <v>338</v>
      </c>
      <c r="C217" s="15">
        <v>924.8</v>
      </c>
      <c r="D217" s="16">
        <v>924.8</v>
      </c>
      <c r="E217" s="16">
        <v>924.8</v>
      </c>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row>
    <row r="218" spans="1:239" ht="63" x14ac:dyDescent="0.25">
      <c r="A218" s="5" t="s">
        <v>322</v>
      </c>
      <c r="B218" s="54" t="s">
        <v>339</v>
      </c>
      <c r="C218" s="15">
        <v>139.5</v>
      </c>
      <c r="D218" s="16">
        <v>145</v>
      </c>
      <c r="E218" s="16">
        <v>145</v>
      </c>
    </row>
    <row r="219" spans="1:239" ht="94.5" x14ac:dyDescent="0.25">
      <c r="A219" s="5" t="s">
        <v>322</v>
      </c>
      <c r="B219" s="54" t="s">
        <v>340</v>
      </c>
      <c r="C219" s="15">
        <v>14422.4</v>
      </c>
      <c r="D219" s="16">
        <v>19331.099999999999</v>
      </c>
      <c r="E219" s="16">
        <v>18639.099999999999</v>
      </c>
    </row>
    <row r="220" spans="1:239" ht="126" x14ac:dyDescent="0.25">
      <c r="A220" s="5" t="s">
        <v>341</v>
      </c>
      <c r="B220" s="14" t="s">
        <v>342</v>
      </c>
      <c r="C220" s="15">
        <v>1917.5</v>
      </c>
      <c r="D220" s="15">
        <v>3287.2</v>
      </c>
      <c r="E220" s="15">
        <v>3287.2</v>
      </c>
    </row>
    <row r="221" spans="1:239" ht="110.25" x14ac:dyDescent="0.25">
      <c r="A221" s="5" t="s">
        <v>341</v>
      </c>
      <c r="B221" s="14" t="s">
        <v>343</v>
      </c>
      <c r="C221" s="15">
        <v>4876.2</v>
      </c>
      <c r="D221" s="15">
        <v>4814.1000000000004</v>
      </c>
      <c r="E221" s="15">
        <v>4828.7</v>
      </c>
    </row>
    <row r="222" spans="1:239" ht="126" x14ac:dyDescent="0.25">
      <c r="A222" s="5" t="s">
        <v>341</v>
      </c>
      <c r="B222" s="14" t="s">
        <v>344</v>
      </c>
      <c r="C222" s="55">
        <v>52040.800000000003</v>
      </c>
      <c r="D222" s="55">
        <v>61371.6</v>
      </c>
      <c r="E222" s="15">
        <v>61376.7</v>
      </c>
    </row>
    <row r="223" spans="1:239" ht="94.5" x14ac:dyDescent="0.25">
      <c r="A223" s="5" t="s">
        <v>341</v>
      </c>
      <c r="B223" s="14" t="s">
        <v>345</v>
      </c>
      <c r="C223" s="15">
        <v>1029428</v>
      </c>
      <c r="D223" s="15">
        <v>978820.3</v>
      </c>
      <c r="E223" s="15">
        <v>979649.2</v>
      </c>
    </row>
    <row r="224" spans="1:239" ht="63" x14ac:dyDescent="0.25">
      <c r="A224" s="5" t="s">
        <v>341</v>
      </c>
      <c r="B224" s="14" t="s">
        <v>346</v>
      </c>
      <c r="C224" s="15">
        <v>683393</v>
      </c>
      <c r="D224" s="15">
        <v>670431.1</v>
      </c>
      <c r="E224" s="15">
        <v>671058.4</v>
      </c>
    </row>
    <row r="225" spans="1:5" ht="115.5" customHeight="1" x14ac:dyDescent="0.25">
      <c r="A225" s="5" t="s">
        <v>341</v>
      </c>
      <c r="B225" s="14" t="s">
        <v>347</v>
      </c>
      <c r="C225" s="15">
        <v>38620.199999999997</v>
      </c>
      <c r="D225" s="15">
        <v>33081</v>
      </c>
      <c r="E225" s="15">
        <v>33081</v>
      </c>
    </row>
    <row r="226" spans="1:5" ht="141.75" x14ac:dyDescent="0.25">
      <c r="A226" s="5" t="s">
        <v>341</v>
      </c>
      <c r="B226" s="14" t="s">
        <v>348</v>
      </c>
      <c r="C226" s="15">
        <v>2067.3000000000002</v>
      </c>
      <c r="D226" s="15">
        <v>0</v>
      </c>
      <c r="E226" s="15">
        <v>0</v>
      </c>
    </row>
    <row r="227" spans="1:5" ht="47.25" x14ac:dyDescent="0.25">
      <c r="A227" s="5" t="s">
        <v>349</v>
      </c>
      <c r="B227" s="14" t="s">
        <v>350</v>
      </c>
      <c r="C227" s="15">
        <v>104452</v>
      </c>
      <c r="D227" s="16">
        <v>104864.3</v>
      </c>
      <c r="E227" s="16">
        <v>106161.7</v>
      </c>
    </row>
    <row r="228" spans="1:5" ht="78.75" x14ac:dyDescent="0.25">
      <c r="A228" s="5" t="s">
        <v>351</v>
      </c>
      <c r="B228" s="14" t="s">
        <v>352</v>
      </c>
      <c r="C228" s="15">
        <v>30710.1</v>
      </c>
      <c r="D228" s="15">
        <v>28059.1</v>
      </c>
      <c r="E228" s="15">
        <v>28059.1</v>
      </c>
    </row>
    <row r="229" spans="1:5" ht="63" x14ac:dyDescent="0.25">
      <c r="A229" s="5" t="s">
        <v>353</v>
      </c>
      <c r="B229" s="14" t="s">
        <v>354</v>
      </c>
      <c r="C229" s="15">
        <v>16449.599999999999</v>
      </c>
      <c r="D229" s="15">
        <v>39590.400000000001</v>
      </c>
      <c r="E229" s="15">
        <v>51863.6</v>
      </c>
    </row>
    <row r="230" spans="1:5" ht="63" x14ac:dyDescent="0.25">
      <c r="A230" s="5" t="s">
        <v>355</v>
      </c>
      <c r="B230" s="14" t="s">
        <v>356</v>
      </c>
      <c r="C230" s="15">
        <v>3</v>
      </c>
      <c r="D230" s="16">
        <v>3.1</v>
      </c>
      <c r="E230" s="16">
        <v>2.8</v>
      </c>
    </row>
    <row r="231" spans="1:5" ht="63" x14ac:dyDescent="0.25">
      <c r="A231" s="5" t="s">
        <v>357</v>
      </c>
      <c r="B231" s="14" t="s">
        <v>358</v>
      </c>
      <c r="C231" s="15">
        <v>16703.7</v>
      </c>
      <c r="D231" s="16">
        <v>17578.8</v>
      </c>
      <c r="E231" s="16">
        <v>18282</v>
      </c>
    </row>
    <row r="232" spans="1:5" ht="31.5" x14ac:dyDescent="0.25">
      <c r="A232" s="5" t="s">
        <v>359</v>
      </c>
      <c r="B232" s="14" t="s">
        <v>360</v>
      </c>
      <c r="C232" s="15">
        <v>100852.3</v>
      </c>
      <c r="D232" s="16">
        <v>100842</v>
      </c>
      <c r="E232" s="16">
        <v>100842</v>
      </c>
    </row>
    <row r="233" spans="1:5" ht="47.25" x14ac:dyDescent="0.25">
      <c r="A233" s="5" t="s">
        <v>361</v>
      </c>
      <c r="B233" s="14" t="s">
        <v>362</v>
      </c>
      <c r="C233" s="15">
        <v>17904</v>
      </c>
      <c r="D233" s="16">
        <v>17911.5</v>
      </c>
      <c r="E233" s="16">
        <v>17792.3</v>
      </c>
    </row>
    <row r="234" spans="1:5" ht="31.5" x14ac:dyDescent="0.25">
      <c r="A234" s="5" t="s">
        <v>363</v>
      </c>
      <c r="B234" s="14" t="s">
        <v>364</v>
      </c>
      <c r="C234" s="15">
        <v>5276.3</v>
      </c>
      <c r="D234" s="16">
        <v>4929</v>
      </c>
      <c r="E234" s="16">
        <v>5153.7</v>
      </c>
    </row>
    <row r="235" spans="1:5" ht="189" x14ac:dyDescent="0.25">
      <c r="A235" s="56" t="s">
        <v>365</v>
      </c>
      <c r="B235" s="14" t="s">
        <v>321</v>
      </c>
      <c r="C235" s="15">
        <v>0</v>
      </c>
      <c r="D235" s="16">
        <v>0</v>
      </c>
      <c r="E235" s="16">
        <v>0</v>
      </c>
    </row>
    <row r="236" spans="1:5" ht="47.25" x14ac:dyDescent="0.25">
      <c r="A236" s="56" t="s">
        <v>365</v>
      </c>
      <c r="B236" s="54" t="s">
        <v>366</v>
      </c>
      <c r="C236" s="15">
        <v>161.30000000000001</v>
      </c>
      <c r="D236" s="15">
        <v>161.30000000000001</v>
      </c>
      <c r="E236" s="15">
        <v>161.30000000000001</v>
      </c>
    </row>
    <row r="237" spans="1:5" ht="15.75" x14ac:dyDescent="0.25">
      <c r="A237" s="7" t="s">
        <v>367</v>
      </c>
      <c r="B237" s="8" t="s">
        <v>368</v>
      </c>
      <c r="C237" s="9">
        <f>SUM(C238:C249)</f>
        <v>222511.00000000003</v>
      </c>
      <c r="D237" s="9">
        <f>SUM(D238:D246)</f>
        <v>89356.5</v>
      </c>
      <c r="E237" s="9">
        <f>SUM(E238:E246)</f>
        <v>89760.7</v>
      </c>
    </row>
    <row r="238" spans="1:5" ht="78.75" x14ac:dyDescent="0.25">
      <c r="A238" s="5" t="s">
        <v>369</v>
      </c>
      <c r="B238" s="54" t="s">
        <v>370</v>
      </c>
      <c r="C238" s="15">
        <v>8664.1</v>
      </c>
      <c r="D238" s="15">
        <v>8541</v>
      </c>
      <c r="E238" s="15">
        <v>8541</v>
      </c>
    </row>
    <row r="239" spans="1:5" ht="63" x14ac:dyDescent="0.25">
      <c r="A239" s="5" t="s">
        <v>371</v>
      </c>
      <c r="B239" s="54" t="s">
        <v>372</v>
      </c>
      <c r="C239" s="15">
        <v>82189.399999999994</v>
      </c>
      <c r="D239" s="16">
        <v>80133.5</v>
      </c>
      <c r="E239" s="16">
        <v>80133.5</v>
      </c>
    </row>
    <row r="240" spans="1:5" ht="31.5" x14ac:dyDescent="0.25">
      <c r="A240" s="5" t="s">
        <v>373</v>
      </c>
      <c r="B240" s="54" t="s">
        <v>374</v>
      </c>
      <c r="C240" s="15">
        <v>2500</v>
      </c>
      <c r="D240" s="16">
        <v>0</v>
      </c>
      <c r="E240" s="16">
        <v>0</v>
      </c>
    </row>
    <row r="241" spans="1:5" ht="47.25" x14ac:dyDescent="0.25">
      <c r="A241" s="5" t="s">
        <v>375</v>
      </c>
      <c r="B241" s="54" t="s">
        <v>376</v>
      </c>
      <c r="C241" s="15">
        <v>682</v>
      </c>
      <c r="D241" s="16">
        <v>682</v>
      </c>
      <c r="E241" s="16">
        <v>682</v>
      </c>
    </row>
    <row r="242" spans="1:5" ht="63" x14ac:dyDescent="0.25">
      <c r="A242" s="5" t="s">
        <v>375</v>
      </c>
      <c r="B242" s="54" t="s">
        <v>377</v>
      </c>
      <c r="C242" s="15">
        <v>2000</v>
      </c>
      <c r="D242" s="16">
        <v>0</v>
      </c>
      <c r="E242" s="16">
        <v>0</v>
      </c>
    </row>
    <row r="243" spans="1:5" ht="47.25" x14ac:dyDescent="0.25">
      <c r="A243" s="5" t="s">
        <v>375</v>
      </c>
      <c r="B243" s="54" t="s">
        <v>378</v>
      </c>
      <c r="C243" s="15">
        <v>3214.5</v>
      </c>
      <c r="D243" s="16">
        <v>0</v>
      </c>
      <c r="E243" s="16">
        <v>0</v>
      </c>
    </row>
    <row r="244" spans="1:5" ht="47.25" x14ac:dyDescent="0.25">
      <c r="A244" s="5" t="s">
        <v>375</v>
      </c>
      <c r="B244" s="54" t="s">
        <v>379</v>
      </c>
      <c r="C244" s="15">
        <v>1850.2</v>
      </c>
      <c r="D244" s="16">
        <v>0</v>
      </c>
      <c r="E244" s="16">
        <v>0</v>
      </c>
    </row>
    <row r="245" spans="1:5" ht="47.25" x14ac:dyDescent="0.25">
      <c r="A245" s="5" t="s">
        <v>375</v>
      </c>
      <c r="B245" s="54" t="s">
        <v>380</v>
      </c>
      <c r="C245" s="15">
        <v>120000</v>
      </c>
      <c r="D245" s="16">
        <v>0</v>
      </c>
      <c r="E245" s="16">
        <v>0</v>
      </c>
    </row>
    <row r="246" spans="1:5" ht="47.25" x14ac:dyDescent="0.25">
      <c r="A246" s="5" t="s">
        <v>375</v>
      </c>
      <c r="B246" s="54" t="s">
        <v>381</v>
      </c>
      <c r="C246" s="15">
        <v>0</v>
      </c>
      <c r="D246" s="16">
        <v>0</v>
      </c>
      <c r="E246" s="16">
        <v>404.2</v>
      </c>
    </row>
    <row r="247" spans="1:5" ht="47.25" x14ac:dyDescent="0.25">
      <c r="A247" s="5" t="s">
        <v>382</v>
      </c>
      <c r="B247" s="54" t="s">
        <v>383</v>
      </c>
      <c r="C247" s="15">
        <v>465.7</v>
      </c>
      <c r="D247" s="16">
        <v>0</v>
      </c>
      <c r="E247" s="16">
        <v>0</v>
      </c>
    </row>
    <row r="248" spans="1:5" ht="47.25" x14ac:dyDescent="0.25">
      <c r="A248" s="5" t="s">
        <v>382</v>
      </c>
      <c r="B248" s="54" t="s">
        <v>384</v>
      </c>
      <c r="C248" s="15">
        <v>615.1</v>
      </c>
      <c r="D248" s="16">
        <v>0</v>
      </c>
      <c r="E248" s="16">
        <v>0</v>
      </c>
    </row>
    <row r="249" spans="1:5" ht="95.25" customHeight="1" x14ac:dyDescent="0.25">
      <c r="A249" s="5" t="s">
        <v>385</v>
      </c>
      <c r="B249" s="54" t="s">
        <v>386</v>
      </c>
      <c r="C249" s="15">
        <v>330</v>
      </c>
      <c r="D249" s="16">
        <v>0</v>
      </c>
      <c r="E249" s="16">
        <v>0</v>
      </c>
    </row>
    <row r="250" spans="1:5" ht="31.5" x14ac:dyDescent="0.25">
      <c r="A250" s="7" t="s">
        <v>387</v>
      </c>
      <c r="B250" s="8" t="s">
        <v>388</v>
      </c>
      <c r="C250" s="9">
        <f>SUM(C251:C253)</f>
        <v>960.6</v>
      </c>
      <c r="D250" s="9">
        <v>0</v>
      </c>
      <c r="E250" s="9">
        <v>0</v>
      </c>
    </row>
    <row r="251" spans="1:5" ht="47.25" x14ac:dyDescent="0.25">
      <c r="A251" s="17" t="s">
        <v>389</v>
      </c>
      <c r="B251" s="14" t="s">
        <v>390</v>
      </c>
      <c r="C251" s="15">
        <v>276</v>
      </c>
      <c r="D251" s="15">
        <v>0</v>
      </c>
      <c r="E251" s="15">
        <v>0</v>
      </c>
    </row>
    <row r="252" spans="1:5" ht="47.25" x14ac:dyDescent="0.25">
      <c r="A252" s="17" t="s">
        <v>391</v>
      </c>
      <c r="B252" s="14" t="s">
        <v>390</v>
      </c>
      <c r="C252" s="15">
        <v>605</v>
      </c>
      <c r="D252" s="15">
        <v>0</v>
      </c>
      <c r="E252" s="15">
        <v>0</v>
      </c>
    </row>
    <row r="253" spans="1:5" ht="47.25" x14ac:dyDescent="0.25">
      <c r="A253" s="17" t="s">
        <v>392</v>
      </c>
      <c r="B253" s="14" t="s">
        <v>390</v>
      </c>
      <c r="C253" s="15">
        <v>79.599999999999994</v>
      </c>
      <c r="D253" s="15">
        <v>0</v>
      </c>
      <c r="E253" s="15">
        <v>0</v>
      </c>
    </row>
    <row r="254" spans="1:5" ht="15.75" x14ac:dyDescent="0.25">
      <c r="A254" s="7" t="s">
        <v>393</v>
      </c>
      <c r="B254" s="8" t="s">
        <v>394</v>
      </c>
      <c r="C254" s="35">
        <f>C255+C257+C256</f>
        <v>207.1</v>
      </c>
      <c r="D254" s="35">
        <v>0</v>
      </c>
      <c r="E254" s="35">
        <v>0</v>
      </c>
    </row>
    <row r="255" spans="1:5" ht="47.25" x14ac:dyDescent="0.25">
      <c r="A255" s="17" t="s">
        <v>395</v>
      </c>
      <c r="B255" s="14" t="s">
        <v>396</v>
      </c>
      <c r="C255" s="16">
        <v>42.9</v>
      </c>
      <c r="D255" s="16">
        <v>0</v>
      </c>
      <c r="E255" s="16">
        <v>0</v>
      </c>
    </row>
    <row r="256" spans="1:5" ht="47.25" x14ac:dyDescent="0.25">
      <c r="A256" s="17" t="s">
        <v>397</v>
      </c>
      <c r="B256" s="14" t="s">
        <v>396</v>
      </c>
      <c r="C256" s="16">
        <v>163.1</v>
      </c>
      <c r="D256" s="16">
        <v>0</v>
      </c>
      <c r="E256" s="16">
        <v>0</v>
      </c>
    </row>
    <row r="257" spans="1:13" ht="47.25" x14ac:dyDescent="0.25">
      <c r="A257" s="17" t="s">
        <v>398</v>
      </c>
      <c r="B257" s="14" t="s">
        <v>396</v>
      </c>
      <c r="C257" s="16">
        <v>1.1000000000000001</v>
      </c>
      <c r="D257" s="16">
        <v>0</v>
      </c>
      <c r="E257" s="16">
        <v>0</v>
      </c>
    </row>
    <row r="258" spans="1:13" ht="15.75" x14ac:dyDescent="0.25">
      <c r="A258" s="7" t="s">
        <v>399</v>
      </c>
      <c r="B258" s="8" t="s">
        <v>400</v>
      </c>
      <c r="C258" s="9">
        <f>C129+C250+C254</f>
        <v>5099848.5</v>
      </c>
      <c r="D258" s="9">
        <f>D129+D250+D254</f>
        <v>4100545.1999999997</v>
      </c>
      <c r="E258" s="9">
        <f>E129+E250+E254</f>
        <v>3669752.4</v>
      </c>
    </row>
    <row r="259" spans="1:13" ht="15.75" x14ac:dyDescent="0.25">
      <c r="A259" s="57" t="s">
        <v>401</v>
      </c>
      <c r="B259" s="57" t="s">
        <v>401</v>
      </c>
      <c r="C259" s="9">
        <f>C258+C128</f>
        <v>7717218.3000000007</v>
      </c>
      <c r="D259" s="9">
        <f>D258+D128</f>
        <v>6574333.4000000004</v>
      </c>
      <c r="E259" s="9">
        <f>E258+E128</f>
        <v>6289257.7000000002</v>
      </c>
    </row>
    <row r="260" spans="1:13" x14ac:dyDescent="0.25">
      <c r="B260" s="59"/>
      <c r="C260" s="60"/>
      <c r="D260" s="60"/>
      <c r="E260" s="60"/>
      <c r="F260" s="61"/>
      <c r="G260" s="61"/>
      <c r="H260" s="61"/>
      <c r="I260" s="61"/>
      <c r="J260" s="61"/>
      <c r="K260" s="61"/>
      <c r="L260" s="61"/>
      <c r="M260" s="61"/>
    </row>
    <row r="261" spans="1:13" x14ac:dyDescent="0.25">
      <c r="B261" s="59"/>
      <c r="C261" s="60"/>
      <c r="D261" s="60"/>
      <c r="E261" s="60"/>
      <c r="F261" s="61"/>
      <c r="G261" s="61"/>
      <c r="H261" s="61"/>
      <c r="I261" s="61"/>
      <c r="J261" s="61"/>
      <c r="K261" s="61"/>
      <c r="L261" s="61"/>
      <c r="M261" s="61"/>
    </row>
    <row r="262" spans="1:13" x14ac:dyDescent="0.25">
      <c r="B262" s="59"/>
      <c r="C262" s="60"/>
      <c r="D262" s="60"/>
      <c r="E262" s="60"/>
      <c r="F262" s="61"/>
      <c r="G262" s="61"/>
      <c r="H262" s="61"/>
      <c r="I262" s="61"/>
      <c r="J262" s="61"/>
      <c r="K262" s="61"/>
      <c r="L262" s="61"/>
      <c r="M262" s="61"/>
    </row>
    <row r="263" spans="1:13" x14ac:dyDescent="0.25">
      <c r="B263" s="59"/>
      <c r="C263" s="60"/>
      <c r="D263" s="60"/>
      <c r="E263" s="60"/>
      <c r="F263" s="61"/>
      <c r="G263" s="61"/>
      <c r="H263" s="61"/>
      <c r="I263" s="61"/>
      <c r="J263" s="61"/>
      <c r="K263" s="61"/>
      <c r="L263" s="61"/>
      <c r="M263" s="61"/>
    </row>
    <row r="264" spans="1:13" x14ac:dyDescent="0.25">
      <c r="B264" s="59"/>
      <c r="C264" s="60"/>
      <c r="D264" s="60"/>
      <c r="E264" s="60"/>
      <c r="F264" s="61"/>
      <c r="G264" s="61"/>
      <c r="H264" s="61"/>
      <c r="I264" s="61"/>
      <c r="J264" s="61"/>
      <c r="K264" s="61"/>
      <c r="L264" s="61"/>
      <c r="M264" s="61"/>
    </row>
    <row r="265" spans="1:13" x14ac:dyDescent="0.25">
      <c r="D265" s="60"/>
      <c r="E265" s="60"/>
      <c r="F265" s="61"/>
      <c r="G265" s="61"/>
      <c r="H265" s="61"/>
      <c r="I265" s="61"/>
      <c r="J265" s="61"/>
      <c r="K265" s="61"/>
      <c r="L265" s="61"/>
    </row>
    <row r="266" spans="1:13" x14ac:dyDescent="0.25">
      <c r="D266" s="60"/>
      <c r="E266" s="60"/>
      <c r="F266" s="61"/>
      <c r="G266" s="61"/>
      <c r="H266" s="61"/>
      <c r="I266" s="61"/>
      <c r="J266" s="61"/>
      <c r="K266" s="61"/>
      <c r="L266" s="61"/>
    </row>
    <row r="267" spans="1:13" x14ac:dyDescent="0.25">
      <c r="D267" s="60"/>
      <c r="E267" s="60"/>
      <c r="F267" s="61"/>
      <c r="G267" s="61"/>
      <c r="H267" s="61"/>
      <c r="I267" s="61"/>
      <c r="J267" s="61"/>
      <c r="K267" s="61"/>
      <c r="L267" s="61"/>
    </row>
    <row r="268" spans="1:13" x14ac:dyDescent="0.25">
      <c r="D268" s="60"/>
      <c r="E268" s="60"/>
      <c r="F268" s="61"/>
      <c r="G268" s="61"/>
      <c r="H268" s="61"/>
      <c r="I268" s="61"/>
      <c r="J268" s="61"/>
      <c r="K268" s="61"/>
      <c r="L268" s="61"/>
    </row>
    <row r="269" spans="1:13" x14ac:dyDescent="0.25">
      <c r="D269" s="60"/>
      <c r="E269" s="60"/>
      <c r="F269" s="61"/>
      <c r="G269" s="61"/>
      <c r="H269" s="61"/>
      <c r="I269" s="61"/>
      <c r="J269" s="61"/>
      <c r="K269" s="61"/>
      <c r="L269" s="61"/>
    </row>
    <row r="270" spans="1:13" x14ac:dyDescent="0.25">
      <c r="D270" s="60"/>
      <c r="E270" s="60"/>
      <c r="F270" s="61"/>
      <c r="G270" s="61"/>
      <c r="H270" s="61"/>
      <c r="I270" s="61"/>
      <c r="J270" s="61"/>
      <c r="K270" s="61"/>
      <c r="L270" s="61"/>
    </row>
    <row r="271" spans="1:13" x14ac:dyDescent="0.25">
      <c r="D271" s="60"/>
      <c r="E271" s="60"/>
      <c r="F271" s="61"/>
      <c r="G271" s="61"/>
      <c r="H271" s="61"/>
      <c r="I271" s="61"/>
      <c r="J271" s="61"/>
      <c r="K271" s="61"/>
      <c r="L271" s="61"/>
    </row>
    <row r="272" spans="1:13" x14ac:dyDescent="0.25">
      <c r="D272" s="60"/>
      <c r="E272" s="60"/>
      <c r="F272" s="61"/>
      <c r="G272" s="61"/>
      <c r="H272" s="61"/>
      <c r="I272" s="61"/>
      <c r="J272" s="61"/>
      <c r="K272" s="61"/>
      <c r="L272" s="61"/>
    </row>
    <row r="273" spans="4:12" s="4" customFormat="1" x14ac:dyDescent="0.25">
      <c r="D273" s="60"/>
      <c r="E273" s="60"/>
      <c r="F273" s="61"/>
      <c r="G273" s="61"/>
      <c r="H273" s="61"/>
      <c r="I273" s="61"/>
      <c r="J273" s="61"/>
      <c r="K273" s="61"/>
      <c r="L273" s="61"/>
    </row>
    <row r="274" spans="4:12" s="4" customFormat="1" x14ac:dyDescent="0.25">
      <c r="D274" s="60"/>
      <c r="E274" s="60"/>
      <c r="F274" s="61"/>
      <c r="G274" s="61"/>
      <c r="H274" s="61"/>
      <c r="I274" s="61"/>
      <c r="J274" s="61"/>
      <c r="K274" s="61"/>
      <c r="L274" s="61"/>
    </row>
    <row r="275" spans="4:12" s="4" customFormat="1" x14ac:dyDescent="0.25">
      <c r="D275" s="60"/>
      <c r="E275" s="60"/>
      <c r="F275" s="61"/>
      <c r="G275" s="61"/>
      <c r="H275" s="61"/>
      <c r="I275" s="61"/>
      <c r="J275" s="61"/>
      <c r="K275" s="61"/>
      <c r="L275" s="61"/>
    </row>
    <row r="276" spans="4:12" s="4" customFormat="1" x14ac:dyDescent="0.25">
      <c r="D276" s="60"/>
      <c r="E276" s="60"/>
      <c r="F276" s="61"/>
      <c r="G276" s="61"/>
      <c r="H276" s="61"/>
      <c r="I276" s="61"/>
      <c r="J276" s="61"/>
      <c r="K276" s="61"/>
      <c r="L276" s="61"/>
    </row>
    <row r="277" spans="4:12" s="4" customFormat="1" x14ac:dyDescent="0.25">
      <c r="D277" s="60"/>
      <c r="E277" s="60"/>
      <c r="F277" s="61"/>
      <c r="G277" s="61"/>
      <c r="H277" s="61"/>
      <c r="I277" s="61"/>
      <c r="J277" s="61"/>
      <c r="K277" s="61"/>
      <c r="L277" s="61"/>
    </row>
    <row r="278" spans="4:12" s="4" customFormat="1" x14ac:dyDescent="0.25">
      <c r="D278" s="60"/>
      <c r="E278" s="60"/>
      <c r="F278" s="61"/>
      <c r="G278" s="61"/>
      <c r="H278" s="61"/>
      <c r="I278" s="61"/>
      <c r="J278" s="61"/>
      <c r="K278" s="61"/>
      <c r="L278" s="61"/>
    </row>
    <row r="279" spans="4:12" s="4" customFormat="1" x14ac:dyDescent="0.25">
      <c r="D279" s="60"/>
      <c r="E279" s="60"/>
      <c r="F279" s="61"/>
      <c r="G279" s="61"/>
      <c r="H279" s="61"/>
      <c r="I279" s="61"/>
      <c r="J279" s="61"/>
      <c r="K279" s="61"/>
      <c r="L279" s="61"/>
    </row>
    <row r="280" spans="4:12" s="4" customFormat="1" x14ac:dyDescent="0.25">
      <c r="D280" s="60"/>
      <c r="E280" s="60"/>
      <c r="F280" s="61"/>
      <c r="G280" s="61"/>
      <c r="H280" s="61"/>
      <c r="I280" s="61"/>
      <c r="J280" s="61"/>
      <c r="K280" s="61"/>
      <c r="L280" s="61"/>
    </row>
    <row r="281" spans="4:12" s="4" customFormat="1" x14ac:dyDescent="0.25">
      <c r="D281" s="60"/>
      <c r="E281" s="60"/>
      <c r="F281" s="61"/>
      <c r="G281" s="61"/>
      <c r="H281" s="61"/>
      <c r="I281" s="61"/>
      <c r="J281" s="61"/>
      <c r="K281" s="61"/>
      <c r="L281" s="61"/>
    </row>
    <row r="282" spans="4:12" s="4" customFormat="1" x14ac:dyDescent="0.25">
      <c r="D282" s="60"/>
      <c r="E282" s="60"/>
      <c r="F282" s="61"/>
      <c r="G282" s="61"/>
      <c r="H282" s="61"/>
      <c r="I282" s="61"/>
      <c r="J282" s="61"/>
      <c r="K282" s="61"/>
      <c r="L282" s="61"/>
    </row>
    <row r="283" spans="4:12" s="4" customFormat="1" x14ac:dyDescent="0.25">
      <c r="D283" s="60"/>
      <c r="E283" s="60"/>
      <c r="F283" s="61"/>
      <c r="G283" s="61"/>
      <c r="H283" s="61"/>
      <c r="I283" s="61"/>
      <c r="J283" s="61"/>
      <c r="K283" s="61"/>
      <c r="L283" s="61"/>
    </row>
    <row r="284" spans="4:12" s="4" customFormat="1" x14ac:dyDescent="0.25">
      <c r="D284" s="60"/>
      <c r="E284" s="60"/>
      <c r="F284" s="61"/>
      <c r="G284" s="61"/>
      <c r="H284" s="61"/>
      <c r="I284" s="61"/>
      <c r="J284" s="61"/>
      <c r="K284" s="61"/>
      <c r="L284" s="61"/>
    </row>
    <row r="285" spans="4:12" s="4" customFormat="1" x14ac:dyDescent="0.25">
      <c r="D285" s="60"/>
      <c r="E285" s="60"/>
      <c r="F285" s="61"/>
      <c r="G285" s="61"/>
      <c r="H285" s="61"/>
      <c r="I285" s="61"/>
      <c r="J285" s="61"/>
      <c r="K285" s="61"/>
      <c r="L285" s="61"/>
    </row>
    <row r="286" spans="4:12" s="4" customFormat="1" x14ac:dyDescent="0.25">
      <c r="D286" s="60"/>
      <c r="E286" s="60"/>
      <c r="F286" s="61"/>
      <c r="G286" s="61"/>
      <c r="H286" s="61"/>
      <c r="I286" s="61"/>
      <c r="J286" s="61"/>
      <c r="K286" s="61"/>
      <c r="L286" s="61"/>
    </row>
    <row r="287" spans="4:12" s="4" customFormat="1" x14ac:dyDescent="0.25">
      <c r="D287" s="60"/>
      <c r="E287" s="60"/>
      <c r="F287" s="61"/>
      <c r="G287" s="61"/>
      <c r="H287" s="61"/>
      <c r="I287" s="61"/>
      <c r="J287" s="61"/>
      <c r="K287" s="61"/>
      <c r="L287" s="61"/>
    </row>
    <row r="288" spans="4:12" s="4" customFormat="1" x14ac:dyDescent="0.25">
      <c r="D288" s="60"/>
      <c r="E288" s="60"/>
      <c r="F288" s="61"/>
      <c r="G288" s="61"/>
      <c r="H288" s="61"/>
      <c r="I288" s="61"/>
      <c r="J288" s="61"/>
      <c r="K288" s="61"/>
      <c r="L288" s="61"/>
    </row>
    <row r="289" spans="4:12" s="4" customFormat="1" x14ac:dyDescent="0.25">
      <c r="D289" s="60"/>
      <c r="E289" s="60"/>
      <c r="F289" s="61"/>
      <c r="G289" s="61"/>
      <c r="H289" s="61"/>
      <c r="I289" s="61"/>
      <c r="J289" s="61"/>
      <c r="K289" s="61"/>
      <c r="L289" s="61"/>
    </row>
    <row r="290" spans="4:12" s="4" customFormat="1" x14ac:dyDescent="0.25">
      <c r="D290" s="60"/>
      <c r="E290" s="60"/>
      <c r="F290" s="61"/>
      <c r="G290" s="61"/>
      <c r="H290" s="61"/>
      <c r="I290" s="61"/>
      <c r="J290" s="61"/>
      <c r="K290" s="61"/>
      <c r="L290" s="61"/>
    </row>
    <row r="291" spans="4:12" s="4" customFormat="1" x14ac:dyDescent="0.25">
      <c r="D291" s="60"/>
      <c r="E291" s="60"/>
      <c r="F291" s="61"/>
      <c r="G291" s="61"/>
      <c r="H291" s="61"/>
      <c r="I291" s="61"/>
      <c r="J291" s="61"/>
      <c r="K291" s="61"/>
      <c r="L291" s="61"/>
    </row>
    <row r="292" spans="4:12" s="4" customFormat="1" x14ac:dyDescent="0.25">
      <c r="D292" s="60"/>
      <c r="E292" s="60"/>
      <c r="F292" s="61"/>
      <c r="G292" s="61"/>
      <c r="H292" s="61"/>
      <c r="I292" s="61"/>
      <c r="J292" s="61"/>
      <c r="K292" s="61"/>
      <c r="L292" s="61"/>
    </row>
    <row r="293" spans="4:12" s="4" customFormat="1" x14ac:dyDescent="0.25">
      <c r="D293" s="60"/>
      <c r="E293" s="60"/>
      <c r="F293" s="61"/>
      <c r="G293" s="61"/>
      <c r="H293" s="61"/>
      <c r="I293" s="61"/>
      <c r="J293" s="61"/>
      <c r="K293" s="61"/>
      <c r="L293" s="61"/>
    </row>
    <row r="294" spans="4:12" s="4" customFormat="1" x14ac:dyDescent="0.25">
      <c r="D294" s="60"/>
      <c r="E294" s="60"/>
      <c r="F294" s="61"/>
      <c r="G294" s="61"/>
      <c r="H294" s="61"/>
      <c r="I294" s="61"/>
      <c r="J294" s="61"/>
      <c r="K294" s="61"/>
      <c r="L294" s="61"/>
    </row>
    <row r="295" spans="4:12" s="4" customFormat="1" x14ac:dyDescent="0.25">
      <c r="D295" s="60"/>
      <c r="E295" s="60"/>
      <c r="F295" s="61"/>
      <c r="G295" s="61"/>
      <c r="H295" s="61"/>
      <c r="I295" s="61"/>
      <c r="J295" s="61"/>
      <c r="K295" s="61"/>
      <c r="L295" s="61"/>
    </row>
    <row r="296" spans="4:12" s="4" customFormat="1" x14ac:dyDescent="0.25">
      <c r="D296" s="60"/>
      <c r="E296" s="60"/>
      <c r="F296" s="61"/>
      <c r="G296" s="61"/>
      <c r="H296" s="61"/>
      <c r="I296" s="61"/>
      <c r="J296" s="61"/>
      <c r="K296" s="61"/>
      <c r="L296" s="61"/>
    </row>
    <row r="297" spans="4:12" s="4" customFormat="1" x14ac:dyDescent="0.25">
      <c r="D297" s="60"/>
      <c r="E297" s="60"/>
      <c r="F297" s="61"/>
      <c r="G297" s="61"/>
      <c r="H297" s="61"/>
      <c r="I297" s="61"/>
      <c r="J297" s="61"/>
      <c r="K297" s="61"/>
      <c r="L297" s="61"/>
    </row>
    <row r="298" spans="4:12" s="4" customFormat="1" x14ac:dyDescent="0.25">
      <c r="D298" s="60"/>
      <c r="E298" s="60"/>
      <c r="F298" s="61"/>
      <c r="G298" s="61"/>
      <c r="H298" s="61"/>
      <c r="I298" s="61"/>
      <c r="J298" s="61"/>
      <c r="K298" s="61"/>
      <c r="L298" s="61"/>
    </row>
    <row r="299" spans="4:12" s="4" customFormat="1" x14ac:dyDescent="0.25">
      <c r="D299" s="60"/>
      <c r="E299" s="60"/>
      <c r="F299" s="61"/>
      <c r="G299" s="61"/>
      <c r="H299" s="61"/>
      <c r="I299" s="61"/>
      <c r="J299" s="61"/>
      <c r="K299" s="61"/>
      <c r="L299" s="61"/>
    </row>
    <row r="300" spans="4:12" s="4" customFormat="1" x14ac:dyDescent="0.25">
      <c r="D300" s="60"/>
      <c r="E300" s="60"/>
      <c r="F300" s="61"/>
      <c r="G300" s="61"/>
      <c r="H300" s="61"/>
      <c r="I300" s="61"/>
      <c r="J300" s="61"/>
      <c r="K300" s="61"/>
      <c r="L300" s="61"/>
    </row>
    <row r="301" spans="4:12" s="4" customFormat="1" x14ac:dyDescent="0.25">
      <c r="D301" s="60"/>
      <c r="E301" s="60"/>
      <c r="F301" s="61"/>
      <c r="G301" s="61"/>
      <c r="H301" s="61"/>
      <c r="I301" s="61"/>
      <c r="J301" s="61"/>
      <c r="K301" s="61"/>
      <c r="L301" s="61"/>
    </row>
    <row r="302" spans="4:12" s="4" customFormat="1" x14ac:dyDescent="0.25">
      <c r="D302" s="60"/>
      <c r="E302" s="60"/>
      <c r="F302" s="61"/>
      <c r="G302" s="61"/>
      <c r="H302" s="61"/>
      <c r="I302" s="61"/>
      <c r="J302" s="61"/>
      <c r="K302" s="61"/>
      <c r="L302" s="61"/>
    </row>
    <row r="303" spans="4:12" s="4" customFormat="1" x14ac:dyDescent="0.25">
      <c r="D303" s="60"/>
      <c r="E303" s="60"/>
      <c r="F303" s="61"/>
      <c r="G303" s="61"/>
      <c r="H303" s="61"/>
      <c r="I303" s="61"/>
      <c r="J303" s="61"/>
      <c r="K303" s="61"/>
      <c r="L303" s="61"/>
    </row>
    <row r="304" spans="4:12" s="4" customFormat="1" x14ac:dyDescent="0.25">
      <c r="D304" s="60"/>
      <c r="E304" s="60"/>
      <c r="F304" s="61"/>
      <c r="G304" s="61"/>
      <c r="H304" s="61"/>
      <c r="I304" s="61"/>
      <c r="J304" s="61"/>
      <c r="K304" s="61"/>
      <c r="L304" s="61"/>
    </row>
    <row r="305" spans="4:12" s="4" customFormat="1" x14ac:dyDescent="0.25">
      <c r="D305" s="60"/>
      <c r="E305" s="60"/>
      <c r="F305" s="61"/>
      <c r="G305" s="61"/>
      <c r="H305" s="61"/>
      <c r="I305" s="61"/>
      <c r="J305" s="61"/>
      <c r="K305" s="61"/>
      <c r="L305" s="61"/>
    </row>
    <row r="306" spans="4:12" s="4" customFormat="1" x14ac:dyDescent="0.25">
      <c r="D306" s="60"/>
      <c r="E306" s="60"/>
      <c r="F306" s="61"/>
      <c r="G306" s="61"/>
      <c r="H306" s="61"/>
      <c r="I306" s="61"/>
      <c r="J306" s="61"/>
      <c r="K306" s="61"/>
      <c r="L306" s="61"/>
    </row>
    <row r="307" spans="4:12" s="4" customFormat="1" x14ac:dyDescent="0.25">
      <c r="D307" s="60"/>
      <c r="E307" s="60"/>
      <c r="F307" s="61"/>
      <c r="G307" s="61"/>
      <c r="H307" s="61"/>
      <c r="I307" s="61"/>
      <c r="J307" s="61"/>
      <c r="K307" s="61"/>
      <c r="L307" s="61"/>
    </row>
    <row r="308" spans="4:12" s="4" customFormat="1" x14ac:dyDescent="0.25">
      <c r="D308" s="60"/>
      <c r="E308" s="60"/>
      <c r="F308" s="61"/>
      <c r="G308" s="61"/>
      <c r="H308" s="61"/>
      <c r="I308" s="61"/>
      <c r="J308" s="61"/>
      <c r="K308" s="61"/>
      <c r="L308" s="61"/>
    </row>
    <row r="309" spans="4:12" s="4" customFormat="1" x14ac:dyDescent="0.25">
      <c r="D309" s="60"/>
      <c r="E309" s="60"/>
      <c r="F309" s="61"/>
      <c r="G309" s="61"/>
      <c r="H309" s="61"/>
      <c r="I309" s="61"/>
      <c r="J309" s="61"/>
      <c r="K309" s="61"/>
      <c r="L309" s="61"/>
    </row>
    <row r="310" spans="4:12" s="4" customFormat="1" x14ac:dyDescent="0.25">
      <c r="D310" s="60"/>
      <c r="E310" s="60"/>
      <c r="F310" s="61"/>
      <c r="G310" s="61"/>
      <c r="H310" s="61"/>
      <c r="I310" s="61"/>
      <c r="J310" s="61"/>
      <c r="K310" s="61"/>
      <c r="L310" s="61"/>
    </row>
    <row r="311" spans="4:12" s="4" customFormat="1" x14ac:dyDescent="0.25">
      <c r="D311" s="60"/>
      <c r="E311" s="60"/>
      <c r="F311" s="61"/>
      <c r="G311" s="61"/>
      <c r="H311" s="61"/>
      <c r="I311" s="61"/>
      <c r="J311" s="61"/>
      <c r="K311" s="61"/>
      <c r="L311" s="61"/>
    </row>
    <row r="312" spans="4:12" s="4" customFormat="1" x14ac:dyDescent="0.25">
      <c r="D312" s="60"/>
      <c r="E312" s="60"/>
      <c r="F312" s="61"/>
      <c r="G312" s="61"/>
      <c r="H312" s="61"/>
      <c r="I312" s="61"/>
      <c r="J312" s="61"/>
      <c r="K312" s="61"/>
      <c r="L312" s="61"/>
    </row>
    <row r="313" spans="4:12" s="4" customFormat="1" x14ac:dyDescent="0.25">
      <c r="D313" s="60"/>
      <c r="E313" s="60"/>
      <c r="F313" s="61"/>
      <c r="G313" s="61"/>
      <c r="H313" s="61"/>
      <c r="I313" s="61"/>
      <c r="J313" s="61"/>
      <c r="K313" s="61"/>
      <c r="L313" s="61"/>
    </row>
    <row r="314" spans="4:12" s="4" customFormat="1" x14ac:dyDescent="0.25">
      <c r="D314" s="60"/>
      <c r="E314" s="60"/>
      <c r="F314" s="61"/>
      <c r="G314" s="61"/>
      <c r="H314" s="61"/>
      <c r="I314" s="61"/>
      <c r="J314" s="61"/>
      <c r="K314" s="61"/>
      <c r="L314" s="61"/>
    </row>
    <row r="315" spans="4:12" s="4" customFormat="1" x14ac:dyDescent="0.25">
      <c r="D315" s="60"/>
      <c r="E315" s="60"/>
      <c r="F315" s="61"/>
      <c r="G315" s="61"/>
      <c r="H315" s="61"/>
      <c r="I315" s="61"/>
      <c r="J315" s="61"/>
      <c r="K315" s="61"/>
      <c r="L315" s="61"/>
    </row>
    <row r="316" spans="4:12" s="4" customFormat="1" x14ac:dyDescent="0.25">
      <c r="D316" s="60"/>
      <c r="E316" s="60"/>
      <c r="F316" s="61"/>
      <c r="G316" s="61"/>
      <c r="H316" s="61"/>
      <c r="I316" s="61"/>
      <c r="J316" s="61"/>
      <c r="K316" s="61"/>
      <c r="L316" s="61"/>
    </row>
    <row r="317" spans="4:12" s="4" customFormat="1" x14ac:dyDescent="0.25">
      <c r="D317" s="60"/>
      <c r="E317" s="60"/>
      <c r="F317" s="61"/>
      <c r="G317" s="61"/>
      <c r="H317" s="61"/>
      <c r="I317" s="61"/>
      <c r="J317" s="61"/>
      <c r="K317" s="61"/>
      <c r="L317" s="61"/>
    </row>
    <row r="318" spans="4:12" s="4" customFormat="1" x14ac:dyDescent="0.25">
      <c r="D318" s="60"/>
      <c r="E318" s="60"/>
      <c r="F318" s="61"/>
      <c r="G318" s="61"/>
      <c r="H318" s="61"/>
      <c r="I318" s="61"/>
      <c r="J318" s="61"/>
      <c r="K318" s="61"/>
      <c r="L318" s="61"/>
    </row>
    <row r="319" spans="4:12" s="4" customFormat="1" x14ac:dyDescent="0.25">
      <c r="D319" s="60"/>
      <c r="E319" s="60"/>
      <c r="F319" s="61"/>
      <c r="G319" s="61"/>
      <c r="H319" s="61"/>
      <c r="I319" s="61"/>
      <c r="J319" s="61"/>
      <c r="K319" s="61"/>
      <c r="L319" s="61"/>
    </row>
    <row r="320" spans="4:12" s="4" customFormat="1" x14ac:dyDescent="0.25">
      <c r="D320" s="60"/>
      <c r="E320" s="60"/>
      <c r="F320" s="61"/>
      <c r="G320" s="61"/>
      <c r="H320" s="61"/>
      <c r="I320" s="61"/>
      <c r="J320" s="61"/>
      <c r="K320" s="61"/>
      <c r="L320" s="61"/>
    </row>
    <row r="321" spans="4:12" s="4" customFormat="1" x14ac:dyDescent="0.25">
      <c r="D321" s="60"/>
      <c r="E321" s="60"/>
      <c r="F321" s="61"/>
      <c r="G321" s="61"/>
      <c r="H321" s="61"/>
      <c r="I321" s="61"/>
      <c r="J321" s="61"/>
      <c r="K321" s="61"/>
      <c r="L321" s="61"/>
    </row>
    <row r="322" spans="4:12" s="4" customFormat="1" x14ac:dyDescent="0.25">
      <c r="D322" s="60"/>
      <c r="E322" s="60"/>
      <c r="F322" s="61"/>
      <c r="G322" s="61"/>
      <c r="H322" s="61"/>
      <c r="I322" s="61"/>
      <c r="J322" s="61"/>
      <c r="K322" s="61"/>
      <c r="L322" s="61"/>
    </row>
    <row r="323" spans="4:12" s="4" customFormat="1" x14ac:dyDescent="0.25">
      <c r="D323" s="60"/>
      <c r="E323" s="60"/>
      <c r="F323" s="61"/>
      <c r="G323" s="61"/>
      <c r="H323" s="61"/>
      <c r="I323" s="61"/>
      <c r="J323" s="61"/>
      <c r="K323" s="61"/>
      <c r="L323" s="61"/>
    </row>
    <row r="324" spans="4:12" s="4" customFormat="1" x14ac:dyDescent="0.25">
      <c r="D324" s="60"/>
      <c r="E324" s="60"/>
      <c r="F324" s="61"/>
      <c r="G324" s="61"/>
      <c r="H324" s="61"/>
      <c r="I324" s="61"/>
      <c r="J324" s="61"/>
      <c r="K324" s="61"/>
      <c r="L324" s="61"/>
    </row>
    <row r="325" spans="4:12" s="4" customFormat="1" x14ac:dyDescent="0.25">
      <c r="D325" s="60"/>
      <c r="E325" s="60"/>
      <c r="F325" s="61"/>
      <c r="G325" s="61"/>
      <c r="H325" s="61"/>
      <c r="I325" s="61"/>
      <c r="J325" s="61"/>
      <c r="K325" s="61"/>
      <c r="L325" s="61"/>
    </row>
    <row r="326" spans="4:12" s="4" customFormat="1" x14ac:dyDescent="0.25">
      <c r="D326" s="60"/>
      <c r="E326" s="60"/>
      <c r="F326" s="61"/>
      <c r="G326" s="61"/>
      <c r="H326" s="61"/>
      <c r="I326" s="61"/>
      <c r="J326" s="61"/>
      <c r="K326" s="61"/>
      <c r="L326" s="61"/>
    </row>
    <row r="327" spans="4:12" s="4" customFormat="1" x14ac:dyDescent="0.25">
      <c r="D327" s="60"/>
      <c r="E327" s="60"/>
      <c r="F327" s="61"/>
      <c r="G327" s="61"/>
      <c r="H327" s="61"/>
      <c r="I327" s="61"/>
      <c r="J327" s="61"/>
      <c r="K327" s="61"/>
      <c r="L327" s="61"/>
    </row>
    <row r="328" spans="4:12" s="4" customFormat="1" x14ac:dyDescent="0.25">
      <c r="D328" s="60"/>
      <c r="E328" s="60"/>
      <c r="F328" s="61"/>
      <c r="G328" s="61"/>
      <c r="H328" s="61"/>
      <c r="I328" s="61"/>
      <c r="J328" s="61"/>
      <c r="K328" s="61"/>
      <c r="L328" s="61"/>
    </row>
    <row r="329" spans="4:12" s="4" customFormat="1" x14ac:dyDescent="0.25">
      <c r="D329" s="60"/>
      <c r="E329" s="60"/>
      <c r="F329" s="61"/>
      <c r="G329" s="61"/>
      <c r="H329" s="61"/>
      <c r="I329" s="61"/>
      <c r="J329" s="61"/>
      <c r="K329" s="61"/>
      <c r="L329" s="61"/>
    </row>
    <row r="330" spans="4:12" s="4" customFormat="1" x14ac:dyDescent="0.25">
      <c r="D330" s="60"/>
      <c r="E330" s="60"/>
      <c r="F330" s="61"/>
      <c r="G330" s="61"/>
      <c r="H330" s="61"/>
      <c r="I330" s="61"/>
      <c r="J330" s="61"/>
      <c r="K330" s="61"/>
      <c r="L330" s="61"/>
    </row>
    <row r="331" spans="4:12" s="4" customFormat="1" x14ac:dyDescent="0.25">
      <c r="D331" s="60"/>
      <c r="E331" s="60"/>
      <c r="F331" s="61"/>
      <c r="G331" s="61"/>
      <c r="H331" s="61"/>
      <c r="I331" s="61"/>
      <c r="J331" s="61"/>
      <c r="K331" s="61"/>
      <c r="L331" s="61"/>
    </row>
    <row r="332" spans="4:12" s="4" customFormat="1" x14ac:dyDescent="0.25">
      <c r="D332" s="60"/>
      <c r="E332" s="60"/>
      <c r="F332" s="61"/>
      <c r="G332" s="61"/>
      <c r="H332" s="61"/>
      <c r="I332" s="61"/>
      <c r="J332" s="61"/>
      <c r="K332" s="61"/>
      <c r="L332" s="61"/>
    </row>
    <row r="333" spans="4:12" s="4" customFormat="1" x14ac:dyDescent="0.25">
      <c r="D333" s="60"/>
      <c r="E333" s="60"/>
      <c r="F333" s="61"/>
      <c r="G333" s="61"/>
      <c r="H333" s="61"/>
      <c r="I333" s="61"/>
      <c r="J333" s="61"/>
      <c r="K333" s="61"/>
      <c r="L333" s="61"/>
    </row>
    <row r="334" spans="4:12" s="4" customFormat="1" x14ac:dyDescent="0.25">
      <c r="D334" s="60"/>
      <c r="E334" s="60"/>
      <c r="F334" s="61"/>
      <c r="G334" s="61"/>
      <c r="H334" s="61"/>
      <c r="I334" s="61"/>
      <c r="J334" s="61"/>
      <c r="K334" s="61"/>
      <c r="L334" s="61"/>
    </row>
    <row r="335" spans="4:12" s="4" customFormat="1" x14ac:dyDescent="0.25">
      <c r="D335" s="60"/>
      <c r="E335" s="60"/>
      <c r="F335" s="61"/>
      <c r="G335" s="61"/>
      <c r="H335" s="61"/>
      <c r="I335" s="61"/>
      <c r="J335" s="61"/>
      <c r="K335" s="61"/>
      <c r="L335" s="61"/>
    </row>
    <row r="336" spans="4:12" s="4" customFormat="1" x14ac:dyDescent="0.25">
      <c r="D336" s="60"/>
      <c r="E336" s="60"/>
      <c r="F336" s="61"/>
      <c r="G336" s="61"/>
      <c r="H336" s="61"/>
      <c r="I336" s="61"/>
      <c r="J336" s="61"/>
      <c r="K336" s="61"/>
      <c r="L336" s="61"/>
    </row>
    <row r="337" spans="4:12" s="4" customFormat="1" x14ac:dyDescent="0.25">
      <c r="D337" s="60"/>
      <c r="E337" s="60"/>
      <c r="F337" s="61"/>
      <c r="G337" s="61"/>
      <c r="H337" s="61"/>
      <c r="I337" s="61"/>
      <c r="J337" s="61"/>
      <c r="K337" s="61"/>
      <c r="L337" s="61"/>
    </row>
    <row r="338" spans="4:12" s="4" customFormat="1" x14ac:dyDescent="0.25">
      <c r="D338" s="60"/>
      <c r="E338" s="60"/>
      <c r="F338" s="61"/>
      <c r="G338" s="61"/>
      <c r="H338" s="61"/>
      <c r="I338" s="61"/>
      <c r="J338" s="61"/>
      <c r="K338" s="61"/>
      <c r="L338" s="61"/>
    </row>
    <row r="339" spans="4:12" s="4" customFormat="1" x14ac:dyDescent="0.25">
      <c r="D339" s="60"/>
      <c r="E339" s="60"/>
      <c r="F339" s="61"/>
      <c r="G339" s="61"/>
      <c r="H339" s="61"/>
      <c r="I339" s="61"/>
      <c r="J339" s="61"/>
      <c r="K339" s="61"/>
      <c r="L339" s="61"/>
    </row>
    <row r="340" spans="4:12" s="4" customFormat="1" x14ac:dyDescent="0.25">
      <c r="D340" s="60"/>
      <c r="E340" s="60"/>
      <c r="F340" s="61"/>
      <c r="G340" s="61"/>
      <c r="H340" s="61"/>
      <c r="I340" s="61"/>
      <c r="J340" s="61"/>
      <c r="K340" s="61"/>
      <c r="L340" s="61"/>
    </row>
    <row r="341" spans="4:12" s="4" customFormat="1" x14ac:dyDescent="0.25">
      <c r="D341" s="60"/>
      <c r="E341" s="60"/>
      <c r="F341" s="61"/>
      <c r="G341" s="61"/>
      <c r="H341" s="61"/>
      <c r="I341" s="61"/>
      <c r="J341" s="61"/>
      <c r="K341" s="61"/>
      <c r="L341" s="61"/>
    </row>
    <row r="342" spans="4:12" s="4" customFormat="1" x14ac:dyDescent="0.25">
      <c r="D342" s="60"/>
      <c r="E342" s="60"/>
      <c r="F342" s="61"/>
      <c r="G342" s="61"/>
      <c r="H342" s="61"/>
      <c r="I342" s="61"/>
      <c r="J342" s="61"/>
      <c r="K342" s="61"/>
      <c r="L342" s="61"/>
    </row>
    <row r="343" spans="4:12" s="4" customFormat="1" x14ac:dyDescent="0.25">
      <c r="D343" s="60"/>
      <c r="E343" s="60"/>
      <c r="F343" s="61"/>
      <c r="G343" s="61"/>
      <c r="H343" s="61"/>
      <c r="I343" s="61"/>
      <c r="J343" s="61"/>
      <c r="K343" s="61"/>
      <c r="L343" s="61"/>
    </row>
    <row r="344" spans="4:12" s="4" customFormat="1" x14ac:dyDescent="0.25">
      <c r="D344" s="60"/>
      <c r="E344" s="60"/>
      <c r="F344" s="61"/>
      <c r="G344" s="61"/>
      <c r="H344" s="61"/>
      <c r="I344" s="61"/>
      <c r="J344" s="61"/>
      <c r="K344" s="61"/>
      <c r="L344" s="61"/>
    </row>
    <row r="345" spans="4:12" s="4" customFormat="1" x14ac:dyDescent="0.25">
      <c r="D345" s="60"/>
      <c r="E345" s="60"/>
      <c r="F345" s="61"/>
      <c r="G345" s="61"/>
      <c r="H345" s="61"/>
      <c r="I345" s="61"/>
      <c r="J345" s="61"/>
      <c r="K345" s="61"/>
      <c r="L345" s="61"/>
    </row>
    <row r="346" spans="4:12" s="4" customFormat="1" x14ac:dyDescent="0.25">
      <c r="D346" s="60"/>
      <c r="E346" s="60"/>
      <c r="F346" s="61"/>
      <c r="G346" s="61"/>
      <c r="H346" s="61"/>
      <c r="I346" s="61"/>
      <c r="J346" s="61"/>
      <c r="K346" s="61"/>
      <c r="L346" s="61"/>
    </row>
    <row r="347" spans="4:12" s="4" customFormat="1" x14ac:dyDescent="0.25">
      <c r="D347" s="60"/>
      <c r="E347" s="60"/>
      <c r="F347" s="61"/>
      <c r="G347" s="61"/>
      <c r="H347" s="61"/>
      <c r="I347" s="61"/>
      <c r="J347" s="61"/>
      <c r="K347" s="61"/>
      <c r="L347" s="61"/>
    </row>
    <row r="348" spans="4:12" s="4" customFormat="1" x14ac:dyDescent="0.25">
      <c r="D348" s="60"/>
      <c r="E348" s="60"/>
      <c r="F348" s="61"/>
      <c r="G348" s="61"/>
      <c r="H348" s="61"/>
      <c r="I348" s="61"/>
      <c r="J348" s="61"/>
      <c r="K348" s="61"/>
      <c r="L348" s="61"/>
    </row>
    <row r="349" spans="4:12" s="4" customFormat="1" x14ac:dyDescent="0.25">
      <c r="D349" s="60"/>
      <c r="E349" s="60"/>
      <c r="F349" s="61"/>
      <c r="G349" s="61"/>
      <c r="H349" s="61"/>
      <c r="I349" s="61"/>
      <c r="J349" s="61"/>
      <c r="K349" s="61"/>
      <c r="L349" s="61"/>
    </row>
    <row r="350" spans="4:12" s="4" customFormat="1" x14ac:dyDescent="0.25">
      <c r="D350" s="60"/>
      <c r="E350" s="60"/>
      <c r="F350" s="61"/>
      <c r="G350" s="61"/>
      <c r="H350" s="61"/>
      <c r="I350" s="61"/>
      <c r="J350" s="61"/>
      <c r="K350" s="61"/>
      <c r="L350" s="61"/>
    </row>
    <row r="351" spans="4:12" s="4" customFormat="1" x14ac:dyDescent="0.25">
      <c r="D351" s="60"/>
      <c r="E351" s="60"/>
      <c r="F351" s="61"/>
      <c r="G351" s="61"/>
      <c r="H351" s="61"/>
      <c r="I351" s="61"/>
      <c r="J351" s="61"/>
      <c r="K351" s="61"/>
      <c r="L351" s="61"/>
    </row>
    <row r="352" spans="4:12" s="4" customFormat="1" x14ac:dyDescent="0.25">
      <c r="D352" s="60"/>
      <c r="E352" s="60"/>
      <c r="F352" s="61"/>
      <c r="G352" s="61"/>
      <c r="H352" s="61"/>
      <c r="I352" s="61"/>
      <c r="J352" s="61"/>
      <c r="K352" s="61"/>
      <c r="L352" s="61"/>
    </row>
    <row r="353" spans="4:12" s="4" customFormat="1" x14ac:dyDescent="0.25">
      <c r="D353" s="60"/>
      <c r="E353" s="60"/>
      <c r="F353" s="61"/>
      <c r="G353" s="61"/>
      <c r="H353" s="61"/>
      <c r="I353" s="61"/>
      <c r="J353" s="61"/>
      <c r="K353" s="61"/>
      <c r="L353" s="61"/>
    </row>
    <row r="354" spans="4:12" s="4" customFormat="1" x14ac:dyDescent="0.25">
      <c r="D354" s="60"/>
      <c r="E354" s="60"/>
      <c r="F354" s="61"/>
      <c r="G354" s="61"/>
      <c r="H354" s="61"/>
      <c r="I354" s="61"/>
      <c r="J354" s="61"/>
      <c r="K354" s="61"/>
      <c r="L354" s="61"/>
    </row>
    <row r="355" spans="4:12" s="4" customFormat="1" x14ac:dyDescent="0.25">
      <c r="D355" s="60"/>
      <c r="E355" s="60"/>
      <c r="F355" s="61"/>
      <c r="G355" s="61"/>
      <c r="H355" s="61"/>
      <c r="I355" s="61"/>
      <c r="J355" s="61"/>
      <c r="K355" s="61"/>
      <c r="L355" s="61"/>
    </row>
    <row r="356" spans="4:12" s="4" customFormat="1" x14ac:dyDescent="0.25">
      <c r="D356" s="60"/>
      <c r="E356" s="60"/>
      <c r="F356" s="61"/>
      <c r="G356" s="61"/>
      <c r="H356" s="61"/>
      <c r="I356" s="61"/>
      <c r="J356" s="61"/>
      <c r="K356" s="61"/>
      <c r="L356" s="61"/>
    </row>
    <row r="357" spans="4:12" s="4" customFormat="1" x14ac:dyDescent="0.25">
      <c r="D357" s="60"/>
      <c r="E357" s="60"/>
      <c r="F357" s="61"/>
      <c r="G357" s="61"/>
      <c r="H357" s="61"/>
      <c r="I357" s="61"/>
      <c r="J357" s="61"/>
      <c r="K357" s="61"/>
      <c r="L357" s="61"/>
    </row>
    <row r="358" spans="4:12" s="4" customFormat="1" x14ac:dyDescent="0.25">
      <c r="D358" s="60"/>
      <c r="E358" s="60"/>
      <c r="F358" s="61"/>
      <c r="G358" s="61"/>
      <c r="H358" s="61"/>
      <c r="I358" s="61"/>
      <c r="J358" s="61"/>
      <c r="K358" s="61"/>
      <c r="L358" s="61"/>
    </row>
    <row r="359" spans="4:12" s="4" customFormat="1" x14ac:dyDescent="0.25">
      <c r="D359" s="60"/>
      <c r="E359" s="60"/>
      <c r="F359" s="61"/>
      <c r="G359" s="61"/>
      <c r="H359" s="61"/>
      <c r="I359" s="61"/>
      <c r="J359" s="61"/>
      <c r="K359" s="61"/>
      <c r="L359" s="61"/>
    </row>
    <row r="360" spans="4:12" s="4" customFormat="1" x14ac:dyDescent="0.25">
      <c r="D360" s="60"/>
      <c r="E360" s="60"/>
      <c r="F360" s="61"/>
      <c r="G360" s="61"/>
      <c r="H360" s="61"/>
      <c r="I360" s="61"/>
      <c r="J360" s="61"/>
      <c r="K360" s="61"/>
      <c r="L360" s="61"/>
    </row>
    <row r="361" spans="4:12" s="4" customFormat="1" x14ac:dyDescent="0.25">
      <c r="D361" s="60"/>
      <c r="E361" s="60"/>
      <c r="F361" s="61"/>
      <c r="G361" s="61"/>
      <c r="H361" s="61"/>
      <c r="I361" s="61"/>
      <c r="J361" s="61"/>
      <c r="K361" s="61"/>
      <c r="L361" s="61"/>
    </row>
    <row r="362" spans="4:12" s="4" customFormat="1" x14ac:dyDescent="0.25">
      <c r="D362" s="60"/>
      <c r="E362" s="60"/>
      <c r="F362" s="61"/>
      <c r="G362" s="61"/>
      <c r="H362" s="61"/>
      <c r="I362" s="61"/>
      <c r="J362" s="61"/>
      <c r="K362" s="61"/>
      <c r="L362" s="61"/>
    </row>
    <row r="363" spans="4:12" s="4" customFormat="1" x14ac:dyDescent="0.25">
      <c r="D363" s="60"/>
      <c r="E363" s="60"/>
      <c r="F363" s="61"/>
      <c r="G363" s="61"/>
      <c r="H363" s="61"/>
      <c r="I363" s="61"/>
      <c r="J363" s="61"/>
      <c r="K363" s="61"/>
      <c r="L363" s="61"/>
    </row>
    <row r="364" spans="4:12" s="4" customFormat="1" x14ac:dyDescent="0.25">
      <c r="D364" s="60"/>
      <c r="E364" s="60"/>
      <c r="F364" s="61"/>
      <c r="G364" s="61"/>
      <c r="H364" s="61"/>
      <c r="I364" s="61"/>
      <c r="J364" s="61"/>
      <c r="K364" s="61"/>
      <c r="L364" s="61"/>
    </row>
    <row r="365" spans="4:12" s="4" customFormat="1" x14ac:dyDescent="0.25">
      <c r="D365" s="60"/>
      <c r="E365" s="60"/>
      <c r="F365" s="61"/>
      <c r="G365" s="61"/>
      <c r="H365" s="61"/>
      <c r="I365" s="61"/>
      <c r="J365" s="61"/>
      <c r="K365" s="61"/>
      <c r="L365" s="61"/>
    </row>
    <row r="366" spans="4:12" s="4" customFormat="1" x14ac:dyDescent="0.25">
      <c r="D366" s="60"/>
      <c r="E366" s="60"/>
      <c r="F366" s="61"/>
      <c r="G366" s="61"/>
      <c r="H366" s="61"/>
      <c r="I366" s="61"/>
      <c r="J366" s="61"/>
      <c r="K366" s="61"/>
      <c r="L366" s="61"/>
    </row>
    <row r="367" spans="4:12" s="4" customFormat="1" x14ac:dyDescent="0.25">
      <c r="D367" s="60"/>
      <c r="E367" s="60"/>
      <c r="F367" s="61"/>
      <c r="G367" s="61"/>
      <c r="H367" s="61"/>
      <c r="I367" s="61"/>
      <c r="J367" s="61"/>
      <c r="K367" s="61"/>
      <c r="L367" s="61"/>
    </row>
    <row r="368" spans="4:12" s="4" customFormat="1" x14ac:dyDescent="0.25">
      <c r="D368" s="60"/>
      <c r="E368" s="60"/>
      <c r="F368" s="61"/>
      <c r="G368" s="61"/>
      <c r="H368" s="61"/>
      <c r="I368" s="61"/>
      <c r="J368" s="61"/>
      <c r="K368" s="61"/>
      <c r="L368" s="61"/>
    </row>
    <row r="369" spans="4:12" s="4" customFormat="1" x14ac:dyDescent="0.25">
      <c r="D369" s="60"/>
      <c r="E369" s="60"/>
      <c r="F369" s="61"/>
      <c r="G369" s="61"/>
      <c r="H369" s="61"/>
      <c r="I369" s="61"/>
      <c r="J369" s="61"/>
      <c r="K369" s="61"/>
      <c r="L369" s="61"/>
    </row>
    <row r="370" spans="4:12" s="4" customFormat="1" x14ac:dyDescent="0.25">
      <c r="D370" s="60"/>
      <c r="E370" s="60"/>
      <c r="F370" s="61"/>
      <c r="G370" s="61"/>
      <c r="H370" s="61"/>
      <c r="I370" s="61"/>
      <c r="J370" s="61"/>
      <c r="K370" s="61"/>
      <c r="L370" s="61"/>
    </row>
    <row r="371" spans="4:12" s="4" customFormat="1" x14ac:dyDescent="0.25">
      <c r="D371" s="60"/>
      <c r="E371" s="60"/>
      <c r="F371" s="61"/>
      <c r="G371" s="61"/>
      <c r="H371" s="61"/>
      <c r="I371" s="61"/>
      <c r="J371" s="61"/>
      <c r="K371" s="61"/>
      <c r="L371" s="61"/>
    </row>
    <row r="372" spans="4:12" s="4" customFormat="1" x14ac:dyDescent="0.25">
      <c r="D372" s="60"/>
      <c r="E372" s="60"/>
      <c r="F372" s="61"/>
      <c r="G372" s="61"/>
      <c r="H372" s="61"/>
      <c r="I372" s="61"/>
      <c r="J372" s="61"/>
      <c r="K372" s="61"/>
      <c r="L372" s="61"/>
    </row>
    <row r="373" spans="4:12" s="4" customFormat="1" x14ac:dyDescent="0.25">
      <c r="D373" s="60"/>
      <c r="E373" s="60"/>
      <c r="F373" s="61"/>
      <c r="G373" s="61"/>
      <c r="H373" s="61"/>
      <c r="I373" s="61"/>
      <c r="J373" s="61"/>
      <c r="K373" s="61"/>
      <c r="L373" s="61"/>
    </row>
    <row r="374" spans="4:12" s="4" customFormat="1" x14ac:dyDescent="0.25">
      <c r="D374" s="60"/>
      <c r="E374" s="60"/>
      <c r="F374" s="61"/>
      <c r="G374" s="61"/>
      <c r="H374" s="61"/>
      <c r="I374" s="61"/>
      <c r="J374" s="61"/>
      <c r="K374" s="61"/>
      <c r="L374" s="61"/>
    </row>
    <row r="375" spans="4:12" s="4" customFormat="1" x14ac:dyDescent="0.25">
      <c r="D375" s="60"/>
      <c r="E375" s="60"/>
      <c r="F375" s="61"/>
      <c r="G375" s="61"/>
      <c r="H375" s="61"/>
      <c r="I375" s="61"/>
      <c r="J375" s="61"/>
      <c r="K375" s="61"/>
      <c r="L375" s="61"/>
    </row>
    <row r="376" spans="4:12" s="4" customFormat="1" x14ac:dyDescent="0.25">
      <c r="D376" s="60"/>
      <c r="E376" s="60"/>
      <c r="F376" s="61"/>
      <c r="G376" s="61"/>
      <c r="H376" s="61"/>
      <c r="I376" s="61"/>
      <c r="J376" s="61"/>
      <c r="K376" s="61"/>
      <c r="L376" s="61"/>
    </row>
    <row r="377" spans="4:12" s="4" customFormat="1" x14ac:dyDescent="0.25">
      <c r="D377" s="60"/>
      <c r="E377" s="60"/>
      <c r="F377" s="61"/>
      <c r="G377" s="61"/>
      <c r="H377" s="61"/>
      <c r="I377" s="61"/>
      <c r="J377" s="61"/>
      <c r="K377" s="61"/>
      <c r="L377" s="61"/>
    </row>
    <row r="378" spans="4:12" s="4" customFormat="1" x14ac:dyDescent="0.25">
      <c r="D378" s="60"/>
      <c r="E378" s="60"/>
      <c r="F378" s="61"/>
      <c r="G378" s="61"/>
      <c r="H378" s="61"/>
      <c r="I378" s="61"/>
      <c r="J378" s="61"/>
      <c r="K378" s="61"/>
      <c r="L378" s="61"/>
    </row>
    <row r="379" spans="4:12" s="4" customFormat="1" x14ac:dyDescent="0.25">
      <c r="D379" s="60"/>
      <c r="E379" s="60"/>
      <c r="F379" s="61"/>
      <c r="G379" s="61"/>
      <c r="H379" s="61"/>
      <c r="I379" s="61"/>
      <c r="J379" s="61"/>
      <c r="K379" s="61"/>
      <c r="L379" s="61"/>
    </row>
    <row r="380" spans="4:12" s="4" customFormat="1" x14ac:dyDescent="0.25">
      <c r="D380" s="60"/>
      <c r="E380" s="60"/>
      <c r="F380" s="61"/>
      <c r="G380" s="61"/>
      <c r="H380" s="61"/>
      <c r="I380" s="61"/>
      <c r="J380" s="61"/>
      <c r="K380" s="61"/>
      <c r="L380" s="61"/>
    </row>
    <row r="381" spans="4:12" s="4" customFormat="1" x14ac:dyDescent="0.25">
      <c r="D381" s="60"/>
      <c r="E381" s="60"/>
      <c r="F381" s="61"/>
      <c r="G381" s="61"/>
      <c r="H381" s="61"/>
      <c r="I381" s="61"/>
      <c r="J381" s="61"/>
      <c r="K381" s="61"/>
      <c r="L381" s="61"/>
    </row>
    <row r="382" spans="4:12" s="4" customFormat="1" x14ac:dyDescent="0.25">
      <c r="D382" s="60"/>
      <c r="E382" s="60"/>
      <c r="F382" s="61"/>
      <c r="G382" s="61"/>
      <c r="H382" s="61"/>
      <c r="I382" s="61"/>
      <c r="J382" s="61"/>
      <c r="K382" s="61"/>
      <c r="L382" s="61"/>
    </row>
    <row r="383" spans="4:12" s="4" customFormat="1" x14ac:dyDescent="0.25">
      <c r="D383" s="60"/>
      <c r="E383" s="60"/>
      <c r="F383" s="61"/>
      <c r="G383" s="61"/>
      <c r="H383" s="61"/>
      <c r="I383" s="61"/>
      <c r="J383" s="61"/>
      <c r="K383" s="61"/>
      <c r="L383" s="61"/>
    </row>
    <row r="384" spans="4:12" s="4" customFormat="1" x14ac:dyDescent="0.25">
      <c r="D384" s="60"/>
      <c r="E384" s="60"/>
      <c r="F384" s="61"/>
      <c r="G384" s="61"/>
      <c r="H384" s="61"/>
      <c r="I384" s="61"/>
      <c r="J384" s="61"/>
      <c r="K384" s="61"/>
      <c r="L384" s="61"/>
    </row>
    <row r="385" spans="4:12" s="4" customFormat="1" x14ac:dyDescent="0.25">
      <c r="D385" s="60"/>
      <c r="E385" s="60"/>
      <c r="F385" s="61"/>
      <c r="G385" s="61"/>
      <c r="H385" s="61"/>
      <c r="I385" s="61"/>
      <c r="J385" s="61"/>
      <c r="K385" s="61"/>
      <c r="L385" s="61"/>
    </row>
    <row r="386" spans="4:12" s="4" customFormat="1" x14ac:dyDescent="0.25">
      <c r="D386" s="60"/>
      <c r="E386" s="60"/>
      <c r="F386" s="61"/>
      <c r="G386" s="61"/>
      <c r="H386" s="61"/>
      <c r="I386" s="61"/>
      <c r="J386" s="61"/>
      <c r="K386" s="61"/>
      <c r="L386" s="61"/>
    </row>
    <row r="387" spans="4:12" s="4" customFormat="1" x14ac:dyDescent="0.25">
      <c r="D387" s="60"/>
      <c r="E387" s="60"/>
      <c r="F387" s="61"/>
      <c r="G387" s="61"/>
      <c r="H387" s="61"/>
      <c r="I387" s="61"/>
      <c r="J387" s="61"/>
      <c r="K387" s="61"/>
      <c r="L387" s="61"/>
    </row>
    <row r="388" spans="4:12" s="4" customFormat="1" x14ac:dyDescent="0.25">
      <c r="D388" s="60"/>
      <c r="E388" s="60"/>
      <c r="F388" s="61"/>
      <c r="G388" s="61"/>
      <c r="H388" s="61"/>
      <c r="I388" s="61"/>
      <c r="J388" s="61"/>
      <c r="K388" s="61"/>
      <c r="L388" s="61"/>
    </row>
    <row r="389" spans="4:12" s="4" customFormat="1" x14ac:dyDescent="0.25">
      <c r="D389" s="60"/>
      <c r="E389" s="60"/>
      <c r="F389" s="61"/>
      <c r="G389" s="61"/>
      <c r="H389" s="61"/>
      <c r="I389" s="61"/>
      <c r="J389" s="61"/>
      <c r="K389" s="61"/>
      <c r="L389" s="61"/>
    </row>
    <row r="390" spans="4:12" s="4" customFormat="1" x14ac:dyDescent="0.25">
      <c r="D390" s="60"/>
      <c r="E390" s="60"/>
      <c r="F390" s="61"/>
      <c r="G390" s="61"/>
      <c r="H390" s="61"/>
      <c r="I390" s="61"/>
      <c r="J390" s="61"/>
      <c r="K390" s="61"/>
      <c r="L390" s="61"/>
    </row>
    <row r="391" spans="4:12" s="4" customFormat="1" x14ac:dyDescent="0.25">
      <c r="D391" s="60"/>
      <c r="E391" s="60"/>
      <c r="F391" s="61"/>
      <c r="G391" s="61"/>
      <c r="H391" s="61"/>
      <c r="I391" s="61"/>
      <c r="J391" s="61"/>
      <c r="K391" s="61"/>
      <c r="L391" s="61"/>
    </row>
    <row r="392" spans="4:12" s="4" customFormat="1" x14ac:dyDescent="0.25">
      <c r="D392" s="60"/>
      <c r="E392" s="60"/>
      <c r="F392" s="61"/>
      <c r="G392" s="61"/>
      <c r="H392" s="61"/>
      <c r="I392" s="61"/>
      <c r="J392" s="61"/>
      <c r="K392" s="61"/>
      <c r="L392" s="61"/>
    </row>
    <row r="393" spans="4:12" s="4" customFormat="1" x14ac:dyDescent="0.25">
      <c r="D393" s="60"/>
      <c r="E393" s="60"/>
      <c r="F393" s="61"/>
      <c r="G393" s="61"/>
      <c r="H393" s="61"/>
      <c r="I393" s="61"/>
      <c r="J393" s="61"/>
      <c r="K393" s="61"/>
      <c r="L393" s="61"/>
    </row>
    <row r="394" spans="4:12" s="4" customFormat="1" x14ac:dyDescent="0.25">
      <c r="D394" s="60"/>
      <c r="E394" s="60"/>
      <c r="F394" s="61"/>
      <c r="G394" s="61"/>
      <c r="H394" s="61"/>
      <c r="I394" s="61"/>
      <c r="J394" s="61"/>
      <c r="K394" s="61"/>
      <c r="L394" s="61"/>
    </row>
    <row r="395" spans="4:12" s="4" customFormat="1" x14ac:dyDescent="0.25">
      <c r="D395" s="60"/>
      <c r="E395" s="60"/>
      <c r="F395" s="61"/>
      <c r="G395" s="61"/>
      <c r="H395" s="61"/>
      <c r="I395" s="61"/>
      <c r="J395" s="61"/>
      <c r="K395" s="61"/>
      <c r="L395" s="61"/>
    </row>
    <row r="396" spans="4:12" s="4" customFormat="1" x14ac:dyDescent="0.25">
      <c r="D396" s="60"/>
      <c r="E396" s="60"/>
      <c r="F396" s="61"/>
      <c r="G396" s="61"/>
      <c r="H396" s="61"/>
      <c r="I396" s="61"/>
      <c r="J396" s="61"/>
      <c r="K396" s="61"/>
      <c r="L396" s="61"/>
    </row>
    <row r="397" spans="4:12" s="4" customFormat="1" x14ac:dyDescent="0.25">
      <c r="D397" s="60"/>
      <c r="E397" s="60"/>
      <c r="F397" s="61"/>
      <c r="G397" s="61"/>
      <c r="H397" s="61"/>
      <c r="I397" s="61"/>
      <c r="J397" s="61"/>
      <c r="K397" s="61"/>
      <c r="L397" s="61"/>
    </row>
    <row r="398" spans="4:12" s="4" customFormat="1" x14ac:dyDescent="0.25">
      <c r="D398" s="60"/>
      <c r="E398" s="60"/>
      <c r="F398" s="61"/>
      <c r="G398" s="61"/>
      <c r="H398" s="61"/>
      <c r="I398" s="61"/>
      <c r="J398" s="61"/>
      <c r="K398" s="61"/>
      <c r="L398" s="61"/>
    </row>
    <row r="399" spans="4:12" s="4" customFormat="1" x14ac:dyDescent="0.25">
      <c r="D399" s="60"/>
      <c r="E399" s="60"/>
      <c r="F399" s="61"/>
      <c r="G399" s="61"/>
      <c r="H399" s="61"/>
      <c r="I399" s="61"/>
      <c r="J399" s="61"/>
      <c r="K399" s="61"/>
      <c r="L399" s="61"/>
    </row>
    <row r="400" spans="4:12" s="4" customFormat="1" x14ac:dyDescent="0.25">
      <c r="D400" s="60"/>
      <c r="E400" s="60"/>
      <c r="F400" s="61"/>
      <c r="G400" s="61"/>
      <c r="H400" s="61"/>
      <c r="I400" s="61"/>
      <c r="J400" s="61"/>
      <c r="K400" s="61"/>
      <c r="L400" s="61"/>
    </row>
    <row r="401" spans="4:12" s="4" customFormat="1" x14ac:dyDescent="0.25">
      <c r="D401" s="60"/>
      <c r="E401" s="60"/>
      <c r="F401" s="61"/>
      <c r="G401" s="61"/>
      <c r="H401" s="61"/>
      <c r="I401" s="61"/>
      <c r="J401" s="61"/>
      <c r="K401" s="61"/>
      <c r="L401" s="61"/>
    </row>
    <row r="402" spans="4:12" s="4" customFormat="1" x14ac:dyDescent="0.25">
      <c r="D402" s="60"/>
      <c r="E402" s="60"/>
      <c r="F402" s="61"/>
      <c r="G402" s="61"/>
      <c r="H402" s="61"/>
      <c r="I402" s="61"/>
      <c r="J402" s="61"/>
      <c r="K402" s="61"/>
      <c r="L402" s="61"/>
    </row>
    <row r="403" spans="4:12" s="4" customFormat="1" x14ac:dyDescent="0.25">
      <c r="D403" s="60"/>
      <c r="E403" s="60"/>
      <c r="F403" s="61"/>
      <c r="G403" s="61"/>
      <c r="H403" s="61"/>
      <c r="I403" s="61"/>
      <c r="J403" s="61"/>
      <c r="K403" s="61"/>
      <c r="L403" s="61"/>
    </row>
    <row r="404" spans="4:12" s="4" customFormat="1" x14ac:dyDescent="0.25">
      <c r="D404" s="60"/>
      <c r="E404" s="60"/>
      <c r="F404" s="61"/>
      <c r="G404" s="61"/>
      <c r="H404" s="61"/>
      <c r="I404" s="61"/>
      <c r="J404" s="61"/>
      <c r="K404" s="61"/>
      <c r="L404" s="61"/>
    </row>
    <row r="405" spans="4:12" s="4" customFormat="1" x14ac:dyDescent="0.25">
      <c r="D405" s="60"/>
      <c r="E405" s="60"/>
      <c r="F405" s="61"/>
      <c r="G405" s="61"/>
      <c r="H405" s="61"/>
      <c r="I405" s="61"/>
      <c r="J405" s="61"/>
      <c r="K405" s="61"/>
      <c r="L405" s="61"/>
    </row>
    <row r="406" spans="4:12" s="4" customFormat="1" x14ac:dyDescent="0.25">
      <c r="D406" s="60"/>
      <c r="E406" s="60"/>
      <c r="F406" s="61"/>
      <c r="G406" s="61"/>
      <c r="H406" s="61"/>
      <c r="I406" s="61"/>
      <c r="J406" s="61"/>
      <c r="K406" s="61"/>
      <c r="L406" s="61"/>
    </row>
    <row r="407" spans="4:12" s="4" customFormat="1" x14ac:dyDescent="0.25">
      <c r="D407" s="60"/>
      <c r="E407" s="60"/>
      <c r="F407" s="61"/>
      <c r="G407" s="61"/>
      <c r="H407" s="61"/>
      <c r="I407" s="61"/>
      <c r="J407" s="61"/>
      <c r="K407" s="61"/>
      <c r="L407" s="61"/>
    </row>
    <row r="408" spans="4:12" s="4" customFormat="1" x14ac:dyDescent="0.25">
      <c r="D408" s="60"/>
      <c r="E408" s="60"/>
      <c r="F408" s="61"/>
      <c r="G408" s="61"/>
      <c r="H408" s="61"/>
      <c r="I408" s="61"/>
      <c r="J408" s="61"/>
      <c r="K408" s="61"/>
      <c r="L408" s="61"/>
    </row>
    <row r="409" spans="4:12" s="4" customFormat="1" x14ac:dyDescent="0.25">
      <c r="D409" s="60"/>
      <c r="E409" s="60"/>
      <c r="F409" s="61"/>
      <c r="G409" s="61"/>
      <c r="H409" s="61"/>
      <c r="I409" s="61"/>
      <c r="J409" s="61"/>
      <c r="K409" s="61"/>
      <c r="L409" s="61"/>
    </row>
    <row r="410" spans="4:12" s="4" customFormat="1" x14ac:dyDescent="0.25">
      <c r="D410" s="60"/>
      <c r="E410" s="60"/>
      <c r="F410" s="61"/>
      <c r="G410" s="61"/>
      <c r="H410" s="61"/>
      <c r="I410" s="61"/>
      <c r="J410" s="61"/>
      <c r="K410" s="61"/>
      <c r="L410" s="61"/>
    </row>
    <row r="411" spans="4:12" s="4" customFormat="1" x14ac:dyDescent="0.25">
      <c r="D411" s="60"/>
      <c r="E411" s="60"/>
      <c r="F411" s="61"/>
      <c r="G411" s="61"/>
      <c r="H411" s="61"/>
      <c r="I411" s="61"/>
      <c r="J411" s="61"/>
      <c r="K411" s="61"/>
      <c r="L411" s="61"/>
    </row>
    <row r="412" spans="4:12" s="4" customFormat="1" x14ac:dyDescent="0.25">
      <c r="D412" s="60"/>
      <c r="E412" s="60"/>
      <c r="F412" s="61"/>
      <c r="G412" s="61"/>
      <c r="H412" s="61"/>
      <c r="I412" s="61"/>
      <c r="J412" s="61"/>
      <c r="K412" s="61"/>
      <c r="L412" s="61"/>
    </row>
    <row r="413" spans="4:12" s="4" customFormat="1" x14ac:dyDescent="0.25">
      <c r="D413" s="60"/>
      <c r="E413" s="60"/>
      <c r="F413" s="61"/>
      <c r="G413" s="61"/>
      <c r="H413" s="61"/>
      <c r="I413" s="61"/>
      <c r="J413" s="61"/>
      <c r="K413" s="61"/>
      <c r="L413" s="61"/>
    </row>
    <row r="414" spans="4:12" s="4" customFormat="1" x14ac:dyDescent="0.25">
      <c r="D414" s="60"/>
      <c r="E414" s="60"/>
      <c r="F414" s="61"/>
      <c r="G414" s="61"/>
      <c r="H414" s="61"/>
      <c r="I414" s="61"/>
      <c r="J414" s="61"/>
      <c r="K414" s="61"/>
      <c r="L414" s="61"/>
    </row>
    <row r="415" spans="4:12" s="4" customFormat="1" x14ac:dyDescent="0.25">
      <c r="D415" s="60"/>
      <c r="E415" s="60"/>
      <c r="F415" s="61"/>
      <c r="G415" s="61"/>
      <c r="H415" s="61"/>
      <c r="I415" s="61"/>
      <c r="J415" s="61"/>
      <c r="K415" s="61"/>
      <c r="L415" s="61"/>
    </row>
    <row r="416" spans="4:12" s="4" customFormat="1" x14ac:dyDescent="0.25">
      <c r="D416" s="60"/>
      <c r="E416" s="60"/>
      <c r="F416" s="61"/>
      <c r="G416" s="61"/>
      <c r="H416" s="61"/>
      <c r="I416" s="61"/>
      <c r="J416" s="61"/>
      <c r="K416" s="61"/>
      <c r="L416" s="61"/>
    </row>
    <row r="417" spans="4:12" s="4" customFormat="1" x14ac:dyDescent="0.25">
      <c r="D417" s="60"/>
      <c r="E417" s="60"/>
      <c r="F417" s="61"/>
      <c r="G417" s="61"/>
      <c r="H417" s="61"/>
      <c r="I417" s="61"/>
      <c r="J417" s="61"/>
      <c r="K417" s="61"/>
      <c r="L417" s="61"/>
    </row>
    <row r="418" spans="4:12" s="4" customFormat="1" x14ac:dyDescent="0.25">
      <c r="D418" s="60"/>
      <c r="E418" s="60"/>
      <c r="F418" s="61"/>
      <c r="G418" s="61"/>
      <c r="H418" s="61"/>
      <c r="I418" s="61"/>
      <c r="J418" s="61"/>
      <c r="K418" s="61"/>
      <c r="L418" s="61"/>
    </row>
    <row r="419" spans="4:12" s="4" customFormat="1" x14ac:dyDescent="0.25">
      <c r="D419" s="60"/>
      <c r="E419" s="60"/>
      <c r="F419" s="61"/>
      <c r="G419" s="61"/>
      <c r="H419" s="61"/>
      <c r="I419" s="61"/>
      <c r="J419" s="61"/>
      <c r="K419" s="61"/>
      <c r="L419" s="61"/>
    </row>
    <row r="420" spans="4:12" s="4" customFormat="1" x14ac:dyDescent="0.25">
      <c r="D420" s="60"/>
      <c r="E420" s="60"/>
      <c r="F420" s="61"/>
      <c r="G420" s="61"/>
      <c r="H420" s="61"/>
      <c r="I420" s="61"/>
      <c r="J420" s="61"/>
      <c r="K420" s="61"/>
      <c r="L420" s="61"/>
    </row>
    <row r="421" spans="4:12" s="4" customFormat="1" x14ac:dyDescent="0.25">
      <c r="D421" s="60"/>
      <c r="E421" s="60"/>
      <c r="F421" s="61"/>
      <c r="G421" s="61"/>
      <c r="H421" s="61"/>
      <c r="I421" s="61"/>
      <c r="J421" s="61"/>
      <c r="K421" s="61"/>
      <c r="L421" s="61"/>
    </row>
    <row r="422" spans="4:12" s="4" customFormat="1" x14ac:dyDescent="0.25">
      <c r="D422" s="60"/>
      <c r="E422" s="60"/>
      <c r="F422" s="61"/>
      <c r="G422" s="61"/>
      <c r="H422" s="61"/>
      <c r="I422" s="61"/>
      <c r="J422" s="61"/>
      <c r="K422" s="61"/>
      <c r="L422" s="61"/>
    </row>
    <row r="423" spans="4:12" s="4" customFormat="1" x14ac:dyDescent="0.25">
      <c r="D423" s="60"/>
      <c r="E423" s="60"/>
      <c r="F423" s="61"/>
      <c r="G423" s="61"/>
      <c r="H423" s="61"/>
      <c r="I423" s="61"/>
      <c r="J423" s="61"/>
      <c r="K423" s="61"/>
      <c r="L423" s="61"/>
    </row>
    <row r="424" spans="4:12" s="4" customFormat="1" x14ac:dyDescent="0.25">
      <c r="D424" s="60"/>
      <c r="E424" s="60"/>
      <c r="F424" s="61"/>
      <c r="G424" s="61"/>
      <c r="H424" s="61"/>
      <c r="I424" s="61"/>
      <c r="J424" s="61"/>
      <c r="K424" s="61"/>
      <c r="L424" s="61"/>
    </row>
    <row r="425" spans="4:12" s="4" customFormat="1" x14ac:dyDescent="0.25">
      <c r="D425" s="60"/>
      <c r="E425" s="60"/>
      <c r="F425" s="61"/>
      <c r="G425" s="61"/>
      <c r="H425" s="61"/>
      <c r="I425" s="61"/>
      <c r="J425" s="61"/>
      <c r="K425" s="61"/>
      <c r="L425" s="61"/>
    </row>
    <row r="426" spans="4:12" s="4" customFormat="1" x14ac:dyDescent="0.25">
      <c r="D426" s="60"/>
      <c r="E426" s="60"/>
      <c r="F426" s="61"/>
      <c r="G426" s="61"/>
      <c r="H426" s="61"/>
      <c r="I426" s="61"/>
      <c r="J426" s="61"/>
      <c r="K426" s="61"/>
      <c r="L426" s="61"/>
    </row>
    <row r="427" spans="4:12" s="4" customFormat="1" x14ac:dyDescent="0.25">
      <c r="D427" s="60"/>
      <c r="E427" s="60"/>
      <c r="F427" s="61"/>
      <c r="G427" s="61"/>
      <c r="H427" s="61"/>
      <c r="I427" s="61"/>
      <c r="J427" s="61"/>
      <c r="K427" s="61"/>
      <c r="L427" s="61"/>
    </row>
    <row r="428" spans="4:12" s="4" customFormat="1" x14ac:dyDescent="0.25">
      <c r="D428" s="60"/>
      <c r="E428" s="60"/>
      <c r="F428" s="61"/>
      <c r="G428" s="61"/>
      <c r="H428" s="61"/>
      <c r="I428" s="61"/>
      <c r="J428" s="61"/>
      <c r="K428" s="61"/>
      <c r="L428" s="61"/>
    </row>
    <row r="429" spans="4:12" s="4" customFormat="1" x14ac:dyDescent="0.25">
      <c r="D429" s="60"/>
      <c r="E429" s="60"/>
      <c r="F429" s="61"/>
      <c r="G429" s="61"/>
      <c r="H429" s="61"/>
      <c r="I429" s="61"/>
      <c r="J429" s="61"/>
      <c r="K429" s="61"/>
      <c r="L429" s="61"/>
    </row>
    <row r="430" spans="4:12" s="4" customFormat="1" x14ac:dyDescent="0.25">
      <c r="D430" s="60"/>
      <c r="E430" s="60"/>
      <c r="F430" s="61"/>
      <c r="G430" s="61"/>
      <c r="H430" s="61"/>
      <c r="I430" s="61"/>
      <c r="J430" s="61"/>
      <c r="K430" s="61"/>
      <c r="L430" s="61"/>
    </row>
    <row r="431" spans="4:12" s="4" customFormat="1" x14ac:dyDescent="0.25">
      <c r="D431" s="60"/>
      <c r="E431" s="60"/>
      <c r="F431" s="61"/>
      <c r="G431" s="61"/>
      <c r="H431" s="61"/>
      <c r="I431" s="61"/>
      <c r="J431" s="61"/>
      <c r="K431" s="61"/>
      <c r="L431" s="61"/>
    </row>
    <row r="432" spans="4:12" s="4" customFormat="1" x14ac:dyDescent="0.25">
      <c r="D432" s="60"/>
      <c r="E432" s="60"/>
      <c r="F432" s="61"/>
      <c r="G432" s="61"/>
      <c r="H432" s="61"/>
      <c r="I432" s="61"/>
      <c r="J432" s="61"/>
      <c r="K432" s="61"/>
      <c r="L432" s="61"/>
    </row>
    <row r="433" spans="4:12" s="4" customFormat="1" x14ac:dyDescent="0.25">
      <c r="D433" s="60"/>
      <c r="E433" s="60"/>
      <c r="F433" s="61"/>
      <c r="G433" s="61"/>
      <c r="H433" s="61"/>
      <c r="I433" s="61"/>
      <c r="J433" s="61"/>
      <c r="K433" s="61"/>
      <c r="L433" s="61"/>
    </row>
  </sheetData>
  <mergeCells count="8">
    <mergeCell ref="A11:A12"/>
    <mergeCell ref="A127:B127"/>
    <mergeCell ref="A1:E1"/>
    <mergeCell ref="A2:E2"/>
    <mergeCell ref="A3:E3"/>
    <mergeCell ref="A4:E4"/>
    <mergeCell ref="A6:E6"/>
    <mergeCell ref="D7:E7"/>
  </mergeCells>
  <hyperlinks>
    <hyperlink ref="B93" r:id="rId1" display="consultantplus://offline/ref=988EC015ECBBF128B41797C3F93EFEE418A639455C871F0F56FDEF5480375203D55CBFEB8F11FA2C863F8EB8F7B01CF71C7C854735E60A15i2XAK"/>
    <hyperlink ref="B97"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0" r:id="rId5" display="consultantplus://offline/ref=64FC3C9F96C0230A0CECA4E56C028B5E86A06F799E50F1FABBE4A6CFAC6E9A2AB2A69A82FE33DE9CACC0441FC29EF02FFBFA7ABCF960A970JDh7G"/>
  </hyperlinks>
  <pageMargins left="0.59055118110236227" right="0.19685039370078741" top="0.27559055118110237" bottom="0.31496062992125984" header="0.31496062992125984" footer="0.31496062992125984"/>
  <pageSetup paperSize="9" scale="95" fitToHeight="3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 решению</vt:lpstr>
      <vt:lpstr>'к решению'!Заголовки_для_печати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2023-10-26T06:40:42Z</cp:lastPrinted>
  <dcterms:created xsi:type="dcterms:W3CDTF">2023-10-24T11:24:26Z</dcterms:created>
  <dcterms:modified xsi:type="dcterms:W3CDTF">2023-10-26T06:40:43Z</dcterms:modified>
</cp:coreProperties>
</file>