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F16" i="1" l="1"/>
  <c r="E16" i="1"/>
  <c r="D16" i="1"/>
  <c r="F15" i="1"/>
  <c r="F14" i="1" s="1"/>
  <c r="E15" i="1"/>
  <c r="D15" i="1"/>
  <c r="D14" i="1" s="1"/>
  <c r="E14" i="1"/>
  <c r="F12" i="1"/>
  <c r="F11" i="1" s="1"/>
  <c r="E12" i="1"/>
  <c r="D12" i="1"/>
  <c r="D11" i="1" s="1"/>
  <c r="E11" i="1"/>
  <c r="F8" i="1"/>
  <c r="E8" i="1"/>
  <c r="D8" i="1"/>
  <c r="F4" i="1"/>
  <c r="F20" i="1" s="1"/>
  <c r="E4" i="1"/>
  <c r="E20" i="1" s="1"/>
  <c r="D4" i="1"/>
  <c r="D20" i="1" l="1"/>
</calcChain>
</file>

<file path=xl/sharedStrings.xml><?xml version="1.0" encoding="utf-8"?>
<sst xmlns="http://schemas.openxmlformats.org/spreadsheetml/2006/main" count="48" uniqueCount="46">
  <si>
    <t>№</t>
  </si>
  <si>
    <t>Примечание</t>
  </si>
  <si>
    <t>ИТОГО</t>
  </si>
  <si>
    <t>Приложение 3 к реестру</t>
  </si>
  <si>
    <t>Управление образования Администрации МГО</t>
  </si>
  <si>
    <t>Управление по физической  культуре и спорту Администрации МГО</t>
  </si>
  <si>
    <t>Управление культуры Администрации МГО</t>
  </si>
  <si>
    <t>Администрация МГО</t>
  </si>
  <si>
    <t>Приобретение муниципального имущества</t>
  </si>
  <si>
    <t>Наименование  расходов</t>
  </si>
  <si>
    <t>Замена оконных блоков в дошкольных образовательных учреждениях</t>
  </si>
  <si>
    <t>Замена окон в 18-ти учреждениях</t>
  </si>
  <si>
    <t>Ремонты кровель в образовательных учреждениях</t>
  </si>
  <si>
    <t>Ремонт актового зала и приобретение оборудования для него (пр.Макеева,39), ремонт фасада (ул.Ст.Разина,4)</t>
  </si>
  <si>
    <t>Капитальный ремонт стадиона "Заря"</t>
  </si>
  <si>
    <t>На развитие стадиона "Труд"</t>
  </si>
  <si>
    <t>Капитальный ремонт учреждений культуры</t>
  </si>
  <si>
    <t>Текущий ремонт МБУ ДО ДШИ №4</t>
  </si>
  <si>
    <t>Ремонт внутренних помещений</t>
  </si>
  <si>
    <t>Благоустройство Округа</t>
  </si>
  <si>
    <t>Асфальтирование дворовых территорий</t>
  </si>
  <si>
    <t>Оснащение МБУ "ЦКОБ" специализированной коммунальной техникой (вакуумно-уборочные машины, погрузчик, поливомоечная машина, бортовые газели)</t>
  </si>
  <si>
    <t>Капитальный ремонт тротуаров, проезда</t>
  </si>
  <si>
    <t>Капитальный ремонт муниципального имущества</t>
  </si>
  <si>
    <t>Ремонт фасада здания Администрации</t>
  </si>
  <si>
    <t>первонач.разбивка(тыс. рублей)</t>
  </si>
  <si>
    <t>сумма к уточнению (тыс.рублей)</t>
  </si>
  <si>
    <t>сумма к уточнению (рублей)</t>
  </si>
  <si>
    <t>Ремонт тротуара от ГРЦ до Объездной дороги Тургоякского шоссе 5099,7 тыс. рублей, ремонт проезда между Тургоякским шоссе и Объездной дорогой (в районе северной проходной ГРЦ) 8582,7 тыс. рублей</t>
  </si>
  <si>
    <t>20 дворовых территорий</t>
  </si>
  <si>
    <t>Распределение дотации, выделенной Миасскому городскому округу в соответствии с распоряжением Правительства Челябинской области от 03.07.2023г. № 580-рп</t>
  </si>
  <si>
    <t>Рз,Пр</t>
  </si>
  <si>
    <t>0701</t>
  </si>
  <si>
    <t>Ремонты в 13-ти учреждениях</t>
  </si>
  <si>
    <t>0701, 
0702</t>
  </si>
  <si>
    <t>Проведение капитального ремонта и приобретение оборудования для  МАУДО "ДДТ "Юность""</t>
  </si>
  <si>
    <t>0703</t>
  </si>
  <si>
    <t>Капитальный ремонт сооружения - Футбольное поле стадиона "Заря", а именно: беговая дорожка, спортивные сектора. Капитальный ремонт трибун. Ограждение. (МБУ ДО "СШОР "Вертикаль" МГО)</t>
  </si>
  <si>
    <t xml:space="preserve">Обустройство памп-трека по ул. Набережная,29 стадиона "Труд" (асфальтирование, видеонаблюдение, оборудование). (МБУ ДО "СШОР "Старт" МГО) </t>
  </si>
  <si>
    <t>Ремонты фасадов: МКУ "Городской дом культуры"  - 8428,6 тыс. рублей, филиал МКУ "Городской дом культуры" Сельский дом культуры п.Ленинск - 5671,4 тыс. рублей. Ремонт здания и кровли филиала ЦД Строитель Сельского дома культуры с.Новоандреевка 13000,0 тыс. рублей</t>
  </si>
  <si>
    <t>.0801</t>
  </si>
  <si>
    <t>.0703</t>
  </si>
  <si>
    <t>Приобретение иллюминации к Юбилею Округа (от Предзаводской площади до ТРК "Слон") 19897,6 тыс. рублей, разработка мастер-плана развития территории "Историческое ядро Миасского городского округа" 4500,0 тыс. рублей, разработка проектной документации для реализации мероприятий по комплексному благоустройству пр. Автозаводцев 1800,0 тыс. рублей</t>
  </si>
  <si>
    <t>.0503</t>
  </si>
  <si>
    <t>.0409, 0503</t>
  </si>
  <si>
    <t>0113.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</si>
</sst>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sz val="12.5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i/>
      <sz val="12.5"/>
      <color rgb="FFFF0000"/>
      <name val="Times New Roman"/>
      <family val="1"/>
      <charset val="204"/>
    </font>
    <font>
      <b/>
      <sz val="12.5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justify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justify" vertical="center"/>
    </xf>
    <xf numFmtId="4" fontId="4" fillId="0" borderId="1" xfId="0" applyNumberFormat="1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49" fontId="8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workbookViewId="0">
      <selection activeCell="G6" sqref="G6"/>
    </sheetView>
  </sheetViews>
  <sheetFormatPr defaultColWidth="9.140625" defaultRowHeight="16.5" x14ac:dyDescent="0.25"/>
  <cols>
    <col min="1" max="1" width="1.5703125" style="1" customWidth="1"/>
    <col min="2" max="2" width="4.28515625" style="26" customWidth="1"/>
    <col min="3" max="3" width="41.140625" style="2" customWidth="1"/>
    <col min="4" max="4" width="17.5703125" style="26" hidden="1" customWidth="1"/>
    <col min="5" max="5" width="15.28515625" style="26" customWidth="1"/>
    <col min="6" max="6" width="20.42578125" style="26" hidden="1" customWidth="1"/>
    <col min="7" max="7" width="70.7109375" style="2" customWidth="1"/>
    <col min="8" max="8" width="8.140625" style="30" hidden="1" customWidth="1"/>
    <col min="9" max="9" width="17.42578125" style="1" customWidth="1"/>
    <col min="10" max="16384" width="9.140625" style="1"/>
  </cols>
  <sheetData>
    <row r="1" spans="2:8" x14ac:dyDescent="0.25">
      <c r="F1" s="37" t="s">
        <v>3</v>
      </c>
      <c r="G1" s="37"/>
    </row>
    <row r="2" spans="2:8" ht="39.75" customHeight="1" x14ac:dyDescent="0.25">
      <c r="C2" s="38" t="s">
        <v>30</v>
      </c>
      <c r="D2" s="39"/>
      <c r="E2" s="39"/>
      <c r="F2" s="40"/>
      <c r="G2" s="40"/>
    </row>
    <row r="3" spans="2:8" ht="49.5" x14ac:dyDescent="0.25">
      <c r="B3" s="3" t="s">
        <v>0</v>
      </c>
      <c r="C3" s="22" t="s">
        <v>9</v>
      </c>
      <c r="D3" s="4" t="s">
        <v>25</v>
      </c>
      <c r="E3" s="4" t="s">
        <v>26</v>
      </c>
      <c r="F3" s="4" t="s">
        <v>27</v>
      </c>
      <c r="G3" s="4" t="s">
        <v>1</v>
      </c>
      <c r="H3" s="31" t="s">
        <v>31</v>
      </c>
    </row>
    <row r="4" spans="2:8" ht="33" x14ac:dyDescent="0.25">
      <c r="B4" s="5">
        <v>1</v>
      </c>
      <c r="C4" s="6" t="s">
        <v>4</v>
      </c>
      <c r="D4" s="7">
        <f>SUM(D5:D7)</f>
        <v>97000</v>
      </c>
      <c r="E4" s="7">
        <f>SUM(E5:E7)</f>
        <v>97000</v>
      </c>
      <c r="F4" s="7">
        <f>SUM(F5:F7)</f>
        <v>97000000</v>
      </c>
      <c r="G4" s="8"/>
      <c r="H4" s="32"/>
    </row>
    <row r="5" spans="2:8" ht="49.5" x14ac:dyDescent="0.25">
      <c r="B5" s="3"/>
      <c r="C5" s="24" t="s">
        <v>10</v>
      </c>
      <c r="D5" s="9">
        <v>30000</v>
      </c>
      <c r="E5" s="9">
        <v>30000</v>
      </c>
      <c r="F5" s="9">
        <v>30000000</v>
      </c>
      <c r="G5" s="24" t="s">
        <v>11</v>
      </c>
      <c r="H5" s="32" t="s">
        <v>32</v>
      </c>
    </row>
    <row r="6" spans="2:8" ht="33" x14ac:dyDescent="0.25">
      <c r="B6" s="25"/>
      <c r="C6" s="23" t="s">
        <v>12</v>
      </c>
      <c r="D6" s="9">
        <v>22000</v>
      </c>
      <c r="E6" s="9">
        <v>22000</v>
      </c>
      <c r="F6" s="9">
        <v>22000000</v>
      </c>
      <c r="G6" s="24" t="s">
        <v>33</v>
      </c>
      <c r="H6" s="33" t="s">
        <v>34</v>
      </c>
    </row>
    <row r="7" spans="2:8" ht="49.5" x14ac:dyDescent="0.25">
      <c r="B7" s="3"/>
      <c r="C7" s="10" t="s">
        <v>35</v>
      </c>
      <c r="D7" s="9">
        <v>45000</v>
      </c>
      <c r="E7" s="9">
        <v>45000</v>
      </c>
      <c r="F7" s="11">
        <v>45000000</v>
      </c>
      <c r="G7" s="24" t="s">
        <v>13</v>
      </c>
      <c r="H7" s="32" t="s">
        <v>36</v>
      </c>
    </row>
    <row r="8" spans="2:8" ht="49.5" x14ac:dyDescent="0.25">
      <c r="B8" s="5">
        <v>2</v>
      </c>
      <c r="C8" s="6" t="s">
        <v>5</v>
      </c>
      <c r="D8" s="7">
        <f>SUM(D9:D10)</f>
        <v>49600</v>
      </c>
      <c r="E8" s="7">
        <f t="shared" ref="E8:F8" si="0">SUM(E9:E10)</f>
        <v>49600</v>
      </c>
      <c r="F8" s="7">
        <f t="shared" si="0"/>
        <v>49600000</v>
      </c>
      <c r="G8" s="8"/>
      <c r="H8" s="32"/>
    </row>
    <row r="9" spans="2:8" ht="66" x14ac:dyDescent="0.25">
      <c r="B9" s="3"/>
      <c r="C9" s="21" t="s">
        <v>14</v>
      </c>
      <c r="D9" s="13">
        <v>40100</v>
      </c>
      <c r="E9" s="13">
        <v>40100</v>
      </c>
      <c r="F9" s="11">
        <v>40100000</v>
      </c>
      <c r="G9" s="34" t="s">
        <v>37</v>
      </c>
      <c r="H9" s="32">
        <v>1101</v>
      </c>
    </row>
    <row r="10" spans="2:8" ht="49.5" x14ac:dyDescent="0.25">
      <c r="B10" s="3"/>
      <c r="C10" s="21" t="s">
        <v>15</v>
      </c>
      <c r="D10" s="12">
        <v>9500</v>
      </c>
      <c r="E10" s="12">
        <v>9500</v>
      </c>
      <c r="F10" s="11">
        <v>9500000</v>
      </c>
      <c r="G10" s="34" t="s">
        <v>38</v>
      </c>
      <c r="H10" s="32">
        <v>1101</v>
      </c>
    </row>
    <row r="11" spans="2:8" ht="33" x14ac:dyDescent="0.25">
      <c r="B11" s="5">
        <v>3</v>
      </c>
      <c r="C11" s="6" t="s">
        <v>6</v>
      </c>
      <c r="D11" s="20">
        <f>SUM(D12:D13)</f>
        <v>38400</v>
      </c>
      <c r="E11" s="20">
        <f>SUM(E12:E13)</f>
        <v>38400</v>
      </c>
      <c r="F11" s="20">
        <f>SUM(F12:F13)</f>
        <v>38400000</v>
      </c>
      <c r="G11" s="24"/>
      <c r="H11" s="35"/>
    </row>
    <row r="12" spans="2:8" ht="72.75" customHeight="1" x14ac:dyDescent="0.25">
      <c r="B12" s="5"/>
      <c r="C12" s="21" t="s">
        <v>16</v>
      </c>
      <c r="D12" s="12">
        <f>8500+5600+13000</f>
        <v>27100</v>
      </c>
      <c r="E12" s="12">
        <f>8428.6+5671.4+13000</f>
        <v>27100</v>
      </c>
      <c r="F12" s="11">
        <f>8428613.26+5671386.74+13000000</f>
        <v>27100000</v>
      </c>
      <c r="G12" s="34" t="s">
        <v>39</v>
      </c>
      <c r="H12" s="35" t="s">
        <v>40</v>
      </c>
    </row>
    <row r="13" spans="2:8" x14ac:dyDescent="0.25">
      <c r="B13" s="3"/>
      <c r="C13" s="21" t="s">
        <v>17</v>
      </c>
      <c r="D13" s="12">
        <v>11300</v>
      </c>
      <c r="E13" s="12">
        <v>11300</v>
      </c>
      <c r="F13" s="11">
        <v>11300000</v>
      </c>
      <c r="G13" s="34" t="s">
        <v>18</v>
      </c>
      <c r="H13" s="35" t="s">
        <v>41</v>
      </c>
    </row>
    <row r="14" spans="2:8" x14ac:dyDescent="0.25">
      <c r="B14" s="5">
        <v>4</v>
      </c>
      <c r="C14" s="6" t="s">
        <v>7</v>
      </c>
      <c r="D14" s="7">
        <f>SUM(D15:D19)</f>
        <v>165000</v>
      </c>
      <c r="E14" s="7">
        <f>SUM(E15:E19)</f>
        <v>165000</v>
      </c>
      <c r="F14" s="7">
        <f>SUM(F15:F19)</f>
        <v>165000000</v>
      </c>
      <c r="G14" s="8"/>
      <c r="H14" s="35"/>
    </row>
    <row r="15" spans="2:8" ht="115.5" x14ac:dyDescent="0.25">
      <c r="B15" s="3"/>
      <c r="C15" s="24" t="s">
        <v>19</v>
      </c>
      <c r="D15" s="11">
        <f>16500+4500</f>
        <v>21000</v>
      </c>
      <c r="E15" s="11">
        <f>19897.6+4500+1800</f>
        <v>26197.599999999999</v>
      </c>
      <c r="F15" s="11">
        <f>19897600+4500000+1800000</f>
        <v>26197600</v>
      </c>
      <c r="G15" s="27" t="s">
        <v>42</v>
      </c>
      <c r="H15" s="35" t="s">
        <v>43</v>
      </c>
    </row>
    <row r="16" spans="2:8" ht="66" x14ac:dyDescent="0.25">
      <c r="B16" s="3"/>
      <c r="C16" s="24" t="s">
        <v>22</v>
      </c>
      <c r="D16" s="9">
        <f>23800+9000+8000</f>
        <v>40800</v>
      </c>
      <c r="E16" s="9">
        <f>5099.7+8582.7</f>
        <v>13682.400000000001</v>
      </c>
      <c r="F16" s="9">
        <f>5099710+8582678</f>
        <v>13682388</v>
      </c>
      <c r="G16" s="28" t="s">
        <v>28</v>
      </c>
      <c r="H16" s="36" t="s">
        <v>44</v>
      </c>
    </row>
    <row r="17" spans="2:9" ht="33" x14ac:dyDescent="0.25">
      <c r="B17" s="3"/>
      <c r="C17" s="24" t="s">
        <v>20</v>
      </c>
      <c r="D17" s="9">
        <v>50000</v>
      </c>
      <c r="E17" s="11">
        <v>71920</v>
      </c>
      <c r="F17" s="11">
        <v>71920012</v>
      </c>
      <c r="G17" s="29" t="s">
        <v>29</v>
      </c>
      <c r="H17" s="35" t="s">
        <v>43</v>
      </c>
    </row>
    <row r="18" spans="2:9" ht="49.5" x14ac:dyDescent="0.25">
      <c r="B18" s="3"/>
      <c r="C18" s="24" t="s">
        <v>8</v>
      </c>
      <c r="D18" s="9">
        <v>46900</v>
      </c>
      <c r="E18" s="11">
        <v>46900</v>
      </c>
      <c r="F18" s="11">
        <v>46900000</v>
      </c>
      <c r="G18" s="29" t="s">
        <v>21</v>
      </c>
      <c r="H18" s="35" t="s">
        <v>43</v>
      </c>
    </row>
    <row r="19" spans="2:9" ht="33" x14ac:dyDescent="0.25">
      <c r="B19" s="3"/>
      <c r="C19" s="24" t="s">
        <v>23</v>
      </c>
      <c r="D19" s="9">
        <v>6300</v>
      </c>
      <c r="E19" s="11">
        <v>6300</v>
      </c>
      <c r="F19" s="11">
        <v>6300000</v>
      </c>
      <c r="G19" s="28" t="s">
        <v>24</v>
      </c>
      <c r="H19" s="35" t="s">
        <v>45</v>
      </c>
    </row>
    <row r="20" spans="2:9" x14ac:dyDescent="0.25">
      <c r="B20" s="3"/>
      <c r="C20" s="14" t="s">
        <v>2</v>
      </c>
      <c r="D20" s="7">
        <f>SUM(D4+D8+D11+D14)</f>
        <v>350000</v>
      </c>
      <c r="E20" s="7">
        <f>SUM(E4+E8+E11+E14)</f>
        <v>350000</v>
      </c>
      <c r="F20" s="7">
        <f>SUM(F4+F8+F11+F14)</f>
        <v>350000000</v>
      </c>
      <c r="G20" s="8"/>
      <c r="H20" s="31"/>
      <c r="I20" s="15"/>
    </row>
    <row r="21" spans="2:9" x14ac:dyDescent="0.25">
      <c r="B21" s="16"/>
      <c r="C21" s="17"/>
      <c r="D21" s="18"/>
      <c r="E21" s="18"/>
      <c r="F21" s="18"/>
      <c r="G21" s="19"/>
    </row>
  </sheetData>
  <mergeCells count="2">
    <mergeCell ref="F1:G1"/>
    <mergeCell ref="C2:G2"/>
  </mergeCells>
  <pageMargins left="0.31496062992125984" right="0.11811023622047245" top="0.35433070866141736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Ира Халявина</cp:lastModifiedBy>
  <cp:lastPrinted>2023-07-05T12:52:22Z</cp:lastPrinted>
  <dcterms:created xsi:type="dcterms:W3CDTF">2021-08-09T05:03:38Z</dcterms:created>
  <dcterms:modified xsi:type="dcterms:W3CDTF">2023-07-05T12:52:23Z</dcterms:modified>
</cp:coreProperties>
</file>