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Уточнение июнь" sheetId="1" r:id="rId1"/>
  </sheets>
  <definedNames>
    <definedName name="_xlnm.Print_Titles" localSheetId="0">'Уточнение июнь'!$3:$3</definedName>
    <definedName name="_xlnm.Print_Area" localSheetId="0">'Уточнение июнь'!$A$1:$M$249</definedName>
  </definedNames>
  <calcPr calcId="145621"/>
</workbook>
</file>

<file path=xl/calcChain.xml><?xml version="1.0" encoding="utf-8"?>
<calcChain xmlns="http://schemas.openxmlformats.org/spreadsheetml/2006/main">
  <c r="M247" i="1" l="1"/>
  <c r="F247" i="1"/>
  <c r="F246" i="1"/>
  <c r="M245" i="1"/>
  <c r="J245" i="1"/>
  <c r="F245" i="1"/>
  <c r="M244" i="1"/>
  <c r="J244" i="1"/>
  <c r="E244" i="1"/>
  <c r="F244" i="1" s="1"/>
  <c r="D244" i="1"/>
  <c r="F243" i="1"/>
  <c r="M242" i="1"/>
  <c r="F242" i="1"/>
  <c r="M241" i="1"/>
  <c r="J241" i="1"/>
  <c r="F241" i="1"/>
  <c r="M240" i="1"/>
  <c r="J240" i="1"/>
  <c r="E240" i="1"/>
  <c r="D240" i="1"/>
  <c r="M239" i="1"/>
  <c r="J239" i="1"/>
  <c r="F239" i="1"/>
  <c r="M238" i="1"/>
  <c r="J238" i="1"/>
  <c r="F238" i="1"/>
  <c r="M237" i="1"/>
  <c r="J237" i="1"/>
  <c r="F237" i="1"/>
  <c r="M236" i="1"/>
  <c r="J236" i="1"/>
  <c r="F236" i="1"/>
  <c r="M235" i="1"/>
  <c r="J235" i="1"/>
  <c r="F235" i="1"/>
  <c r="M234" i="1"/>
  <c r="J234" i="1"/>
  <c r="F234" i="1"/>
  <c r="M233" i="1"/>
  <c r="J233" i="1"/>
  <c r="F233" i="1"/>
  <c r="M232" i="1"/>
  <c r="J232" i="1"/>
  <c r="F232" i="1"/>
  <c r="M231" i="1"/>
  <c r="J231" i="1"/>
  <c r="F231" i="1"/>
  <c r="M230" i="1"/>
  <c r="L230" i="1"/>
  <c r="K230" i="1"/>
  <c r="I230" i="1"/>
  <c r="H230" i="1"/>
  <c r="E230" i="1"/>
  <c r="D230" i="1"/>
  <c r="C230" i="1"/>
  <c r="M229" i="1"/>
  <c r="J229" i="1"/>
  <c r="F229" i="1"/>
  <c r="M228" i="1"/>
  <c r="J228" i="1"/>
  <c r="F228" i="1"/>
  <c r="M227" i="1"/>
  <c r="J227" i="1"/>
  <c r="F227" i="1"/>
  <c r="M226" i="1"/>
  <c r="J226" i="1"/>
  <c r="F226" i="1"/>
  <c r="M225" i="1"/>
  <c r="J225" i="1"/>
  <c r="F225" i="1"/>
  <c r="M224" i="1"/>
  <c r="J224" i="1"/>
  <c r="F224" i="1"/>
  <c r="M223" i="1"/>
  <c r="J223" i="1"/>
  <c r="F223" i="1"/>
  <c r="M222" i="1"/>
  <c r="J222" i="1"/>
  <c r="F222" i="1"/>
  <c r="M221" i="1"/>
  <c r="J221" i="1"/>
  <c r="F221" i="1"/>
  <c r="M220" i="1"/>
  <c r="J220" i="1"/>
  <c r="F220" i="1"/>
  <c r="M219" i="1"/>
  <c r="J219" i="1"/>
  <c r="F219" i="1"/>
  <c r="M218" i="1"/>
  <c r="J218" i="1"/>
  <c r="F218" i="1"/>
  <c r="M217" i="1"/>
  <c r="J217" i="1"/>
  <c r="F217" i="1"/>
  <c r="M216" i="1"/>
  <c r="J216" i="1"/>
  <c r="F216" i="1"/>
  <c r="M215" i="1"/>
  <c r="J215" i="1"/>
  <c r="F215" i="1"/>
  <c r="M214" i="1"/>
  <c r="J214" i="1"/>
  <c r="F214" i="1"/>
  <c r="M213" i="1"/>
  <c r="J213" i="1"/>
  <c r="F213" i="1"/>
  <c r="M212" i="1"/>
  <c r="J212" i="1"/>
  <c r="F212" i="1"/>
  <c r="M211" i="1"/>
  <c r="J211" i="1"/>
  <c r="F211" i="1"/>
  <c r="M210" i="1"/>
  <c r="J210" i="1"/>
  <c r="F210" i="1"/>
  <c r="M209" i="1"/>
  <c r="J209" i="1"/>
  <c r="F209" i="1"/>
  <c r="M208" i="1"/>
  <c r="J208" i="1"/>
  <c r="F208" i="1"/>
  <c r="M207" i="1"/>
  <c r="J207" i="1"/>
  <c r="F207" i="1"/>
  <c r="M206" i="1"/>
  <c r="J206" i="1"/>
  <c r="F206" i="1"/>
  <c r="M205" i="1"/>
  <c r="J205" i="1"/>
  <c r="F205" i="1"/>
  <c r="M204" i="1"/>
  <c r="J204" i="1"/>
  <c r="F204" i="1"/>
  <c r="M203" i="1"/>
  <c r="J203" i="1"/>
  <c r="F203" i="1"/>
  <c r="M202" i="1"/>
  <c r="J202" i="1"/>
  <c r="F202" i="1"/>
  <c r="M201" i="1"/>
  <c r="J201" i="1"/>
  <c r="F201" i="1"/>
  <c r="M200" i="1"/>
  <c r="J200" i="1"/>
  <c r="F200" i="1"/>
  <c r="M199" i="1"/>
  <c r="J199" i="1"/>
  <c r="F199" i="1"/>
  <c r="M198" i="1"/>
  <c r="J198" i="1"/>
  <c r="F198" i="1"/>
  <c r="M197" i="1"/>
  <c r="J197" i="1"/>
  <c r="F197" i="1"/>
  <c r="M196" i="1"/>
  <c r="J196" i="1"/>
  <c r="F196" i="1"/>
  <c r="M195" i="1"/>
  <c r="J195" i="1"/>
  <c r="F195" i="1"/>
  <c r="M194" i="1"/>
  <c r="J194" i="1"/>
  <c r="F194" i="1"/>
  <c r="M193" i="1"/>
  <c r="J193" i="1"/>
  <c r="F193" i="1"/>
  <c r="M192" i="1"/>
  <c r="J192" i="1"/>
  <c r="F192" i="1"/>
  <c r="M191" i="1"/>
  <c r="J191" i="1"/>
  <c r="F191" i="1"/>
  <c r="M190" i="1"/>
  <c r="J190" i="1"/>
  <c r="F190" i="1"/>
  <c r="M189" i="1"/>
  <c r="J189" i="1"/>
  <c r="F189" i="1"/>
  <c r="M188" i="1"/>
  <c r="J188" i="1"/>
  <c r="F188" i="1"/>
  <c r="M187" i="1"/>
  <c r="J187" i="1"/>
  <c r="F187" i="1"/>
  <c r="L186" i="1"/>
  <c r="M186" i="1" s="1"/>
  <c r="K186" i="1"/>
  <c r="I186" i="1"/>
  <c r="H186" i="1"/>
  <c r="E186" i="1"/>
  <c r="F186" i="1" s="1"/>
  <c r="D186" i="1"/>
  <c r="C186" i="1"/>
  <c r="M185" i="1"/>
  <c r="J185" i="1"/>
  <c r="F185" i="1"/>
  <c r="M184" i="1"/>
  <c r="J184" i="1"/>
  <c r="F184" i="1"/>
  <c r="M183" i="1"/>
  <c r="J183" i="1"/>
  <c r="F183" i="1"/>
  <c r="M182" i="1"/>
  <c r="J182" i="1"/>
  <c r="F182" i="1"/>
  <c r="M181" i="1"/>
  <c r="J181" i="1"/>
  <c r="F181" i="1"/>
  <c r="M180" i="1"/>
  <c r="J180" i="1"/>
  <c r="F180" i="1"/>
  <c r="M179" i="1"/>
  <c r="J179" i="1"/>
  <c r="F179" i="1"/>
  <c r="M178" i="1"/>
  <c r="J178" i="1"/>
  <c r="F178" i="1"/>
  <c r="M177" i="1"/>
  <c r="J177" i="1"/>
  <c r="F177" i="1"/>
  <c r="M176" i="1"/>
  <c r="J176" i="1"/>
  <c r="F176" i="1"/>
  <c r="M175" i="1"/>
  <c r="J175" i="1"/>
  <c r="F175" i="1"/>
  <c r="M174" i="1"/>
  <c r="J174" i="1"/>
  <c r="F174" i="1"/>
  <c r="M173" i="1"/>
  <c r="J173" i="1"/>
  <c r="F173" i="1"/>
  <c r="M172" i="1"/>
  <c r="J172" i="1"/>
  <c r="F172" i="1"/>
  <c r="M171" i="1"/>
  <c r="J171" i="1"/>
  <c r="F171" i="1"/>
  <c r="M170" i="1"/>
  <c r="J170" i="1"/>
  <c r="F170" i="1"/>
  <c r="M169" i="1"/>
  <c r="J169" i="1"/>
  <c r="F169" i="1"/>
  <c r="M168" i="1"/>
  <c r="J168" i="1"/>
  <c r="F168" i="1"/>
  <c r="M167" i="1"/>
  <c r="J167" i="1"/>
  <c r="F167" i="1"/>
  <c r="M166" i="1"/>
  <c r="J166" i="1"/>
  <c r="F166" i="1"/>
  <c r="M165" i="1"/>
  <c r="J165" i="1"/>
  <c r="F165" i="1"/>
  <c r="M164" i="1"/>
  <c r="J164" i="1"/>
  <c r="F164" i="1"/>
  <c r="M163" i="1"/>
  <c r="J163" i="1"/>
  <c r="F163" i="1"/>
  <c r="M162" i="1"/>
  <c r="J162" i="1"/>
  <c r="F162" i="1"/>
  <c r="M161" i="1"/>
  <c r="J161" i="1"/>
  <c r="F161" i="1"/>
  <c r="M160" i="1"/>
  <c r="J160" i="1"/>
  <c r="F160" i="1"/>
  <c r="M159" i="1"/>
  <c r="J159" i="1"/>
  <c r="F159" i="1"/>
  <c r="M158" i="1"/>
  <c r="J158" i="1"/>
  <c r="F158" i="1"/>
  <c r="M157" i="1"/>
  <c r="J157" i="1"/>
  <c r="F157" i="1"/>
  <c r="M156" i="1"/>
  <c r="J156" i="1"/>
  <c r="F156" i="1"/>
  <c r="M155" i="1"/>
  <c r="J155" i="1"/>
  <c r="F155" i="1"/>
  <c r="M154" i="1"/>
  <c r="J154" i="1"/>
  <c r="F154" i="1"/>
  <c r="M153" i="1"/>
  <c r="J153" i="1"/>
  <c r="F153" i="1"/>
  <c r="M152" i="1"/>
  <c r="J152" i="1"/>
  <c r="F152" i="1"/>
  <c r="M151" i="1"/>
  <c r="J151" i="1"/>
  <c r="F151" i="1"/>
  <c r="M150" i="1"/>
  <c r="J150" i="1"/>
  <c r="F150" i="1"/>
  <c r="M149" i="1"/>
  <c r="J149" i="1"/>
  <c r="F149" i="1"/>
  <c r="M148" i="1"/>
  <c r="J148" i="1"/>
  <c r="F148" i="1"/>
  <c r="M147" i="1"/>
  <c r="J147" i="1"/>
  <c r="F147" i="1"/>
  <c r="M146" i="1"/>
  <c r="J146" i="1"/>
  <c r="F146" i="1"/>
  <c r="M145" i="1"/>
  <c r="J145" i="1"/>
  <c r="F145" i="1"/>
  <c r="M144" i="1"/>
  <c r="J144" i="1"/>
  <c r="F144" i="1"/>
  <c r="M143" i="1"/>
  <c r="J143" i="1"/>
  <c r="F143" i="1"/>
  <c r="M142" i="1"/>
  <c r="J142" i="1"/>
  <c r="F142" i="1"/>
  <c r="M141" i="1"/>
  <c r="F141" i="1"/>
  <c r="M140" i="1"/>
  <c r="J140" i="1"/>
  <c r="F140" i="1"/>
  <c r="M139" i="1"/>
  <c r="J139" i="1"/>
  <c r="F139" i="1"/>
  <c r="M138" i="1"/>
  <c r="F138" i="1"/>
  <c r="M137" i="1"/>
  <c r="J137" i="1"/>
  <c r="F137" i="1"/>
  <c r="M136" i="1"/>
  <c r="J136" i="1"/>
  <c r="F136" i="1"/>
  <c r="M135" i="1"/>
  <c r="J135" i="1"/>
  <c r="F135" i="1"/>
  <c r="M134" i="1"/>
  <c r="J134" i="1"/>
  <c r="F134" i="1"/>
  <c r="M133" i="1"/>
  <c r="J133" i="1"/>
  <c r="F133" i="1"/>
  <c r="M132" i="1"/>
  <c r="J132" i="1"/>
  <c r="F132" i="1"/>
  <c r="M131" i="1"/>
  <c r="J131" i="1"/>
  <c r="F131" i="1"/>
  <c r="M130" i="1"/>
  <c r="J130" i="1"/>
  <c r="F130" i="1"/>
  <c r="M129" i="1"/>
  <c r="J129" i="1"/>
  <c r="L128" i="1"/>
  <c r="M128" i="1" s="1"/>
  <c r="K128" i="1"/>
  <c r="I128" i="1"/>
  <c r="J128" i="1" s="1"/>
  <c r="H128" i="1"/>
  <c r="E128" i="1"/>
  <c r="D128" i="1"/>
  <c r="C128" i="1"/>
  <c r="M127" i="1"/>
  <c r="J127" i="1"/>
  <c r="F127" i="1"/>
  <c r="M126" i="1"/>
  <c r="J126" i="1"/>
  <c r="F126" i="1"/>
  <c r="M125" i="1"/>
  <c r="J125" i="1"/>
  <c r="E125" i="1"/>
  <c r="F125" i="1" s="1"/>
  <c r="M124" i="1"/>
  <c r="J124" i="1"/>
  <c r="F124" i="1"/>
  <c r="L123" i="1"/>
  <c r="K123" i="1"/>
  <c r="K122" i="1" s="1"/>
  <c r="K248" i="1" s="1"/>
  <c r="I123" i="1"/>
  <c r="H123" i="1"/>
  <c r="D123" i="1"/>
  <c r="D122" i="1" s="1"/>
  <c r="C123" i="1"/>
  <c r="C122" i="1" s="1"/>
  <c r="C248" i="1" s="1"/>
  <c r="J119" i="1"/>
  <c r="F119" i="1"/>
  <c r="J118" i="1"/>
  <c r="E118" i="1"/>
  <c r="D118" i="1"/>
  <c r="C118" i="1"/>
  <c r="M117" i="1"/>
  <c r="J117" i="1"/>
  <c r="F117" i="1"/>
  <c r="L116" i="1"/>
  <c r="K116" i="1"/>
  <c r="I116" i="1"/>
  <c r="H116" i="1"/>
  <c r="E116" i="1"/>
  <c r="D116" i="1"/>
  <c r="C116" i="1"/>
  <c r="M115" i="1"/>
  <c r="J115" i="1"/>
  <c r="F115" i="1"/>
  <c r="M114" i="1"/>
  <c r="J114" i="1"/>
  <c r="F114" i="1"/>
  <c r="M113" i="1"/>
  <c r="J113" i="1"/>
  <c r="F113" i="1"/>
  <c r="M112" i="1"/>
  <c r="J112" i="1"/>
  <c r="F112" i="1"/>
  <c r="M111" i="1"/>
  <c r="J111" i="1"/>
  <c r="F111" i="1"/>
  <c r="M110" i="1"/>
  <c r="J110" i="1"/>
  <c r="F110" i="1"/>
  <c r="M109" i="1"/>
  <c r="J109" i="1"/>
  <c r="F109" i="1"/>
  <c r="F108" i="1"/>
  <c r="F107" i="1"/>
  <c r="M106" i="1"/>
  <c r="J106" i="1"/>
  <c r="F106" i="1"/>
  <c r="F105" i="1"/>
  <c r="F104" i="1"/>
  <c r="M103" i="1"/>
  <c r="J103" i="1"/>
  <c r="F103" i="1"/>
  <c r="M102" i="1"/>
  <c r="J102" i="1"/>
  <c r="F102" i="1"/>
  <c r="M101" i="1"/>
  <c r="J101" i="1"/>
  <c r="F101" i="1"/>
  <c r="M100" i="1"/>
  <c r="J100" i="1"/>
  <c r="F100" i="1"/>
  <c r="M99" i="1"/>
  <c r="J99" i="1"/>
  <c r="F99" i="1"/>
  <c r="M98" i="1"/>
  <c r="J98" i="1"/>
  <c r="F98" i="1"/>
  <c r="M97" i="1"/>
  <c r="J97" i="1"/>
  <c r="F97" i="1"/>
  <c r="F96" i="1"/>
  <c r="M95" i="1"/>
  <c r="J95" i="1"/>
  <c r="F95" i="1"/>
  <c r="M94" i="1"/>
  <c r="J94" i="1"/>
  <c r="F94" i="1"/>
  <c r="F93" i="1"/>
  <c r="M92" i="1"/>
  <c r="J92" i="1"/>
  <c r="F92" i="1"/>
  <c r="M91" i="1"/>
  <c r="J91" i="1"/>
  <c r="F91" i="1"/>
  <c r="M90" i="1"/>
  <c r="J90" i="1"/>
  <c r="F90" i="1"/>
  <c r="M89" i="1"/>
  <c r="J89" i="1"/>
  <c r="F89" i="1"/>
  <c r="M88" i="1"/>
  <c r="J88" i="1"/>
  <c r="F88" i="1"/>
  <c r="M87" i="1"/>
  <c r="J87" i="1"/>
  <c r="F87" i="1"/>
  <c r="M86" i="1"/>
  <c r="J86" i="1"/>
  <c r="F86" i="1"/>
  <c r="M85" i="1"/>
  <c r="J85" i="1"/>
  <c r="F85" i="1"/>
  <c r="M84" i="1"/>
  <c r="J84" i="1"/>
  <c r="F84" i="1"/>
  <c r="M83" i="1"/>
  <c r="J83" i="1"/>
  <c r="F83" i="1"/>
  <c r="L82" i="1"/>
  <c r="K82" i="1"/>
  <c r="I82" i="1"/>
  <c r="H82" i="1"/>
  <c r="E82" i="1"/>
  <c r="D82" i="1"/>
  <c r="C82" i="1"/>
  <c r="M81" i="1"/>
  <c r="J81" i="1"/>
  <c r="F81" i="1"/>
  <c r="M80" i="1"/>
  <c r="J80" i="1"/>
  <c r="F80" i="1"/>
  <c r="M79" i="1"/>
  <c r="J79" i="1"/>
  <c r="F79" i="1"/>
  <c r="M78" i="1"/>
  <c r="J78" i="1"/>
  <c r="F78" i="1"/>
  <c r="M77" i="1"/>
  <c r="J77" i="1"/>
  <c r="F77" i="1"/>
  <c r="F76" i="1"/>
  <c r="M75" i="1"/>
  <c r="J75" i="1"/>
  <c r="F75" i="1"/>
  <c r="M74" i="1"/>
  <c r="J74" i="1"/>
  <c r="F74" i="1"/>
  <c r="M73" i="1"/>
  <c r="J73" i="1"/>
  <c r="F73" i="1"/>
  <c r="L72" i="1"/>
  <c r="K72" i="1"/>
  <c r="I72" i="1"/>
  <c r="H72" i="1"/>
  <c r="E72" i="1"/>
  <c r="F72" i="1" s="1"/>
  <c r="D72" i="1"/>
  <c r="C72" i="1"/>
  <c r="F71" i="1"/>
  <c r="F70" i="1"/>
  <c r="M69" i="1"/>
  <c r="J69" i="1"/>
  <c r="F69" i="1"/>
  <c r="F68" i="1"/>
  <c r="M67" i="1"/>
  <c r="J67" i="1"/>
  <c r="F67" i="1"/>
  <c r="L66" i="1"/>
  <c r="M66" i="1" s="1"/>
  <c r="K66" i="1"/>
  <c r="I66" i="1"/>
  <c r="H66" i="1"/>
  <c r="E66" i="1"/>
  <c r="F66" i="1" s="1"/>
  <c r="D66" i="1"/>
  <c r="C66" i="1"/>
  <c r="M65" i="1"/>
  <c r="J65" i="1"/>
  <c r="F65" i="1"/>
  <c r="M64" i="1"/>
  <c r="J64" i="1"/>
  <c r="F64" i="1"/>
  <c r="M63" i="1"/>
  <c r="J63" i="1"/>
  <c r="F63" i="1"/>
  <c r="M62" i="1"/>
  <c r="J62" i="1"/>
  <c r="F62" i="1"/>
  <c r="L61" i="1"/>
  <c r="K61" i="1"/>
  <c r="K60" i="1" s="1"/>
  <c r="I61" i="1"/>
  <c r="I60" i="1" s="1"/>
  <c r="H61" i="1"/>
  <c r="E61" i="1"/>
  <c r="F61" i="1" s="1"/>
  <c r="D61" i="1"/>
  <c r="D60" i="1" s="1"/>
  <c r="C61" i="1"/>
  <c r="C60" i="1" s="1"/>
  <c r="H60" i="1"/>
  <c r="M59" i="1"/>
  <c r="J59" i="1"/>
  <c r="F59" i="1"/>
  <c r="M58" i="1"/>
  <c r="J58" i="1"/>
  <c r="F58" i="1"/>
  <c r="L57" i="1"/>
  <c r="K57" i="1"/>
  <c r="I57" i="1"/>
  <c r="H57" i="1"/>
  <c r="E57" i="1"/>
  <c r="D57" i="1"/>
  <c r="F57" i="1" s="1"/>
  <c r="C57" i="1"/>
  <c r="M55" i="1"/>
  <c r="J55" i="1"/>
  <c r="F55" i="1"/>
  <c r="M54" i="1"/>
  <c r="J54" i="1"/>
  <c r="F54" i="1"/>
  <c r="M53" i="1"/>
  <c r="J53" i="1"/>
  <c r="F53" i="1"/>
  <c r="L52" i="1"/>
  <c r="K52" i="1"/>
  <c r="I52" i="1"/>
  <c r="H52" i="1"/>
  <c r="E52" i="1"/>
  <c r="D52" i="1"/>
  <c r="F52" i="1" s="1"/>
  <c r="C52" i="1"/>
  <c r="M51" i="1"/>
  <c r="J51" i="1"/>
  <c r="F51" i="1"/>
  <c r="M50" i="1"/>
  <c r="J50" i="1"/>
  <c r="F50" i="1"/>
  <c r="M49" i="1"/>
  <c r="J49" i="1"/>
  <c r="F49" i="1"/>
  <c r="M48" i="1"/>
  <c r="J48" i="1"/>
  <c r="F48" i="1"/>
  <c r="M47" i="1"/>
  <c r="J47" i="1"/>
  <c r="F47" i="1"/>
  <c r="M46" i="1"/>
  <c r="J46" i="1"/>
  <c r="F46" i="1"/>
  <c r="M45" i="1"/>
  <c r="J45" i="1"/>
  <c r="F45" i="1"/>
  <c r="M44" i="1"/>
  <c r="J44" i="1"/>
  <c r="F44" i="1"/>
  <c r="M43" i="1"/>
  <c r="J43" i="1"/>
  <c r="F43" i="1"/>
  <c r="M42" i="1"/>
  <c r="J42" i="1"/>
  <c r="F42" i="1"/>
  <c r="L41" i="1"/>
  <c r="M41" i="1" s="1"/>
  <c r="K41" i="1"/>
  <c r="I41" i="1"/>
  <c r="H41" i="1"/>
  <c r="E41" i="1"/>
  <c r="D41" i="1"/>
  <c r="C41" i="1"/>
  <c r="M39" i="1"/>
  <c r="J39" i="1"/>
  <c r="F39" i="1"/>
  <c r="M38" i="1"/>
  <c r="J38" i="1"/>
  <c r="F38" i="1"/>
  <c r="M37" i="1"/>
  <c r="J37" i="1"/>
  <c r="F37" i="1"/>
  <c r="L36" i="1"/>
  <c r="K36" i="1"/>
  <c r="I36" i="1"/>
  <c r="H36" i="1"/>
  <c r="E36" i="1"/>
  <c r="D36" i="1"/>
  <c r="C36" i="1"/>
  <c r="M35" i="1"/>
  <c r="J35" i="1"/>
  <c r="F35" i="1"/>
  <c r="M34" i="1"/>
  <c r="J34" i="1"/>
  <c r="F34" i="1"/>
  <c r="L33" i="1"/>
  <c r="K33" i="1"/>
  <c r="I33" i="1"/>
  <c r="H33" i="1"/>
  <c r="E33" i="1"/>
  <c r="D33" i="1"/>
  <c r="D31" i="1" s="1"/>
  <c r="C33" i="1"/>
  <c r="C31" i="1" s="1"/>
  <c r="M32" i="1"/>
  <c r="J32" i="1"/>
  <c r="F32" i="1"/>
  <c r="L31" i="1"/>
  <c r="H31" i="1"/>
  <c r="E31" i="1"/>
  <c r="M30" i="1"/>
  <c r="J30" i="1"/>
  <c r="F30" i="1"/>
  <c r="M29" i="1"/>
  <c r="J29" i="1"/>
  <c r="F29" i="1"/>
  <c r="M28" i="1"/>
  <c r="J28" i="1"/>
  <c r="F28" i="1"/>
  <c r="M27" i="1"/>
  <c r="J27" i="1"/>
  <c r="F27" i="1"/>
  <c r="M26" i="1"/>
  <c r="J26" i="1"/>
  <c r="F26" i="1"/>
  <c r="M25" i="1"/>
  <c r="J25" i="1"/>
  <c r="F25" i="1"/>
  <c r="L24" i="1"/>
  <c r="L23" i="1" s="1"/>
  <c r="K24" i="1"/>
  <c r="I24" i="1"/>
  <c r="H24" i="1"/>
  <c r="E24" i="1"/>
  <c r="E23" i="1" s="1"/>
  <c r="D24" i="1"/>
  <c r="D23" i="1" s="1"/>
  <c r="C24" i="1"/>
  <c r="I23" i="1"/>
  <c r="H23" i="1"/>
  <c r="C23" i="1"/>
  <c r="M22" i="1"/>
  <c r="J22" i="1"/>
  <c r="F22" i="1"/>
  <c r="M21" i="1"/>
  <c r="J21" i="1"/>
  <c r="F21" i="1"/>
  <c r="M20" i="1"/>
  <c r="J20" i="1"/>
  <c r="F20" i="1"/>
  <c r="M19" i="1"/>
  <c r="J19" i="1"/>
  <c r="F19" i="1"/>
  <c r="M18" i="1"/>
  <c r="J18" i="1"/>
  <c r="F18" i="1"/>
  <c r="M17" i="1"/>
  <c r="J17" i="1"/>
  <c r="F17" i="1"/>
  <c r="M16" i="1"/>
  <c r="J16" i="1"/>
  <c r="F16" i="1"/>
  <c r="M15" i="1"/>
  <c r="J15" i="1"/>
  <c r="F15" i="1"/>
  <c r="L14" i="1"/>
  <c r="K14" i="1"/>
  <c r="I14" i="1"/>
  <c r="H14" i="1"/>
  <c r="G14" i="1"/>
  <c r="E14" i="1"/>
  <c r="D14" i="1"/>
  <c r="C14" i="1"/>
  <c r="M13" i="1"/>
  <c r="J13" i="1"/>
  <c r="F13" i="1"/>
  <c r="M12" i="1"/>
  <c r="J12" i="1"/>
  <c r="F12" i="1"/>
  <c r="M11" i="1"/>
  <c r="J11" i="1"/>
  <c r="F11" i="1"/>
  <c r="M10" i="1"/>
  <c r="J10" i="1"/>
  <c r="F10" i="1"/>
  <c r="M9" i="1"/>
  <c r="J9" i="1"/>
  <c r="F9" i="1"/>
  <c r="M8" i="1"/>
  <c r="J8" i="1"/>
  <c r="F8" i="1"/>
  <c r="M7" i="1"/>
  <c r="J7" i="1"/>
  <c r="F7" i="1"/>
  <c r="M6" i="1"/>
  <c r="J6" i="1"/>
  <c r="F6" i="1"/>
  <c r="L5" i="1"/>
  <c r="K5" i="1"/>
  <c r="I5" i="1"/>
  <c r="H5" i="1"/>
  <c r="E5" i="1"/>
  <c r="D5" i="1"/>
  <c r="C5" i="1"/>
  <c r="L4" i="1"/>
  <c r="K4" i="1"/>
  <c r="I4" i="1"/>
  <c r="H4" i="1"/>
  <c r="E4" i="1"/>
  <c r="D4" i="1"/>
  <c r="C4" i="1"/>
  <c r="L40" i="1" l="1"/>
  <c r="F14" i="1"/>
  <c r="J14" i="1"/>
  <c r="J33" i="1"/>
  <c r="J72" i="1"/>
  <c r="F116" i="1"/>
  <c r="M123" i="1"/>
  <c r="J4" i="1"/>
  <c r="J41" i="1"/>
  <c r="H56" i="1"/>
  <c r="H122" i="1"/>
  <c r="H248" i="1" s="1"/>
  <c r="M24" i="1"/>
  <c r="M36" i="1"/>
  <c r="C56" i="1"/>
  <c r="J23" i="1"/>
  <c r="M82" i="1"/>
  <c r="M61" i="1"/>
  <c r="J24" i="1"/>
  <c r="M33" i="1"/>
  <c r="M57" i="1"/>
  <c r="J82" i="1"/>
  <c r="F230" i="1"/>
  <c r="H120" i="1"/>
  <c r="E40" i="1"/>
  <c r="F5" i="1"/>
  <c r="M5" i="1"/>
  <c r="K23" i="1"/>
  <c r="M23" i="1" s="1"/>
  <c r="F24" i="1"/>
  <c r="I31" i="1"/>
  <c r="J31" i="1" s="1"/>
  <c r="F33" i="1"/>
  <c r="J36" i="1"/>
  <c r="M52" i="1"/>
  <c r="K56" i="1"/>
  <c r="L60" i="1"/>
  <c r="J66" i="1"/>
  <c r="J116" i="1"/>
  <c r="F118" i="1"/>
  <c r="J123" i="1"/>
  <c r="J186" i="1"/>
  <c r="J230" i="1"/>
  <c r="F240" i="1"/>
  <c r="C120" i="1"/>
  <c r="H40" i="1"/>
  <c r="H121" i="1" s="1"/>
  <c r="H249" i="1" s="1"/>
  <c r="M14" i="1"/>
  <c r="F23" i="1"/>
  <c r="K31" i="1"/>
  <c r="M31" i="1" s="1"/>
  <c r="E60" i="1"/>
  <c r="E56" i="1" s="1"/>
  <c r="E120" i="1" s="1"/>
  <c r="E121" i="1" s="1"/>
  <c r="D40" i="1"/>
  <c r="C40" i="1"/>
  <c r="I40" i="1"/>
  <c r="J40" i="1" s="1"/>
  <c r="J5" i="1"/>
  <c r="F31" i="1"/>
  <c r="F36" i="1"/>
  <c r="F41" i="1"/>
  <c r="J52" i="1"/>
  <c r="J57" i="1"/>
  <c r="M72" i="1"/>
  <c r="F82" i="1"/>
  <c r="D248" i="1"/>
  <c r="L122" i="1"/>
  <c r="F128" i="1"/>
  <c r="C121" i="1"/>
  <c r="C249" i="1" s="1"/>
  <c r="I56" i="1"/>
  <c r="J56" i="1" s="1"/>
  <c r="J60" i="1"/>
  <c r="D56" i="1"/>
  <c r="D120" i="1" s="1"/>
  <c r="L248" i="1"/>
  <c r="M122" i="1"/>
  <c r="J61" i="1"/>
  <c r="M116" i="1"/>
  <c r="I120" i="1"/>
  <c r="I122" i="1"/>
  <c r="M4" i="1"/>
  <c r="F4" i="1"/>
  <c r="E123" i="1"/>
  <c r="F40" i="1" l="1"/>
  <c r="K40" i="1"/>
  <c r="M40" i="1" s="1"/>
  <c r="F60" i="1"/>
  <c r="K120" i="1"/>
  <c r="K121" i="1" s="1"/>
  <c r="K249" i="1" s="1"/>
  <c r="F56" i="1"/>
  <c r="M60" i="1"/>
  <c r="L56" i="1"/>
  <c r="L120" i="1" s="1"/>
  <c r="D121" i="1"/>
  <c r="D249" i="1" s="1"/>
  <c r="F120" i="1"/>
  <c r="I248" i="1"/>
  <c r="J122" i="1"/>
  <c r="E122" i="1"/>
  <c r="F123" i="1"/>
  <c r="I121" i="1"/>
  <c r="J121" i="1" s="1"/>
  <c r="J120" i="1"/>
  <c r="M248" i="1"/>
  <c r="L121" i="1" l="1"/>
  <c r="M120" i="1"/>
  <c r="M56" i="1"/>
  <c r="I249" i="1"/>
  <c r="J249" i="1" s="1"/>
  <c r="J248" i="1"/>
  <c r="E248" i="1"/>
  <c r="F122" i="1"/>
  <c r="F121" i="1"/>
  <c r="M121" i="1" l="1"/>
  <c r="L249" i="1"/>
  <c r="M249" i="1" s="1"/>
  <c r="F248" i="1"/>
  <c r="E249" i="1"/>
  <c r="F249" i="1" s="1"/>
</calcChain>
</file>

<file path=xl/sharedStrings.xml><?xml version="1.0" encoding="utf-8"?>
<sst xmlns="http://schemas.openxmlformats.org/spreadsheetml/2006/main" count="579" uniqueCount="413">
  <si>
    <t>Объем бюджета Миасского городского округа по доходам на 2023 год и на плановый период 2024 - 2025 годов</t>
  </si>
  <si>
    <t>Коды бюджетной классификации</t>
  </si>
  <si>
    <t>Наименование доходов</t>
  </si>
  <si>
    <t>Сумма на 2023 год</t>
  </si>
  <si>
    <t>Уточненный бюджет  на 2023 год</t>
  </si>
  <si>
    <t>В проекте к уточнению бюджета на 2023 год</t>
  </si>
  <si>
    <t>отклонение</t>
  </si>
  <si>
    <t>Примеч.</t>
  </si>
  <si>
    <t>Уточненный бюджет  на 2024 год</t>
  </si>
  <si>
    <t>В проекте к уточнению бюджета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</si>
  <si>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</si>
  <si>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</si>
  <si>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</si>
  <si>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</si>
  <si>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</si>
  <si>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</si>
  <si>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</si>
  <si>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</si>
  <si>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</si>
  <si>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</si>
  <si>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</si>
  <si>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</si>
  <si>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</si>
  <si>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</si>
  <si>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</si>
  <si>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</si>
  <si>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</si>
  <si>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</si>
  <si>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</si>
  <si>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</si>
  <si>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</si>
  <si>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</si>
  <si>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</si>
  <si>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</si>
  <si>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</si>
  <si>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</si>
  <si>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</si>
  <si>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</si>
  <si>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</si>
  <si>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</si>
  <si>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Письмо МРИ России № 23 по Челябинской области от 11.04.2023г. 
№ 10-23/05826@</t>
  </si>
  <si>
    <t>182 1 03 02241 01 0000 110</t>
  </si>
  <si>
    <t>182 1 03 02251 01 0000 110</t>
  </si>
  <si>
    <t>182 1 03 02261 01 0000 110</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</si>
  <si>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</si>
  <si>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</si>
  <si>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</si>
  <si>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</si>
  <si>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</si>
  <si>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</si>
  <si>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Письмо МРИ России № 23 по Челябинской области от 23.05.2023г. 
№ 10-23/08361@</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</si>
  <si>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</si>
  <si>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</si>
  <si>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</si>
  <si>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</si>
  <si>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</si>
  <si>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</si>
  <si>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</si>
  <si>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</si>
  <si>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</si>
  <si>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</si>
  <si>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</si>
  <si>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</si>
  <si>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</si>
  <si>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</si>
  <si>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</si>
  <si>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</si>
  <si>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</si>
  <si>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</si>
  <si>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</si>
  <si>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</si>
  <si>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</si>
  <si>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</si>
  <si>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</si>
  <si>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</si>
  <si>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</si>
  <si>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</si>
  <si>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</si>
  <si>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</si>
  <si>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</si>
  <si>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</si>
  <si>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</si>
  <si>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</si>
  <si>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</si>
  <si>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</si>
  <si>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</si>
  <si>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</si>
  <si>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</si>
  <si>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</si>
  <si>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</si>
  <si>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</si>
  <si>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</si>
  <si>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</si>
  <si>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</si>
  <si>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</si>
  <si>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</si>
  <si>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</si>
  <si>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Фактическое поступление</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</si>
  <si>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</si>
  <si>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</si>
  <si>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</si>
  <si>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</si>
  <si>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</si>
  <si>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</si>
  <si>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</si>
  <si>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</si>
  <si>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</si>
  <si>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</si>
  <si>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</si>
  <si>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</si>
  <si>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</si>
  <si>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</si>
  <si>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</si>
  <si>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</si>
  <si>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</si>
  <si>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</si>
  <si>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</si>
  <si>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</si>
  <si>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</si>
  <si>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</si>
  <si>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</si>
  <si>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Письмо Управления по ФКиС Администрации МГО от 31.05.2023г. № 413/12</t>
  </si>
  <si>
    <t>288 1 13 02064 04 0000 130</t>
  </si>
  <si>
    <t>289 1 13 02064 04 0000 130</t>
  </si>
  <si>
    <t>Письмо Управления культуры Администрации МГО от 03.05.2023 г. № 343/11</t>
  </si>
  <si>
    <t>000 1 13 02994 04 0000 130</t>
  </si>
  <si>
    <t>Прочие доходы от компенсации затрат бюджетов городских округов</t>
  </si>
  <si>
    <t>283 1 13 02994 04 0000 130</t>
  </si>
  <si>
    <t>284 1 13 02994 04 0000 130</t>
  </si>
  <si>
    <t>285 1 13 02994 04 0000 130</t>
  </si>
  <si>
    <t>287 1 13 02994 04 0000 130</t>
  </si>
  <si>
    <t>288 1 13 02994 04 0000 130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</si>
  <si>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</si>
  <si>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</si>
  <si>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</si>
  <si>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</si>
  <si>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</si>
  <si>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Письмо Управления культуры Администрации МГО от 23.05.2023 г. № 384/11</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</si>
  <si>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</si>
  <si>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</si>
  <si>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</si>
  <si>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</si>
  <si>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Письмо Управления образования Администрации МГО от 23.05.2023 г. № 1517/10, от 30.05.2023 № 1600/10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</si>
  <si>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</si>
  <si>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</si>
  <si>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</si>
  <si>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</si>
  <si>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</si>
  <si>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</si>
  <si>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</si>
  <si>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</si>
  <si>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</si>
  <si>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</si>
  <si>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</si>
  <si>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</si>
  <si>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</si>
  <si>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</si>
  <si>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</si>
  <si>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</si>
  <si>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</si>
  <si>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</si>
  <si>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</si>
  <si>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</si>
  <si>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</si>
  <si>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</si>
  <si>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</si>
  <si>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</si>
  <si>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</si>
  <si>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</si>
  <si>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</si>
  <si>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</si>
  <si>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</si>
  <si>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</si>
  <si>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</si>
  <si>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</si>
  <si>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</si>
  <si>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</si>
  <si>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</si>
  <si>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</si>
  <si>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</si>
  <si>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</si>
  <si>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</si>
  <si>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</si>
  <si>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</si>
  <si>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</si>
  <si>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</si>
  <si>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</si>
  <si>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</si>
  <si>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</si>
  <si>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</si>
  <si>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</si>
  <si>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</si>
  <si>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</si>
  <si>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</si>
  <si>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</si>
  <si>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</si>
  <si>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</si>
  <si>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</si>
  <si>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</si>
  <si>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</si>
  <si>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</si>
  <si>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</si>
  <si>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</si>
  <si>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</si>
  <si>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</si>
  <si>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</si>
  <si>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</si>
  <si>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</si>
  <si>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</si>
  <si>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</si>
  <si>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</si>
  <si>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</si>
  <si>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</si>
  <si>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</si>
  <si>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</si>
  <si>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</si>
  <si>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</si>
  <si>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</si>
  <si>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</si>
  <si>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</si>
  <si>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Письмо Администрации МГО от 21.03.2023г. 
№ 135/8</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</si>
  <si>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</si>
  <si>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</si>
  <si>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</si>
  <si>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</si>
  <si>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</si>
  <si>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</si>
  <si>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</si>
  <si>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</si>
  <si>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</si>
  <si>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</si>
  <si>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</si>
  <si>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Распоряжение Правительства ЧО от 17.05.2023 года   № 379-рп, 26.05.2023г. № 410 -рп</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</si>
  <si>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</si>
  <si>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</si>
  <si>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</si>
  <si>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</si>
  <si>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Распоряжение Правительства ЧО от 29.05.2023г. № 427 -рп</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</si>
  <si>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</si>
  <si>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</si>
  <si>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</si>
  <si>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</si>
  <si>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</si>
  <si>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План МФ ЧО</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</si>
  <si>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</si>
  <si>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</si>
  <si>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</si>
  <si>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</si>
  <si>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</si>
  <si>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</si>
  <si>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</si>
  <si>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</si>
  <si>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</si>
  <si>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</si>
  <si>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</si>
  <si>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</si>
  <si>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</si>
  <si>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</si>
  <si>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</si>
  <si>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</si>
  <si>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</si>
  <si>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</si>
  <si>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</si>
  <si>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</si>
  <si>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</si>
  <si>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</si>
  <si>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</si>
  <si>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</si>
  <si>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</si>
  <si>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</si>
  <si>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</si>
  <si>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</si>
  <si>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</si>
  <si>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</si>
  <si>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</si>
  <si>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</si>
  <si>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</si>
  <si>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</si>
  <si>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</si>
  <si>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</si>
  <si>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</si>
  <si>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</si>
  <si>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</si>
  <si>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</si>
  <si>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</si>
  <si>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</si>
  <si>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</si>
  <si>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</si>
  <si>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</si>
  <si>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</si>
  <si>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</si>
  <si>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</si>
  <si>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</si>
  <si>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</si>
  <si>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</si>
  <si>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</si>
  <si>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</si>
  <si>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</si>
  <si>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</si>
  <si>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</si>
  <si>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</si>
  <si>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</si>
  <si>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</si>
  <si>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</si>
  <si>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</si>
  <si>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</si>
  <si>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</si>
  <si>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</si>
  <si>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</si>
  <si>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</si>
  <si>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</si>
  <si>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</si>
  <si>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</si>
  <si>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</si>
  <si>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</si>
  <si>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</si>
  <si>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</si>
  <si>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</si>
  <si>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</si>
  <si>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</si>
  <si>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</si>
  <si>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</si>
  <si>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</si>
  <si>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</si>
  <si>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</si>
  <si>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</si>
  <si>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</si>
  <si>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</si>
  <si>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</si>
  <si>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</si>
  <si>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</si>
  <si>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</si>
  <si>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</si>
  <si>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</si>
  <si>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</si>
  <si>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</si>
  <si>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</si>
  <si>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</si>
  <si>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</si>
  <si>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</si>
  <si>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</si>
  <si>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</si>
  <si>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</si>
  <si>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</si>
  <si>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</si>
  <si>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</si>
  <si>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</si>
  <si>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</si>
  <si>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</si>
  <si>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 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</si>
  <si>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</si>
  <si>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</si>
  <si>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</si>
  <si>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</si>
  <si>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</si>
  <si>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</si>
  <si>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</si>
  <si>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</si>
  <si>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план МФ ЧО</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</si>
  <si>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</si>
  <si>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</si>
  <si>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</si>
  <si>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</si>
  <si>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</si>
  <si>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</si>
  <si>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</si>
  <si>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</si>
  <si>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</si>
  <si>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</si>
  <si>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</si>
  <si>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</si>
  <si>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</si>
  <si>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</si>
  <si>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</si>
  <si>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</si>
  <si>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</si>
  <si>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</si>
  <si>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</si>
  <si>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</si>
  <si>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</si>
  <si>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</si>
  <si>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</si>
  <si>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</si>
  <si>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</si>
  <si>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</si>
  <si>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</si>
  <si>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</si>
  <si>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</si>
  <si>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</si>
  <si>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</si>
  <si>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</si>
  <si>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</si>
  <si>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</si>
  <si>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</si>
  <si>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</si>
  <si>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</si>
  <si>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</si>
  <si>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</si>
  <si>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 xml:space="preserve"> Письмо Управления Образования Администрации МГО от 18.04.2023г. № 1188/10</t>
  </si>
  <si>
    <t>289 2 04 04020 04 0000 150</t>
  </si>
  <si>
    <t xml:space="preserve"> Письмо Управления Культуры Администрации МГО от 03.05.2023 г. № 344/11, от 31.05.2023 г. № 415/11</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</si>
  <si>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</si>
  <si>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</si>
  <si>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</si>
  <si>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</si>
  <si>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</si>
  <si>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Письмо Управления Образования Администрации МГО от 09.03.2023г. № 642/10</t>
  </si>
  <si>
    <t>289 2 07 04020 04 0000 150</t>
  </si>
  <si>
    <t xml:space="preserve"> Письмо Управления Культуры Администрации МГО от 31.05.2023г. № 415/11</t>
  </si>
  <si>
    <t>000 2 00 00000 00 0000 000</t>
  </si>
  <si>
    <t>БЕЗВОЗМЕЗДНЫЕ ПОСТУПЛЕНИЯ</t>
  </si>
  <si>
    <t>ВСЕГО ДОХОДОВ</t>
  </si>
  <si>
    <t>Приложение  1 к реестру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</si>
</sst>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0.0"/>
    <numFmt numFmtId="166" formatCode="_-* #,##0.00_р_._-;\-* #,##0.00_р_._-;_-* &quot;-&quot;??_р_._-;_-@_-"/>
  </numFmts>
  <fonts count="18"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name val="Times New Roman"/>
      <family val="1"/>
      <charset val="204"/>
    </font>
    <font>
      <sz val="10"/>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7" fillId="0" borderId="0" applyFont="0" applyFill="0" applyBorder="0" applyAlignment="0" applyProtection="0"/>
  </cellStyleXfs>
  <cellXfs count="75">
    <xf numFmtId="0" fontId="0" fillId="0" borderId="0" xfId="0"/>
    <xf numFmtId="0" fontId="2" fillId="2" borderId="0" xfId="1" applyFont="1" applyFill="1" applyAlignment="1">
      <alignment horizontal="right" vertical="center" wrapText="1"/>
    </xf>
    <xf numFmtId="0" fontId="2" fillId="0" borderId="0" xfId="1" applyFont="1" applyFill="1" applyAlignment="1">
      <alignment horizontal="right"/>
    </xf>
    <xf numFmtId="0" fontId="2" fillId="2" borderId="0" xfId="1" applyFont="1" applyFill="1" applyAlignment="1">
      <alignment horizontal="center" vertical="center" wrapText="1"/>
    </xf>
    <xf numFmtId="0" fontId="2" fillId="2" borderId="0" xfId="1" applyFont="1" applyFill="1" applyAlignment="1">
      <alignment horizontal="center" vertical="center" wrapText="1"/>
    </xf>
    <xf numFmtId="0" fontId="5" fillId="2" borderId="0" xfId="2" applyFont="1" applyFill="1" applyAlignment="1">
      <alignment vertical="center" wrapText="1"/>
    </xf>
    <xf numFmtId="0" fontId="2" fillId="2" borderId="1" xfId="2" applyFont="1" applyFill="1" applyBorder="1" applyAlignment="1">
      <alignment horizontal="center" vertical="center" wrapText="1"/>
    </xf>
    <xf numFmtId="2" fontId="2" fillId="2" borderId="1" xfId="2"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justify" vertical="center" wrapText="1"/>
    </xf>
    <xf numFmtId="165" fontId="4" fillId="2" borderId="1" xfId="3" applyNumberFormat="1" applyFont="1" applyFill="1" applyBorder="1" applyAlignment="1">
      <alignment horizontal="center" vertical="center" wrapText="1"/>
    </xf>
    <xf numFmtId="165" fontId="2" fillId="2" borderId="1" xfId="3" applyNumberFormat="1" applyFont="1" applyFill="1" applyBorder="1" applyAlignment="1">
      <alignment horizontal="center" vertical="center" wrapText="1"/>
    </xf>
    <xf numFmtId="165" fontId="6" fillId="2" borderId="1" xfId="3" applyNumberFormat="1" applyFont="1" applyFill="1" applyBorder="1" applyAlignment="1">
      <alignment horizontal="center" vertical="center" wrapText="1"/>
    </xf>
    <xf numFmtId="0" fontId="7" fillId="2" borderId="0" xfId="2" applyFont="1" applyFill="1" applyAlignment="1">
      <alignment vertical="center" wrapText="1"/>
    </xf>
    <xf numFmtId="0" fontId="2" fillId="2" borderId="2" xfId="2" applyFont="1" applyFill="1" applyBorder="1" applyAlignment="1">
      <alignment horizontal="center" vertical="center" wrapText="1"/>
    </xf>
    <xf numFmtId="0" fontId="8" fillId="2" borderId="1" xfId="2" applyFont="1" applyFill="1" applyBorder="1" applyAlignment="1">
      <alignment horizontal="justify" vertical="center" wrapText="1"/>
    </xf>
    <xf numFmtId="165" fontId="2" fillId="2" borderId="1" xfId="4"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2" applyFont="1" applyFill="1" applyBorder="1" applyAlignment="1">
      <alignment horizontal="justify" vertical="center" wrapText="1"/>
    </xf>
    <xf numFmtId="165" fontId="2" fillId="2" borderId="1"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2" fillId="2" borderId="1" xfId="2" applyNumberFormat="1" applyFont="1" applyFill="1" applyBorder="1" applyAlignment="1">
      <alignment horizontal="justify" vertical="center" wrapText="1"/>
    </xf>
    <xf numFmtId="0" fontId="11" fillId="2" borderId="0" xfId="2" applyFont="1" applyFill="1" applyAlignment="1">
      <alignment vertical="center" wrapText="1"/>
    </xf>
    <xf numFmtId="3"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justify" vertical="center" wrapText="1"/>
    </xf>
    <xf numFmtId="0" fontId="2" fillId="2" borderId="1" xfId="1" applyFont="1" applyFill="1" applyBorder="1" applyAlignment="1">
      <alignment horizontal="justify" vertical="center" wrapText="1"/>
    </xf>
    <xf numFmtId="0" fontId="4" fillId="2" borderId="1" xfId="2" quotePrefix="1" applyFont="1" applyFill="1" applyBorder="1" applyAlignment="1">
      <alignment horizontal="justify" vertical="center" wrapText="1"/>
    </xf>
    <xf numFmtId="0" fontId="5" fillId="3" borderId="0" xfId="2" applyFont="1" applyFill="1" applyAlignment="1">
      <alignment vertical="center" wrapText="1"/>
    </xf>
    <xf numFmtId="49" fontId="4" fillId="2" borderId="4" xfId="5" applyNumberFormat="1" applyFont="1" applyFill="1" applyBorder="1" applyAlignment="1">
      <alignment horizontal="center" vertical="center" wrapText="1"/>
    </xf>
    <xf numFmtId="49" fontId="4" fillId="2" borderId="5" xfId="5" applyNumberFormat="1" applyFont="1" applyFill="1" applyBorder="1" applyAlignment="1">
      <alignment horizontal="center" vertical="center" wrapText="1"/>
    </xf>
    <xf numFmtId="165" fontId="5" fillId="2" borderId="0" xfId="2" applyNumberFormat="1" applyFont="1" applyFill="1" applyAlignment="1">
      <alignment vertical="center" wrapText="1"/>
    </xf>
    <xf numFmtId="49" fontId="2" fillId="2" borderId="1" xfId="5" applyNumberFormat="1" applyFont="1" applyFill="1" applyBorder="1" applyAlignment="1">
      <alignment horizontal="center" vertical="center" wrapText="1"/>
    </xf>
    <xf numFmtId="0" fontId="2" fillId="2" borderId="1" xfId="5" applyNumberFormat="1" applyFont="1" applyFill="1" applyBorder="1" applyAlignment="1">
      <alignment horizontal="justify" vertical="center" wrapText="1"/>
    </xf>
    <xf numFmtId="165" fontId="11" fillId="2" borderId="0" xfId="2" applyNumberFormat="1" applyFont="1" applyFill="1" applyAlignment="1">
      <alignment vertical="center" wrapText="1"/>
    </xf>
    <xf numFmtId="0" fontId="2" fillId="2" borderId="1" xfId="2" applyNumberFormat="1" applyFont="1" applyFill="1" applyBorder="1" applyAlignment="1">
      <alignment horizontal="justify" vertical="center" wrapText="1"/>
    </xf>
    <xf numFmtId="0" fontId="12" fillId="2" borderId="1" xfId="2" applyFont="1" applyFill="1" applyBorder="1" applyAlignment="1">
      <alignment horizontal="center" vertical="center" wrapText="1"/>
    </xf>
    <xf numFmtId="0" fontId="12" fillId="2" borderId="1" xfId="2" applyFont="1" applyFill="1" applyBorder="1" applyAlignment="1">
      <alignment horizontal="justify" vertical="center" wrapText="1"/>
    </xf>
    <xf numFmtId="165" fontId="8" fillId="2" borderId="1" xfId="3" applyNumberFormat="1" applyFont="1" applyFill="1" applyBorder="1" applyAlignment="1">
      <alignment horizontal="center" vertical="center" wrapText="1"/>
    </xf>
    <xf numFmtId="165" fontId="4" fillId="2" borderId="1" xfId="2" applyNumberFormat="1" applyFont="1" applyFill="1" applyBorder="1" applyAlignment="1">
      <alignment horizontal="center" vertical="center" wrapText="1"/>
    </xf>
    <xf numFmtId="165" fontId="11" fillId="0" borderId="0" xfId="2"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49" fontId="2" fillId="2" borderId="1" xfId="1" applyNumberFormat="1" applyFont="1" applyFill="1" applyBorder="1" applyAlignment="1">
      <alignment horizontal="center" vertical="center" wrapText="1"/>
    </xf>
    <xf numFmtId="0" fontId="13" fillId="2" borderId="0" xfId="2" applyFont="1" applyFill="1" applyAlignment="1">
      <alignment vertical="center" wrapText="1"/>
    </xf>
    <xf numFmtId="0" fontId="11" fillId="0" borderId="0" xfId="2" applyFont="1" applyFill="1" applyAlignment="1">
      <alignment vertical="center" wrapText="1"/>
    </xf>
    <xf numFmtId="165" fontId="11" fillId="0" borderId="0" xfId="2" applyNumberFormat="1" applyFont="1" applyFill="1" applyAlignment="1">
      <alignment vertical="center" wrapText="1"/>
    </xf>
    <xf numFmtId="0" fontId="13" fillId="0" borderId="0" xfId="2" applyFont="1" applyFill="1" applyAlignment="1">
      <alignment vertical="center" wrapText="1"/>
    </xf>
    <xf numFmtId="3" fontId="2" fillId="2" borderId="4" xfId="2" applyNumberFormat="1" applyFont="1" applyFill="1" applyBorder="1" applyAlignment="1">
      <alignment horizontal="center" vertical="center" wrapText="1"/>
    </xf>
    <xf numFmtId="0" fontId="2" fillId="2" borderId="1" xfId="2" applyFont="1" applyFill="1" applyBorder="1" applyAlignment="1">
      <alignment horizontal="justify" vertical="center"/>
    </xf>
    <xf numFmtId="49" fontId="4" fillId="2" borderId="4" xfId="5" applyNumberFormat="1" applyFont="1" applyFill="1" applyBorder="1" applyAlignment="1">
      <alignment horizontal="left"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justify" vertical="center" wrapText="1"/>
    </xf>
    <xf numFmtId="0" fontId="8" fillId="2" borderId="1" xfId="0" applyFont="1" applyFill="1" applyBorder="1" applyAlignment="1">
      <alignment horizontal="justify" vertical="center" wrapText="1" readingOrder="1"/>
    </xf>
    <xf numFmtId="0" fontId="11" fillId="2" borderId="0" xfId="2" applyFont="1" applyFill="1" applyBorder="1" applyAlignment="1">
      <alignment vertical="center" wrapText="1"/>
    </xf>
    <xf numFmtId="165" fontId="2" fillId="2" borderId="0" xfId="3" applyNumberFormat="1" applyFont="1" applyFill="1" applyBorder="1" applyAlignment="1">
      <alignment horizontal="center" vertical="center" wrapText="1"/>
    </xf>
    <xf numFmtId="49" fontId="2" fillId="2" borderId="1" xfId="2" applyNumberFormat="1" applyFont="1" applyFill="1" applyBorder="1" applyAlignment="1" applyProtection="1">
      <alignment horizontal="center" vertical="center" wrapText="1"/>
    </xf>
    <xf numFmtId="49" fontId="8" fillId="2" borderId="7" xfId="2" applyNumberFormat="1" applyFont="1" applyFill="1" applyBorder="1" applyAlignment="1" applyProtection="1">
      <alignment horizontal="justify" vertical="center" wrapText="1"/>
    </xf>
    <xf numFmtId="49" fontId="8" fillId="2" borderId="1" xfId="2" applyNumberFormat="1" applyFont="1" applyFill="1" applyBorder="1" applyAlignment="1" applyProtection="1">
      <alignment horizontal="justify" vertical="center" wrapText="1"/>
    </xf>
    <xf numFmtId="0" fontId="2" fillId="2" borderId="1" xfId="2" applyFont="1" applyFill="1" applyBorder="1" applyAlignment="1">
      <alignment horizontal="center" vertical="center"/>
    </xf>
    <xf numFmtId="0" fontId="2" fillId="3" borderId="1" xfId="2" applyFont="1" applyFill="1" applyBorder="1" applyAlignment="1">
      <alignment horizontal="center" vertical="center"/>
    </xf>
    <xf numFmtId="0" fontId="2" fillId="3" borderId="1" xfId="2" applyFont="1" applyFill="1" applyBorder="1" applyAlignment="1">
      <alignment horizontal="justify" vertical="center" wrapText="1"/>
    </xf>
    <xf numFmtId="0" fontId="8" fillId="2" borderId="3" xfId="2" applyFont="1" applyFill="1" applyBorder="1" applyAlignment="1">
      <alignment horizontal="justify" vertical="center" wrapText="1"/>
    </xf>
    <xf numFmtId="0" fontId="2" fillId="2" borderId="3" xfId="2" applyFont="1" applyFill="1" applyBorder="1" applyAlignment="1">
      <alignment horizontal="justify" vertical="center" wrapText="1"/>
    </xf>
    <xf numFmtId="0" fontId="5" fillId="2" borderId="0" xfId="2" applyFont="1" applyFill="1" applyAlignment="1">
      <alignment horizontal="center" vertical="center" wrapText="1"/>
    </xf>
    <xf numFmtId="0" fontId="8" fillId="2" borderId="1" xfId="2" applyNumberFormat="1" applyFont="1" applyFill="1" applyBorder="1" applyAlignment="1">
      <alignment horizontal="justify" vertical="center" wrapText="1"/>
    </xf>
    <xf numFmtId="165" fontId="2" fillId="2" borderId="3" xfId="3" applyNumberFormat="1" applyFont="1" applyFill="1" applyBorder="1" applyAlignment="1">
      <alignment horizontal="center" vertical="center" wrapText="1"/>
    </xf>
    <xf numFmtId="0" fontId="8" fillId="2" borderId="1" xfId="2" applyFont="1" applyFill="1" applyBorder="1" applyAlignment="1">
      <alignment horizontal="center" vertical="center"/>
    </xf>
    <xf numFmtId="49" fontId="4" fillId="2" borderId="1"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5" fillId="2" borderId="0" xfId="2" applyFont="1" applyFill="1" applyBorder="1" applyAlignment="1">
      <alignment horizontal="justify" vertical="center" wrapText="1"/>
    </xf>
    <xf numFmtId="0" fontId="16" fillId="2" borderId="0" xfId="2" applyFont="1" applyFill="1" applyBorder="1" applyAlignment="1">
      <alignment horizontal="center" vertical="center" wrapText="1"/>
    </xf>
    <xf numFmtId="0" fontId="5" fillId="2" borderId="0" xfId="2" applyFont="1" applyFill="1" applyBorder="1" applyAlignment="1">
      <alignment vertical="center" wrapText="1"/>
    </xf>
    <xf numFmtId="0" fontId="15" fillId="2" borderId="0" xfId="2" applyFont="1" applyFill="1" applyAlignment="1">
      <alignment horizontal="justify" vertical="center" wrapText="1"/>
    </xf>
    <xf numFmtId="0" fontId="16" fillId="2" borderId="0" xfId="2" applyFont="1" applyFill="1" applyAlignment="1">
      <alignment horizontal="center"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282"/>
  <sheetViews>
    <sheetView tabSelected="1" zoomScaleNormal="100" workbookViewId="0">
      <pane xSplit="3" ySplit="3" topLeftCell="D243" activePane="bottomRight" state="frozen"/>
      <selection pane="topRight" activeCell="D1" sqref="D1"/>
      <selection pane="bottomLeft" activeCell="A4" sqref="A4"/>
      <selection pane="bottomRight" activeCell="B6" sqref="B6"/>
    </sheetView>
  </sheetViews>
  <sheetFormatPr defaultColWidth="9.140625" defaultRowHeight="18.75" x14ac:dyDescent="0.25"/>
  <cols>
    <col min="1" max="1" width="31.7109375" style="69" customWidth="1"/>
    <col min="2" max="2" width="68.7109375" style="73" customWidth="1"/>
    <col min="3" max="3" width="13.7109375" style="74" hidden="1" customWidth="1"/>
    <col min="4" max="4" width="13.42578125" style="74" customWidth="1"/>
    <col min="5" max="5" width="15.5703125" style="74" customWidth="1"/>
    <col min="6" max="6" width="13.7109375" style="74" customWidth="1"/>
    <col min="7" max="7" width="16.42578125" style="74" customWidth="1"/>
    <col min="8" max="8" width="12.85546875" style="74" customWidth="1"/>
    <col min="9" max="9" width="13.42578125" style="74" customWidth="1"/>
    <col min="10" max="10" width="10" style="74" customWidth="1"/>
    <col min="11" max="11" width="14" style="74" customWidth="1"/>
    <col min="12" max="12" width="12.28515625" style="74" customWidth="1"/>
    <col min="13" max="13" width="6" style="74" customWidth="1"/>
    <col min="14" max="14" width="10.140625" style="5" bestFit="1" customWidth="1"/>
    <col min="15" max="15" width="11" style="5" customWidth="1"/>
    <col min="16" max="16384" width="9.140625" style="5"/>
  </cols>
  <sheetData>
    <row r="1" spans="1:248" s="2" customFormat="1" ht="15.75" x14ac:dyDescent="0.25">
      <c r="A1" s="1" t="s">
        <v>412</v>
      </c>
      <c r="B1" s="1"/>
      <c r="C1" s="1"/>
      <c r="D1" s="1"/>
      <c r="E1" s="1"/>
      <c r="F1" s="1"/>
      <c r="G1" s="1"/>
      <c r="H1" s="1"/>
      <c r="I1" s="1"/>
      <c r="J1" s="1"/>
      <c r="K1" s="1"/>
      <c r="L1" s="1"/>
      <c r="M1" s="1"/>
    </row>
    <row r="2" spans="1:248" s="2" customFormat="1" ht="15.75" x14ac:dyDescent="0.25">
      <c r="A2" s="3" t="s">
        <v>0</v>
      </c>
      <c r="B2" s="3"/>
      <c r="C2" s="3"/>
      <c r="D2" s="3"/>
      <c r="E2" s="3"/>
      <c r="F2" s="3"/>
      <c r="G2" s="3"/>
      <c r="H2" s="3"/>
      <c r="I2" s="3"/>
      <c r="J2" s="3"/>
      <c r="K2" s="4"/>
      <c r="L2" s="4"/>
      <c r="M2" s="4"/>
    </row>
    <row r="3" spans="1:248" ht="71.25" customHeight="1" x14ac:dyDescent="0.25">
      <c r="A3" s="6" t="s">
        <v>1</v>
      </c>
      <c r="B3" s="6" t="s">
        <v>2</v>
      </c>
      <c r="C3" s="6" t="s">
        <v>3</v>
      </c>
      <c r="D3" s="6" t="s">
        <v>4</v>
      </c>
      <c r="E3" s="6" t="s">
        <v>5</v>
      </c>
      <c r="F3" s="6" t="s">
        <v>6</v>
      </c>
      <c r="G3" s="6" t="s">
        <v>7</v>
      </c>
      <c r="H3" s="6" t="s">
        <v>8</v>
      </c>
      <c r="I3" s="6" t="s">
        <v>9</v>
      </c>
      <c r="J3" s="7" t="s">
        <v>6</v>
      </c>
      <c r="K3" s="6" t="s">
        <v>4</v>
      </c>
      <c r="L3" s="6" t="s">
        <v>5</v>
      </c>
      <c r="M3" s="7" t="s">
        <v>6</v>
      </c>
    </row>
    <row r="4" spans="1:248" s="13" customFormat="1" ht="21" customHeight="1" x14ac:dyDescent="0.25">
      <c r="A4" s="8" t="s">
        <v>10</v>
      </c>
      <c r="B4" s="9" t="s">
        <v>11</v>
      </c>
      <c r="C4" s="10">
        <f t="shared" ref="C4:D4" si="0">SUM(C6:C13)</f>
        <v>1557179</v>
      </c>
      <c r="D4" s="10">
        <f t="shared" si="0"/>
        <v>1557179</v>
      </c>
      <c r="E4" s="10">
        <f>SUM(E6:E13)</f>
        <v>1563179</v>
      </c>
      <c r="F4" s="11">
        <f>E4-D4</f>
        <v>6000</v>
      </c>
      <c r="G4" s="12"/>
      <c r="H4" s="10">
        <f>SUM(H6:H11)</f>
        <v>1704427.7000000002</v>
      </c>
      <c r="I4" s="10">
        <f>SUM(I6:I11)</f>
        <v>1704427.7000000002</v>
      </c>
      <c r="J4" s="11">
        <f t="shared" ref="J4:J13" si="1">I4-H4</f>
        <v>0</v>
      </c>
      <c r="K4" s="10">
        <f>SUM(K6:K11)</f>
        <v>1840410.1</v>
      </c>
      <c r="L4" s="10">
        <f>SUM(L6:L11)</f>
        <v>1840410.1</v>
      </c>
      <c r="M4" s="11">
        <f>L4-K4</f>
        <v>0</v>
      </c>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row>
    <row r="5" spans="1:248" ht="63" x14ac:dyDescent="0.25">
      <c r="A5" s="14"/>
      <c r="B5" s="15" t="s">
        <v>12</v>
      </c>
      <c r="C5" s="16">
        <f>(C6+C7+C8+C9)*17.84669555/32.8466955+C10+(C11*17.84669555/32.78922429)</f>
        <v>847720.88059343724</v>
      </c>
      <c r="D5" s="16">
        <f>(D6+D7+D8+D9)*17.84669555/32.8466955+D10+(D11*17.84669555/32.78922429)</f>
        <v>847720.88059343724</v>
      </c>
      <c r="E5" s="16">
        <f>((E6+E7+E8+E9)*17.84669555/32.8466955)+E10+(E11*17.84669555/32.78922429)+(E12*17.84669555/32.84669555)+(E13*17.84669555/32.78922429)</f>
        <v>851004.02043644455</v>
      </c>
      <c r="F5" s="11">
        <f t="shared" ref="F5:F78" si="2">E5-D5</f>
        <v>3283.1398430073168</v>
      </c>
      <c r="G5" s="12"/>
      <c r="H5" s="16">
        <f>((H6+H7+H8+H9)*17.9654867/32.9654867)+H10+(H11*17.9654867/32.90801544)</f>
        <v>930583.58001780987</v>
      </c>
      <c r="I5" s="16">
        <f>((I6+I7+I8+I9)*17.9654867/32.9654867)+I10+(I11*17.9654867/32.90801544)</f>
        <v>930583.58001780987</v>
      </c>
      <c r="J5" s="11">
        <f t="shared" si="1"/>
        <v>0</v>
      </c>
      <c r="K5" s="16">
        <f>((K6+K7+K8+K9)*17.49429208/32.49429208)+K10+(K11*17.49429208/32.43682082)</f>
        <v>992594.84611531394</v>
      </c>
      <c r="L5" s="16">
        <f>((L6+L7+L8+L9)*17.49429208/32.49429208)+L10+(L11*17.49429208/32.43682082)</f>
        <v>992594.84611531394</v>
      </c>
      <c r="M5" s="11">
        <f t="shared" ref="M5:M78" si="3">L5-K5</f>
        <v>0</v>
      </c>
    </row>
    <row r="6" spans="1:248" ht="78.75" x14ac:dyDescent="0.25">
      <c r="A6" s="17" t="s">
        <v>13</v>
      </c>
      <c r="B6" s="18" t="s">
        <v>14</v>
      </c>
      <c r="C6" s="11">
        <v>1391252.7</v>
      </c>
      <c r="D6" s="11">
        <v>1391252.7</v>
      </c>
      <c r="E6" s="11">
        <v>1352122.7</v>
      </c>
      <c r="F6" s="11">
        <f t="shared" si="2"/>
        <v>-39130</v>
      </c>
      <c r="G6" s="12" t="s">
        <v>15</v>
      </c>
      <c r="H6" s="19">
        <v>1531815.3</v>
      </c>
      <c r="I6" s="19">
        <v>1531815.3</v>
      </c>
      <c r="J6" s="11">
        <f t="shared" si="1"/>
        <v>0</v>
      </c>
      <c r="K6" s="19">
        <v>1661513</v>
      </c>
      <c r="L6" s="19">
        <v>1661513</v>
      </c>
      <c r="M6" s="11">
        <f t="shared" si="3"/>
        <v>0</v>
      </c>
    </row>
    <row r="7" spans="1:248" ht="47.25" x14ac:dyDescent="0.25">
      <c r="A7" s="20"/>
      <c r="B7" s="18" t="s">
        <v>16</v>
      </c>
      <c r="C7" s="11">
        <v>52919.8</v>
      </c>
      <c r="D7" s="11">
        <v>52919.8</v>
      </c>
      <c r="E7" s="11">
        <v>52919.8</v>
      </c>
      <c r="F7" s="11">
        <f t="shared" si="2"/>
        <v>0</v>
      </c>
      <c r="G7" s="12"/>
      <c r="H7" s="19">
        <v>54598.3</v>
      </c>
      <c r="I7" s="19">
        <v>54598.3</v>
      </c>
      <c r="J7" s="11">
        <f t="shared" si="1"/>
        <v>0</v>
      </c>
      <c r="K7" s="19">
        <v>55916.800000000003</v>
      </c>
      <c r="L7" s="19">
        <v>55916.800000000003</v>
      </c>
      <c r="M7" s="11">
        <f t="shared" si="3"/>
        <v>0</v>
      </c>
    </row>
    <row r="8" spans="1:248" ht="110.25" x14ac:dyDescent="0.25">
      <c r="A8" s="21" t="s">
        <v>17</v>
      </c>
      <c r="B8" s="22" t="s">
        <v>18</v>
      </c>
      <c r="C8" s="11">
        <v>5500</v>
      </c>
      <c r="D8" s="11">
        <v>5500</v>
      </c>
      <c r="E8" s="11">
        <v>5500</v>
      </c>
      <c r="F8" s="11">
        <f t="shared" si="2"/>
        <v>0</v>
      </c>
      <c r="G8" s="12"/>
      <c r="H8" s="19">
        <v>5760</v>
      </c>
      <c r="I8" s="19">
        <v>5760</v>
      </c>
      <c r="J8" s="11">
        <f t="shared" si="1"/>
        <v>0</v>
      </c>
      <c r="K8" s="19">
        <v>6030</v>
      </c>
      <c r="L8" s="19">
        <v>6030</v>
      </c>
      <c r="M8" s="11">
        <f t="shared" si="3"/>
        <v>0</v>
      </c>
    </row>
    <row r="9" spans="1:248" ht="47.25" x14ac:dyDescent="0.25">
      <c r="A9" s="21" t="s">
        <v>19</v>
      </c>
      <c r="B9" s="18" t="s">
        <v>20</v>
      </c>
      <c r="C9" s="11">
        <v>17315.400000000001</v>
      </c>
      <c r="D9" s="11">
        <v>17315.400000000001</v>
      </c>
      <c r="E9" s="11">
        <v>17315.400000000001</v>
      </c>
      <c r="F9" s="11">
        <f t="shared" si="2"/>
        <v>0</v>
      </c>
      <c r="G9" s="12"/>
      <c r="H9" s="19">
        <v>17779.099999999999</v>
      </c>
      <c r="I9" s="19">
        <v>17779.099999999999</v>
      </c>
      <c r="J9" s="11">
        <f t="shared" si="1"/>
        <v>0</v>
      </c>
      <c r="K9" s="19">
        <v>18077.5</v>
      </c>
      <c r="L9" s="19">
        <v>18077.5</v>
      </c>
      <c r="M9" s="11">
        <f t="shared" si="3"/>
        <v>0</v>
      </c>
    </row>
    <row r="10" spans="1:248" s="23" customFormat="1" ht="94.5" x14ac:dyDescent="0.25">
      <c r="A10" s="21" t="s">
        <v>21</v>
      </c>
      <c r="B10" s="22" t="s">
        <v>22</v>
      </c>
      <c r="C10" s="11">
        <v>3441.1</v>
      </c>
      <c r="D10" s="11">
        <v>3441.1</v>
      </c>
      <c r="E10" s="11">
        <v>3441.1</v>
      </c>
      <c r="F10" s="11">
        <f t="shared" si="2"/>
        <v>0</v>
      </c>
      <c r="G10" s="12"/>
      <c r="H10" s="19">
        <v>3561</v>
      </c>
      <c r="I10" s="19">
        <v>3561</v>
      </c>
      <c r="J10" s="11">
        <f t="shared" si="1"/>
        <v>0</v>
      </c>
      <c r="K10" s="19">
        <v>3602.8</v>
      </c>
      <c r="L10" s="19">
        <v>3602.8</v>
      </c>
      <c r="M10" s="11">
        <f t="shared" si="3"/>
        <v>0</v>
      </c>
    </row>
    <row r="11" spans="1:248" s="23" customFormat="1" ht="94.5" x14ac:dyDescent="0.25">
      <c r="A11" s="21" t="s">
        <v>23</v>
      </c>
      <c r="B11" s="22" t="s">
        <v>24</v>
      </c>
      <c r="C11" s="11">
        <v>86750</v>
      </c>
      <c r="D11" s="11">
        <v>86750</v>
      </c>
      <c r="E11" s="11">
        <v>86750</v>
      </c>
      <c r="F11" s="11">
        <f t="shared" si="2"/>
        <v>0</v>
      </c>
      <c r="G11" s="12"/>
      <c r="H11" s="19">
        <v>90914</v>
      </c>
      <c r="I11" s="19">
        <v>90914</v>
      </c>
      <c r="J11" s="11">
        <f t="shared" si="1"/>
        <v>0</v>
      </c>
      <c r="K11" s="19">
        <v>95270</v>
      </c>
      <c r="L11" s="19">
        <v>95270</v>
      </c>
      <c r="M11" s="11">
        <f t="shared" si="3"/>
        <v>0</v>
      </c>
    </row>
    <row r="12" spans="1:248" s="23" customFormat="1" ht="47.25" x14ac:dyDescent="0.25">
      <c r="A12" s="21" t="s">
        <v>25</v>
      </c>
      <c r="B12" s="22" t="s">
        <v>26</v>
      </c>
      <c r="C12" s="11">
        <v>0</v>
      </c>
      <c r="D12" s="11">
        <v>0</v>
      </c>
      <c r="E12" s="11">
        <v>20830</v>
      </c>
      <c r="F12" s="11">
        <f t="shared" si="2"/>
        <v>20830</v>
      </c>
      <c r="G12" s="12" t="s">
        <v>15</v>
      </c>
      <c r="H12" s="19">
        <v>0</v>
      </c>
      <c r="I12" s="19">
        <v>0</v>
      </c>
      <c r="J12" s="11">
        <f t="shared" si="1"/>
        <v>0</v>
      </c>
      <c r="K12" s="19">
        <v>0</v>
      </c>
      <c r="L12" s="19">
        <v>0</v>
      </c>
      <c r="M12" s="11">
        <f t="shared" si="3"/>
        <v>0</v>
      </c>
    </row>
    <row r="13" spans="1:248" s="23" customFormat="1" ht="47.25" x14ac:dyDescent="0.25">
      <c r="A13" s="21" t="s">
        <v>27</v>
      </c>
      <c r="B13" s="22" t="s">
        <v>28</v>
      </c>
      <c r="C13" s="11">
        <v>0</v>
      </c>
      <c r="D13" s="11">
        <v>0</v>
      </c>
      <c r="E13" s="11">
        <v>24300</v>
      </c>
      <c r="F13" s="11">
        <f t="shared" si="2"/>
        <v>24300</v>
      </c>
      <c r="G13" s="12" t="s">
        <v>15</v>
      </c>
      <c r="H13" s="19">
        <v>0</v>
      </c>
      <c r="I13" s="19">
        <v>0</v>
      </c>
      <c r="J13" s="11">
        <f t="shared" si="1"/>
        <v>0</v>
      </c>
      <c r="K13" s="19">
        <v>0</v>
      </c>
      <c r="L13" s="19">
        <v>0</v>
      </c>
      <c r="M13" s="11">
        <f t="shared" si="3"/>
        <v>0</v>
      </c>
    </row>
    <row r="14" spans="1:248" ht="31.5" x14ac:dyDescent="0.25">
      <c r="A14" s="24" t="s">
        <v>29</v>
      </c>
      <c r="B14" s="25" t="s">
        <v>30</v>
      </c>
      <c r="C14" s="10">
        <f>SUM(C15:C22)</f>
        <v>33082.5</v>
      </c>
      <c r="D14" s="10">
        <f t="shared" ref="D14:M14" si="4">SUM(D15:D22)</f>
        <v>33082.5</v>
      </c>
      <c r="E14" s="10">
        <f t="shared" si="4"/>
        <v>33082.5</v>
      </c>
      <c r="F14" s="10">
        <f t="shared" si="4"/>
        <v>0</v>
      </c>
      <c r="G14" s="10">
        <f t="shared" si="4"/>
        <v>0</v>
      </c>
      <c r="H14" s="10">
        <f t="shared" si="4"/>
        <v>35740.300000000003</v>
      </c>
      <c r="I14" s="10">
        <f t="shared" si="4"/>
        <v>35740.300000000003</v>
      </c>
      <c r="J14" s="10">
        <f t="shared" si="4"/>
        <v>0</v>
      </c>
      <c r="K14" s="10">
        <f t="shared" si="4"/>
        <v>36767.4</v>
      </c>
      <c r="L14" s="10">
        <f t="shared" si="4"/>
        <v>36767.4</v>
      </c>
      <c r="M14" s="10">
        <f t="shared" si="4"/>
        <v>0</v>
      </c>
    </row>
    <row r="15" spans="1:248" ht="110.25" x14ac:dyDescent="0.25">
      <c r="A15" s="21" t="s">
        <v>31</v>
      </c>
      <c r="B15" s="26" t="s">
        <v>32</v>
      </c>
      <c r="C15" s="11">
        <v>16030.3</v>
      </c>
      <c r="D15" s="11">
        <v>16030.3</v>
      </c>
      <c r="E15" s="11">
        <v>0</v>
      </c>
      <c r="F15" s="11">
        <f t="shared" si="2"/>
        <v>-16030.3</v>
      </c>
      <c r="G15" s="12"/>
      <c r="H15" s="11">
        <v>17078.400000000001</v>
      </c>
      <c r="I15" s="11">
        <v>0</v>
      </c>
      <c r="J15" s="11">
        <f t="shared" ref="J15:J67" si="5">I15-H15</f>
        <v>-17078.400000000001</v>
      </c>
      <c r="K15" s="11">
        <v>17528.599999999999</v>
      </c>
      <c r="L15" s="11">
        <v>0</v>
      </c>
      <c r="M15" s="11">
        <f t="shared" si="3"/>
        <v>-17528.599999999999</v>
      </c>
    </row>
    <row r="16" spans="1:248" ht="126" x14ac:dyDescent="0.25">
      <c r="A16" s="21" t="s">
        <v>33</v>
      </c>
      <c r="B16" s="26" t="s">
        <v>34</v>
      </c>
      <c r="C16" s="11">
        <v>93.4</v>
      </c>
      <c r="D16" s="11">
        <v>93.4</v>
      </c>
      <c r="E16" s="11">
        <v>0</v>
      </c>
      <c r="F16" s="11">
        <f t="shared" si="2"/>
        <v>-93.4</v>
      </c>
      <c r="G16" s="12"/>
      <c r="H16" s="11">
        <v>99.6</v>
      </c>
      <c r="I16" s="11">
        <v>0</v>
      </c>
      <c r="J16" s="11">
        <f t="shared" si="5"/>
        <v>-99.6</v>
      </c>
      <c r="K16" s="11">
        <v>102.2</v>
      </c>
      <c r="L16" s="11">
        <v>0</v>
      </c>
      <c r="M16" s="11">
        <f t="shared" si="3"/>
        <v>-102.2</v>
      </c>
    </row>
    <row r="17" spans="1:248" ht="110.25" x14ac:dyDescent="0.25">
      <c r="A17" s="21" t="s">
        <v>35</v>
      </c>
      <c r="B17" s="26" t="s">
        <v>36</v>
      </c>
      <c r="C17" s="11">
        <v>19068.8</v>
      </c>
      <c r="D17" s="11">
        <v>19068.8</v>
      </c>
      <c r="E17" s="11">
        <v>0</v>
      </c>
      <c r="F17" s="11">
        <f t="shared" si="2"/>
        <v>-19068.8</v>
      </c>
      <c r="G17" s="12"/>
      <c r="H17" s="11">
        <v>20824.900000000001</v>
      </c>
      <c r="I17" s="11">
        <v>0</v>
      </c>
      <c r="J17" s="11">
        <f t="shared" si="5"/>
        <v>-20824.900000000001</v>
      </c>
      <c r="K17" s="11">
        <v>21376.3</v>
      </c>
      <c r="L17" s="11">
        <v>0</v>
      </c>
      <c r="M17" s="11">
        <f t="shared" si="3"/>
        <v>-21376.3</v>
      </c>
    </row>
    <row r="18" spans="1:248" s="23" customFormat="1" ht="110.25" x14ac:dyDescent="0.25">
      <c r="A18" s="21" t="s">
        <v>37</v>
      </c>
      <c r="B18" s="26" t="s">
        <v>38</v>
      </c>
      <c r="C18" s="11">
        <v>-2110</v>
      </c>
      <c r="D18" s="11">
        <v>-2110</v>
      </c>
      <c r="E18" s="11">
        <v>0</v>
      </c>
      <c r="F18" s="11">
        <f t="shared" si="2"/>
        <v>2110</v>
      </c>
      <c r="G18" s="12"/>
      <c r="H18" s="11">
        <v>-2262.6</v>
      </c>
      <c r="I18" s="11">
        <v>0</v>
      </c>
      <c r="J18" s="11">
        <f t="shared" si="5"/>
        <v>2262.6</v>
      </c>
      <c r="K18" s="11">
        <v>-2239.6999999999998</v>
      </c>
      <c r="L18" s="11">
        <v>0</v>
      </c>
      <c r="M18" s="11">
        <f t="shared" si="3"/>
        <v>2239.6999999999998</v>
      </c>
    </row>
    <row r="19" spans="1:248" ht="110.25" x14ac:dyDescent="0.25">
      <c r="A19" s="21" t="s">
        <v>39</v>
      </c>
      <c r="B19" s="26" t="s">
        <v>32</v>
      </c>
      <c r="C19" s="11">
        <v>0</v>
      </c>
      <c r="D19" s="11">
        <v>0</v>
      </c>
      <c r="E19" s="11">
        <v>16030.3</v>
      </c>
      <c r="F19" s="11">
        <f t="shared" si="2"/>
        <v>16030.3</v>
      </c>
      <c r="G19" s="12" t="s">
        <v>40</v>
      </c>
      <c r="H19" s="11">
        <v>0</v>
      </c>
      <c r="I19" s="11">
        <v>17078.400000000001</v>
      </c>
      <c r="J19" s="11">
        <f t="shared" si="5"/>
        <v>17078.400000000001</v>
      </c>
      <c r="K19" s="11">
        <v>0</v>
      </c>
      <c r="L19" s="11">
        <v>17528.599999999999</v>
      </c>
      <c r="M19" s="11">
        <f t="shared" si="3"/>
        <v>17528.599999999999</v>
      </c>
    </row>
    <row r="20" spans="1:248" ht="126" x14ac:dyDescent="0.25">
      <c r="A20" s="21" t="s">
        <v>41</v>
      </c>
      <c r="B20" s="26" t="s">
        <v>34</v>
      </c>
      <c r="C20" s="11">
        <v>0</v>
      </c>
      <c r="D20" s="11">
        <v>0</v>
      </c>
      <c r="E20" s="11">
        <v>93.4</v>
      </c>
      <c r="F20" s="11">
        <f t="shared" si="2"/>
        <v>93.4</v>
      </c>
      <c r="G20" s="12" t="s">
        <v>40</v>
      </c>
      <c r="H20" s="11">
        <v>0</v>
      </c>
      <c r="I20" s="11">
        <v>99.6</v>
      </c>
      <c r="J20" s="11">
        <f t="shared" si="5"/>
        <v>99.6</v>
      </c>
      <c r="K20" s="11">
        <v>0</v>
      </c>
      <c r="L20" s="11">
        <v>102.2</v>
      </c>
      <c r="M20" s="11">
        <f t="shared" si="3"/>
        <v>102.2</v>
      </c>
    </row>
    <row r="21" spans="1:248" ht="110.25" x14ac:dyDescent="0.25">
      <c r="A21" s="21" t="s">
        <v>42</v>
      </c>
      <c r="B21" s="26" t="s">
        <v>36</v>
      </c>
      <c r="C21" s="11">
        <v>0</v>
      </c>
      <c r="D21" s="11">
        <v>0</v>
      </c>
      <c r="E21" s="11">
        <v>19068.8</v>
      </c>
      <c r="F21" s="11">
        <f t="shared" si="2"/>
        <v>19068.8</v>
      </c>
      <c r="G21" s="12" t="s">
        <v>40</v>
      </c>
      <c r="H21" s="11">
        <v>0</v>
      </c>
      <c r="I21" s="11">
        <v>20824.900000000001</v>
      </c>
      <c r="J21" s="11">
        <f t="shared" si="5"/>
        <v>20824.900000000001</v>
      </c>
      <c r="K21" s="11">
        <v>0</v>
      </c>
      <c r="L21" s="11">
        <v>21376.3</v>
      </c>
      <c r="M21" s="11">
        <f t="shared" si="3"/>
        <v>21376.3</v>
      </c>
    </row>
    <row r="22" spans="1:248" s="23" customFormat="1" ht="110.25" x14ac:dyDescent="0.25">
      <c r="A22" s="21" t="s">
        <v>43</v>
      </c>
      <c r="B22" s="26" t="s">
        <v>38</v>
      </c>
      <c r="C22" s="11">
        <v>0</v>
      </c>
      <c r="D22" s="11">
        <v>0</v>
      </c>
      <c r="E22" s="11">
        <v>-2110</v>
      </c>
      <c r="F22" s="11">
        <f t="shared" si="2"/>
        <v>-2110</v>
      </c>
      <c r="G22" s="12" t="s">
        <v>40</v>
      </c>
      <c r="H22" s="11">
        <v>0</v>
      </c>
      <c r="I22" s="11">
        <v>-2262.6</v>
      </c>
      <c r="J22" s="11">
        <f t="shared" si="5"/>
        <v>-2262.6</v>
      </c>
      <c r="K22" s="11">
        <v>0</v>
      </c>
      <c r="L22" s="11">
        <v>-2239.6999999999998</v>
      </c>
      <c r="M22" s="11">
        <f t="shared" si="3"/>
        <v>-2239.6999999999998</v>
      </c>
    </row>
    <row r="23" spans="1:248" s="28" customFormat="1" ht="15.75" x14ac:dyDescent="0.25">
      <c r="A23" s="8" t="s">
        <v>44</v>
      </c>
      <c r="B23" s="27" t="s">
        <v>45</v>
      </c>
      <c r="C23" s="10">
        <f>C24+C28+C29+C30</f>
        <v>406620</v>
      </c>
      <c r="D23" s="10">
        <f>D24+D28+D29+D30</f>
        <v>406620</v>
      </c>
      <c r="E23" s="10">
        <f>E24+E28+E29+E30</f>
        <v>485811.7</v>
      </c>
      <c r="F23" s="11">
        <f t="shared" si="2"/>
        <v>79191.700000000012</v>
      </c>
      <c r="G23" s="12"/>
      <c r="H23" s="10">
        <f>H24+H28+H29+H30</f>
        <v>414432.10000000003</v>
      </c>
      <c r="I23" s="10">
        <f>I24+I28+I29+I30</f>
        <v>414432.10000000003</v>
      </c>
      <c r="J23" s="11">
        <f t="shared" si="5"/>
        <v>0</v>
      </c>
      <c r="K23" s="10">
        <f>K24+K28+K29+K30</f>
        <v>422500.1</v>
      </c>
      <c r="L23" s="10">
        <f>L24+L28+L29+L30</f>
        <v>422500.1</v>
      </c>
      <c r="M23" s="11">
        <f t="shared" si="3"/>
        <v>0</v>
      </c>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row>
    <row r="24" spans="1:248" s="28" customFormat="1" ht="31.5" x14ac:dyDescent="0.25">
      <c r="A24" s="8" t="s">
        <v>46</v>
      </c>
      <c r="B24" s="9" t="s">
        <v>47</v>
      </c>
      <c r="C24" s="10">
        <f>C25+C26+C27</f>
        <v>382213.6</v>
      </c>
      <c r="D24" s="10">
        <f>D25+D26+D27</f>
        <v>382213.6</v>
      </c>
      <c r="E24" s="10">
        <f>E25+E26+E27</f>
        <v>461680.3</v>
      </c>
      <c r="F24" s="11">
        <f t="shared" si="2"/>
        <v>79466.700000000012</v>
      </c>
      <c r="G24" s="12"/>
      <c r="H24" s="10">
        <f>H25+H26+H27</f>
        <v>389857.9</v>
      </c>
      <c r="I24" s="10">
        <f>I25+I26+I27</f>
        <v>389857.9</v>
      </c>
      <c r="J24" s="11">
        <f t="shared" si="5"/>
        <v>0</v>
      </c>
      <c r="K24" s="10">
        <f>K25+K26+K27</f>
        <v>397655</v>
      </c>
      <c r="L24" s="10">
        <f>L25+L26+L27</f>
        <v>397655</v>
      </c>
      <c r="M24" s="11">
        <f t="shared" si="3"/>
        <v>0</v>
      </c>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row>
    <row r="25" spans="1:248" s="28" customFormat="1" ht="76.5" x14ac:dyDescent="0.25">
      <c r="A25" s="6" t="s">
        <v>48</v>
      </c>
      <c r="B25" s="18" t="s">
        <v>49</v>
      </c>
      <c r="C25" s="11">
        <v>295713.59999999998</v>
      </c>
      <c r="D25" s="11">
        <v>295713.59999999998</v>
      </c>
      <c r="E25" s="11">
        <v>308815.5</v>
      </c>
      <c r="F25" s="11">
        <f t="shared" si="2"/>
        <v>13101.900000000023</v>
      </c>
      <c r="G25" s="12" t="s">
        <v>50</v>
      </c>
      <c r="H25" s="11">
        <v>302857.90000000002</v>
      </c>
      <c r="I25" s="11">
        <v>302857.90000000002</v>
      </c>
      <c r="J25" s="11">
        <f t="shared" si="5"/>
        <v>0</v>
      </c>
      <c r="K25" s="11">
        <v>309655</v>
      </c>
      <c r="L25" s="11">
        <v>309655</v>
      </c>
      <c r="M25" s="11">
        <f t="shared" si="3"/>
        <v>0</v>
      </c>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row>
    <row r="26" spans="1:248" ht="47.25" x14ac:dyDescent="0.25">
      <c r="A26" s="6" t="s">
        <v>51</v>
      </c>
      <c r="B26" s="18" t="s">
        <v>52</v>
      </c>
      <c r="C26" s="11">
        <v>0</v>
      </c>
      <c r="D26" s="11">
        <v>0</v>
      </c>
      <c r="E26" s="11">
        <v>0</v>
      </c>
      <c r="F26" s="11">
        <f t="shared" si="2"/>
        <v>0</v>
      </c>
      <c r="G26" s="12"/>
      <c r="H26" s="11">
        <v>0</v>
      </c>
      <c r="I26" s="11">
        <v>0</v>
      </c>
      <c r="J26" s="11">
        <f t="shared" si="5"/>
        <v>0</v>
      </c>
      <c r="K26" s="11">
        <v>0</v>
      </c>
      <c r="L26" s="11">
        <v>0</v>
      </c>
      <c r="M26" s="11">
        <f t="shared" si="3"/>
        <v>0</v>
      </c>
    </row>
    <row r="27" spans="1:248" ht="76.5" x14ac:dyDescent="0.25">
      <c r="A27" s="6" t="s">
        <v>53</v>
      </c>
      <c r="B27" s="18" t="s">
        <v>54</v>
      </c>
      <c r="C27" s="11">
        <v>86500</v>
      </c>
      <c r="D27" s="11">
        <v>86500</v>
      </c>
      <c r="E27" s="11">
        <v>152864.79999999999</v>
      </c>
      <c r="F27" s="11">
        <f t="shared" si="2"/>
        <v>66364.799999999988</v>
      </c>
      <c r="G27" s="12" t="s">
        <v>50</v>
      </c>
      <c r="H27" s="11">
        <v>87000</v>
      </c>
      <c r="I27" s="11">
        <v>87000</v>
      </c>
      <c r="J27" s="11">
        <f t="shared" si="5"/>
        <v>0</v>
      </c>
      <c r="K27" s="11">
        <v>88000</v>
      </c>
      <c r="L27" s="11">
        <v>88000</v>
      </c>
      <c r="M27" s="11">
        <f t="shared" si="3"/>
        <v>0</v>
      </c>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row>
    <row r="28" spans="1:248" ht="31.5" x14ac:dyDescent="0.25">
      <c r="A28" s="6" t="s">
        <v>55</v>
      </c>
      <c r="B28" s="18" t="s">
        <v>56</v>
      </c>
      <c r="C28" s="11">
        <v>100.5</v>
      </c>
      <c r="D28" s="11">
        <v>100.5</v>
      </c>
      <c r="E28" s="11">
        <v>100.5</v>
      </c>
      <c r="F28" s="11">
        <f t="shared" si="2"/>
        <v>0</v>
      </c>
      <c r="G28" s="12"/>
      <c r="H28" s="11">
        <v>0</v>
      </c>
      <c r="I28" s="11">
        <v>0</v>
      </c>
      <c r="J28" s="11">
        <f t="shared" si="5"/>
        <v>0</v>
      </c>
      <c r="K28" s="11">
        <v>0</v>
      </c>
      <c r="L28" s="11">
        <v>0</v>
      </c>
      <c r="M28" s="11">
        <f t="shared" si="3"/>
        <v>0</v>
      </c>
    </row>
    <row r="29" spans="1:248" s="23" customFormat="1" ht="76.5" x14ac:dyDescent="0.25">
      <c r="A29" s="6" t="s">
        <v>57</v>
      </c>
      <c r="B29" s="18" t="s">
        <v>58</v>
      </c>
      <c r="C29" s="11">
        <v>480</v>
      </c>
      <c r="D29" s="11">
        <v>480</v>
      </c>
      <c r="E29" s="11">
        <v>205</v>
      </c>
      <c r="F29" s="11">
        <f t="shared" si="2"/>
        <v>-275</v>
      </c>
      <c r="G29" s="12" t="s">
        <v>50</v>
      </c>
      <c r="H29" s="11">
        <v>480</v>
      </c>
      <c r="I29" s="11">
        <v>480</v>
      </c>
      <c r="J29" s="11">
        <f t="shared" si="5"/>
        <v>0</v>
      </c>
      <c r="K29" s="11">
        <v>480</v>
      </c>
      <c r="L29" s="11">
        <v>480</v>
      </c>
      <c r="M29" s="11">
        <f t="shared" si="3"/>
        <v>0</v>
      </c>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row>
    <row r="30" spans="1:248" ht="31.5" x14ac:dyDescent="0.25">
      <c r="A30" s="6" t="s">
        <v>59</v>
      </c>
      <c r="B30" s="18" t="s">
        <v>60</v>
      </c>
      <c r="C30" s="11">
        <v>23825.9</v>
      </c>
      <c r="D30" s="11">
        <v>23825.9</v>
      </c>
      <c r="E30" s="11">
        <v>23825.9</v>
      </c>
      <c r="F30" s="11">
        <f t="shared" si="2"/>
        <v>0</v>
      </c>
      <c r="G30" s="12"/>
      <c r="H30" s="11">
        <v>24094.2</v>
      </c>
      <c r="I30" s="11">
        <v>24094.2</v>
      </c>
      <c r="J30" s="11">
        <f t="shared" si="5"/>
        <v>0</v>
      </c>
      <c r="K30" s="11">
        <v>24365.1</v>
      </c>
      <c r="L30" s="11">
        <v>24365.1</v>
      </c>
      <c r="M30" s="11">
        <f t="shared" si="3"/>
        <v>0</v>
      </c>
    </row>
    <row r="31" spans="1:248" s="23" customFormat="1" ht="15.75" x14ac:dyDescent="0.25">
      <c r="A31" s="8" t="s">
        <v>61</v>
      </c>
      <c r="B31" s="27" t="s">
        <v>62</v>
      </c>
      <c r="C31" s="10">
        <f>C32+C33</f>
        <v>170008.6</v>
      </c>
      <c r="D31" s="10">
        <f>D32+D33</f>
        <v>170008.6</v>
      </c>
      <c r="E31" s="10">
        <f>E32+E33</f>
        <v>170008.6</v>
      </c>
      <c r="F31" s="11">
        <f t="shared" si="2"/>
        <v>0</v>
      </c>
      <c r="G31" s="12"/>
      <c r="H31" s="10">
        <f>H32+H33</f>
        <v>176997</v>
      </c>
      <c r="I31" s="10">
        <f>I32+I33</f>
        <v>176997</v>
      </c>
      <c r="J31" s="11">
        <f t="shared" si="5"/>
        <v>0</v>
      </c>
      <c r="K31" s="10">
        <f>K32+K33</f>
        <v>176997.2</v>
      </c>
      <c r="L31" s="10">
        <f>L32+L33</f>
        <v>176997.2</v>
      </c>
      <c r="M31" s="11">
        <f t="shared" si="3"/>
        <v>0</v>
      </c>
    </row>
    <row r="32" spans="1:248" s="23" customFormat="1" ht="47.25" x14ac:dyDescent="0.25">
      <c r="A32" s="6" t="s">
        <v>63</v>
      </c>
      <c r="B32" s="18" t="s">
        <v>64</v>
      </c>
      <c r="C32" s="11">
        <v>72808.600000000006</v>
      </c>
      <c r="D32" s="11">
        <v>72808.600000000006</v>
      </c>
      <c r="E32" s="11">
        <v>72808.600000000006</v>
      </c>
      <c r="F32" s="11">
        <f t="shared" si="2"/>
        <v>0</v>
      </c>
      <c r="G32" s="12"/>
      <c r="H32" s="11">
        <v>79797</v>
      </c>
      <c r="I32" s="11">
        <v>79797</v>
      </c>
      <c r="J32" s="11">
        <f t="shared" si="5"/>
        <v>0</v>
      </c>
      <c r="K32" s="11">
        <v>79797.2</v>
      </c>
      <c r="L32" s="11">
        <v>79797.2</v>
      </c>
      <c r="M32" s="11">
        <f t="shared" si="3"/>
        <v>0</v>
      </c>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row>
    <row r="33" spans="1:248" s="23" customFormat="1" ht="15.75" x14ac:dyDescent="0.25">
      <c r="A33" s="6" t="s">
        <v>65</v>
      </c>
      <c r="B33" s="9" t="s">
        <v>66</v>
      </c>
      <c r="C33" s="10">
        <f>C34+C35</f>
        <v>97200</v>
      </c>
      <c r="D33" s="10">
        <f>D34+D35</f>
        <v>97200</v>
      </c>
      <c r="E33" s="10">
        <f>E34+E35</f>
        <v>97200</v>
      </c>
      <c r="F33" s="11">
        <f t="shared" si="2"/>
        <v>0</v>
      </c>
      <c r="G33" s="12"/>
      <c r="H33" s="10">
        <f>H34+H35</f>
        <v>97200</v>
      </c>
      <c r="I33" s="10">
        <f>I34+I35</f>
        <v>97200</v>
      </c>
      <c r="J33" s="11">
        <f t="shared" si="5"/>
        <v>0</v>
      </c>
      <c r="K33" s="10">
        <f>K34+K35</f>
        <v>97200</v>
      </c>
      <c r="L33" s="10">
        <f>L34+L35</f>
        <v>97200</v>
      </c>
      <c r="M33" s="11">
        <f t="shared" si="3"/>
        <v>0</v>
      </c>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row>
    <row r="34" spans="1:248" s="23" customFormat="1" ht="31.5" x14ac:dyDescent="0.25">
      <c r="A34" s="6" t="s">
        <v>67</v>
      </c>
      <c r="B34" s="18" t="s">
        <v>68</v>
      </c>
      <c r="C34" s="11">
        <v>78400</v>
      </c>
      <c r="D34" s="11">
        <v>78400</v>
      </c>
      <c r="E34" s="11">
        <v>78400</v>
      </c>
      <c r="F34" s="11">
        <f t="shared" si="2"/>
        <v>0</v>
      </c>
      <c r="G34" s="12"/>
      <c r="H34" s="11">
        <v>78400</v>
      </c>
      <c r="I34" s="11">
        <v>78400</v>
      </c>
      <c r="J34" s="11">
        <f t="shared" si="5"/>
        <v>0</v>
      </c>
      <c r="K34" s="11">
        <v>78400</v>
      </c>
      <c r="L34" s="11">
        <v>78400</v>
      </c>
      <c r="M34" s="11">
        <f t="shared" si="3"/>
        <v>0</v>
      </c>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row>
    <row r="35" spans="1:248" s="23" customFormat="1" ht="31.5" x14ac:dyDescent="0.25">
      <c r="A35" s="6" t="s">
        <v>69</v>
      </c>
      <c r="B35" s="18" t="s">
        <v>70</v>
      </c>
      <c r="C35" s="11">
        <v>18800</v>
      </c>
      <c r="D35" s="11">
        <v>18800</v>
      </c>
      <c r="E35" s="11">
        <v>18800</v>
      </c>
      <c r="F35" s="11">
        <f t="shared" si="2"/>
        <v>0</v>
      </c>
      <c r="G35" s="12"/>
      <c r="H35" s="11">
        <v>18800</v>
      </c>
      <c r="I35" s="11">
        <v>18800</v>
      </c>
      <c r="J35" s="11">
        <f t="shared" si="5"/>
        <v>0</v>
      </c>
      <c r="K35" s="11">
        <v>18800</v>
      </c>
      <c r="L35" s="11">
        <v>18800</v>
      </c>
      <c r="M35" s="11">
        <f t="shared" si="3"/>
        <v>0</v>
      </c>
    </row>
    <row r="36" spans="1:248" ht="15.75" x14ac:dyDescent="0.25">
      <c r="A36" s="8" t="s">
        <v>71</v>
      </c>
      <c r="B36" s="9" t="s">
        <v>72</v>
      </c>
      <c r="C36" s="10">
        <f>SUM(C37:C39)</f>
        <v>25232.600000000002</v>
      </c>
      <c r="D36" s="10">
        <f>SUM(D37:D39)</f>
        <v>25232.600000000002</v>
      </c>
      <c r="E36" s="10">
        <f>SUM(E37:E39)</f>
        <v>25232.600000000002</v>
      </c>
      <c r="F36" s="11">
        <f t="shared" si="2"/>
        <v>0</v>
      </c>
      <c r="G36" s="12"/>
      <c r="H36" s="10">
        <f>SUM(H37:H39)</f>
        <v>25307.600000000002</v>
      </c>
      <c r="I36" s="10">
        <f>SUM(I37:I39)</f>
        <v>25307.600000000002</v>
      </c>
      <c r="J36" s="11">
        <f t="shared" si="5"/>
        <v>0</v>
      </c>
      <c r="K36" s="10">
        <f>SUM(K37:K39)</f>
        <v>26651</v>
      </c>
      <c r="L36" s="10">
        <f>SUM(L37:L39)</f>
        <v>26651</v>
      </c>
      <c r="M36" s="11">
        <f t="shared" si="3"/>
        <v>0</v>
      </c>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row>
    <row r="37" spans="1:248" ht="47.25" x14ac:dyDescent="0.25">
      <c r="A37" s="6" t="s">
        <v>73</v>
      </c>
      <c r="B37" s="18" t="s">
        <v>74</v>
      </c>
      <c r="C37" s="11">
        <v>25150.2</v>
      </c>
      <c r="D37" s="11">
        <v>25150.2</v>
      </c>
      <c r="E37" s="11">
        <v>25150.2</v>
      </c>
      <c r="F37" s="11">
        <f t="shared" si="2"/>
        <v>0</v>
      </c>
      <c r="G37" s="12"/>
      <c r="H37" s="11">
        <v>25250.2</v>
      </c>
      <c r="I37" s="11">
        <v>25250.2</v>
      </c>
      <c r="J37" s="11">
        <f t="shared" si="5"/>
        <v>0</v>
      </c>
      <c r="K37" s="11">
        <v>25250.2</v>
      </c>
      <c r="L37" s="11">
        <v>25250.2</v>
      </c>
      <c r="M37" s="11">
        <f t="shared" si="3"/>
        <v>0</v>
      </c>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row>
    <row r="38" spans="1:248" s="28" customFormat="1" ht="31.5" x14ac:dyDescent="0.25">
      <c r="A38" s="6" t="s">
        <v>75</v>
      </c>
      <c r="B38" s="18" t="s">
        <v>76</v>
      </c>
      <c r="C38" s="11">
        <v>60</v>
      </c>
      <c r="D38" s="11">
        <v>60</v>
      </c>
      <c r="E38" s="11">
        <v>60</v>
      </c>
      <c r="F38" s="11">
        <f t="shared" si="2"/>
        <v>0</v>
      </c>
      <c r="G38" s="12"/>
      <c r="H38" s="11">
        <v>35</v>
      </c>
      <c r="I38" s="11">
        <v>35</v>
      </c>
      <c r="J38" s="11">
        <f t="shared" si="5"/>
        <v>0</v>
      </c>
      <c r="K38" s="11">
        <v>1380</v>
      </c>
      <c r="L38" s="11">
        <v>1380</v>
      </c>
      <c r="M38" s="11">
        <f t="shared" si="3"/>
        <v>0</v>
      </c>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row>
    <row r="39" spans="1:248" ht="94.5" x14ac:dyDescent="0.25">
      <c r="A39" s="6" t="s">
        <v>77</v>
      </c>
      <c r="B39" s="18" t="s">
        <v>78</v>
      </c>
      <c r="C39" s="11">
        <v>22.4</v>
      </c>
      <c r="D39" s="11">
        <v>22.4</v>
      </c>
      <c r="E39" s="11">
        <v>22.4</v>
      </c>
      <c r="F39" s="11">
        <f t="shared" si="2"/>
        <v>0</v>
      </c>
      <c r="G39" s="12"/>
      <c r="H39" s="11">
        <v>22.4</v>
      </c>
      <c r="I39" s="11">
        <v>22.4</v>
      </c>
      <c r="J39" s="11">
        <f t="shared" si="5"/>
        <v>0</v>
      </c>
      <c r="K39" s="11">
        <v>20.8</v>
      </c>
      <c r="L39" s="11">
        <v>20.8</v>
      </c>
      <c r="M39" s="11">
        <f t="shared" si="3"/>
        <v>0</v>
      </c>
    </row>
    <row r="40" spans="1:248" ht="15.75" x14ac:dyDescent="0.25">
      <c r="A40" s="29" t="s">
        <v>79</v>
      </c>
      <c r="B40" s="30"/>
      <c r="C40" s="10">
        <f>C4+C14+C23+C31+C36</f>
        <v>2192122.7000000002</v>
      </c>
      <c r="D40" s="10">
        <f>D4+D14+D23+D31+D36</f>
        <v>2192122.7000000002</v>
      </c>
      <c r="E40" s="10">
        <f>E4+E14+E23+E31+E36</f>
        <v>2277314.4</v>
      </c>
      <c r="F40" s="11">
        <f t="shared" si="2"/>
        <v>85191.699999999721</v>
      </c>
      <c r="G40" s="12"/>
      <c r="H40" s="10">
        <f>H4+H14+H23+H31+H36</f>
        <v>2356904.7000000002</v>
      </c>
      <c r="I40" s="10">
        <f>I4+I14+I23+I31+I36</f>
        <v>2356904.7000000002</v>
      </c>
      <c r="J40" s="11">
        <f t="shared" si="5"/>
        <v>0</v>
      </c>
      <c r="K40" s="10">
        <f>K4+K14+K23+K31+K36</f>
        <v>2503325.8000000003</v>
      </c>
      <c r="L40" s="10">
        <f>L4+L14+L23+L31+L36</f>
        <v>2503325.8000000003</v>
      </c>
      <c r="M40" s="11">
        <f t="shared" si="3"/>
        <v>0</v>
      </c>
    </row>
    <row r="41" spans="1:248" s="28" customFormat="1" ht="31.5" x14ac:dyDescent="0.25">
      <c r="A41" s="8" t="s">
        <v>80</v>
      </c>
      <c r="B41" s="9" t="s">
        <v>81</v>
      </c>
      <c r="C41" s="10">
        <f>SUM(C42:C51)</f>
        <v>78223.999999999985</v>
      </c>
      <c r="D41" s="10">
        <f>SUM(D42:D51)</f>
        <v>78223.999999999985</v>
      </c>
      <c r="E41" s="10">
        <f>SUM(E42:E51)</f>
        <v>88450.599999999991</v>
      </c>
      <c r="F41" s="11">
        <f t="shared" si="2"/>
        <v>10226.600000000006</v>
      </c>
      <c r="G41" s="12"/>
      <c r="H41" s="10">
        <f>SUM(H42:H51)</f>
        <v>78051.199999999983</v>
      </c>
      <c r="I41" s="10">
        <f>SUM(I42:I51)</f>
        <v>78051.199999999983</v>
      </c>
      <c r="J41" s="11">
        <f t="shared" si="5"/>
        <v>0</v>
      </c>
      <c r="K41" s="10">
        <f>SUM(K42:K51)</f>
        <v>77918.999999999985</v>
      </c>
      <c r="L41" s="10">
        <f>SUM(L42:L51)</f>
        <v>77918.999999999985</v>
      </c>
      <c r="M41" s="11">
        <f t="shared" si="3"/>
        <v>0</v>
      </c>
      <c r="N41" s="5"/>
      <c r="O41" s="31"/>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row>
    <row r="42" spans="1:248" s="28" customFormat="1" ht="78.75" x14ac:dyDescent="0.25">
      <c r="A42" s="32" t="s">
        <v>82</v>
      </c>
      <c r="B42" s="33" t="s">
        <v>83</v>
      </c>
      <c r="C42" s="11">
        <v>50094.2</v>
      </c>
      <c r="D42" s="11">
        <v>50094.2</v>
      </c>
      <c r="E42" s="11">
        <v>59765.7</v>
      </c>
      <c r="F42" s="11">
        <f t="shared" si="2"/>
        <v>9671.5</v>
      </c>
      <c r="G42" s="12" t="s">
        <v>15</v>
      </c>
      <c r="H42" s="11">
        <v>50094.2</v>
      </c>
      <c r="I42" s="11">
        <v>50094.2</v>
      </c>
      <c r="J42" s="11">
        <f t="shared" si="5"/>
        <v>0</v>
      </c>
      <c r="K42" s="11">
        <v>50094.2</v>
      </c>
      <c r="L42" s="11">
        <v>50094.2</v>
      </c>
      <c r="M42" s="11">
        <f t="shared" si="3"/>
        <v>0</v>
      </c>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row>
    <row r="43" spans="1:248" s="28" customFormat="1" ht="78.75" x14ac:dyDescent="0.25">
      <c r="A43" s="32" t="s">
        <v>84</v>
      </c>
      <c r="B43" s="33" t="s">
        <v>85</v>
      </c>
      <c r="C43" s="11">
        <v>9670.1</v>
      </c>
      <c r="D43" s="11">
        <v>9670.1</v>
      </c>
      <c r="E43" s="11">
        <v>9670.1</v>
      </c>
      <c r="F43" s="11">
        <f t="shared" si="2"/>
        <v>0</v>
      </c>
      <c r="G43" s="12"/>
      <c r="H43" s="11">
        <v>9670.1</v>
      </c>
      <c r="I43" s="11">
        <v>9670.1</v>
      </c>
      <c r="J43" s="11">
        <f t="shared" si="5"/>
        <v>0</v>
      </c>
      <c r="K43" s="11">
        <v>9670.1</v>
      </c>
      <c r="L43" s="11">
        <v>9670.1</v>
      </c>
      <c r="M43" s="11">
        <f t="shared" si="3"/>
        <v>0</v>
      </c>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row>
    <row r="44" spans="1:248" s="23" customFormat="1" ht="63" x14ac:dyDescent="0.25">
      <c r="A44" s="32" t="s">
        <v>86</v>
      </c>
      <c r="B44" s="33" t="s">
        <v>87</v>
      </c>
      <c r="C44" s="11">
        <v>257.10000000000002</v>
      </c>
      <c r="D44" s="11">
        <v>257.10000000000002</v>
      </c>
      <c r="E44" s="11">
        <v>257.10000000000002</v>
      </c>
      <c r="F44" s="11">
        <f t="shared" si="2"/>
        <v>0</v>
      </c>
      <c r="G44" s="12"/>
      <c r="H44" s="11">
        <v>257.10000000000002</v>
      </c>
      <c r="I44" s="11">
        <v>257.10000000000002</v>
      </c>
      <c r="J44" s="11">
        <f t="shared" si="5"/>
        <v>0</v>
      </c>
      <c r="K44" s="11">
        <v>257.10000000000002</v>
      </c>
      <c r="L44" s="11">
        <v>257.10000000000002</v>
      </c>
      <c r="M44" s="11">
        <f t="shared" si="3"/>
        <v>0</v>
      </c>
    </row>
    <row r="45" spans="1:248" s="23" customFormat="1" ht="63" x14ac:dyDescent="0.25">
      <c r="A45" s="32" t="s">
        <v>88</v>
      </c>
      <c r="B45" s="33" t="s">
        <v>87</v>
      </c>
      <c r="C45" s="11">
        <v>11.2</v>
      </c>
      <c r="D45" s="11">
        <v>11.2</v>
      </c>
      <c r="E45" s="11">
        <v>11.2</v>
      </c>
      <c r="F45" s="11">
        <f t="shared" si="2"/>
        <v>0</v>
      </c>
      <c r="G45" s="12"/>
      <c r="H45" s="11">
        <v>11.2</v>
      </c>
      <c r="I45" s="11">
        <v>11.2</v>
      </c>
      <c r="J45" s="11">
        <f t="shared" si="5"/>
        <v>0</v>
      </c>
      <c r="K45" s="11">
        <v>11.2</v>
      </c>
      <c r="L45" s="11">
        <v>11.2</v>
      </c>
      <c r="M45" s="11">
        <f t="shared" si="3"/>
        <v>0</v>
      </c>
      <c r="O45" s="34"/>
    </row>
    <row r="46" spans="1:248" s="23" customFormat="1" ht="63" x14ac:dyDescent="0.25">
      <c r="A46" s="32" t="s">
        <v>89</v>
      </c>
      <c r="B46" s="33" t="s">
        <v>87</v>
      </c>
      <c r="C46" s="11">
        <v>848.4</v>
      </c>
      <c r="D46" s="11">
        <v>848.4</v>
      </c>
      <c r="E46" s="11">
        <v>848.4</v>
      </c>
      <c r="F46" s="11">
        <f t="shared" si="2"/>
        <v>0</v>
      </c>
      <c r="G46" s="12"/>
      <c r="H46" s="11">
        <v>848.4</v>
      </c>
      <c r="I46" s="11">
        <v>848.4</v>
      </c>
      <c r="J46" s="11">
        <f t="shared" si="5"/>
        <v>0</v>
      </c>
      <c r="K46" s="11">
        <v>848.4</v>
      </c>
      <c r="L46" s="11">
        <v>848.4</v>
      </c>
      <c r="M46" s="11">
        <f t="shared" si="3"/>
        <v>0</v>
      </c>
    </row>
    <row r="47" spans="1:248" s="23" customFormat="1" ht="63" x14ac:dyDescent="0.25">
      <c r="A47" s="32" t="s">
        <v>90</v>
      </c>
      <c r="B47" s="33" t="s">
        <v>87</v>
      </c>
      <c r="C47" s="11">
        <v>176.2</v>
      </c>
      <c r="D47" s="11">
        <v>176.2</v>
      </c>
      <c r="E47" s="11">
        <v>176.2</v>
      </c>
      <c r="F47" s="11">
        <f t="shared" si="2"/>
        <v>0</v>
      </c>
      <c r="G47" s="12"/>
      <c r="H47" s="11">
        <v>176.2</v>
      </c>
      <c r="I47" s="11">
        <v>176.2</v>
      </c>
      <c r="J47" s="11">
        <f t="shared" si="5"/>
        <v>0</v>
      </c>
      <c r="K47" s="11">
        <v>176.2</v>
      </c>
      <c r="L47" s="11">
        <v>176.2</v>
      </c>
      <c r="M47" s="11">
        <f t="shared" si="3"/>
        <v>0</v>
      </c>
    </row>
    <row r="48" spans="1:248" s="23" customFormat="1" ht="31.5" x14ac:dyDescent="0.25">
      <c r="A48" s="32" t="s">
        <v>91</v>
      </c>
      <c r="B48" s="35" t="s">
        <v>92</v>
      </c>
      <c r="C48" s="11">
        <v>8176</v>
      </c>
      <c r="D48" s="11">
        <v>8176</v>
      </c>
      <c r="E48" s="11">
        <v>8176</v>
      </c>
      <c r="F48" s="11">
        <f t="shared" si="2"/>
        <v>0</v>
      </c>
      <c r="G48" s="12"/>
      <c r="H48" s="11">
        <v>8176</v>
      </c>
      <c r="I48" s="11">
        <v>8176</v>
      </c>
      <c r="J48" s="11">
        <f t="shared" si="5"/>
        <v>0</v>
      </c>
      <c r="K48" s="11">
        <v>8176</v>
      </c>
      <c r="L48" s="11">
        <v>8176</v>
      </c>
      <c r="M48" s="11">
        <f t="shared" si="3"/>
        <v>0</v>
      </c>
    </row>
    <row r="49" spans="1:247" s="23" customFormat="1" ht="110.25" x14ac:dyDescent="0.25">
      <c r="A49" s="32" t="s">
        <v>93</v>
      </c>
      <c r="B49" s="33" t="s">
        <v>94</v>
      </c>
      <c r="C49" s="11">
        <v>12.2</v>
      </c>
      <c r="D49" s="11">
        <v>12.2</v>
      </c>
      <c r="E49" s="11">
        <v>12.2</v>
      </c>
      <c r="F49" s="11">
        <f t="shared" si="2"/>
        <v>0</v>
      </c>
      <c r="G49" s="12"/>
      <c r="H49" s="11">
        <v>12.2</v>
      </c>
      <c r="I49" s="11">
        <v>12.2</v>
      </c>
      <c r="J49" s="11">
        <f t="shared" si="5"/>
        <v>0</v>
      </c>
      <c r="K49" s="11">
        <v>12.2</v>
      </c>
      <c r="L49" s="11">
        <v>12.2</v>
      </c>
      <c r="M49" s="11">
        <f t="shared" si="3"/>
        <v>0</v>
      </c>
    </row>
    <row r="50" spans="1:247" s="23" customFormat="1" ht="47.25" x14ac:dyDescent="0.25">
      <c r="A50" s="32" t="s">
        <v>95</v>
      </c>
      <c r="B50" s="33" t="s">
        <v>96</v>
      </c>
      <c r="C50" s="11">
        <v>511.8</v>
      </c>
      <c r="D50" s="11">
        <v>511.8</v>
      </c>
      <c r="E50" s="11">
        <v>1066.9000000000001</v>
      </c>
      <c r="F50" s="11">
        <f t="shared" si="2"/>
        <v>555.10000000000014</v>
      </c>
      <c r="G50" s="12" t="s">
        <v>97</v>
      </c>
      <c r="H50" s="11">
        <v>511.8</v>
      </c>
      <c r="I50" s="11">
        <v>511.8</v>
      </c>
      <c r="J50" s="11">
        <f t="shared" si="5"/>
        <v>0</v>
      </c>
      <c r="K50" s="11">
        <v>511.8</v>
      </c>
      <c r="L50" s="11">
        <v>511.8</v>
      </c>
      <c r="M50" s="11">
        <f t="shared" si="3"/>
        <v>0</v>
      </c>
    </row>
    <row r="51" spans="1:247" s="23" customFormat="1" ht="78.75" x14ac:dyDescent="0.25">
      <c r="A51" s="32" t="s">
        <v>98</v>
      </c>
      <c r="B51" s="18" t="s">
        <v>99</v>
      </c>
      <c r="C51" s="11">
        <v>8466.7999999999993</v>
      </c>
      <c r="D51" s="11">
        <v>8466.7999999999993</v>
      </c>
      <c r="E51" s="11">
        <v>8466.7999999999993</v>
      </c>
      <c r="F51" s="11">
        <f t="shared" si="2"/>
        <v>0</v>
      </c>
      <c r="G51" s="12"/>
      <c r="H51" s="11">
        <v>8294</v>
      </c>
      <c r="I51" s="11">
        <v>8294</v>
      </c>
      <c r="J51" s="11">
        <f t="shared" si="5"/>
        <v>0</v>
      </c>
      <c r="K51" s="11">
        <v>8161.8</v>
      </c>
      <c r="L51" s="11">
        <v>8161.8</v>
      </c>
      <c r="M51" s="11">
        <f t="shared" si="3"/>
        <v>0</v>
      </c>
    </row>
    <row r="52" spans="1:247" s="23" customFormat="1" ht="15.75" x14ac:dyDescent="0.25">
      <c r="A52" s="8" t="s">
        <v>100</v>
      </c>
      <c r="B52" s="9" t="s">
        <v>101</v>
      </c>
      <c r="C52" s="10">
        <f>SUM(C53:C55)</f>
        <v>1690.8000000000002</v>
      </c>
      <c r="D52" s="10">
        <f>SUM(D53:D55)</f>
        <v>1690.8000000000002</v>
      </c>
      <c r="E52" s="10">
        <f>SUM(E53:E55)</f>
        <v>1690.8</v>
      </c>
      <c r="F52" s="11">
        <f t="shared" si="2"/>
        <v>0</v>
      </c>
      <c r="G52" s="12"/>
      <c r="H52" s="10">
        <f>SUM(H53:H55)</f>
        <v>1758.4</v>
      </c>
      <c r="I52" s="10">
        <f>SUM(I53:I55)</f>
        <v>1758.4</v>
      </c>
      <c r="J52" s="11">
        <f t="shared" si="5"/>
        <v>0</v>
      </c>
      <c r="K52" s="10">
        <f>SUM(K53:K55)</f>
        <v>1828.8</v>
      </c>
      <c r="L52" s="10">
        <f>SUM(L53:L55)</f>
        <v>1828.8</v>
      </c>
      <c r="M52" s="11">
        <f t="shared" si="3"/>
        <v>0</v>
      </c>
    </row>
    <row r="53" spans="1:247" customFormat="1" ht="63" x14ac:dyDescent="0.25">
      <c r="A53" s="6" t="s">
        <v>102</v>
      </c>
      <c r="B53" s="18" t="s">
        <v>103</v>
      </c>
      <c r="C53" s="11">
        <v>983.5</v>
      </c>
      <c r="D53" s="11">
        <v>983.5</v>
      </c>
      <c r="E53" s="11">
        <v>983.5</v>
      </c>
      <c r="F53" s="11">
        <f t="shared" si="2"/>
        <v>0</v>
      </c>
      <c r="G53" s="12"/>
      <c r="H53" s="11">
        <v>1022.8</v>
      </c>
      <c r="I53" s="11">
        <v>1022.8</v>
      </c>
      <c r="J53" s="11">
        <f t="shared" si="5"/>
        <v>0</v>
      </c>
      <c r="K53" s="11">
        <v>1063.8</v>
      </c>
      <c r="L53" s="11">
        <v>1063.8</v>
      </c>
      <c r="M53" s="11">
        <f t="shared" si="3"/>
        <v>0</v>
      </c>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row>
    <row r="54" spans="1:247" customFormat="1" ht="63" x14ac:dyDescent="0.25">
      <c r="A54" s="6" t="s">
        <v>104</v>
      </c>
      <c r="B54" s="18" t="s">
        <v>105</v>
      </c>
      <c r="C54" s="11">
        <v>378.9</v>
      </c>
      <c r="D54" s="11">
        <v>378.9</v>
      </c>
      <c r="E54" s="11">
        <v>367.3</v>
      </c>
      <c r="F54" s="11">
        <f t="shared" si="2"/>
        <v>-11.599999999999966</v>
      </c>
      <c r="G54" s="12" t="s">
        <v>15</v>
      </c>
      <c r="H54" s="11">
        <v>394</v>
      </c>
      <c r="I54" s="11">
        <v>394</v>
      </c>
      <c r="J54" s="11">
        <f t="shared" si="5"/>
        <v>0</v>
      </c>
      <c r="K54" s="11">
        <v>409.8</v>
      </c>
      <c r="L54" s="11">
        <v>409.8</v>
      </c>
      <c r="M54" s="11">
        <f t="shared" si="3"/>
        <v>0</v>
      </c>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row>
    <row r="55" spans="1:247" customFormat="1" ht="63" x14ac:dyDescent="0.25">
      <c r="A55" s="6" t="s">
        <v>106</v>
      </c>
      <c r="B55" s="18" t="s">
        <v>107</v>
      </c>
      <c r="C55" s="11">
        <v>328.4</v>
      </c>
      <c r="D55" s="11">
        <v>328.4</v>
      </c>
      <c r="E55" s="11">
        <v>340</v>
      </c>
      <c r="F55" s="11">
        <f t="shared" si="2"/>
        <v>11.600000000000023</v>
      </c>
      <c r="G55" s="12" t="s">
        <v>15</v>
      </c>
      <c r="H55" s="11">
        <v>341.6</v>
      </c>
      <c r="I55" s="11">
        <v>341.6</v>
      </c>
      <c r="J55" s="11">
        <f t="shared" si="5"/>
        <v>0</v>
      </c>
      <c r="K55" s="11">
        <v>355.2</v>
      </c>
      <c r="L55" s="11">
        <v>355.2</v>
      </c>
      <c r="M55" s="11">
        <f t="shared" si="3"/>
        <v>0</v>
      </c>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row>
    <row r="56" spans="1:247" customFormat="1" ht="31.5" x14ac:dyDescent="0.25">
      <c r="A56" s="8" t="s">
        <v>108</v>
      </c>
      <c r="B56" s="9" t="s">
        <v>109</v>
      </c>
      <c r="C56" s="10">
        <f>C57+C60</f>
        <v>8846.7000000000007</v>
      </c>
      <c r="D56" s="10">
        <f>D57+D60</f>
        <v>8846.7000000000007</v>
      </c>
      <c r="E56" s="10">
        <f>E57+E60</f>
        <v>10424.799999999999</v>
      </c>
      <c r="F56" s="11">
        <f t="shared" si="2"/>
        <v>1578.0999999999985</v>
      </c>
      <c r="G56" s="12"/>
      <c r="H56" s="10">
        <f>H57+H60</f>
        <v>8876.5</v>
      </c>
      <c r="I56" s="10">
        <f>I57+I60</f>
        <v>8876.5</v>
      </c>
      <c r="J56" s="11">
        <f t="shared" si="5"/>
        <v>0</v>
      </c>
      <c r="K56" s="10">
        <f>K57+K60</f>
        <v>8892.4</v>
      </c>
      <c r="L56" s="10">
        <f>L57+L60</f>
        <v>8892.4</v>
      </c>
      <c r="M56" s="11">
        <f t="shared" si="3"/>
        <v>0</v>
      </c>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row>
    <row r="57" spans="1:247" customFormat="1" ht="31.5" x14ac:dyDescent="0.25">
      <c r="A57" s="6" t="s">
        <v>110</v>
      </c>
      <c r="B57" s="18" t="s">
        <v>111</v>
      </c>
      <c r="C57" s="10">
        <f>SUM(C58:C59)</f>
        <v>6730</v>
      </c>
      <c r="D57" s="10">
        <f>SUM(D58:D59)</f>
        <v>6730</v>
      </c>
      <c r="E57" s="10">
        <f>SUM(E58:E59)</f>
        <v>6730</v>
      </c>
      <c r="F57" s="11">
        <f t="shared" si="2"/>
        <v>0</v>
      </c>
      <c r="G57" s="12"/>
      <c r="H57" s="10">
        <f>SUM(H58:H59)</f>
        <v>6745.8</v>
      </c>
      <c r="I57" s="10">
        <f>SUM(I58:I59)</f>
        <v>6745.8</v>
      </c>
      <c r="J57" s="11">
        <f t="shared" si="5"/>
        <v>0</v>
      </c>
      <c r="K57" s="10">
        <f>SUM(K58:K59)</f>
        <v>6758.7</v>
      </c>
      <c r="L57" s="10">
        <f>SUM(L58:L59)</f>
        <v>6758.7</v>
      </c>
      <c r="M57" s="11">
        <f t="shared" si="3"/>
        <v>0</v>
      </c>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row>
    <row r="58" spans="1:247" customFormat="1" ht="63" x14ac:dyDescent="0.25">
      <c r="A58" s="6" t="s">
        <v>112</v>
      </c>
      <c r="B58" s="18" t="s">
        <v>113</v>
      </c>
      <c r="C58" s="11">
        <v>5571.3</v>
      </c>
      <c r="D58" s="11">
        <v>5571.3</v>
      </c>
      <c r="E58" s="11">
        <v>5571.3</v>
      </c>
      <c r="F58" s="11">
        <f t="shared" si="2"/>
        <v>0</v>
      </c>
      <c r="G58" s="12"/>
      <c r="H58" s="11">
        <v>5587.1</v>
      </c>
      <c r="I58" s="11">
        <v>5587.1</v>
      </c>
      <c r="J58" s="11">
        <f t="shared" si="5"/>
        <v>0</v>
      </c>
      <c r="K58" s="11">
        <v>5600</v>
      </c>
      <c r="L58" s="11">
        <v>5600</v>
      </c>
      <c r="M58" s="11">
        <f t="shared" si="3"/>
        <v>0</v>
      </c>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row>
    <row r="59" spans="1:247" customFormat="1" ht="31.5" x14ac:dyDescent="0.25">
      <c r="A59" s="6" t="s">
        <v>114</v>
      </c>
      <c r="B59" s="18" t="s">
        <v>111</v>
      </c>
      <c r="C59" s="11">
        <v>1158.7</v>
      </c>
      <c r="D59" s="11">
        <v>1158.7</v>
      </c>
      <c r="E59" s="11">
        <v>1158.7</v>
      </c>
      <c r="F59" s="11">
        <f t="shared" si="2"/>
        <v>0</v>
      </c>
      <c r="G59" s="12"/>
      <c r="H59" s="11">
        <v>1158.7</v>
      </c>
      <c r="I59" s="11">
        <v>1158.7</v>
      </c>
      <c r="J59" s="11">
        <f t="shared" si="5"/>
        <v>0</v>
      </c>
      <c r="K59" s="11">
        <v>1158.7</v>
      </c>
      <c r="L59" s="11">
        <v>1158.7</v>
      </c>
      <c r="M59" s="11">
        <f t="shared" si="3"/>
        <v>0</v>
      </c>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row>
    <row r="60" spans="1:247" customFormat="1" ht="15.75" x14ac:dyDescent="0.25">
      <c r="A60" s="8" t="s">
        <v>115</v>
      </c>
      <c r="B60" s="9" t="s">
        <v>116</v>
      </c>
      <c r="C60" s="10">
        <f>C61+C66</f>
        <v>2116.6999999999998</v>
      </c>
      <c r="D60" s="10">
        <f>D61+D66</f>
        <v>2116.6999999999998</v>
      </c>
      <c r="E60" s="10">
        <f>E61+E66</f>
        <v>3694.8</v>
      </c>
      <c r="F60" s="11">
        <f t="shared" si="2"/>
        <v>1578.1000000000004</v>
      </c>
      <c r="G60" s="12"/>
      <c r="H60" s="10">
        <f>H61+H66</f>
        <v>2130.6999999999998</v>
      </c>
      <c r="I60" s="10">
        <f>I61+I66</f>
        <v>2130.6999999999998</v>
      </c>
      <c r="J60" s="11">
        <f t="shared" si="5"/>
        <v>0</v>
      </c>
      <c r="K60" s="10">
        <f>K61+K66</f>
        <v>2133.6999999999998</v>
      </c>
      <c r="L60" s="10">
        <f>L61+L66</f>
        <v>2133.6999999999998</v>
      </c>
      <c r="M60" s="11">
        <f t="shared" si="3"/>
        <v>0</v>
      </c>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row>
    <row r="61" spans="1:247" ht="31.5" x14ac:dyDescent="0.25">
      <c r="A61" s="6" t="s">
        <v>117</v>
      </c>
      <c r="B61" s="18" t="s">
        <v>118</v>
      </c>
      <c r="C61" s="11">
        <f>SUM(C62:C65)</f>
        <v>1315.2</v>
      </c>
      <c r="D61" s="11">
        <f>SUM(D62:D65)</f>
        <v>1315.2</v>
      </c>
      <c r="E61" s="11">
        <f>SUM(E62:E65)</f>
        <v>1340.5</v>
      </c>
      <c r="F61" s="11">
        <f t="shared" si="2"/>
        <v>25.299999999999955</v>
      </c>
      <c r="G61" s="12"/>
      <c r="H61" s="11">
        <f>SUM(H62:H65)</f>
        <v>1329.2</v>
      </c>
      <c r="I61" s="11">
        <f>SUM(I62:I65)</f>
        <v>1329.2</v>
      </c>
      <c r="J61" s="11">
        <f t="shared" si="5"/>
        <v>0</v>
      </c>
      <c r="K61" s="11">
        <f>SUM(K62:K65)</f>
        <v>1332.2</v>
      </c>
      <c r="L61" s="11">
        <f>SUM(L62:L65)</f>
        <v>1332.2</v>
      </c>
      <c r="M61" s="11">
        <f t="shared" si="3"/>
        <v>0</v>
      </c>
    </row>
    <row r="62" spans="1:247" ht="31.5" x14ac:dyDescent="0.25">
      <c r="A62" s="36" t="s">
        <v>119</v>
      </c>
      <c r="B62" s="37" t="s">
        <v>118</v>
      </c>
      <c r="C62" s="11">
        <v>316.2</v>
      </c>
      <c r="D62" s="11">
        <v>316.2</v>
      </c>
      <c r="E62" s="11">
        <v>316.2</v>
      </c>
      <c r="F62" s="11">
        <f t="shared" si="2"/>
        <v>0</v>
      </c>
      <c r="G62" s="12"/>
      <c r="H62" s="11">
        <v>327</v>
      </c>
      <c r="I62" s="11">
        <v>327</v>
      </c>
      <c r="J62" s="11">
        <f t="shared" si="5"/>
        <v>0</v>
      </c>
      <c r="K62" s="11">
        <v>322.2</v>
      </c>
      <c r="L62" s="11">
        <v>322.2</v>
      </c>
      <c r="M62" s="11">
        <f t="shared" si="3"/>
        <v>0</v>
      </c>
    </row>
    <row r="63" spans="1:247" ht="89.25" x14ac:dyDescent="0.25">
      <c r="A63" s="36" t="s">
        <v>120</v>
      </c>
      <c r="B63" s="37" t="s">
        <v>118</v>
      </c>
      <c r="C63" s="11">
        <v>25.4</v>
      </c>
      <c r="D63" s="11">
        <v>25.4</v>
      </c>
      <c r="E63" s="11">
        <v>32</v>
      </c>
      <c r="F63" s="11">
        <f t="shared" si="2"/>
        <v>6.6000000000000014</v>
      </c>
      <c r="G63" s="12" t="s">
        <v>121</v>
      </c>
      <c r="H63" s="11">
        <v>15</v>
      </c>
      <c r="I63" s="11">
        <v>15</v>
      </c>
      <c r="J63" s="11">
        <f t="shared" si="5"/>
        <v>0</v>
      </c>
      <c r="K63" s="11">
        <v>15</v>
      </c>
      <c r="L63" s="11">
        <v>15</v>
      </c>
      <c r="M63" s="11">
        <f t="shared" si="3"/>
        <v>0</v>
      </c>
    </row>
    <row r="64" spans="1:247" ht="31.5" x14ac:dyDescent="0.25">
      <c r="A64" s="36" t="s">
        <v>122</v>
      </c>
      <c r="B64" s="37" t="s">
        <v>118</v>
      </c>
      <c r="C64" s="11">
        <v>841.6</v>
      </c>
      <c r="D64" s="11">
        <v>841.6</v>
      </c>
      <c r="E64" s="11">
        <v>841.6</v>
      </c>
      <c r="F64" s="11">
        <f t="shared" si="2"/>
        <v>0</v>
      </c>
      <c r="G64" s="12"/>
      <c r="H64" s="11">
        <v>855.2</v>
      </c>
      <c r="I64" s="11">
        <v>855.2</v>
      </c>
      <c r="J64" s="11">
        <f t="shared" si="5"/>
        <v>0</v>
      </c>
      <c r="K64" s="11">
        <v>863</v>
      </c>
      <c r="L64" s="11">
        <v>863</v>
      </c>
      <c r="M64" s="11">
        <f t="shared" si="3"/>
        <v>0</v>
      </c>
    </row>
    <row r="65" spans="1:14" ht="76.5" x14ac:dyDescent="0.25">
      <c r="A65" s="36" t="s">
        <v>123</v>
      </c>
      <c r="B65" s="37" t="s">
        <v>118</v>
      </c>
      <c r="C65" s="11">
        <v>132</v>
      </c>
      <c r="D65" s="11">
        <v>132</v>
      </c>
      <c r="E65" s="11">
        <v>150.69999999999999</v>
      </c>
      <c r="F65" s="11">
        <f t="shared" si="2"/>
        <v>18.699999999999989</v>
      </c>
      <c r="G65" s="12" t="s">
        <v>124</v>
      </c>
      <c r="H65" s="11">
        <v>132</v>
      </c>
      <c r="I65" s="11">
        <v>132</v>
      </c>
      <c r="J65" s="11">
        <f t="shared" si="5"/>
        <v>0</v>
      </c>
      <c r="K65" s="11">
        <v>132</v>
      </c>
      <c r="L65" s="11">
        <v>132</v>
      </c>
      <c r="M65" s="11">
        <f t="shared" si="3"/>
        <v>0</v>
      </c>
    </row>
    <row r="66" spans="1:14" ht="31.5" x14ac:dyDescent="0.25">
      <c r="A66" s="6" t="s">
        <v>125</v>
      </c>
      <c r="B66" s="18" t="s">
        <v>126</v>
      </c>
      <c r="C66" s="11">
        <f>SUM(C67:C71)</f>
        <v>801.5</v>
      </c>
      <c r="D66" s="11">
        <f>SUM(D67:D71)</f>
        <v>801.5</v>
      </c>
      <c r="E66" s="11">
        <f>SUM(E67:E71)</f>
        <v>2354.3000000000002</v>
      </c>
      <c r="F66" s="11">
        <f t="shared" si="2"/>
        <v>1552.8000000000002</v>
      </c>
      <c r="G66" s="12"/>
      <c r="H66" s="11">
        <f>SUM(H67:H69)</f>
        <v>801.5</v>
      </c>
      <c r="I66" s="11">
        <f>SUM(I67:I69)</f>
        <v>801.5</v>
      </c>
      <c r="J66" s="11">
        <f t="shared" si="5"/>
        <v>0</v>
      </c>
      <c r="K66" s="11">
        <f>SUM(K67:K69)</f>
        <v>801.5</v>
      </c>
      <c r="L66" s="11">
        <f>SUM(L67:L69)</f>
        <v>801.5</v>
      </c>
      <c r="M66" s="11">
        <f t="shared" si="3"/>
        <v>0</v>
      </c>
    </row>
    <row r="67" spans="1:14" ht="31.5" x14ac:dyDescent="0.25">
      <c r="A67" s="36" t="s">
        <v>127</v>
      </c>
      <c r="B67" s="37" t="s">
        <v>126</v>
      </c>
      <c r="C67" s="11">
        <v>503.6</v>
      </c>
      <c r="D67" s="11">
        <v>503.6</v>
      </c>
      <c r="E67" s="11">
        <v>2056.4</v>
      </c>
      <c r="F67" s="11">
        <f t="shared" si="2"/>
        <v>1552.8000000000002</v>
      </c>
      <c r="G67" s="12" t="s">
        <v>15</v>
      </c>
      <c r="H67" s="11">
        <v>503.6</v>
      </c>
      <c r="I67" s="11">
        <v>503.6</v>
      </c>
      <c r="J67" s="11">
        <f t="shared" si="5"/>
        <v>0</v>
      </c>
      <c r="K67" s="11">
        <v>503.6</v>
      </c>
      <c r="L67" s="11">
        <v>503.6</v>
      </c>
      <c r="M67" s="11">
        <f t="shared" si="3"/>
        <v>0</v>
      </c>
    </row>
    <row r="68" spans="1:14" ht="31.5" hidden="1" x14ac:dyDescent="0.25">
      <c r="A68" s="36" t="s">
        <v>128</v>
      </c>
      <c r="B68" s="37" t="s">
        <v>126</v>
      </c>
      <c r="C68" s="11">
        <v>0</v>
      </c>
      <c r="D68" s="11">
        <v>0</v>
      </c>
      <c r="E68" s="11">
        <v>0</v>
      </c>
      <c r="F68" s="11">
        <f t="shared" si="2"/>
        <v>0</v>
      </c>
      <c r="G68" s="12"/>
      <c r="H68" s="11"/>
      <c r="I68" s="11"/>
      <c r="J68" s="11"/>
      <c r="K68" s="11"/>
      <c r="L68" s="11"/>
      <c r="M68" s="11"/>
    </row>
    <row r="69" spans="1:14" ht="31.5" x14ac:dyDescent="0.25">
      <c r="A69" s="36" t="s">
        <v>129</v>
      </c>
      <c r="B69" s="37" t="s">
        <v>126</v>
      </c>
      <c r="C69" s="11">
        <v>297.89999999999998</v>
      </c>
      <c r="D69" s="11">
        <v>297.89999999999998</v>
      </c>
      <c r="E69" s="11">
        <v>297.89999999999998</v>
      </c>
      <c r="F69" s="11">
        <f t="shared" si="2"/>
        <v>0</v>
      </c>
      <c r="G69" s="12"/>
      <c r="H69" s="11">
        <v>297.89999999999998</v>
      </c>
      <c r="I69" s="11">
        <v>297.89999999999998</v>
      </c>
      <c r="J69" s="11">
        <f>I69-H69</f>
        <v>0</v>
      </c>
      <c r="K69" s="11">
        <v>297.89999999999998</v>
      </c>
      <c r="L69" s="11">
        <v>297.89999999999998</v>
      </c>
      <c r="M69" s="11">
        <f t="shared" si="3"/>
        <v>0</v>
      </c>
    </row>
    <row r="70" spans="1:14" ht="31.5" hidden="1" x14ac:dyDescent="0.25">
      <c r="A70" s="36" t="s">
        <v>130</v>
      </c>
      <c r="B70" s="37" t="s">
        <v>126</v>
      </c>
      <c r="C70" s="11">
        <v>0</v>
      </c>
      <c r="D70" s="11">
        <v>0</v>
      </c>
      <c r="E70" s="11">
        <v>0</v>
      </c>
      <c r="F70" s="11">
        <f t="shared" si="2"/>
        <v>0</v>
      </c>
      <c r="G70" s="12"/>
      <c r="H70" s="11"/>
      <c r="I70" s="11"/>
      <c r="J70" s="11"/>
      <c r="K70" s="11"/>
      <c r="L70" s="11"/>
      <c r="M70" s="11"/>
    </row>
    <row r="71" spans="1:14" ht="31.5" hidden="1" x14ac:dyDescent="0.25">
      <c r="A71" s="36" t="s">
        <v>131</v>
      </c>
      <c r="B71" s="37" t="s">
        <v>126</v>
      </c>
      <c r="C71" s="11">
        <v>0</v>
      </c>
      <c r="D71" s="11">
        <v>0</v>
      </c>
      <c r="E71" s="11">
        <v>0</v>
      </c>
      <c r="F71" s="11">
        <f t="shared" si="2"/>
        <v>0</v>
      </c>
      <c r="G71" s="12"/>
      <c r="H71" s="11"/>
      <c r="I71" s="11"/>
      <c r="J71" s="11"/>
      <c r="K71" s="11"/>
      <c r="L71" s="11"/>
      <c r="M71" s="11"/>
    </row>
    <row r="72" spans="1:14" ht="15.75" x14ac:dyDescent="0.25">
      <c r="A72" s="8" t="s">
        <v>132</v>
      </c>
      <c r="B72" s="9" t="s">
        <v>133</v>
      </c>
      <c r="C72" s="10">
        <f>SUM(C73:C81)</f>
        <v>28022.3</v>
      </c>
      <c r="D72" s="10">
        <f>SUM(D73:D81)</f>
        <v>28022.3</v>
      </c>
      <c r="E72" s="10">
        <f>SUM(E73:E81)</f>
        <v>39801.100000000006</v>
      </c>
      <c r="F72" s="11">
        <f t="shared" si="2"/>
        <v>11778.800000000007</v>
      </c>
      <c r="G72" s="12"/>
      <c r="H72" s="10">
        <f>SUM(H73:H81)</f>
        <v>21468.3</v>
      </c>
      <c r="I72" s="10">
        <f>SUM(I73:I81)</f>
        <v>21468.3</v>
      </c>
      <c r="J72" s="11">
        <f>I72-H72</f>
        <v>0</v>
      </c>
      <c r="K72" s="10">
        <f>SUM(K73:K81)</f>
        <v>20779</v>
      </c>
      <c r="L72" s="10">
        <f>SUM(L73:L81)</f>
        <v>20779</v>
      </c>
      <c r="M72" s="11">
        <f t="shared" si="3"/>
        <v>0</v>
      </c>
    </row>
    <row r="73" spans="1:14" ht="78.75" x14ac:dyDescent="0.25">
      <c r="A73" s="21" t="s">
        <v>134</v>
      </c>
      <c r="B73" s="18" t="s">
        <v>135</v>
      </c>
      <c r="C73" s="11">
        <v>10.8</v>
      </c>
      <c r="D73" s="11">
        <v>10.8</v>
      </c>
      <c r="E73" s="11">
        <v>10.8</v>
      </c>
      <c r="F73" s="11">
        <f t="shared" si="2"/>
        <v>0</v>
      </c>
      <c r="G73" s="12"/>
      <c r="H73" s="11">
        <v>10.8</v>
      </c>
      <c r="I73" s="11">
        <v>10.8</v>
      </c>
      <c r="J73" s="11">
        <f>I73-H73</f>
        <v>0</v>
      </c>
      <c r="K73" s="11">
        <v>10.8</v>
      </c>
      <c r="L73" s="11">
        <v>10.8</v>
      </c>
      <c r="M73" s="11">
        <f t="shared" si="3"/>
        <v>0</v>
      </c>
      <c r="N73" s="31"/>
    </row>
    <row r="74" spans="1:14" ht="78.75" x14ac:dyDescent="0.25">
      <c r="A74" s="21" t="s">
        <v>136</v>
      </c>
      <c r="B74" s="18" t="s">
        <v>135</v>
      </c>
      <c r="C74" s="11">
        <v>4.4000000000000004</v>
      </c>
      <c r="D74" s="11">
        <v>4.4000000000000004</v>
      </c>
      <c r="E74" s="11">
        <v>6.5</v>
      </c>
      <c r="F74" s="11">
        <f t="shared" si="2"/>
        <v>2.0999999999999996</v>
      </c>
      <c r="G74" s="12" t="s">
        <v>137</v>
      </c>
      <c r="H74" s="11">
        <v>4.4000000000000004</v>
      </c>
      <c r="I74" s="11">
        <v>4.4000000000000004</v>
      </c>
      <c r="J74" s="11">
        <f>I74-H74</f>
        <v>0</v>
      </c>
      <c r="K74" s="11">
        <v>4.4000000000000004</v>
      </c>
      <c r="L74" s="11">
        <v>4.4000000000000004</v>
      </c>
      <c r="M74" s="11">
        <f t="shared" si="3"/>
        <v>0</v>
      </c>
      <c r="N74" s="31"/>
    </row>
    <row r="75" spans="1:14" ht="94.5" x14ac:dyDescent="0.25">
      <c r="A75" s="6" t="s">
        <v>138</v>
      </c>
      <c r="B75" s="18" t="s">
        <v>139</v>
      </c>
      <c r="C75" s="11">
        <v>5992</v>
      </c>
      <c r="D75" s="11">
        <v>5992</v>
      </c>
      <c r="E75" s="11">
        <v>5992</v>
      </c>
      <c r="F75" s="11">
        <f t="shared" si="2"/>
        <v>0</v>
      </c>
      <c r="G75" s="12"/>
      <c r="H75" s="11">
        <v>4438</v>
      </c>
      <c r="I75" s="11">
        <v>4438</v>
      </c>
      <c r="J75" s="11">
        <f>I75-H75</f>
        <v>0</v>
      </c>
      <c r="K75" s="11">
        <v>3748.7</v>
      </c>
      <c r="L75" s="11">
        <v>3748.7</v>
      </c>
      <c r="M75" s="11">
        <f t="shared" si="3"/>
        <v>0</v>
      </c>
    </row>
    <row r="76" spans="1:14" ht="102" x14ac:dyDescent="0.25">
      <c r="A76" s="21" t="s">
        <v>140</v>
      </c>
      <c r="B76" s="18" t="s">
        <v>141</v>
      </c>
      <c r="C76" s="11">
        <v>0</v>
      </c>
      <c r="D76" s="11">
        <v>0</v>
      </c>
      <c r="E76" s="38">
        <v>71.2</v>
      </c>
      <c r="F76" s="38">
        <f t="shared" si="2"/>
        <v>71.2</v>
      </c>
      <c r="G76" s="12" t="s">
        <v>142</v>
      </c>
      <c r="H76" s="11"/>
      <c r="I76" s="11"/>
      <c r="J76" s="11"/>
      <c r="K76" s="11"/>
      <c r="L76" s="11"/>
      <c r="M76" s="11"/>
    </row>
    <row r="77" spans="1:14" ht="94.5" x14ac:dyDescent="0.25">
      <c r="A77" s="6" t="s">
        <v>143</v>
      </c>
      <c r="B77" s="18" t="s">
        <v>144</v>
      </c>
      <c r="C77" s="11">
        <v>215.1</v>
      </c>
      <c r="D77" s="11">
        <v>215.1</v>
      </c>
      <c r="E77" s="11">
        <v>215.1</v>
      </c>
      <c r="F77" s="11">
        <f t="shared" si="2"/>
        <v>0</v>
      </c>
      <c r="G77" s="12"/>
      <c r="H77" s="11">
        <v>215.1</v>
      </c>
      <c r="I77" s="11">
        <v>215.1</v>
      </c>
      <c r="J77" s="11">
        <f t="shared" ref="J77:J92" si="6">I77-H77</f>
        <v>0</v>
      </c>
      <c r="K77" s="11">
        <v>215.1</v>
      </c>
      <c r="L77" s="11">
        <v>215.1</v>
      </c>
      <c r="M77" s="11">
        <f t="shared" si="3"/>
        <v>0</v>
      </c>
    </row>
    <row r="78" spans="1:14" ht="47.25" x14ac:dyDescent="0.25">
      <c r="A78" s="32" t="s">
        <v>145</v>
      </c>
      <c r="B78" s="18" t="s">
        <v>146</v>
      </c>
      <c r="C78" s="11">
        <v>12780</v>
      </c>
      <c r="D78" s="11">
        <v>12780</v>
      </c>
      <c r="E78" s="11">
        <v>18091.2</v>
      </c>
      <c r="F78" s="11">
        <f t="shared" si="2"/>
        <v>5311.2000000000007</v>
      </c>
      <c r="G78" s="12" t="s">
        <v>15</v>
      </c>
      <c r="H78" s="11">
        <v>12780</v>
      </c>
      <c r="I78" s="11">
        <v>12780</v>
      </c>
      <c r="J78" s="11">
        <f t="shared" si="6"/>
        <v>0</v>
      </c>
      <c r="K78" s="11">
        <v>12780</v>
      </c>
      <c r="L78" s="11">
        <v>12780</v>
      </c>
      <c r="M78" s="11">
        <f t="shared" si="3"/>
        <v>0</v>
      </c>
    </row>
    <row r="79" spans="1:14" ht="47.25" x14ac:dyDescent="0.25">
      <c r="A79" s="32" t="s">
        <v>147</v>
      </c>
      <c r="B79" s="18" t="s">
        <v>148</v>
      </c>
      <c r="C79" s="11">
        <v>800</v>
      </c>
      <c r="D79" s="11">
        <v>800</v>
      </c>
      <c r="E79" s="11">
        <v>3637.3</v>
      </c>
      <c r="F79" s="11">
        <f t="shared" ref="F79:F158" si="7">E79-D79</f>
        <v>2837.3</v>
      </c>
      <c r="G79" s="12" t="s">
        <v>97</v>
      </c>
      <c r="H79" s="11">
        <v>800</v>
      </c>
      <c r="I79" s="11">
        <v>800</v>
      </c>
      <c r="J79" s="11">
        <f t="shared" si="6"/>
        <v>0</v>
      </c>
      <c r="K79" s="11">
        <v>800</v>
      </c>
      <c r="L79" s="11">
        <v>800</v>
      </c>
      <c r="M79" s="11">
        <f t="shared" ref="M79:M158" si="8">L79-K79</f>
        <v>0</v>
      </c>
    </row>
    <row r="80" spans="1:14" ht="78.75" x14ac:dyDescent="0.25">
      <c r="A80" s="32" t="s">
        <v>149</v>
      </c>
      <c r="B80" s="35" t="s">
        <v>150</v>
      </c>
      <c r="C80" s="11">
        <v>3220</v>
      </c>
      <c r="D80" s="11">
        <v>3220</v>
      </c>
      <c r="E80" s="11">
        <v>6777</v>
      </c>
      <c r="F80" s="11">
        <f t="shared" si="7"/>
        <v>3557</v>
      </c>
      <c r="G80" s="12" t="s">
        <v>15</v>
      </c>
      <c r="H80" s="11">
        <v>3220</v>
      </c>
      <c r="I80" s="11">
        <v>3220</v>
      </c>
      <c r="J80" s="11">
        <f t="shared" si="6"/>
        <v>0</v>
      </c>
      <c r="K80" s="11">
        <v>3220</v>
      </c>
      <c r="L80" s="11">
        <v>3220</v>
      </c>
      <c r="M80" s="11">
        <f t="shared" si="8"/>
        <v>0</v>
      </c>
    </row>
    <row r="81" spans="1:250" ht="47.25" x14ac:dyDescent="0.25">
      <c r="A81" s="32" t="s">
        <v>151</v>
      </c>
      <c r="B81" s="35" t="s">
        <v>152</v>
      </c>
      <c r="C81" s="11">
        <v>5000</v>
      </c>
      <c r="D81" s="11">
        <v>5000</v>
      </c>
      <c r="E81" s="11">
        <v>5000</v>
      </c>
      <c r="F81" s="11">
        <f t="shared" si="7"/>
        <v>0</v>
      </c>
      <c r="G81" s="12"/>
      <c r="H81" s="11">
        <v>0</v>
      </c>
      <c r="I81" s="11">
        <v>0</v>
      </c>
      <c r="J81" s="11">
        <f t="shared" si="6"/>
        <v>0</v>
      </c>
      <c r="K81" s="11">
        <v>0</v>
      </c>
      <c r="L81" s="11">
        <v>0</v>
      </c>
      <c r="M81" s="11">
        <f t="shared" si="8"/>
        <v>0</v>
      </c>
    </row>
    <row r="82" spans="1:250" ht="15.75" x14ac:dyDescent="0.25">
      <c r="A82" s="8" t="s">
        <v>153</v>
      </c>
      <c r="B82" s="9" t="s">
        <v>154</v>
      </c>
      <c r="C82" s="39">
        <f>SUM(C83:C115)</f>
        <v>6385.5</v>
      </c>
      <c r="D82" s="39">
        <f>SUM(D83:D115)</f>
        <v>6385.5</v>
      </c>
      <c r="E82" s="39">
        <f>SUM(E83:E115)</f>
        <v>8904.7999999999993</v>
      </c>
      <c r="F82" s="11">
        <f t="shared" si="7"/>
        <v>2519.2999999999993</v>
      </c>
      <c r="G82" s="12"/>
      <c r="H82" s="39">
        <f>SUM(H83:H115)</f>
        <v>6416.7</v>
      </c>
      <c r="I82" s="39">
        <f>SUM(I83:I115)</f>
        <v>6416.7</v>
      </c>
      <c r="J82" s="11">
        <f t="shared" si="6"/>
        <v>0</v>
      </c>
      <c r="K82" s="39">
        <f>SUM(K83:K115)</f>
        <v>6448.4</v>
      </c>
      <c r="L82" s="39">
        <f>SUM(L83:L115)</f>
        <v>6448.4</v>
      </c>
      <c r="M82" s="11">
        <f t="shared" si="8"/>
        <v>0</v>
      </c>
    </row>
    <row r="83" spans="1:250" ht="78.75" x14ac:dyDescent="0.25">
      <c r="A83" s="21" t="s">
        <v>155</v>
      </c>
      <c r="B83" s="18" t="s">
        <v>156</v>
      </c>
      <c r="C83" s="19">
        <v>24.5</v>
      </c>
      <c r="D83" s="19">
        <v>24.5</v>
      </c>
      <c r="E83" s="19">
        <v>0</v>
      </c>
      <c r="F83" s="11">
        <f t="shared" si="7"/>
        <v>-24.5</v>
      </c>
      <c r="G83" s="12" t="s">
        <v>15</v>
      </c>
      <c r="H83" s="19">
        <v>24.5</v>
      </c>
      <c r="I83" s="19">
        <v>24.5</v>
      </c>
      <c r="J83" s="11">
        <f t="shared" si="6"/>
        <v>0</v>
      </c>
      <c r="K83" s="19">
        <v>24.5</v>
      </c>
      <c r="L83" s="19">
        <v>24.5</v>
      </c>
      <c r="M83" s="11">
        <f t="shared" si="8"/>
        <v>0</v>
      </c>
    </row>
    <row r="84" spans="1:250" ht="78.75" x14ac:dyDescent="0.25">
      <c r="A84" s="21" t="s">
        <v>157</v>
      </c>
      <c r="B84" s="18" t="s">
        <v>156</v>
      </c>
      <c r="C84" s="19">
        <v>46.5</v>
      </c>
      <c r="D84" s="19">
        <v>46.5</v>
      </c>
      <c r="E84" s="19">
        <v>16.5</v>
      </c>
      <c r="F84" s="11">
        <f t="shared" si="7"/>
        <v>-30</v>
      </c>
      <c r="G84" s="12" t="s">
        <v>15</v>
      </c>
      <c r="H84" s="19">
        <v>46.5</v>
      </c>
      <c r="I84" s="19">
        <v>46.5</v>
      </c>
      <c r="J84" s="11">
        <f t="shared" si="6"/>
        <v>0</v>
      </c>
      <c r="K84" s="19">
        <v>46.5</v>
      </c>
      <c r="L84" s="19">
        <v>46.5</v>
      </c>
      <c r="M84" s="11">
        <f t="shared" si="8"/>
        <v>0</v>
      </c>
      <c r="O84" s="40"/>
    </row>
    <row r="85" spans="1:250" ht="98.25" customHeight="1" x14ac:dyDescent="0.25">
      <c r="A85" s="21" t="s">
        <v>158</v>
      </c>
      <c r="B85" s="35" t="s">
        <v>159</v>
      </c>
      <c r="C85" s="19">
        <v>17.8</v>
      </c>
      <c r="D85" s="19">
        <v>17.8</v>
      </c>
      <c r="E85" s="19">
        <v>22.5</v>
      </c>
      <c r="F85" s="11">
        <f t="shared" si="7"/>
        <v>4.6999999999999993</v>
      </c>
      <c r="G85" s="12" t="s">
        <v>97</v>
      </c>
      <c r="H85" s="19">
        <v>17.8</v>
      </c>
      <c r="I85" s="19">
        <v>17.8</v>
      </c>
      <c r="J85" s="11">
        <f t="shared" si="6"/>
        <v>0</v>
      </c>
      <c r="K85" s="19">
        <v>17.8</v>
      </c>
      <c r="L85" s="19">
        <v>17.8</v>
      </c>
      <c r="M85" s="11">
        <f t="shared" si="8"/>
        <v>0</v>
      </c>
    </row>
    <row r="86" spans="1:250" ht="99" customHeight="1" x14ac:dyDescent="0.25">
      <c r="A86" s="21" t="s">
        <v>160</v>
      </c>
      <c r="B86" s="35" t="s">
        <v>159</v>
      </c>
      <c r="C86" s="19">
        <v>186.2</v>
      </c>
      <c r="D86" s="19">
        <v>186.2</v>
      </c>
      <c r="E86" s="19">
        <v>186.2</v>
      </c>
      <c r="F86" s="11">
        <f t="shared" si="7"/>
        <v>0</v>
      </c>
      <c r="G86" s="12"/>
      <c r="H86" s="19">
        <v>186.2</v>
      </c>
      <c r="I86" s="19">
        <v>186.2</v>
      </c>
      <c r="J86" s="11">
        <f t="shared" si="6"/>
        <v>0</v>
      </c>
      <c r="K86" s="19">
        <v>186.2</v>
      </c>
      <c r="L86" s="19">
        <v>186.2</v>
      </c>
      <c r="M86" s="11">
        <f t="shared" si="8"/>
        <v>0</v>
      </c>
    </row>
    <row r="87" spans="1:250" ht="83.25" customHeight="1" x14ac:dyDescent="0.25">
      <c r="A87" s="41" t="s">
        <v>161</v>
      </c>
      <c r="B87" s="42" t="s">
        <v>162</v>
      </c>
      <c r="C87" s="19">
        <v>9.5</v>
      </c>
      <c r="D87" s="19">
        <v>9.5</v>
      </c>
      <c r="E87" s="19">
        <v>9.5</v>
      </c>
      <c r="F87" s="11">
        <f t="shared" si="7"/>
        <v>0</v>
      </c>
      <c r="G87" s="12"/>
      <c r="H87" s="19">
        <v>9.5</v>
      </c>
      <c r="I87" s="19">
        <v>9.5</v>
      </c>
      <c r="J87" s="11">
        <f t="shared" si="6"/>
        <v>0</v>
      </c>
      <c r="K87" s="19">
        <v>9.5</v>
      </c>
      <c r="L87" s="19">
        <v>9.5</v>
      </c>
      <c r="M87" s="11">
        <f t="shared" si="8"/>
        <v>0</v>
      </c>
    </row>
    <row r="88" spans="1:250" ht="81" customHeight="1" x14ac:dyDescent="0.25">
      <c r="A88" s="41" t="s">
        <v>163</v>
      </c>
      <c r="B88" s="42" t="s">
        <v>164</v>
      </c>
      <c r="C88" s="19">
        <v>30.4</v>
      </c>
      <c r="D88" s="19">
        <v>30.4</v>
      </c>
      <c r="E88" s="19">
        <v>5.4</v>
      </c>
      <c r="F88" s="11">
        <f t="shared" si="7"/>
        <v>-25</v>
      </c>
      <c r="G88" s="12" t="s">
        <v>15</v>
      </c>
      <c r="H88" s="19">
        <v>30.4</v>
      </c>
      <c r="I88" s="19">
        <v>30.4</v>
      </c>
      <c r="J88" s="11">
        <f t="shared" si="6"/>
        <v>0</v>
      </c>
      <c r="K88" s="19">
        <v>30.4</v>
      </c>
      <c r="L88" s="19">
        <v>30.4</v>
      </c>
      <c r="M88" s="11">
        <f t="shared" si="8"/>
        <v>0</v>
      </c>
    </row>
    <row r="89" spans="1:250" ht="94.5" x14ac:dyDescent="0.25">
      <c r="A89" s="41" t="s">
        <v>165</v>
      </c>
      <c r="B89" s="42" t="s">
        <v>166</v>
      </c>
      <c r="C89" s="19">
        <v>9.4</v>
      </c>
      <c r="D89" s="19">
        <v>9.4</v>
      </c>
      <c r="E89" s="19">
        <v>9.4</v>
      </c>
      <c r="F89" s="11">
        <f t="shared" si="7"/>
        <v>0</v>
      </c>
      <c r="G89" s="12"/>
      <c r="H89" s="19">
        <v>9.4</v>
      </c>
      <c r="I89" s="19">
        <v>9.4</v>
      </c>
      <c r="J89" s="11">
        <f t="shared" si="6"/>
        <v>0</v>
      </c>
      <c r="K89" s="19">
        <v>9.4</v>
      </c>
      <c r="L89" s="19">
        <v>9.4</v>
      </c>
      <c r="M89" s="11">
        <f t="shared" si="8"/>
        <v>0</v>
      </c>
    </row>
    <row r="90" spans="1:250" ht="83.25" customHeight="1" x14ac:dyDescent="0.25">
      <c r="A90" s="41" t="s">
        <v>167</v>
      </c>
      <c r="B90" s="42" t="s">
        <v>168</v>
      </c>
      <c r="C90" s="19">
        <v>6.9</v>
      </c>
      <c r="D90" s="19">
        <v>6.9</v>
      </c>
      <c r="E90" s="19">
        <v>0</v>
      </c>
      <c r="F90" s="11">
        <f t="shared" si="7"/>
        <v>-6.9</v>
      </c>
      <c r="G90" s="12" t="s">
        <v>97</v>
      </c>
      <c r="H90" s="19">
        <v>6.9</v>
      </c>
      <c r="I90" s="19">
        <v>6.9</v>
      </c>
      <c r="J90" s="11">
        <f t="shared" si="6"/>
        <v>0</v>
      </c>
      <c r="K90" s="19">
        <v>6.9</v>
      </c>
      <c r="L90" s="19">
        <v>6.9</v>
      </c>
      <c r="M90" s="11">
        <f t="shared" si="8"/>
        <v>0</v>
      </c>
    </row>
    <row r="91" spans="1:250" ht="83.25" customHeight="1" x14ac:dyDescent="0.25">
      <c r="A91" s="41" t="s">
        <v>169</v>
      </c>
      <c r="B91" s="42" t="s">
        <v>170</v>
      </c>
      <c r="C91" s="19">
        <v>0.2</v>
      </c>
      <c r="D91" s="19">
        <v>0.2</v>
      </c>
      <c r="E91" s="19">
        <v>0</v>
      </c>
      <c r="F91" s="11">
        <f t="shared" si="7"/>
        <v>-0.2</v>
      </c>
      <c r="G91" s="12" t="s">
        <v>97</v>
      </c>
      <c r="H91" s="19">
        <v>0.2</v>
      </c>
      <c r="I91" s="19">
        <v>0.2</v>
      </c>
      <c r="J91" s="11">
        <f t="shared" si="6"/>
        <v>0</v>
      </c>
      <c r="K91" s="19">
        <v>0.2</v>
      </c>
      <c r="L91" s="19">
        <v>0.2</v>
      </c>
      <c r="M91" s="11">
        <f t="shared" si="8"/>
        <v>0</v>
      </c>
    </row>
    <row r="92" spans="1:250" ht="83.25" customHeight="1" x14ac:dyDescent="0.25">
      <c r="A92" s="41" t="s">
        <v>171</v>
      </c>
      <c r="B92" s="42" t="s">
        <v>172</v>
      </c>
      <c r="C92" s="19">
        <v>171.9</v>
      </c>
      <c r="D92" s="19">
        <v>171.9</v>
      </c>
      <c r="E92" s="19">
        <v>0</v>
      </c>
      <c r="F92" s="11">
        <f t="shared" si="7"/>
        <v>-171.9</v>
      </c>
      <c r="G92" s="12" t="s">
        <v>97</v>
      </c>
      <c r="H92" s="19">
        <v>171.9</v>
      </c>
      <c r="I92" s="19">
        <v>171.9</v>
      </c>
      <c r="J92" s="11">
        <f t="shared" si="6"/>
        <v>0</v>
      </c>
      <c r="K92" s="19">
        <v>171.9</v>
      </c>
      <c r="L92" s="19">
        <v>171.9</v>
      </c>
      <c r="M92" s="11">
        <f t="shared" si="8"/>
        <v>0</v>
      </c>
    </row>
    <row r="93" spans="1:250" ht="83.25" customHeight="1" x14ac:dyDescent="0.25">
      <c r="A93" s="41" t="s">
        <v>173</v>
      </c>
      <c r="B93" s="42" t="s">
        <v>174</v>
      </c>
      <c r="C93" s="19">
        <v>0</v>
      </c>
      <c r="D93" s="19">
        <v>0</v>
      </c>
      <c r="E93" s="19">
        <v>0.3</v>
      </c>
      <c r="F93" s="11">
        <f t="shared" si="7"/>
        <v>0.3</v>
      </c>
      <c r="G93" s="12" t="s">
        <v>97</v>
      </c>
      <c r="H93" s="19"/>
      <c r="I93" s="19"/>
      <c r="J93" s="11"/>
      <c r="K93" s="19"/>
      <c r="L93" s="19"/>
      <c r="M93" s="11"/>
    </row>
    <row r="94" spans="1:250" s="28" customFormat="1" ht="96" customHeight="1" x14ac:dyDescent="0.25">
      <c r="A94" s="43" t="s">
        <v>175</v>
      </c>
      <c r="B94" s="42" t="s">
        <v>176</v>
      </c>
      <c r="C94" s="19">
        <v>474</v>
      </c>
      <c r="D94" s="19">
        <v>474</v>
      </c>
      <c r="E94" s="19">
        <v>474</v>
      </c>
      <c r="F94" s="11">
        <f t="shared" si="7"/>
        <v>0</v>
      </c>
      <c r="G94" s="12"/>
      <c r="H94" s="19">
        <v>474</v>
      </c>
      <c r="I94" s="19">
        <v>474</v>
      </c>
      <c r="J94" s="11">
        <f>I94-H94</f>
        <v>0</v>
      </c>
      <c r="K94" s="19">
        <v>474</v>
      </c>
      <c r="L94" s="19">
        <v>474</v>
      </c>
      <c r="M94" s="11">
        <f t="shared" si="8"/>
        <v>0</v>
      </c>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row>
    <row r="95" spans="1:250" s="23" customFormat="1" ht="124.5" customHeight="1" x14ac:dyDescent="0.25">
      <c r="A95" s="43" t="s">
        <v>177</v>
      </c>
      <c r="B95" s="42" t="s">
        <v>178</v>
      </c>
      <c r="C95" s="19">
        <v>174.8</v>
      </c>
      <c r="D95" s="19">
        <v>174.8</v>
      </c>
      <c r="E95" s="19">
        <v>4.8</v>
      </c>
      <c r="F95" s="11">
        <f t="shared" si="7"/>
        <v>-170</v>
      </c>
      <c r="G95" s="12" t="s">
        <v>15</v>
      </c>
      <c r="H95" s="19">
        <v>174.8</v>
      </c>
      <c r="I95" s="19">
        <v>174.8</v>
      </c>
      <c r="J95" s="11">
        <f>I95-H95</f>
        <v>0</v>
      </c>
      <c r="K95" s="19">
        <v>174.8</v>
      </c>
      <c r="L95" s="19">
        <v>174.8</v>
      </c>
      <c r="M95" s="11">
        <f t="shared" si="8"/>
        <v>0</v>
      </c>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row>
    <row r="96" spans="1:250" s="23" customFormat="1" ht="94.5" x14ac:dyDescent="0.25">
      <c r="A96" s="43" t="s">
        <v>179</v>
      </c>
      <c r="B96" s="42" t="s">
        <v>180</v>
      </c>
      <c r="C96" s="19">
        <v>0</v>
      </c>
      <c r="D96" s="19">
        <v>0</v>
      </c>
      <c r="E96" s="19">
        <v>0.5</v>
      </c>
      <c r="F96" s="11">
        <f t="shared" si="7"/>
        <v>0.5</v>
      </c>
      <c r="G96" s="12" t="s">
        <v>15</v>
      </c>
      <c r="H96" s="19"/>
      <c r="I96" s="19"/>
      <c r="J96" s="11"/>
      <c r="K96" s="19"/>
      <c r="L96" s="19"/>
      <c r="M96" s="11"/>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row>
    <row r="97" spans="1:250" s="23" customFormat="1" ht="79.5" customHeight="1" x14ac:dyDescent="0.25">
      <c r="A97" s="43" t="s">
        <v>181</v>
      </c>
      <c r="B97" s="42" t="s">
        <v>182</v>
      </c>
      <c r="C97" s="19">
        <v>13.6</v>
      </c>
      <c r="D97" s="19">
        <v>13.6</v>
      </c>
      <c r="E97" s="19">
        <v>6.6</v>
      </c>
      <c r="F97" s="11">
        <f t="shared" si="7"/>
        <v>-7</v>
      </c>
      <c r="G97" s="12" t="s">
        <v>15</v>
      </c>
      <c r="H97" s="19">
        <v>13.6</v>
      </c>
      <c r="I97" s="19">
        <v>13.6</v>
      </c>
      <c r="J97" s="11">
        <f t="shared" ref="J97:J103" si="9">I97-H97</f>
        <v>0</v>
      </c>
      <c r="K97" s="19">
        <v>13.6</v>
      </c>
      <c r="L97" s="19">
        <v>13.6</v>
      </c>
      <c r="M97" s="11">
        <f t="shared" si="8"/>
        <v>0</v>
      </c>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row>
    <row r="98" spans="1:250" s="23" customFormat="1" ht="79.5" customHeight="1" x14ac:dyDescent="0.25">
      <c r="A98" s="43" t="s">
        <v>183</v>
      </c>
      <c r="B98" s="42" t="s">
        <v>184</v>
      </c>
      <c r="C98" s="19">
        <v>0.2</v>
      </c>
      <c r="D98" s="19">
        <v>0.2</v>
      </c>
      <c r="E98" s="19">
        <v>0</v>
      </c>
      <c r="F98" s="11">
        <f t="shared" si="7"/>
        <v>-0.2</v>
      </c>
      <c r="G98" s="12" t="s">
        <v>97</v>
      </c>
      <c r="H98" s="19">
        <v>0.2</v>
      </c>
      <c r="I98" s="19">
        <v>0.2</v>
      </c>
      <c r="J98" s="11">
        <f t="shared" si="9"/>
        <v>0</v>
      </c>
      <c r="K98" s="19">
        <v>0.2</v>
      </c>
      <c r="L98" s="19">
        <v>0.2</v>
      </c>
      <c r="M98" s="11">
        <f t="shared" si="8"/>
        <v>0</v>
      </c>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row>
    <row r="99" spans="1:250" s="23" customFormat="1" ht="78.75" x14ac:dyDescent="0.25">
      <c r="A99" s="32" t="s">
        <v>185</v>
      </c>
      <c r="B99" s="42" t="s">
        <v>184</v>
      </c>
      <c r="C99" s="19">
        <v>530.29999999999995</v>
      </c>
      <c r="D99" s="19">
        <v>530.29999999999995</v>
      </c>
      <c r="E99" s="19">
        <v>230.3</v>
      </c>
      <c r="F99" s="11">
        <f t="shared" si="7"/>
        <v>-299.99999999999994</v>
      </c>
      <c r="G99" s="12" t="s">
        <v>15</v>
      </c>
      <c r="H99" s="19">
        <v>530.29999999999995</v>
      </c>
      <c r="I99" s="19">
        <v>530.29999999999995</v>
      </c>
      <c r="J99" s="11">
        <f t="shared" si="9"/>
        <v>0</v>
      </c>
      <c r="K99" s="19">
        <v>530.29999999999995</v>
      </c>
      <c r="L99" s="19">
        <v>530.29999999999995</v>
      </c>
      <c r="M99" s="11">
        <f t="shared" si="8"/>
        <v>0</v>
      </c>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row>
    <row r="100" spans="1:250" s="23" customFormat="1" ht="78.75" x14ac:dyDescent="0.25">
      <c r="A100" s="32" t="s">
        <v>186</v>
      </c>
      <c r="B100" s="42" t="s">
        <v>184</v>
      </c>
      <c r="C100" s="19">
        <v>2</v>
      </c>
      <c r="D100" s="19">
        <v>2</v>
      </c>
      <c r="E100" s="19">
        <v>0</v>
      </c>
      <c r="F100" s="11">
        <f t="shared" si="7"/>
        <v>-2</v>
      </c>
      <c r="G100" s="12" t="s">
        <v>97</v>
      </c>
      <c r="H100" s="19">
        <v>2</v>
      </c>
      <c r="I100" s="19">
        <v>2</v>
      </c>
      <c r="J100" s="11">
        <f t="shared" si="9"/>
        <v>0</v>
      </c>
      <c r="K100" s="19">
        <v>2</v>
      </c>
      <c r="L100" s="19">
        <v>2</v>
      </c>
      <c r="M100" s="11">
        <f t="shared" si="8"/>
        <v>0</v>
      </c>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row>
    <row r="101" spans="1:250" ht="94.5" x14ac:dyDescent="0.25">
      <c r="A101" s="32" t="s">
        <v>187</v>
      </c>
      <c r="B101" s="18" t="s">
        <v>188</v>
      </c>
      <c r="C101" s="19">
        <v>73</v>
      </c>
      <c r="D101" s="19">
        <v>73</v>
      </c>
      <c r="E101" s="19">
        <v>63</v>
      </c>
      <c r="F101" s="11">
        <f t="shared" si="7"/>
        <v>-10</v>
      </c>
      <c r="G101" s="12" t="s">
        <v>15</v>
      </c>
      <c r="H101" s="19">
        <v>73</v>
      </c>
      <c r="I101" s="19">
        <v>73</v>
      </c>
      <c r="J101" s="11">
        <f t="shared" si="9"/>
        <v>0</v>
      </c>
      <c r="K101" s="19">
        <v>73</v>
      </c>
      <c r="L101" s="19">
        <v>73</v>
      </c>
      <c r="M101" s="11">
        <f t="shared" si="8"/>
        <v>0</v>
      </c>
    </row>
    <row r="102" spans="1:250" ht="94.5" x14ac:dyDescent="0.25">
      <c r="A102" s="32" t="s">
        <v>189</v>
      </c>
      <c r="B102" s="18" t="s">
        <v>188</v>
      </c>
      <c r="C102" s="19">
        <v>606.9</v>
      </c>
      <c r="D102" s="19">
        <v>606.9</v>
      </c>
      <c r="E102" s="19">
        <v>606.9</v>
      </c>
      <c r="F102" s="11">
        <f t="shared" si="7"/>
        <v>0</v>
      </c>
      <c r="G102" s="12"/>
      <c r="H102" s="19">
        <v>606.9</v>
      </c>
      <c r="I102" s="19">
        <v>606.9</v>
      </c>
      <c r="J102" s="11">
        <f t="shared" si="9"/>
        <v>0</v>
      </c>
      <c r="K102" s="19">
        <v>606.9</v>
      </c>
      <c r="L102" s="19">
        <v>606.9</v>
      </c>
      <c r="M102" s="11">
        <f t="shared" si="8"/>
        <v>0</v>
      </c>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c r="GH102" s="23"/>
      <c r="GI102" s="23"/>
      <c r="GJ102" s="23"/>
      <c r="GK102" s="23"/>
      <c r="GL102" s="23"/>
      <c r="GM102" s="23"/>
      <c r="GN102" s="23"/>
      <c r="GO102" s="23"/>
      <c r="GP102" s="23"/>
      <c r="GQ102" s="23"/>
      <c r="GR102" s="23"/>
      <c r="GS102" s="23"/>
      <c r="GT102" s="23"/>
      <c r="GU102" s="23"/>
      <c r="GV102" s="23"/>
      <c r="GW102" s="23"/>
      <c r="GX102" s="23"/>
      <c r="GY102" s="23"/>
      <c r="GZ102" s="23"/>
      <c r="HA102" s="23"/>
      <c r="HB102" s="23"/>
      <c r="HC102" s="23"/>
      <c r="HD102" s="23"/>
      <c r="HE102" s="23"/>
      <c r="HF102" s="23"/>
      <c r="HG102" s="23"/>
      <c r="HH102" s="23"/>
      <c r="HI102" s="23"/>
      <c r="HJ102" s="23"/>
      <c r="HK102" s="23"/>
      <c r="HL102" s="23"/>
      <c r="HM102" s="23"/>
      <c r="HN102" s="23"/>
      <c r="HO102" s="23"/>
      <c r="HP102" s="23"/>
      <c r="HQ102" s="23"/>
      <c r="HR102" s="23"/>
      <c r="HS102" s="23"/>
      <c r="HT102" s="23"/>
      <c r="HU102" s="23"/>
      <c r="HV102" s="23"/>
      <c r="HW102" s="23"/>
      <c r="HX102" s="23"/>
      <c r="HY102" s="23"/>
      <c r="HZ102" s="23"/>
      <c r="IA102" s="23"/>
      <c r="IB102" s="23"/>
      <c r="IC102" s="23"/>
      <c r="ID102" s="23"/>
      <c r="IE102" s="23"/>
      <c r="IF102" s="23"/>
      <c r="IG102" s="23"/>
      <c r="IH102" s="23"/>
      <c r="II102" s="23"/>
      <c r="IJ102" s="23"/>
      <c r="IK102" s="23"/>
      <c r="IL102" s="23"/>
      <c r="IM102" s="23"/>
      <c r="IN102" s="23"/>
      <c r="IO102" s="23"/>
      <c r="IP102" s="23"/>
    </row>
    <row r="103" spans="1:250" s="23" customFormat="1" ht="47.25" x14ac:dyDescent="0.25">
      <c r="A103" s="43" t="s">
        <v>190</v>
      </c>
      <c r="B103" s="42" t="s">
        <v>191</v>
      </c>
      <c r="C103" s="19">
        <v>117.1</v>
      </c>
      <c r="D103" s="19">
        <v>117.1</v>
      </c>
      <c r="E103" s="19">
        <v>117.1</v>
      </c>
      <c r="F103" s="11">
        <f t="shared" si="7"/>
        <v>0</v>
      </c>
      <c r="G103" s="12"/>
      <c r="H103" s="19">
        <v>117.1</v>
      </c>
      <c r="I103" s="19">
        <v>117.1</v>
      </c>
      <c r="J103" s="11">
        <f t="shared" si="9"/>
        <v>0</v>
      </c>
      <c r="K103" s="19">
        <v>117.1</v>
      </c>
      <c r="L103" s="19">
        <v>117.1</v>
      </c>
      <c r="M103" s="11">
        <f t="shared" si="8"/>
        <v>0</v>
      </c>
    </row>
    <row r="104" spans="1:250" s="23" customFormat="1" ht="78.75" x14ac:dyDescent="0.25">
      <c r="A104" s="43" t="s">
        <v>192</v>
      </c>
      <c r="B104" s="42" t="s">
        <v>193</v>
      </c>
      <c r="C104" s="19">
        <v>0</v>
      </c>
      <c r="D104" s="19">
        <v>0</v>
      </c>
      <c r="E104" s="19">
        <v>323.2</v>
      </c>
      <c r="F104" s="11">
        <f t="shared" si="7"/>
        <v>323.2</v>
      </c>
      <c r="G104" s="12" t="s">
        <v>97</v>
      </c>
      <c r="H104" s="19"/>
      <c r="I104" s="19"/>
      <c r="J104" s="11"/>
      <c r="K104" s="19"/>
      <c r="L104" s="19"/>
      <c r="M104" s="11"/>
    </row>
    <row r="105" spans="1:250" s="23" customFormat="1" ht="78.75" x14ac:dyDescent="0.25">
      <c r="A105" s="43" t="s">
        <v>194</v>
      </c>
      <c r="B105" s="42" t="s">
        <v>193</v>
      </c>
      <c r="C105" s="19">
        <v>0</v>
      </c>
      <c r="D105" s="19">
        <v>0</v>
      </c>
      <c r="E105" s="19">
        <v>0.7</v>
      </c>
      <c r="F105" s="11">
        <f t="shared" si="7"/>
        <v>0.7</v>
      </c>
      <c r="G105" s="12" t="s">
        <v>97</v>
      </c>
      <c r="H105" s="19"/>
      <c r="I105" s="19"/>
      <c r="J105" s="11"/>
      <c r="K105" s="19"/>
      <c r="L105" s="19"/>
      <c r="M105" s="11"/>
    </row>
    <row r="106" spans="1:250" s="44" customFormat="1" ht="78.75" x14ac:dyDescent="0.25">
      <c r="A106" s="32" t="s">
        <v>195</v>
      </c>
      <c r="B106" s="18" t="s">
        <v>196</v>
      </c>
      <c r="C106" s="19">
        <v>2827.4</v>
      </c>
      <c r="D106" s="19">
        <v>2827.4</v>
      </c>
      <c r="E106" s="19">
        <v>5125.6000000000004</v>
      </c>
      <c r="F106" s="11">
        <f t="shared" si="7"/>
        <v>2298.2000000000003</v>
      </c>
      <c r="G106" s="12" t="s">
        <v>15</v>
      </c>
      <c r="H106" s="19">
        <v>2827.4</v>
      </c>
      <c r="I106" s="19">
        <v>2827.4</v>
      </c>
      <c r="J106" s="11">
        <f>I106-H106</f>
        <v>0</v>
      </c>
      <c r="K106" s="19">
        <v>2827.4</v>
      </c>
      <c r="L106" s="19">
        <v>2827.4</v>
      </c>
      <c r="M106" s="11">
        <f t="shared" si="8"/>
        <v>0</v>
      </c>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3"/>
      <c r="HQ106" s="23"/>
      <c r="HR106" s="23"/>
      <c r="HS106" s="23"/>
      <c r="HT106" s="23"/>
      <c r="HU106" s="23"/>
      <c r="HV106" s="23"/>
      <c r="HW106" s="23"/>
      <c r="HX106" s="23"/>
      <c r="HY106" s="23"/>
      <c r="HZ106" s="23"/>
      <c r="IA106" s="23"/>
      <c r="IB106" s="23"/>
      <c r="IC106" s="23"/>
      <c r="ID106" s="23"/>
      <c r="IE106" s="23"/>
      <c r="IF106" s="23"/>
      <c r="IG106" s="23"/>
      <c r="IH106" s="23"/>
      <c r="II106" s="23"/>
      <c r="IJ106" s="23"/>
      <c r="IK106" s="23"/>
      <c r="IL106" s="23"/>
      <c r="IM106" s="23"/>
      <c r="IN106" s="23"/>
      <c r="IO106" s="23"/>
      <c r="IP106" s="23"/>
    </row>
    <row r="107" spans="1:250" s="44" customFormat="1" ht="47.25" x14ac:dyDescent="0.25">
      <c r="A107" s="32" t="s">
        <v>197</v>
      </c>
      <c r="B107" s="18" t="s">
        <v>198</v>
      </c>
      <c r="C107" s="19">
        <v>0</v>
      </c>
      <c r="D107" s="19">
        <v>0</v>
      </c>
      <c r="E107" s="19">
        <v>175</v>
      </c>
      <c r="F107" s="11">
        <f t="shared" si="7"/>
        <v>175</v>
      </c>
      <c r="G107" s="12" t="s">
        <v>97</v>
      </c>
      <c r="H107" s="19"/>
      <c r="I107" s="19"/>
      <c r="J107" s="11"/>
      <c r="K107" s="19"/>
      <c r="L107" s="19"/>
      <c r="M107" s="11"/>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c r="IF107" s="23"/>
      <c r="IG107" s="23"/>
      <c r="IH107" s="23"/>
      <c r="II107" s="23"/>
      <c r="IJ107" s="23"/>
      <c r="IK107" s="23"/>
      <c r="IL107" s="23"/>
      <c r="IM107" s="23"/>
      <c r="IN107" s="23"/>
      <c r="IO107" s="23"/>
      <c r="IP107" s="23"/>
    </row>
    <row r="108" spans="1:250" s="44" customFormat="1" ht="68.25" customHeight="1" x14ac:dyDescent="0.25">
      <c r="A108" s="32" t="s">
        <v>199</v>
      </c>
      <c r="B108" s="18" t="s">
        <v>200</v>
      </c>
      <c r="C108" s="19">
        <v>0</v>
      </c>
      <c r="D108" s="19">
        <v>0</v>
      </c>
      <c r="E108" s="19">
        <v>69.900000000000006</v>
      </c>
      <c r="F108" s="11">
        <f t="shared" si="7"/>
        <v>69.900000000000006</v>
      </c>
      <c r="G108" s="12" t="s">
        <v>97</v>
      </c>
      <c r="H108" s="19"/>
      <c r="I108" s="19"/>
      <c r="J108" s="11"/>
      <c r="K108" s="19"/>
      <c r="L108" s="19"/>
      <c r="M108" s="11"/>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c r="IF108" s="23"/>
      <c r="IG108" s="23"/>
      <c r="IH108" s="23"/>
      <c r="II108" s="23"/>
      <c r="IJ108" s="23"/>
      <c r="IK108" s="23"/>
      <c r="IL108" s="23"/>
      <c r="IM108" s="23"/>
      <c r="IN108" s="23"/>
      <c r="IO108" s="23"/>
      <c r="IP108" s="23"/>
    </row>
    <row r="109" spans="1:250" s="44" customFormat="1" ht="161.25" customHeight="1" x14ac:dyDescent="0.25">
      <c r="A109" s="43" t="s">
        <v>201</v>
      </c>
      <c r="B109" s="42" t="s">
        <v>202</v>
      </c>
      <c r="C109" s="19">
        <v>84.4</v>
      </c>
      <c r="D109" s="19">
        <v>84.4</v>
      </c>
      <c r="E109" s="19">
        <v>84.4</v>
      </c>
      <c r="F109" s="11">
        <f t="shared" si="7"/>
        <v>0</v>
      </c>
      <c r="G109" s="12"/>
      <c r="H109" s="19">
        <v>84.4</v>
      </c>
      <c r="I109" s="19">
        <v>84.4</v>
      </c>
      <c r="J109" s="11">
        <f t="shared" ref="J109:J137" si="10">I109-H109</f>
        <v>0</v>
      </c>
      <c r="K109" s="19">
        <v>84.4</v>
      </c>
      <c r="L109" s="19">
        <v>84.4</v>
      </c>
      <c r="M109" s="11">
        <f t="shared" si="8"/>
        <v>0</v>
      </c>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c r="IF109" s="23"/>
      <c r="IG109" s="23"/>
      <c r="IH109" s="23"/>
      <c r="II109" s="23"/>
      <c r="IJ109" s="23"/>
      <c r="IK109" s="23"/>
      <c r="IL109" s="23"/>
      <c r="IM109" s="23"/>
      <c r="IN109" s="23"/>
      <c r="IO109" s="23"/>
      <c r="IP109" s="23"/>
    </row>
    <row r="110" spans="1:250" s="44" customFormat="1" ht="63" x14ac:dyDescent="0.25">
      <c r="A110" s="32" t="s">
        <v>203</v>
      </c>
      <c r="B110" s="18" t="s">
        <v>204</v>
      </c>
      <c r="C110" s="19">
        <v>30</v>
      </c>
      <c r="D110" s="19">
        <v>30</v>
      </c>
      <c r="E110" s="19">
        <v>0</v>
      </c>
      <c r="F110" s="11">
        <f t="shared" si="7"/>
        <v>-30</v>
      </c>
      <c r="G110" s="12" t="s">
        <v>97</v>
      </c>
      <c r="H110" s="19">
        <v>30</v>
      </c>
      <c r="I110" s="19">
        <v>30</v>
      </c>
      <c r="J110" s="11">
        <f t="shared" si="10"/>
        <v>0</v>
      </c>
      <c r="K110" s="19">
        <v>30</v>
      </c>
      <c r="L110" s="19">
        <v>30</v>
      </c>
      <c r="M110" s="11">
        <f t="shared" si="8"/>
        <v>0</v>
      </c>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c r="IF110" s="23"/>
      <c r="IG110" s="23"/>
      <c r="IH110" s="23"/>
      <c r="II110" s="23"/>
      <c r="IJ110" s="23"/>
      <c r="IK110" s="23"/>
      <c r="IL110" s="23"/>
      <c r="IM110" s="23"/>
      <c r="IN110" s="23"/>
      <c r="IO110" s="23"/>
      <c r="IP110" s="23"/>
    </row>
    <row r="111" spans="1:250" s="44" customFormat="1" ht="77.25" customHeight="1" x14ac:dyDescent="0.25">
      <c r="A111" s="32" t="s">
        <v>205</v>
      </c>
      <c r="B111" s="18" t="s">
        <v>204</v>
      </c>
      <c r="C111" s="19">
        <v>200</v>
      </c>
      <c r="D111" s="19">
        <v>200</v>
      </c>
      <c r="E111" s="19">
        <v>755.5</v>
      </c>
      <c r="F111" s="11">
        <f t="shared" si="7"/>
        <v>555.5</v>
      </c>
      <c r="G111" s="12" t="s">
        <v>97</v>
      </c>
      <c r="H111" s="19">
        <v>200</v>
      </c>
      <c r="I111" s="19">
        <v>200</v>
      </c>
      <c r="J111" s="11">
        <f t="shared" si="10"/>
        <v>0</v>
      </c>
      <c r="K111" s="19">
        <v>200</v>
      </c>
      <c r="L111" s="19">
        <v>200</v>
      </c>
      <c r="M111" s="11">
        <f t="shared" si="8"/>
        <v>0</v>
      </c>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c r="IF111" s="23"/>
      <c r="IG111" s="23"/>
      <c r="IH111" s="23"/>
      <c r="II111" s="23"/>
      <c r="IJ111" s="23"/>
      <c r="IK111" s="23"/>
      <c r="IL111" s="23"/>
      <c r="IM111" s="23"/>
      <c r="IN111" s="23"/>
      <c r="IO111" s="23"/>
      <c r="IP111" s="23"/>
    </row>
    <row r="112" spans="1:250" s="44" customFormat="1" ht="71.25" customHeight="1" x14ac:dyDescent="0.25">
      <c r="A112" s="32" t="s">
        <v>206</v>
      </c>
      <c r="B112" s="18" t="s">
        <v>204</v>
      </c>
      <c r="C112" s="19">
        <v>100</v>
      </c>
      <c r="D112" s="19">
        <v>100</v>
      </c>
      <c r="E112" s="19">
        <v>100</v>
      </c>
      <c r="F112" s="11">
        <f t="shared" si="7"/>
        <v>0</v>
      </c>
      <c r="G112" s="12"/>
      <c r="H112" s="19">
        <v>100</v>
      </c>
      <c r="I112" s="19">
        <v>100</v>
      </c>
      <c r="J112" s="11">
        <f t="shared" si="10"/>
        <v>0</v>
      </c>
      <c r="K112" s="19">
        <v>100</v>
      </c>
      <c r="L112" s="19">
        <v>100</v>
      </c>
      <c r="M112" s="11">
        <f t="shared" si="8"/>
        <v>0</v>
      </c>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row>
    <row r="113" spans="1:250" s="47" customFormat="1" ht="78.75" x14ac:dyDescent="0.25">
      <c r="A113" s="32" t="s">
        <v>207</v>
      </c>
      <c r="B113" s="18" t="s">
        <v>208</v>
      </c>
      <c r="C113" s="19">
        <v>136</v>
      </c>
      <c r="D113" s="19">
        <v>136</v>
      </c>
      <c r="E113" s="19">
        <v>5</v>
      </c>
      <c r="F113" s="11">
        <f t="shared" si="7"/>
        <v>-131</v>
      </c>
      <c r="G113" s="12" t="s">
        <v>15</v>
      </c>
      <c r="H113" s="19">
        <v>136</v>
      </c>
      <c r="I113" s="19">
        <v>136</v>
      </c>
      <c r="J113" s="11">
        <f t="shared" si="10"/>
        <v>0</v>
      </c>
      <c r="K113" s="19">
        <v>136</v>
      </c>
      <c r="L113" s="19">
        <v>136</v>
      </c>
      <c r="M113" s="11">
        <f t="shared" si="8"/>
        <v>0</v>
      </c>
      <c r="N113" s="45"/>
      <c r="O113" s="45"/>
      <c r="P113" s="45"/>
      <c r="Q113" s="46"/>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5"/>
      <c r="FF113" s="45"/>
      <c r="FG113" s="45"/>
      <c r="FH113" s="45"/>
      <c r="FI113" s="45"/>
      <c r="FJ113" s="45"/>
      <c r="FK113" s="45"/>
      <c r="FL113" s="45"/>
      <c r="FM113" s="45"/>
      <c r="FN113" s="45"/>
      <c r="FO113" s="45"/>
      <c r="FP113" s="45"/>
      <c r="FQ113" s="45"/>
      <c r="FR113" s="45"/>
      <c r="FS113" s="45"/>
      <c r="FT113" s="45"/>
      <c r="FU113" s="45"/>
      <c r="FV113" s="45"/>
      <c r="FW113" s="45"/>
      <c r="FX113" s="45"/>
      <c r="FY113" s="45"/>
      <c r="FZ113" s="45"/>
      <c r="GA113" s="45"/>
      <c r="GB113" s="45"/>
      <c r="GC113" s="45"/>
      <c r="GD113" s="45"/>
      <c r="GE113" s="45"/>
      <c r="GF113" s="45"/>
      <c r="GG113" s="45"/>
      <c r="GH113" s="45"/>
      <c r="GI113" s="45"/>
      <c r="GJ113" s="45"/>
      <c r="GK113" s="45"/>
      <c r="GL113" s="45"/>
      <c r="GM113" s="45"/>
      <c r="GN113" s="45"/>
      <c r="GO113" s="45"/>
      <c r="GP113" s="45"/>
      <c r="GQ113" s="45"/>
      <c r="GR113" s="45"/>
      <c r="GS113" s="45"/>
      <c r="GT113" s="45"/>
      <c r="GU113" s="45"/>
      <c r="GV113" s="45"/>
      <c r="GW113" s="45"/>
      <c r="GX113" s="45"/>
      <c r="GY113" s="45"/>
      <c r="GZ113" s="45"/>
      <c r="HA113" s="45"/>
      <c r="HB113" s="45"/>
      <c r="HC113" s="45"/>
      <c r="HD113" s="45"/>
      <c r="HE113" s="45"/>
      <c r="HF113" s="45"/>
      <c r="HG113" s="45"/>
      <c r="HH113" s="45"/>
      <c r="HI113" s="45"/>
      <c r="HJ113" s="45"/>
      <c r="HK113" s="45"/>
      <c r="HL113" s="45"/>
      <c r="HM113" s="45"/>
      <c r="HN113" s="45"/>
      <c r="HO113" s="45"/>
      <c r="HP113" s="45"/>
      <c r="HQ113" s="45"/>
      <c r="HR113" s="45"/>
      <c r="HS113" s="45"/>
      <c r="HT113" s="45"/>
      <c r="HU113" s="45"/>
      <c r="HV113" s="45"/>
      <c r="HW113" s="45"/>
      <c r="HX113" s="45"/>
      <c r="HY113" s="45"/>
      <c r="HZ113" s="45"/>
      <c r="IA113" s="45"/>
      <c r="IB113" s="45"/>
      <c r="IC113" s="45"/>
      <c r="ID113" s="45"/>
      <c r="IE113" s="45"/>
      <c r="IF113" s="45"/>
      <c r="IG113" s="45"/>
      <c r="IH113" s="45"/>
      <c r="II113" s="45"/>
      <c r="IJ113" s="45"/>
      <c r="IK113" s="45"/>
      <c r="IL113" s="45"/>
      <c r="IM113" s="45"/>
      <c r="IN113" s="45"/>
      <c r="IO113" s="45"/>
      <c r="IP113" s="45"/>
    </row>
    <row r="114" spans="1:250" s="47" customFormat="1" ht="110.25" x14ac:dyDescent="0.25">
      <c r="A114" s="32" t="s">
        <v>209</v>
      </c>
      <c r="B114" s="18" t="s">
        <v>210</v>
      </c>
      <c r="C114" s="19">
        <v>410</v>
      </c>
      <c r="D114" s="19">
        <v>410</v>
      </c>
      <c r="E114" s="19">
        <v>410</v>
      </c>
      <c r="F114" s="11">
        <f t="shared" si="7"/>
        <v>0</v>
      </c>
      <c r="G114" s="12"/>
      <c r="H114" s="19">
        <v>410</v>
      </c>
      <c r="I114" s="19">
        <v>410</v>
      </c>
      <c r="J114" s="11">
        <f t="shared" si="10"/>
        <v>0</v>
      </c>
      <c r="K114" s="19">
        <v>410</v>
      </c>
      <c r="L114" s="19">
        <v>410</v>
      </c>
      <c r="M114" s="11">
        <f t="shared" si="8"/>
        <v>0</v>
      </c>
      <c r="N114" s="45"/>
      <c r="O114" s="45"/>
      <c r="P114" s="45"/>
      <c r="Q114" s="46"/>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c r="FG114" s="45"/>
      <c r="FH114" s="45"/>
      <c r="FI114" s="45"/>
      <c r="FJ114" s="45"/>
      <c r="FK114" s="45"/>
      <c r="FL114" s="45"/>
      <c r="FM114" s="45"/>
      <c r="FN114" s="45"/>
      <c r="FO114" s="45"/>
      <c r="FP114" s="45"/>
      <c r="FQ114" s="45"/>
      <c r="FR114" s="45"/>
      <c r="FS114" s="45"/>
      <c r="FT114" s="45"/>
      <c r="FU114" s="45"/>
      <c r="FV114" s="45"/>
      <c r="FW114" s="45"/>
      <c r="FX114" s="45"/>
      <c r="FY114" s="45"/>
      <c r="FZ114" s="45"/>
      <c r="GA114" s="45"/>
      <c r="GB114" s="45"/>
      <c r="GC114" s="45"/>
      <c r="GD114" s="45"/>
      <c r="GE114" s="45"/>
      <c r="GF114" s="45"/>
      <c r="GG114" s="45"/>
      <c r="GH114" s="45"/>
      <c r="GI114" s="45"/>
      <c r="GJ114" s="45"/>
      <c r="GK114" s="45"/>
      <c r="GL114" s="45"/>
      <c r="GM114" s="45"/>
      <c r="GN114" s="45"/>
      <c r="GO114" s="45"/>
      <c r="GP114" s="45"/>
      <c r="GQ114" s="45"/>
      <c r="GR114" s="45"/>
      <c r="GS114" s="45"/>
      <c r="GT114" s="45"/>
      <c r="GU114" s="45"/>
      <c r="GV114" s="45"/>
      <c r="GW114" s="45"/>
      <c r="GX114" s="45"/>
      <c r="GY114" s="45"/>
      <c r="GZ114" s="45"/>
      <c r="HA114" s="45"/>
      <c r="HB114" s="45"/>
      <c r="HC114" s="45"/>
      <c r="HD114" s="45"/>
      <c r="HE114" s="45"/>
      <c r="HF114" s="45"/>
      <c r="HG114" s="45"/>
      <c r="HH114" s="45"/>
      <c r="HI114" s="45"/>
      <c r="HJ114" s="45"/>
      <c r="HK114" s="45"/>
      <c r="HL114" s="45"/>
      <c r="HM114" s="45"/>
      <c r="HN114" s="45"/>
      <c r="HO114" s="45"/>
      <c r="HP114" s="45"/>
      <c r="HQ114" s="45"/>
      <c r="HR114" s="45"/>
      <c r="HS114" s="45"/>
      <c r="HT114" s="45"/>
      <c r="HU114" s="45"/>
      <c r="HV114" s="45"/>
      <c r="HW114" s="45"/>
      <c r="HX114" s="45"/>
      <c r="HY114" s="45"/>
      <c r="HZ114" s="45"/>
      <c r="IA114" s="45"/>
      <c r="IB114" s="45"/>
      <c r="IC114" s="45"/>
      <c r="ID114" s="45"/>
      <c r="IE114" s="45"/>
      <c r="IF114" s="45"/>
      <c r="IG114" s="45"/>
      <c r="IH114" s="45"/>
      <c r="II114" s="45"/>
      <c r="IJ114" s="45"/>
      <c r="IK114" s="45"/>
      <c r="IL114" s="45"/>
      <c r="IM114" s="45"/>
      <c r="IN114" s="45"/>
      <c r="IO114" s="45"/>
      <c r="IP114" s="45"/>
    </row>
    <row r="115" spans="1:250" s="44" customFormat="1" ht="115.5" customHeight="1" x14ac:dyDescent="0.25">
      <c r="A115" s="32" t="s">
        <v>211</v>
      </c>
      <c r="B115" s="18" t="s">
        <v>210</v>
      </c>
      <c r="C115" s="19">
        <v>102.5</v>
      </c>
      <c r="D115" s="19">
        <v>102.5</v>
      </c>
      <c r="E115" s="19">
        <v>102.5</v>
      </c>
      <c r="F115" s="11">
        <f t="shared" si="7"/>
        <v>0</v>
      </c>
      <c r="G115" s="12"/>
      <c r="H115" s="19">
        <v>133.69999999999999</v>
      </c>
      <c r="I115" s="19">
        <v>133.69999999999999</v>
      </c>
      <c r="J115" s="11">
        <f t="shared" si="10"/>
        <v>0</v>
      </c>
      <c r="K115" s="19">
        <v>165.4</v>
      </c>
      <c r="L115" s="19">
        <v>165.4</v>
      </c>
      <c r="M115" s="11">
        <f t="shared" si="8"/>
        <v>0</v>
      </c>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c r="IF115" s="23"/>
      <c r="IG115" s="23"/>
      <c r="IH115" s="23"/>
      <c r="II115" s="23"/>
      <c r="IJ115" s="23"/>
      <c r="IK115" s="23"/>
      <c r="IL115" s="23"/>
      <c r="IM115" s="23"/>
      <c r="IN115" s="23"/>
      <c r="IO115" s="23"/>
      <c r="IP115" s="23"/>
    </row>
    <row r="116" spans="1:250" s="44" customFormat="1" ht="15.75" x14ac:dyDescent="0.25">
      <c r="A116" s="8" t="s">
        <v>212</v>
      </c>
      <c r="B116" s="9" t="s">
        <v>213</v>
      </c>
      <c r="C116" s="10">
        <f>C117</f>
        <v>306.60000000000002</v>
      </c>
      <c r="D116" s="10">
        <f>D117</f>
        <v>306.60000000000002</v>
      </c>
      <c r="E116" s="10">
        <f>E117</f>
        <v>0</v>
      </c>
      <c r="F116" s="11">
        <f t="shared" si="7"/>
        <v>-306.60000000000002</v>
      </c>
      <c r="G116" s="12"/>
      <c r="H116" s="10">
        <f>H117</f>
        <v>312.39999999999998</v>
      </c>
      <c r="I116" s="10">
        <f>I117</f>
        <v>312.39999999999998</v>
      </c>
      <c r="J116" s="11">
        <f t="shared" si="10"/>
        <v>0</v>
      </c>
      <c r="K116" s="10">
        <f>K117</f>
        <v>311.89999999999998</v>
      </c>
      <c r="L116" s="10">
        <f>L117</f>
        <v>311.89999999999998</v>
      </c>
      <c r="M116" s="11">
        <f t="shared" si="8"/>
        <v>0</v>
      </c>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c r="GS116" s="23"/>
      <c r="GT116" s="23"/>
      <c r="GU116" s="23"/>
      <c r="GV116" s="23"/>
      <c r="GW116" s="23"/>
      <c r="GX116" s="23"/>
      <c r="GY116" s="23"/>
      <c r="GZ116" s="23"/>
      <c r="HA116" s="23"/>
      <c r="HB116" s="23"/>
      <c r="HC116" s="23"/>
      <c r="HD116" s="23"/>
      <c r="HE116" s="23"/>
      <c r="HF116" s="23"/>
      <c r="HG116" s="23"/>
      <c r="HH116" s="23"/>
      <c r="HI116" s="23"/>
      <c r="HJ116" s="23"/>
      <c r="HK116" s="23"/>
      <c r="HL116" s="23"/>
      <c r="HM116" s="23"/>
      <c r="HN116" s="23"/>
      <c r="HO116" s="23"/>
      <c r="HP116" s="23"/>
      <c r="HQ116" s="23"/>
      <c r="HR116" s="23"/>
      <c r="HS116" s="23"/>
      <c r="HT116" s="23"/>
      <c r="HU116" s="23"/>
      <c r="HV116" s="23"/>
      <c r="HW116" s="23"/>
      <c r="HX116" s="23"/>
      <c r="HY116" s="23"/>
      <c r="HZ116" s="23"/>
      <c r="IA116" s="23"/>
      <c r="IB116" s="23"/>
      <c r="IC116" s="23"/>
      <c r="ID116" s="23"/>
      <c r="IE116" s="23"/>
      <c r="IF116" s="23"/>
      <c r="IG116" s="23"/>
      <c r="IH116" s="23"/>
      <c r="II116" s="23"/>
      <c r="IJ116" s="23"/>
      <c r="IK116" s="23"/>
      <c r="IL116" s="23"/>
      <c r="IM116" s="23"/>
      <c r="IN116" s="23"/>
    </row>
    <row r="117" spans="1:250" s="44" customFormat="1" ht="15.75" x14ac:dyDescent="0.25">
      <c r="A117" s="6" t="s">
        <v>214</v>
      </c>
      <c r="B117" s="18" t="s">
        <v>215</v>
      </c>
      <c r="C117" s="11">
        <v>306.60000000000002</v>
      </c>
      <c r="D117" s="11">
        <v>306.60000000000002</v>
      </c>
      <c r="E117" s="11">
        <v>0</v>
      </c>
      <c r="F117" s="11">
        <f t="shared" si="7"/>
        <v>-306.60000000000002</v>
      </c>
      <c r="G117" s="12"/>
      <c r="H117" s="11">
        <v>312.39999999999998</v>
      </c>
      <c r="I117" s="11">
        <v>312.39999999999998</v>
      </c>
      <c r="J117" s="11">
        <f t="shared" si="10"/>
        <v>0</v>
      </c>
      <c r="K117" s="11">
        <v>311.89999999999998</v>
      </c>
      <c r="L117" s="11">
        <v>311.89999999999998</v>
      </c>
      <c r="M117" s="11">
        <f t="shared" si="8"/>
        <v>0</v>
      </c>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c r="IF117" s="23"/>
      <c r="IG117" s="23"/>
      <c r="IH117" s="23"/>
      <c r="II117" s="23"/>
      <c r="IJ117" s="23"/>
      <c r="IK117" s="23"/>
      <c r="IL117" s="23"/>
      <c r="IM117" s="23"/>
      <c r="IN117" s="23"/>
    </row>
    <row r="118" spans="1:250" s="44" customFormat="1" ht="21" customHeight="1" x14ac:dyDescent="0.25">
      <c r="A118" s="48" t="s">
        <v>216</v>
      </c>
      <c r="B118" s="9" t="s">
        <v>217</v>
      </c>
      <c r="C118" s="10">
        <f>C119</f>
        <v>0</v>
      </c>
      <c r="D118" s="10">
        <f t="shared" ref="D118:E118" si="11">D119</f>
        <v>0</v>
      </c>
      <c r="E118" s="10">
        <f t="shared" si="11"/>
        <v>16</v>
      </c>
      <c r="F118" s="11">
        <f t="shared" si="7"/>
        <v>16</v>
      </c>
      <c r="G118" s="12"/>
      <c r="H118" s="11">
        <v>0</v>
      </c>
      <c r="I118" s="11">
        <v>0</v>
      </c>
      <c r="J118" s="11">
        <f t="shared" si="10"/>
        <v>0</v>
      </c>
      <c r="K118" s="11">
        <v>0</v>
      </c>
      <c r="L118" s="11">
        <v>0</v>
      </c>
      <c r="M118" s="11">
        <v>0</v>
      </c>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3"/>
      <c r="HG118" s="23"/>
      <c r="HH118" s="23"/>
      <c r="HI118" s="23"/>
      <c r="HJ118" s="23"/>
      <c r="HK118" s="23"/>
      <c r="HL118" s="23"/>
      <c r="HM118" s="23"/>
      <c r="HN118" s="23"/>
      <c r="HO118" s="23"/>
      <c r="HP118" s="23"/>
      <c r="HQ118" s="23"/>
      <c r="HR118" s="23"/>
      <c r="HS118" s="23"/>
      <c r="HT118" s="23"/>
      <c r="HU118" s="23"/>
      <c r="HV118" s="23"/>
      <c r="HW118" s="23"/>
      <c r="HX118" s="23"/>
      <c r="HY118" s="23"/>
      <c r="HZ118" s="23"/>
      <c r="IA118" s="23"/>
      <c r="IB118" s="23"/>
      <c r="IC118" s="23"/>
      <c r="ID118" s="23"/>
      <c r="IE118" s="23"/>
      <c r="IF118" s="23"/>
      <c r="IG118" s="23"/>
      <c r="IH118" s="23"/>
      <c r="II118" s="23"/>
      <c r="IJ118" s="23"/>
      <c r="IK118" s="23"/>
      <c r="IL118" s="23"/>
      <c r="IM118" s="23"/>
      <c r="IN118" s="23"/>
    </row>
    <row r="119" spans="1:250" s="44" customFormat="1" ht="51.75" customHeight="1" x14ac:dyDescent="0.25">
      <c r="A119" s="48" t="s">
        <v>218</v>
      </c>
      <c r="B119" s="49" t="s">
        <v>219</v>
      </c>
      <c r="C119" s="11">
        <v>0</v>
      </c>
      <c r="D119" s="11">
        <v>0</v>
      </c>
      <c r="E119" s="11">
        <v>16</v>
      </c>
      <c r="F119" s="11">
        <f t="shared" si="7"/>
        <v>16</v>
      </c>
      <c r="G119" s="12" t="s">
        <v>220</v>
      </c>
      <c r="H119" s="11">
        <v>0</v>
      </c>
      <c r="I119" s="11">
        <v>0</v>
      </c>
      <c r="J119" s="11">
        <f t="shared" si="10"/>
        <v>0</v>
      </c>
      <c r="K119" s="11">
        <v>0</v>
      </c>
      <c r="L119" s="11">
        <v>0</v>
      </c>
      <c r="M119" s="11">
        <v>0</v>
      </c>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c r="ID119" s="23"/>
      <c r="IE119" s="23"/>
      <c r="IF119" s="23"/>
      <c r="IG119" s="23"/>
      <c r="IH119" s="23"/>
      <c r="II119" s="23"/>
      <c r="IJ119" s="23"/>
      <c r="IK119" s="23"/>
      <c r="IL119" s="23"/>
      <c r="IM119" s="23"/>
      <c r="IN119" s="23"/>
    </row>
    <row r="120" spans="1:250" s="44" customFormat="1" ht="20.25" customHeight="1" x14ac:dyDescent="0.25">
      <c r="A120" s="50" t="s">
        <v>221</v>
      </c>
      <c r="B120" s="51"/>
      <c r="C120" s="10">
        <f>C116+C82+C72+C56+C52+C41</f>
        <v>123475.9</v>
      </c>
      <c r="D120" s="10">
        <f>D116+D82+D72+D56+D52+D41</f>
        <v>123475.9</v>
      </c>
      <c r="E120" s="10">
        <f>E116+E82+E72+E56+E52+E41+E118</f>
        <v>149288.1</v>
      </c>
      <c r="F120" s="11">
        <f t="shared" si="7"/>
        <v>25812.200000000012</v>
      </c>
      <c r="G120" s="12"/>
      <c r="H120" s="10">
        <f>H116+H82+H72+H56+H52+H41</f>
        <v>116883.49999999997</v>
      </c>
      <c r="I120" s="10">
        <f>I116+I82+I72+I56+I52+I41</f>
        <v>116883.49999999997</v>
      </c>
      <c r="J120" s="11">
        <f t="shared" si="10"/>
        <v>0</v>
      </c>
      <c r="K120" s="10">
        <f>K116+K82+K72+K56+K52+K41</f>
        <v>116179.49999999999</v>
      </c>
      <c r="L120" s="10">
        <f>L116+L82+L72+L56+L52+L41</f>
        <v>116179.49999999999</v>
      </c>
      <c r="M120" s="11">
        <f t="shared" si="8"/>
        <v>0</v>
      </c>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3"/>
      <c r="HF120" s="23"/>
      <c r="HG120" s="23"/>
      <c r="HH120" s="23"/>
      <c r="HI120" s="23"/>
      <c r="HJ120" s="23"/>
      <c r="HK120" s="23"/>
      <c r="HL120" s="23"/>
      <c r="HM120" s="23"/>
      <c r="HN120" s="23"/>
      <c r="HO120" s="23"/>
      <c r="HP120" s="23"/>
      <c r="HQ120" s="23"/>
      <c r="HR120" s="23"/>
      <c r="HS120" s="23"/>
      <c r="HT120" s="23"/>
      <c r="HU120" s="23"/>
      <c r="HV120" s="23"/>
      <c r="HW120" s="23"/>
      <c r="HX120" s="23"/>
      <c r="HY120" s="23"/>
      <c r="HZ120" s="23"/>
      <c r="IA120" s="23"/>
      <c r="IB120" s="23"/>
      <c r="IC120" s="23"/>
      <c r="ID120" s="23"/>
      <c r="IE120" s="23"/>
      <c r="IF120" s="23"/>
      <c r="IG120" s="23"/>
      <c r="IH120" s="23"/>
      <c r="II120" s="23"/>
      <c r="IJ120" s="23"/>
      <c r="IK120" s="23"/>
      <c r="IL120" s="23"/>
      <c r="IM120" s="23"/>
      <c r="IN120" s="23"/>
    </row>
    <row r="121" spans="1:250" s="44" customFormat="1" ht="18.75" customHeight="1" x14ac:dyDescent="0.25">
      <c r="A121" s="8" t="s">
        <v>222</v>
      </c>
      <c r="B121" s="52" t="s">
        <v>223</v>
      </c>
      <c r="C121" s="10">
        <f>C120+C40</f>
        <v>2315598.6</v>
      </c>
      <c r="D121" s="10">
        <f>D120+D40</f>
        <v>2315598.6</v>
      </c>
      <c r="E121" s="10">
        <f>E120+E40</f>
        <v>2426602.5</v>
      </c>
      <c r="F121" s="11">
        <f t="shared" si="7"/>
        <v>111003.89999999991</v>
      </c>
      <c r="G121" s="12"/>
      <c r="H121" s="10">
        <f>H120+H40</f>
        <v>2473788.2000000002</v>
      </c>
      <c r="I121" s="10">
        <f>I120+I40</f>
        <v>2473788.2000000002</v>
      </c>
      <c r="J121" s="11">
        <f t="shared" si="10"/>
        <v>0</v>
      </c>
      <c r="K121" s="10">
        <f>K120+K40</f>
        <v>2619505.3000000003</v>
      </c>
      <c r="L121" s="10">
        <f>L120+L40</f>
        <v>2619505.3000000003</v>
      </c>
      <c r="M121" s="11">
        <f t="shared" si="8"/>
        <v>0</v>
      </c>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c r="HB121" s="23"/>
      <c r="HC121" s="23"/>
      <c r="HD121" s="23"/>
      <c r="HE121" s="23"/>
      <c r="HF121" s="23"/>
      <c r="HG121" s="23"/>
      <c r="HH121" s="23"/>
      <c r="HI121" s="23"/>
      <c r="HJ121" s="23"/>
      <c r="HK121" s="23"/>
      <c r="HL121" s="23"/>
      <c r="HM121" s="23"/>
      <c r="HN121" s="23"/>
      <c r="HO121" s="23"/>
      <c r="HP121" s="23"/>
      <c r="HQ121" s="23"/>
      <c r="HR121" s="23"/>
      <c r="HS121" s="23"/>
      <c r="HT121" s="23"/>
      <c r="HU121" s="23"/>
      <c r="HV121" s="23"/>
      <c r="HW121" s="23"/>
      <c r="HX121" s="23"/>
      <c r="HY121" s="23"/>
      <c r="HZ121" s="23"/>
      <c r="IA121" s="23"/>
      <c r="IB121" s="23"/>
      <c r="IC121" s="23"/>
      <c r="ID121" s="23"/>
      <c r="IE121" s="23"/>
      <c r="IF121" s="23"/>
      <c r="IG121" s="23"/>
      <c r="IH121" s="23"/>
      <c r="II121" s="23"/>
      <c r="IJ121" s="23"/>
      <c r="IK121" s="23"/>
      <c r="IL121" s="23"/>
      <c r="IM121" s="23"/>
      <c r="IN121" s="23"/>
    </row>
    <row r="122" spans="1:250" s="44" customFormat="1" ht="47.25" x14ac:dyDescent="0.25">
      <c r="A122" s="8" t="s">
        <v>224</v>
      </c>
      <c r="B122" s="52" t="s">
        <v>225</v>
      </c>
      <c r="C122" s="10">
        <f>C123+C128+C186+C230</f>
        <v>4091791.0999999992</v>
      </c>
      <c r="D122" s="10">
        <f>D123+D128+D186+D230</f>
        <v>4121328.1999999997</v>
      </c>
      <c r="E122" s="10">
        <f>E123+E128+E186+E230</f>
        <v>4627491.0000000009</v>
      </c>
      <c r="F122" s="11">
        <f t="shared" si="7"/>
        <v>506162.80000000121</v>
      </c>
      <c r="G122" s="12"/>
      <c r="H122" s="10">
        <f>H123+H128+H186+H230</f>
        <v>3720330.9999999995</v>
      </c>
      <c r="I122" s="10">
        <f>I123+I128+I186+I230</f>
        <v>4100545.1999999997</v>
      </c>
      <c r="J122" s="11">
        <f t="shared" si="10"/>
        <v>380214.20000000019</v>
      </c>
      <c r="K122" s="10">
        <f>K123+K128+K186+K230</f>
        <v>3669752.4</v>
      </c>
      <c r="L122" s="10">
        <f>L123+L128+L186+L230</f>
        <v>3669752.4</v>
      </c>
      <c r="M122" s="11">
        <f t="shared" si="8"/>
        <v>0</v>
      </c>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c r="GS122" s="23"/>
      <c r="GT122" s="23"/>
      <c r="GU122" s="23"/>
      <c r="GV122" s="23"/>
      <c r="GW122" s="23"/>
      <c r="GX122" s="23"/>
      <c r="GY122" s="23"/>
      <c r="GZ122" s="23"/>
      <c r="HA122" s="23"/>
      <c r="HB122" s="23"/>
      <c r="HC122" s="23"/>
      <c r="HD122" s="23"/>
      <c r="HE122" s="23"/>
      <c r="HF122" s="23"/>
      <c r="HG122" s="23"/>
      <c r="HH122" s="23"/>
      <c r="HI122" s="23"/>
      <c r="HJ122" s="23"/>
      <c r="HK122" s="23"/>
      <c r="HL122" s="23"/>
      <c r="HM122" s="23"/>
      <c r="HN122" s="23"/>
      <c r="HO122" s="23"/>
      <c r="HP122" s="23"/>
      <c r="HQ122" s="23"/>
      <c r="HR122" s="23"/>
      <c r="HS122" s="23"/>
      <c r="HT122" s="23"/>
      <c r="HU122" s="23"/>
      <c r="HV122" s="23"/>
      <c r="HW122" s="23"/>
      <c r="HX122" s="23"/>
      <c r="HY122" s="23"/>
      <c r="HZ122" s="23"/>
      <c r="IA122" s="23"/>
      <c r="IB122" s="23"/>
      <c r="IC122" s="23"/>
      <c r="ID122" s="23"/>
      <c r="IE122" s="23"/>
      <c r="IF122" s="23"/>
      <c r="IG122" s="23"/>
      <c r="IH122" s="23"/>
      <c r="II122" s="23"/>
      <c r="IJ122" s="23"/>
      <c r="IK122" s="23"/>
      <c r="IL122" s="23"/>
      <c r="IM122" s="23"/>
      <c r="IN122" s="23"/>
    </row>
    <row r="123" spans="1:250" s="44" customFormat="1" ht="31.5" x14ac:dyDescent="0.25">
      <c r="A123" s="8" t="s">
        <v>226</v>
      </c>
      <c r="B123" s="9" t="s">
        <v>227</v>
      </c>
      <c r="C123" s="10">
        <f>SUM(C124:C127)</f>
        <v>337788.7</v>
      </c>
      <c r="D123" s="10">
        <f>SUM(D124:D127)</f>
        <v>343203.9</v>
      </c>
      <c r="E123" s="10">
        <f>SUM(E124:E127)</f>
        <v>451593.3</v>
      </c>
      <c r="F123" s="11">
        <f t="shared" si="7"/>
        <v>108389.39999999997</v>
      </c>
      <c r="G123" s="12"/>
      <c r="H123" s="10">
        <f>SUM(H124:H126)</f>
        <v>176472.7</v>
      </c>
      <c r="I123" s="10">
        <f>SUM(I124:I126)</f>
        <v>176472.7</v>
      </c>
      <c r="J123" s="11">
        <f t="shared" si="10"/>
        <v>0</v>
      </c>
      <c r="K123" s="10">
        <f>SUM(K124:K126)</f>
        <v>158427.70000000001</v>
      </c>
      <c r="L123" s="10">
        <f>SUM(L124:L126)</f>
        <v>158427.70000000001</v>
      </c>
      <c r="M123" s="11">
        <f t="shared" si="8"/>
        <v>0</v>
      </c>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c r="GS123" s="23"/>
      <c r="GT123" s="23"/>
      <c r="GU123" s="23"/>
      <c r="GV123" s="23"/>
      <c r="GW123" s="23"/>
      <c r="GX123" s="23"/>
      <c r="GY123" s="23"/>
      <c r="GZ123" s="23"/>
      <c r="HA123" s="23"/>
      <c r="HB123" s="23"/>
      <c r="HC123" s="23"/>
      <c r="HD123" s="23"/>
      <c r="HE123" s="23"/>
      <c r="HF123" s="23"/>
      <c r="HG123" s="23"/>
      <c r="HH123" s="23"/>
      <c r="HI123" s="23"/>
      <c r="HJ123" s="23"/>
      <c r="HK123" s="23"/>
      <c r="HL123" s="23"/>
      <c r="HM123" s="23"/>
      <c r="HN123" s="23"/>
      <c r="HO123" s="23"/>
      <c r="HP123" s="23"/>
      <c r="HQ123" s="23"/>
      <c r="HR123" s="23"/>
      <c r="HS123" s="23"/>
      <c r="HT123" s="23"/>
      <c r="HU123" s="23"/>
      <c r="HV123" s="23"/>
      <c r="HW123" s="23"/>
      <c r="HX123" s="23"/>
      <c r="HY123" s="23"/>
      <c r="HZ123" s="23"/>
      <c r="IA123" s="23"/>
      <c r="IB123" s="23"/>
      <c r="IC123" s="23"/>
      <c r="ID123" s="23"/>
      <c r="IE123" s="23"/>
      <c r="IF123" s="23"/>
      <c r="IG123" s="23"/>
      <c r="IH123" s="23"/>
      <c r="II123" s="23"/>
      <c r="IJ123" s="23"/>
      <c r="IK123" s="23"/>
      <c r="IL123" s="23"/>
      <c r="IM123" s="23"/>
      <c r="IN123" s="23"/>
    </row>
    <row r="124" spans="1:250" s="44" customFormat="1" ht="47.25" x14ac:dyDescent="0.25">
      <c r="A124" s="6" t="s">
        <v>228</v>
      </c>
      <c r="B124" s="18" t="s">
        <v>229</v>
      </c>
      <c r="C124" s="11">
        <v>237227</v>
      </c>
      <c r="D124" s="11">
        <v>237227</v>
      </c>
      <c r="E124" s="11">
        <v>237227</v>
      </c>
      <c r="F124" s="11">
        <f t="shared" si="7"/>
        <v>0</v>
      </c>
      <c r="G124" s="12"/>
      <c r="H124" s="11">
        <v>75911</v>
      </c>
      <c r="I124" s="11">
        <v>75911</v>
      </c>
      <c r="J124" s="11">
        <f t="shared" si="10"/>
        <v>0</v>
      </c>
      <c r="K124" s="11">
        <v>57866</v>
      </c>
      <c r="L124" s="11">
        <v>57866</v>
      </c>
      <c r="M124" s="11">
        <f t="shared" si="8"/>
        <v>0</v>
      </c>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3"/>
      <c r="HQ124" s="23"/>
      <c r="HR124" s="23"/>
      <c r="HS124" s="23"/>
      <c r="HT124" s="23"/>
      <c r="HU124" s="23"/>
      <c r="HV124" s="23"/>
      <c r="HW124" s="23"/>
      <c r="HX124" s="23"/>
      <c r="HY124" s="23"/>
      <c r="HZ124" s="23"/>
      <c r="IA124" s="23"/>
      <c r="IB124" s="23"/>
      <c r="IC124" s="23"/>
      <c r="ID124" s="23"/>
      <c r="IE124" s="23"/>
      <c r="IF124" s="23"/>
      <c r="IG124" s="23"/>
      <c r="IH124" s="23"/>
      <c r="II124" s="23"/>
      <c r="IJ124" s="23"/>
      <c r="IK124" s="23"/>
      <c r="IL124" s="23"/>
      <c r="IM124" s="23"/>
      <c r="IN124" s="23"/>
    </row>
    <row r="125" spans="1:250" s="44" customFormat="1" ht="76.5" x14ac:dyDescent="0.25">
      <c r="A125" s="6" t="s">
        <v>230</v>
      </c>
      <c r="B125" s="18" t="s">
        <v>231</v>
      </c>
      <c r="C125" s="11">
        <v>0</v>
      </c>
      <c r="D125" s="11">
        <v>0</v>
      </c>
      <c r="E125" s="11">
        <f>12723.3+90170</f>
        <v>102893.3</v>
      </c>
      <c r="F125" s="11">
        <f t="shared" si="7"/>
        <v>102893.3</v>
      </c>
      <c r="G125" s="12" t="s">
        <v>232</v>
      </c>
      <c r="H125" s="11">
        <v>0</v>
      </c>
      <c r="I125" s="11">
        <v>0</v>
      </c>
      <c r="J125" s="11">
        <f t="shared" si="10"/>
        <v>0</v>
      </c>
      <c r="K125" s="11">
        <v>0</v>
      </c>
      <c r="L125" s="11">
        <v>0</v>
      </c>
      <c r="M125" s="11">
        <f t="shared" si="8"/>
        <v>0</v>
      </c>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3"/>
      <c r="HQ125" s="23"/>
      <c r="HR125" s="23"/>
      <c r="HS125" s="23"/>
      <c r="HT125" s="23"/>
      <c r="HU125" s="23"/>
      <c r="HV125" s="23"/>
      <c r="HW125" s="23"/>
      <c r="HX125" s="23"/>
      <c r="HY125" s="23"/>
      <c r="HZ125" s="23"/>
      <c r="IA125" s="23"/>
      <c r="IB125" s="23"/>
      <c r="IC125" s="23"/>
      <c r="ID125" s="23"/>
      <c r="IE125" s="23"/>
      <c r="IF125" s="23"/>
      <c r="IG125" s="23"/>
      <c r="IH125" s="23"/>
      <c r="II125" s="23"/>
      <c r="IJ125" s="23"/>
      <c r="IK125" s="23"/>
      <c r="IL125" s="23"/>
      <c r="IM125" s="23"/>
      <c r="IN125" s="23"/>
    </row>
    <row r="126" spans="1:250" s="44" customFormat="1" ht="47.25" x14ac:dyDescent="0.25">
      <c r="A126" s="6" t="s">
        <v>233</v>
      </c>
      <c r="B126" s="18" t="s">
        <v>234</v>
      </c>
      <c r="C126" s="11">
        <v>100561.7</v>
      </c>
      <c r="D126" s="11">
        <v>100561.7</v>
      </c>
      <c r="E126" s="11">
        <v>100561.7</v>
      </c>
      <c r="F126" s="11">
        <f t="shared" si="7"/>
        <v>0</v>
      </c>
      <c r="G126" s="12"/>
      <c r="H126" s="11">
        <v>100561.7</v>
      </c>
      <c r="I126" s="11">
        <v>100561.7</v>
      </c>
      <c r="J126" s="11">
        <f t="shared" si="10"/>
        <v>0</v>
      </c>
      <c r="K126" s="11">
        <v>100561.7</v>
      </c>
      <c r="L126" s="11">
        <v>100561.7</v>
      </c>
      <c r="M126" s="11">
        <f t="shared" si="8"/>
        <v>0</v>
      </c>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c r="FE126" s="23"/>
      <c r="FF126" s="23"/>
      <c r="FG126" s="23"/>
      <c r="FH126" s="23"/>
      <c r="FI126" s="23"/>
      <c r="FJ126" s="23"/>
      <c r="FK126" s="23"/>
      <c r="FL126" s="23"/>
      <c r="FM126" s="23"/>
      <c r="FN126" s="23"/>
      <c r="FO126" s="23"/>
      <c r="FP126" s="23"/>
      <c r="FQ126" s="23"/>
      <c r="FR126" s="23"/>
      <c r="FS126" s="23"/>
      <c r="FT126" s="23"/>
      <c r="FU126" s="23"/>
      <c r="FV126" s="23"/>
      <c r="FW126" s="23"/>
      <c r="FX126" s="23"/>
      <c r="FY126" s="23"/>
      <c r="FZ126" s="23"/>
      <c r="GA126" s="23"/>
      <c r="GB126" s="23"/>
      <c r="GC126" s="23"/>
      <c r="GD126" s="23"/>
      <c r="GE126" s="23"/>
      <c r="GF126" s="23"/>
      <c r="GG126" s="23"/>
      <c r="GH126" s="23"/>
      <c r="GI126" s="23"/>
      <c r="GJ126" s="23"/>
      <c r="GK126" s="23"/>
      <c r="GL126" s="23"/>
      <c r="GM126" s="23"/>
      <c r="GN126" s="23"/>
      <c r="GO126" s="23"/>
      <c r="GP126" s="23"/>
      <c r="GQ126" s="23"/>
      <c r="GR126" s="23"/>
      <c r="GS126" s="23"/>
      <c r="GT126" s="23"/>
      <c r="GU126" s="23"/>
      <c r="GV126" s="23"/>
      <c r="GW126" s="23"/>
      <c r="GX126" s="23"/>
      <c r="GY126" s="23"/>
      <c r="GZ126" s="23"/>
      <c r="HA126" s="23"/>
      <c r="HB126" s="23"/>
      <c r="HC126" s="23"/>
      <c r="HD126" s="23"/>
      <c r="HE126" s="23"/>
      <c r="HF126" s="23"/>
      <c r="HG126" s="23"/>
      <c r="HH126" s="23"/>
      <c r="HI126" s="23"/>
      <c r="HJ126" s="23"/>
      <c r="HK126" s="23"/>
      <c r="HL126" s="23"/>
      <c r="HM126" s="23"/>
      <c r="HN126" s="23"/>
      <c r="HO126" s="23"/>
      <c r="HP126" s="23"/>
      <c r="HQ126" s="23"/>
      <c r="HR126" s="23"/>
      <c r="HS126" s="23"/>
      <c r="HT126" s="23"/>
      <c r="HU126" s="23"/>
      <c r="HV126" s="23"/>
      <c r="HW126" s="23"/>
      <c r="HX126" s="23"/>
      <c r="HY126" s="23"/>
      <c r="HZ126" s="23"/>
      <c r="IA126" s="23"/>
      <c r="IB126" s="23"/>
      <c r="IC126" s="23"/>
      <c r="ID126" s="23"/>
      <c r="IE126" s="23"/>
      <c r="IF126" s="23"/>
      <c r="IG126" s="23"/>
      <c r="IH126" s="23"/>
      <c r="II126" s="23"/>
      <c r="IJ126" s="23"/>
      <c r="IK126" s="23"/>
      <c r="IL126" s="23"/>
      <c r="IM126" s="23"/>
      <c r="IN126" s="23"/>
    </row>
    <row r="127" spans="1:250" s="44" customFormat="1" ht="51" x14ac:dyDescent="0.25">
      <c r="A127" s="43" t="s">
        <v>235</v>
      </c>
      <c r="B127" s="53" t="s">
        <v>236</v>
      </c>
      <c r="C127" s="11">
        <v>0</v>
      </c>
      <c r="D127" s="11">
        <v>5415.2</v>
      </c>
      <c r="E127" s="11">
        <v>10911.3</v>
      </c>
      <c r="F127" s="11">
        <f t="shared" si="7"/>
        <v>5496.0999999999995</v>
      </c>
      <c r="G127" s="12" t="s">
        <v>237</v>
      </c>
      <c r="H127" s="11">
        <v>0</v>
      </c>
      <c r="I127" s="11">
        <v>0</v>
      </c>
      <c r="J127" s="11">
        <f t="shared" si="10"/>
        <v>0</v>
      </c>
      <c r="K127" s="11">
        <v>0</v>
      </c>
      <c r="L127" s="11">
        <v>0</v>
      </c>
      <c r="M127" s="11">
        <f t="shared" si="8"/>
        <v>0</v>
      </c>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c r="FO127" s="23"/>
      <c r="FP127" s="23"/>
      <c r="FQ127" s="23"/>
      <c r="FR127" s="23"/>
      <c r="FS127" s="23"/>
      <c r="FT127" s="23"/>
      <c r="FU127" s="23"/>
      <c r="FV127" s="23"/>
      <c r="FW127" s="23"/>
      <c r="FX127" s="23"/>
      <c r="FY127" s="23"/>
      <c r="FZ127" s="23"/>
      <c r="GA127" s="23"/>
      <c r="GB127" s="23"/>
      <c r="GC127" s="23"/>
      <c r="GD127" s="23"/>
      <c r="GE127" s="23"/>
      <c r="GF127" s="23"/>
      <c r="GG127" s="23"/>
      <c r="GH127" s="23"/>
      <c r="GI127" s="23"/>
      <c r="GJ127" s="23"/>
      <c r="GK127" s="23"/>
      <c r="GL127" s="23"/>
      <c r="GM127" s="23"/>
      <c r="GN127" s="23"/>
      <c r="GO127" s="23"/>
      <c r="GP127" s="23"/>
      <c r="GQ127" s="23"/>
      <c r="GR127" s="23"/>
      <c r="GS127" s="23"/>
      <c r="GT127" s="23"/>
      <c r="GU127" s="23"/>
      <c r="GV127" s="23"/>
      <c r="GW127" s="23"/>
      <c r="GX127" s="23"/>
      <c r="GY127" s="23"/>
      <c r="GZ127" s="23"/>
      <c r="HA127" s="23"/>
      <c r="HB127" s="23"/>
      <c r="HC127" s="23"/>
      <c r="HD127" s="23"/>
      <c r="HE127" s="23"/>
      <c r="HF127" s="23"/>
      <c r="HG127" s="23"/>
      <c r="HH127" s="23"/>
      <c r="HI127" s="23"/>
      <c r="HJ127" s="23"/>
      <c r="HK127" s="23"/>
      <c r="HL127" s="23"/>
      <c r="HM127" s="23"/>
      <c r="HN127" s="23"/>
      <c r="HO127" s="23"/>
      <c r="HP127" s="23"/>
      <c r="HQ127" s="23"/>
      <c r="HR127" s="23"/>
      <c r="HS127" s="23"/>
      <c r="HT127" s="23"/>
      <c r="HU127" s="23"/>
      <c r="HV127" s="23"/>
      <c r="HW127" s="23"/>
      <c r="HX127" s="23"/>
      <c r="HY127" s="23"/>
      <c r="HZ127" s="23"/>
      <c r="IA127" s="23"/>
      <c r="IB127" s="23"/>
      <c r="IC127" s="23"/>
      <c r="ID127" s="23"/>
      <c r="IE127" s="23"/>
      <c r="IF127" s="23"/>
      <c r="IG127" s="23"/>
      <c r="IH127" s="23"/>
      <c r="II127" s="23"/>
      <c r="IJ127" s="23"/>
      <c r="IK127" s="23"/>
      <c r="IL127" s="23"/>
      <c r="IM127" s="23"/>
      <c r="IN127" s="23"/>
    </row>
    <row r="128" spans="1:250" ht="31.5" x14ac:dyDescent="0.25">
      <c r="A128" s="8" t="s">
        <v>238</v>
      </c>
      <c r="B128" s="9" t="s">
        <v>239</v>
      </c>
      <c r="C128" s="10">
        <f>SUM(C129:C185)</f>
        <v>890005.6</v>
      </c>
      <c r="D128" s="10">
        <f t="shared" ref="D128:E128" si="12">SUM(D129:D185)</f>
        <v>905470.10000000009</v>
      </c>
      <c r="E128" s="10">
        <f t="shared" si="12"/>
        <v>1337715.7000000007</v>
      </c>
      <c r="F128" s="11">
        <f t="shared" si="7"/>
        <v>432245.60000000056</v>
      </c>
      <c r="G128" s="12"/>
      <c r="H128" s="10">
        <f t="shared" ref="H128:I128" si="13">SUM(H129:H185)</f>
        <v>642893.19999999995</v>
      </c>
      <c r="I128" s="10">
        <f t="shared" si="13"/>
        <v>1023107.4</v>
      </c>
      <c r="J128" s="11">
        <f t="shared" si="10"/>
        <v>380214.20000000007</v>
      </c>
      <c r="K128" s="10">
        <f t="shared" ref="K128:L128" si="14">SUM(K129:K185)</f>
        <v>565199.9</v>
      </c>
      <c r="L128" s="10">
        <f t="shared" si="14"/>
        <v>565199.9</v>
      </c>
      <c r="M128" s="11">
        <f t="shared" si="8"/>
        <v>0</v>
      </c>
      <c r="N128" s="54"/>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c r="FO128" s="23"/>
      <c r="FP128" s="23"/>
      <c r="FQ128" s="23"/>
      <c r="FR128" s="23"/>
      <c r="FS128" s="23"/>
      <c r="FT128" s="23"/>
      <c r="FU128" s="23"/>
      <c r="FV128" s="23"/>
      <c r="FW128" s="23"/>
      <c r="FX128" s="23"/>
      <c r="FY128" s="23"/>
      <c r="FZ128" s="23"/>
      <c r="GA128" s="23"/>
      <c r="GB128" s="23"/>
      <c r="GC128" s="23"/>
      <c r="GD128" s="23"/>
      <c r="GE128" s="23"/>
      <c r="GF128" s="23"/>
      <c r="GG128" s="23"/>
      <c r="GH128" s="23"/>
      <c r="GI128" s="23"/>
      <c r="GJ128" s="23"/>
      <c r="GK128" s="23"/>
      <c r="GL128" s="23"/>
      <c r="GM128" s="23"/>
      <c r="GN128" s="23"/>
      <c r="GO128" s="23"/>
      <c r="GP128" s="23"/>
      <c r="GQ128" s="23"/>
      <c r="GR128" s="23"/>
      <c r="GS128" s="23"/>
      <c r="GT128" s="23"/>
      <c r="GU128" s="23"/>
      <c r="GV128" s="23"/>
      <c r="GW128" s="23"/>
      <c r="GX128" s="23"/>
      <c r="GY128" s="23"/>
      <c r="GZ128" s="23"/>
      <c r="HA128" s="23"/>
      <c r="HB128" s="23"/>
      <c r="HC128" s="23"/>
      <c r="HD128" s="23"/>
      <c r="HE128" s="23"/>
      <c r="HF128" s="23"/>
      <c r="HG128" s="23"/>
      <c r="HH128" s="23"/>
      <c r="HI128" s="23"/>
      <c r="HJ128" s="23"/>
      <c r="HK128" s="23"/>
      <c r="HL128" s="23"/>
      <c r="HM128" s="23"/>
      <c r="HN128" s="23"/>
      <c r="HO128" s="23"/>
      <c r="HP128" s="23"/>
      <c r="HQ128" s="23"/>
      <c r="HR128" s="23"/>
      <c r="HS128" s="23"/>
      <c r="HT128" s="23"/>
      <c r="HU128" s="23"/>
      <c r="HV128" s="23"/>
      <c r="HW128" s="23"/>
      <c r="HX128" s="23"/>
      <c r="HY128" s="23"/>
      <c r="HZ128" s="23"/>
      <c r="IA128" s="23"/>
      <c r="IB128" s="23"/>
      <c r="IC128" s="23"/>
      <c r="ID128" s="23"/>
      <c r="IE128" s="23"/>
      <c r="IF128" s="23"/>
      <c r="IG128" s="23"/>
      <c r="IH128" s="23"/>
      <c r="II128" s="23"/>
      <c r="IJ128" s="23"/>
      <c r="IK128" s="23"/>
      <c r="IL128" s="23"/>
      <c r="IM128" s="23"/>
      <c r="IN128" s="23"/>
    </row>
    <row r="129" spans="1:248" ht="94.5" x14ac:dyDescent="0.25">
      <c r="A129" s="6" t="s">
        <v>240</v>
      </c>
      <c r="B129" s="18" t="s">
        <v>241</v>
      </c>
      <c r="C129" s="11">
        <v>0</v>
      </c>
      <c r="D129" s="11">
        <v>0</v>
      </c>
      <c r="E129" s="11">
        <v>0</v>
      </c>
      <c r="F129" s="11">
        <v>0</v>
      </c>
      <c r="G129" s="12"/>
      <c r="H129" s="11">
        <v>0</v>
      </c>
      <c r="I129" s="11">
        <v>153719.29999999999</v>
      </c>
      <c r="J129" s="11">
        <f t="shared" si="10"/>
        <v>153719.29999999999</v>
      </c>
      <c r="K129" s="10">
        <v>0</v>
      </c>
      <c r="L129" s="10">
        <v>0</v>
      </c>
      <c r="M129" s="11">
        <f t="shared" si="8"/>
        <v>0</v>
      </c>
      <c r="N129" s="55"/>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c r="FO129" s="23"/>
      <c r="FP129" s="23"/>
      <c r="FQ129" s="23"/>
      <c r="FR129" s="23"/>
      <c r="FS129" s="23"/>
      <c r="FT129" s="23"/>
      <c r="FU129" s="23"/>
      <c r="FV129" s="23"/>
      <c r="FW129" s="23"/>
      <c r="FX129" s="23"/>
      <c r="FY129" s="23"/>
      <c r="FZ129" s="23"/>
      <c r="GA129" s="23"/>
      <c r="GB129" s="23"/>
      <c r="GC129" s="23"/>
      <c r="GD129" s="23"/>
      <c r="GE129" s="23"/>
      <c r="GF129" s="23"/>
      <c r="GG129" s="23"/>
      <c r="GH129" s="23"/>
      <c r="GI129" s="23"/>
      <c r="GJ129" s="23"/>
      <c r="GK129" s="23"/>
      <c r="GL129" s="23"/>
      <c r="GM129" s="23"/>
      <c r="GN129" s="23"/>
      <c r="GO129" s="23"/>
      <c r="GP129" s="23"/>
      <c r="GQ129" s="23"/>
      <c r="GR129" s="23"/>
      <c r="GS129" s="23"/>
      <c r="GT129" s="23"/>
      <c r="GU129" s="23"/>
      <c r="GV129" s="23"/>
      <c r="GW129" s="23"/>
      <c r="GX129" s="23"/>
      <c r="GY129" s="23"/>
      <c r="GZ129" s="23"/>
      <c r="HA129" s="23"/>
      <c r="HB129" s="23"/>
      <c r="HC129" s="23"/>
      <c r="HD129" s="23"/>
      <c r="HE129" s="23"/>
      <c r="HF129" s="23"/>
      <c r="HG129" s="23"/>
      <c r="HH129" s="23"/>
      <c r="HI129" s="23"/>
      <c r="HJ129" s="23"/>
      <c r="HK129" s="23"/>
      <c r="HL129" s="23"/>
      <c r="HM129" s="23"/>
      <c r="HN129" s="23"/>
      <c r="HO129" s="23"/>
      <c r="HP129" s="23"/>
      <c r="HQ129" s="23"/>
      <c r="HR129" s="23"/>
      <c r="HS129" s="23"/>
      <c r="HT129" s="23"/>
      <c r="HU129" s="23"/>
      <c r="HV129" s="23"/>
      <c r="HW129" s="23"/>
      <c r="HX129" s="23"/>
      <c r="HY129" s="23"/>
      <c r="HZ129" s="23"/>
      <c r="IA129" s="23"/>
      <c r="IB129" s="23"/>
      <c r="IC129" s="23"/>
      <c r="ID129" s="23"/>
      <c r="IE129" s="23"/>
      <c r="IF129" s="23"/>
      <c r="IG129" s="23"/>
      <c r="IH129" s="23"/>
      <c r="II129" s="23"/>
      <c r="IJ129" s="23"/>
      <c r="IK129" s="23"/>
      <c r="IL129" s="23"/>
      <c r="IM129" s="23"/>
      <c r="IN129" s="23"/>
    </row>
    <row r="130" spans="1:248" ht="94.5" x14ac:dyDescent="0.25">
      <c r="A130" s="6" t="s">
        <v>240</v>
      </c>
      <c r="B130" s="18" t="s">
        <v>242</v>
      </c>
      <c r="C130" s="11">
        <v>92353.3</v>
      </c>
      <c r="D130" s="11">
        <v>92353.3</v>
      </c>
      <c r="E130" s="11">
        <v>248426.4</v>
      </c>
      <c r="F130" s="11">
        <f t="shared" si="7"/>
        <v>156073.09999999998</v>
      </c>
      <c r="G130" s="12" t="s">
        <v>243</v>
      </c>
      <c r="H130" s="19">
        <v>87353.2</v>
      </c>
      <c r="I130" s="19">
        <v>87353.2</v>
      </c>
      <c r="J130" s="11">
        <f t="shared" si="10"/>
        <v>0</v>
      </c>
      <c r="K130" s="19">
        <v>87402.1</v>
      </c>
      <c r="L130" s="19">
        <v>87402.1</v>
      </c>
      <c r="M130" s="11">
        <f t="shared" si="8"/>
        <v>0</v>
      </c>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c r="FO130" s="23"/>
      <c r="FP130" s="23"/>
      <c r="FQ130" s="23"/>
      <c r="FR130" s="23"/>
      <c r="FS130" s="23"/>
      <c r="FT130" s="23"/>
      <c r="FU130" s="23"/>
      <c r="FV130" s="23"/>
      <c r="FW130" s="23"/>
      <c r="FX130" s="23"/>
      <c r="FY130" s="23"/>
      <c r="FZ130" s="23"/>
      <c r="GA130" s="23"/>
      <c r="GB130" s="23"/>
      <c r="GC130" s="23"/>
      <c r="GD130" s="23"/>
      <c r="GE130" s="23"/>
      <c r="GF130" s="23"/>
      <c r="GG130" s="23"/>
      <c r="GH130" s="23"/>
      <c r="GI130" s="23"/>
      <c r="GJ130" s="23"/>
      <c r="GK130" s="23"/>
      <c r="GL130" s="23"/>
      <c r="GM130" s="23"/>
      <c r="GN130" s="23"/>
      <c r="GO130" s="23"/>
      <c r="GP130" s="23"/>
      <c r="GQ130" s="23"/>
      <c r="GR130" s="23"/>
      <c r="GS130" s="23"/>
      <c r="GT130" s="23"/>
      <c r="GU130" s="23"/>
      <c r="GV130" s="23"/>
      <c r="GW130" s="23"/>
      <c r="GX130" s="23"/>
      <c r="GY130" s="23"/>
      <c r="GZ130" s="23"/>
      <c r="HA130" s="23"/>
      <c r="HB130" s="23"/>
      <c r="HC130" s="23"/>
      <c r="HD130" s="23"/>
      <c r="HE130" s="23"/>
      <c r="HF130" s="23"/>
      <c r="HG130" s="23"/>
      <c r="HH130" s="23"/>
      <c r="HI130" s="23"/>
      <c r="HJ130" s="23"/>
      <c r="HK130" s="23"/>
      <c r="HL130" s="23"/>
      <c r="HM130" s="23"/>
      <c r="HN130" s="23"/>
      <c r="HO130" s="23"/>
      <c r="HP130" s="23"/>
      <c r="HQ130" s="23"/>
      <c r="HR130" s="23"/>
      <c r="HS130" s="23"/>
      <c r="HT130" s="23"/>
      <c r="HU130" s="23"/>
      <c r="HV130" s="23"/>
      <c r="HW130" s="23"/>
      <c r="HX130" s="23"/>
      <c r="HY130" s="23"/>
      <c r="HZ130" s="23"/>
      <c r="IA130" s="23"/>
      <c r="IB130" s="23"/>
      <c r="IC130" s="23"/>
      <c r="ID130" s="23"/>
      <c r="IE130" s="23"/>
      <c r="IF130" s="23"/>
      <c r="IG130" s="23"/>
      <c r="IH130" s="23"/>
      <c r="II130" s="23"/>
      <c r="IJ130" s="23"/>
      <c r="IK130" s="23"/>
      <c r="IL130" s="23"/>
      <c r="IM130" s="23"/>
      <c r="IN130" s="23"/>
    </row>
    <row r="131" spans="1:248" ht="94.5" x14ac:dyDescent="0.25">
      <c r="A131" s="6" t="s">
        <v>240</v>
      </c>
      <c r="B131" s="18" t="s">
        <v>241</v>
      </c>
      <c r="C131" s="11">
        <v>0</v>
      </c>
      <c r="D131" s="11">
        <v>0</v>
      </c>
      <c r="E131" s="11">
        <v>88400</v>
      </c>
      <c r="F131" s="11">
        <f t="shared" si="7"/>
        <v>88400</v>
      </c>
      <c r="G131" s="12" t="s">
        <v>243</v>
      </c>
      <c r="H131" s="19">
        <v>0</v>
      </c>
      <c r="I131" s="19">
        <v>0</v>
      </c>
      <c r="J131" s="11">
        <f t="shared" si="10"/>
        <v>0</v>
      </c>
      <c r="K131" s="19">
        <v>0</v>
      </c>
      <c r="L131" s="19">
        <v>0</v>
      </c>
      <c r="M131" s="11">
        <f t="shared" si="8"/>
        <v>0</v>
      </c>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c r="FE131" s="23"/>
      <c r="FF131" s="23"/>
      <c r="FG131" s="23"/>
      <c r="FH131" s="23"/>
      <c r="FI131" s="23"/>
      <c r="FJ131" s="23"/>
      <c r="FK131" s="23"/>
      <c r="FL131" s="23"/>
      <c r="FM131" s="23"/>
      <c r="FN131" s="23"/>
      <c r="FO131" s="23"/>
      <c r="FP131" s="23"/>
      <c r="FQ131" s="23"/>
      <c r="FR131" s="23"/>
      <c r="FS131" s="23"/>
      <c r="FT131" s="23"/>
      <c r="FU131" s="23"/>
      <c r="FV131" s="23"/>
      <c r="FW131" s="23"/>
      <c r="FX131" s="23"/>
      <c r="FY131" s="23"/>
      <c r="FZ131" s="23"/>
      <c r="GA131" s="23"/>
      <c r="GB131" s="23"/>
      <c r="GC131" s="23"/>
      <c r="GD131" s="23"/>
      <c r="GE131" s="23"/>
      <c r="GF131" s="23"/>
      <c r="GG131" s="23"/>
      <c r="GH131" s="23"/>
      <c r="GI131" s="23"/>
      <c r="GJ131" s="23"/>
      <c r="GK131" s="23"/>
      <c r="GL131" s="23"/>
      <c r="GM131" s="23"/>
      <c r="GN131" s="23"/>
      <c r="GO131" s="23"/>
      <c r="GP131" s="23"/>
      <c r="GQ131" s="23"/>
      <c r="GR131" s="23"/>
      <c r="GS131" s="23"/>
      <c r="GT131" s="23"/>
      <c r="GU131" s="23"/>
      <c r="GV131" s="23"/>
      <c r="GW131" s="23"/>
      <c r="GX131" s="23"/>
      <c r="GY131" s="23"/>
      <c r="GZ131" s="23"/>
      <c r="HA131" s="23"/>
      <c r="HB131" s="23"/>
      <c r="HC131" s="23"/>
      <c r="HD131" s="23"/>
      <c r="HE131" s="23"/>
      <c r="HF131" s="23"/>
      <c r="HG131" s="23"/>
      <c r="HH131" s="23"/>
      <c r="HI131" s="23"/>
      <c r="HJ131" s="23"/>
      <c r="HK131" s="23"/>
      <c r="HL131" s="23"/>
      <c r="HM131" s="23"/>
      <c r="HN131" s="23"/>
      <c r="HO131" s="23"/>
      <c r="HP131" s="23"/>
      <c r="HQ131" s="23"/>
      <c r="HR131" s="23"/>
      <c r="HS131" s="23"/>
      <c r="HT131" s="23"/>
      <c r="HU131" s="23"/>
      <c r="HV131" s="23"/>
      <c r="HW131" s="23"/>
      <c r="HX131" s="23"/>
      <c r="HY131" s="23"/>
      <c r="HZ131" s="23"/>
      <c r="IA131" s="23"/>
      <c r="IB131" s="23"/>
      <c r="IC131" s="23"/>
      <c r="ID131" s="23"/>
      <c r="IE131" s="23"/>
      <c r="IF131" s="23"/>
      <c r="IG131" s="23"/>
      <c r="IH131" s="23"/>
      <c r="II131" s="23"/>
      <c r="IJ131" s="23"/>
      <c r="IK131" s="23"/>
      <c r="IL131" s="23"/>
      <c r="IM131" s="23"/>
      <c r="IN131" s="23"/>
    </row>
    <row r="132" spans="1:248" ht="63" x14ac:dyDescent="0.25">
      <c r="A132" s="6" t="s">
        <v>244</v>
      </c>
      <c r="B132" s="18" t="s">
        <v>245</v>
      </c>
      <c r="C132" s="11">
        <v>0</v>
      </c>
      <c r="D132" s="11">
        <v>0</v>
      </c>
      <c r="E132" s="11">
        <v>15928</v>
      </c>
      <c r="F132" s="11">
        <f t="shared" si="7"/>
        <v>15928</v>
      </c>
      <c r="G132" s="12" t="s">
        <v>243</v>
      </c>
      <c r="H132" s="19">
        <v>0</v>
      </c>
      <c r="I132" s="19">
        <v>166193</v>
      </c>
      <c r="J132" s="11">
        <f t="shared" si="10"/>
        <v>166193</v>
      </c>
      <c r="K132" s="19">
        <v>0</v>
      </c>
      <c r="L132" s="19">
        <v>0</v>
      </c>
      <c r="M132" s="11">
        <f t="shared" si="8"/>
        <v>0</v>
      </c>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c r="FE132" s="23"/>
      <c r="FF132" s="23"/>
      <c r="FG132" s="23"/>
      <c r="FH132" s="23"/>
      <c r="FI132" s="23"/>
      <c r="FJ132" s="23"/>
      <c r="FK132" s="23"/>
      <c r="FL132" s="23"/>
      <c r="FM132" s="23"/>
      <c r="FN132" s="23"/>
      <c r="FO132" s="23"/>
      <c r="FP132" s="23"/>
      <c r="FQ132" s="23"/>
      <c r="FR132" s="23"/>
      <c r="FS132" s="23"/>
      <c r="FT132" s="23"/>
      <c r="FU132" s="23"/>
      <c r="FV132" s="23"/>
      <c r="FW132" s="23"/>
      <c r="FX132" s="23"/>
      <c r="FY132" s="23"/>
      <c r="FZ132" s="23"/>
      <c r="GA132" s="23"/>
      <c r="GB132" s="23"/>
      <c r="GC132" s="23"/>
      <c r="GD132" s="23"/>
      <c r="GE132" s="23"/>
      <c r="GF132" s="23"/>
      <c r="GG132" s="23"/>
      <c r="GH132" s="23"/>
      <c r="GI132" s="23"/>
      <c r="GJ132" s="23"/>
      <c r="GK132" s="23"/>
      <c r="GL132" s="23"/>
      <c r="GM132" s="23"/>
      <c r="GN132" s="23"/>
      <c r="GO132" s="23"/>
      <c r="GP132" s="23"/>
      <c r="GQ132" s="23"/>
      <c r="GR132" s="23"/>
      <c r="GS132" s="23"/>
      <c r="GT132" s="23"/>
      <c r="GU132" s="23"/>
      <c r="GV132" s="23"/>
      <c r="GW132" s="23"/>
      <c r="GX132" s="23"/>
      <c r="GY132" s="23"/>
      <c r="GZ132" s="23"/>
      <c r="HA132" s="23"/>
      <c r="HB132" s="23"/>
      <c r="HC132" s="23"/>
      <c r="HD132" s="23"/>
      <c r="HE132" s="23"/>
      <c r="HF132" s="23"/>
      <c r="HG132" s="23"/>
      <c r="HH132" s="23"/>
      <c r="HI132" s="23"/>
      <c r="HJ132" s="23"/>
      <c r="HK132" s="23"/>
      <c r="HL132" s="23"/>
      <c r="HM132" s="23"/>
      <c r="HN132" s="23"/>
      <c r="HO132" s="23"/>
      <c r="HP132" s="23"/>
      <c r="HQ132" s="23"/>
      <c r="HR132" s="23"/>
      <c r="HS132" s="23"/>
      <c r="HT132" s="23"/>
      <c r="HU132" s="23"/>
      <c r="HV132" s="23"/>
      <c r="HW132" s="23"/>
      <c r="HX132" s="23"/>
      <c r="HY132" s="23"/>
      <c r="HZ132" s="23"/>
      <c r="IA132" s="23"/>
      <c r="IB132" s="23"/>
      <c r="IC132" s="23"/>
      <c r="ID132" s="23"/>
      <c r="IE132" s="23"/>
      <c r="IF132" s="23"/>
      <c r="IG132" s="23"/>
      <c r="IH132" s="23"/>
      <c r="II132" s="23"/>
      <c r="IJ132" s="23"/>
      <c r="IK132" s="23"/>
      <c r="IL132" s="23"/>
      <c r="IM132" s="23"/>
      <c r="IN132" s="23"/>
    </row>
    <row r="133" spans="1:248" ht="78.75" x14ac:dyDescent="0.25">
      <c r="A133" s="6" t="s">
        <v>246</v>
      </c>
      <c r="B133" s="18" t="s">
        <v>247</v>
      </c>
      <c r="C133" s="11">
        <v>0</v>
      </c>
      <c r="D133" s="11">
        <v>42555.8</v>
      </c>
      <c r="E133" s="11">
        <v>42555.8</v>
      </c>
      <c r="F133" s="11">
        <f t="shared" si="7"/>
        <v>0</v>
      </c>
      <c r="G133" s="12"/>
      <c r="H133" s="19">
        <v>0</v>
      </c>
      <c r="I133" s="19">
        <v>0</v>
      </c>
      <c r="J133" s="11">
        <f t="shared" si="10"/>
        <v>0</v>
      </c>
      <c r="K133" s="19">
        <v>0</v>
      </c>
      <c r="L133" s="19">
        <v>0</v>
      </c>
      <c r="M133" s="11">
        <f t="shared" si="8"/>
        <v>0</v>
      </c>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c r="FF133" s="23"/>
      <c r="FG133" s="23"/>
      <c r="FH133" s="23"/>
      <c r="FI133" s="23"/>
      <c r="FJ133" s="23"/>
      <c r="FK133" s="23"/>
      <c r="FL133" s="23"/>
      <c r="FM133" s="23"/>
      <c r="FN133" s="23"/>
      <c r="FO133" s="23"/>
      <c r="FP133" s="23"/>
      <c r="FQ133" s="23"/>
      <c r="FR133" s="23"/>
      <c r="FS133" s="23"/>
      <c r="FT133" s="23"/>
      <c r="FU133" s="23"/>
      <c r="FV133" s="23"/>
      <c r="FW133" s="23"/>
      <c r="FX133" s="23"/>
      <c r="FY133" s="23"/>
      <c r="FZ133" s="23"/>
      <c r="GA133" s="23"/>
      <c r="GB133" s="23"/>
      <c r="GC133" s="23"/>
      <c r="GD133" s="23"/>
      <c r="GE133" s="23"/>
      <c r="GF133" s="23"/>
      <c r="GG133" s="23"/>
      <c r="GH133" s="23"/>
      <c r="GI133" s="23"/>
      <c r="GJ133" s="23"/>
      <c r="GK133" s="23"/>
      <c r="GL133" s="23"/>
      <c r="GM133" s="23"/>
      <c r="GN133" s="23"/>
      <c r="GO133" s="23"/>
      <c r="GP133" s="23"/>
      <c r="GQ133" s="23"/>
      <c r="GR133" s="23"/>
      <c r="GS133" s="23"/>
      <c r="GT133" s="23"/>
      <c r="GU133" s="23"/>
      <c r="GV133" s="23"/>
      <c r="GW133" s="23"/>
      <c r="GX133" s="23"/>
      <c r="GY133" s="23"/>
      <c r="GZ133" s="23"/>
      <c r="HA133" s="23"/>
      <c r="HB133" s="23"/>
      <c r="HC133" s="23"/>
      <c r="HD133" s="23"/>
      <c r="HE133" s="23"/>
      <c r="HF133" s="23"/>
      <c r="HG133" s="23"/>
      <c r="HH133" s="23"/>
      <c r="HI133" s="23"/>
      <c r="HJ133" s="23"/>
      <c r="HK133" s="23"/>
      <c r="HL133" s="23"/>
      <c r="HM133" s="23"/>
      <c r="HN133" s="23"/>
      <c r="HO133" s="23"/>
      <c r="HP133" s="23"/>
      <c r="HQ133" s="23"/>
      <c r="HR133" s="23"/>
      <c r="HS133" s="23"/>
      <c r="HT133" s="23"/>
      <c r="HU133" s="23"/>
      <c r="HV133" s="23"/>
      <c r="HW133" s="23"/>
      <c r="HX133" s="23"/>
      <c r="HY133" s="23"/>
      <c r="HZ133" s="23"/>
      <c r="IA133" s="23"/>
      <c r="IB133" s="23"/>
      <c r="IC133" s="23"/>
      <c r="ID133" s="23"/>
      <c r="IE133" s="23"/>
      <c r="IF133" s="23"/>
      <c r="IG133" s="23"/>
      <c r="IH133" s="23"/>
      <c r="II133" s="23"/>
      <c r="IJ133" s="23"/>
      <c r="IK133" s="23"/>
      <c r="IL133" s="23"/>
      <c r="IM133" s="23"/>
      <c r="IN133" s="23"/>
    </row>
    <row r="134" spans="1:248" ht="47.25" x14ac:dyDescent="0.25">
      <c r="A134" s="6" t="s">
        <v>248</v>
      </c>
      <c r="B134" s="18" t="s">
        <v>249</v>
      </c>
      <c r="C134" s="11">
        <v>0</v>
      </c>
      <c r="D134" s="11">
        <v>0</v>
      </c>
      <c r="E134" s="11">
        <v>8243.5</v>
      </c>
      <c r="F134" s="11">
        <f t="shared" si="7"/>
        <v>8243.5</v>
      </c>
      <c r="G134" s="12" t="s">
        <v>243</v>
      </c>
      <c r="H134" s="19">
        <v>0</v>
      </c>
      <c r="I134" s="19">
        <v>85998.9</v>
      </c>
      <c r="J134" s="11">
        <f t="shared" si="10"/>
        <v>85998.9</v>
      </c>
      <c r="K134" s="19">
        <v>0</v>
      </c>
      <c r="L134" s="19">
        <v>0</v>
      </c>
      <c r="M134" s="11">
        <f t="shared" si="8"/>
        <v>0</v>
      </c>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c r="FF134" s="23"/>
      <c r="FG134" s="23"/>
      <c r="FH134" s="23"/>
      <c r="FI134" s="23"/>
      <c r="FJ134" s="23"/>
      <c r="FK134" s="23"/>
      <c r="FL134" s="23"/>
      <c r="FM134" s="23"/>
      <c r="FN134" s="23"/>
      <c r="FO134" s="23"/>
      <c r="FP134" s="23"/>
      <c r="FQ134" s="23"/>
      <c r="FR134" s="23"/>
      <c r="FS134" s="23"/>
      <c r="FT134" s="23"/>
      <c r="FU134" s="23"/>
      <c r="FV134" s="23"/>
      <c r="FW134" s="23"/>
      <c r="FX134" s="23"/>
      <c r="FY134" s="23"/>
      <c r="FZ134" s="23"/>
      <c r="GA134" s="23"/>
      <c r="GB134" s="23"/>
      <c r="GC134" s="23"/>
      <c r="GD134" s="23"/>
      <c r="GE134" s="23"/>
      <c r="GF134" s="23"/>
      <c r="GG134" s="23"/>
      <c r="GH134" s="23"/>
      <c r="GI134" s="23"/>
      <c r="GJ134" s="23"/>
      <c r="GK134" s="23"/>
      <c r="GL134" s="23"/>
      <c r="GM134" s="23"/>
      <c r="GN134" s="23"/>
      <c r="GO134" s="23"/>
      <c r="GP134" s="23"/>
      <c r="GQ134" s="23"/>
      <c r="GR134" s="23"/>
      <c r="GS134" s="23"/>
      <c r="GT134" s="23"/>
      <c r="GU134" s="23"/>
      <c r="GV134" s="23"/>
      <c r="GW134" s="23"/>
      <c r="GX134" s="23"/>
      <c r="GY134" s="23"/>
      <c r="GZ134" s="23"/>
      <c r="HA134" s="23"/>
      <c r="HB134" s="23"/>
      <c r="HC134" s="23"/>
      <c r="HD134" s="23"/>
      <c r="HE134" s="23"/>
      <c r="HF134" s="23"/>
      <c r="HG134" s="23"/>
      <c r="HH134" s="23"/>
      <c r="HI134" s="23"/>
      <c r="HJ134" s="23"/>
      <c r="HK134" s="23"/>
      <c r="HL134" s="23"/>
      <c r="HM134" s="23"/>
      <c r="HN134" s="23"/>
      <c r="HO134" s="23"/>
      <c r="HP134" s="23"/>
      <c r="HQ134" s="23"/>
      <c r="HR134" s="23"/>
      <c r="HS134" s="23"/>
      <c r="HT134" s="23"/>
      <c r="HU134" s="23"/>
      <c r="HV134" s="23"/>
      <c r="HW134" s="23"/>
      <c r="HX134" s="23"/>
      <c r="HY134" s="23"/>
      <c r="HZ134" s="23"/>
      <c r="IA134" s="23"/>
      <c r="IB134" s="23"/>
      <c r="IC134" s="23"/>
      <c r="ID134" s="23"/>
      <c r="IE134" s="23"/>
      <c r="IF134" s="23"/>
      <c r="IG134" s="23"/>
      <c r="IH134" s="23"/>
      <c r="II134" s="23"/>
      <c r="IJ134" s="23"/>
      <c r="IK134" s="23"/>
      <c r="IL134" s="23"/>
      <c r="IM134" s="23"/>
      <c r="IN134" s="23"/>
    </row>
    <row r="135" spans="1:248" ht="47.25" x14ac:dyDescent="0.25">
      <c r="A135" s="6" t="s">
        <v>250</v>
      </c>
      <c r="B135" s="18" t="s">
        <v>251</v>
      </c>
      <c r="C135" s="11">
        <v>0</v>
      </c>
      <c r="D135" s="11">
        <v>0</v>
      </c>
      <c r="E135" s="11">
        <v>4164.8</v>
      </c>
      <c r="F135" s="11">
        <f t="shared" si="7"/>
        <v>4164.8</v>
      </c>
      <c r="G135" s="12" t="s">
        <v>243</v>
      </c>
      <c r="H135" s="19">
        <v>0</v>
      </c>
      <c r="I135" s="19">
        <v>0</v>
      </c>
      <c r="J135" s="11">
        <f t="shared" si="10"/>
        <v>0</v>
      </c>
      <c r="K135" s="19">
        <v>0</v>
      </c>
      <c r="L135" s="19">
        <v>0</v>
      </c>
      <c r="M135" s="11">
        <f t="shared" si="8"/>
        <v>0</v>
      </c>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c r="FF135" s="23"/>
      <c r="FG135" s="23"/>
      <c r="FH135" s="23"/>
      <c r="FI135" s="23"/>
      <c r="FJ135" s="23"/>
      <c r="FK135" s="23"/>
      <c r="FL135" s="23"/>
      <c r="FM135" s="23"/>
      <c r="FN135" s="23"/>
      <c r="FO135" s="23"/>
      <c r="FP135" s="23"/>
      <c r="FQ135" s="23"/>
      <c r="FR135" s="23"/>
      <c r="FS135" s="23"/>
      <c r="FT135" s="23"/>
      <c r="FU135" s="23"/>
      <c r="FV135" s="23"/>
      <c r="FW135" s="23"/>
      <c r="FX135" s="23"/>
      <c r="FY135" s="23"/>
      <c r="FZ135" s="23"/>
      <c r="GA135" s="23"/>
      <c r="GB135" s="23"/>
      <c r="GC135" s="23"/>
      <c r="GD135" s="23"/>
      <c r="GE135" s="23"/>
      <c r="GF135" s="23"/>
      <c r="GG135" s="23"/>
      <c r="GH135" s="23"/>
      <c r="GI135" s="23"/>
      <c r="GJ135" s="23"/>
      <c r="GK135" s="23"/>
      <c r="GL135" s="23"/>
      <c r="GM135" s="23"/>
      <c r="GN135" s="23"/>
      <c r="GO135" s="23"/>
      <c r="GP135" s="23"/>
      <c r="GQ135" s="23"/>
      <c r="GR135" s="23"/>
      <c r="GS135" s="23"/>
      <c r="GT135" s="23"/>
      <c r="GU135" s="23"/>
      <c r="GV135" s="23"/>
      <c r="GW135" s="23"/>
      <c r="GX135" s="23"/>
      <c r="GY135" s="23"/>
      <c r="GZ135" s="23"/>
      <c r="HA135" s="23"/>
      <c r="HB135" s="23"/>
      <c r="HC135" s="23"/>
      <c r="HD135" s="23"/>
      <c r="HE135" s="23"/>
      <c r="HF135" s="23"/>
      <c r="HG135" s="23"/>
      <c r="HH135" s="23"/>
      <c r="HI135" s="23"/>
      <c r="HJ135" s="23"/>
      <c r="HK135" s="23"/>
      <c r="HL135" s="23"/>
      <c r="HM135" s="23"/>
      <c r="HN135" s="23"/>
      <c r="HO135" s="23"/>
      <c r="HP135" s="23"/>
      <c r="HQ135" s="23"/>
      <c r="HR135" s="23"/>
      <c r="HS135" s="23"/>
      <c r="HT135" s="23"/>
      <c r="HU135" s="23"/>
      <c r="HV135" s="23"/>
      <c r="HW135" s="23"/>
      <c r="HX135" s="23"/>
      <c r="HY135" s="23"/>
      <c r="HZ135" s="23"/>
      <c r="IA135" s="23"/>
      <c r="IB135" s="23"/>
      <c r="IC135" s="23"/>
      <c r="ID135" s="23"/>
      <c r="IE135" s="23"/>
      <c r="IF135" s="23"/>
      <c r="IG135" s="23"/>
      <c r="IH135" s="23"/>
      <c r="II135" s="23"/>
      <c r="IJ135" s="23"/>
      <c r="IK135" s="23"/>
      <c r="IL135" s="23"/>
      <c r="IM135" s="23"/>
      <c r="IN135" s="23"/>
    </row>
    <row r="136" spans="1:248" s="44" customFormat="1" ht="31.5" x14ac:dyDescent="0.25">
      <c r="A136" s="6" t="s">
        <v>252</v>
      </c>
      <c r="B136" s="18" t="s">
        <v>253</v>
      </c>
      <c r="C136" s="11">
        <v>0</v>
      </c>
      <c r="D136" s="11">
        <v>0</v>
      </c>
      <c r="E136" s="11">
        <v>0</v>
      </c>
      <c r="F136" s="11">
        <f t="shared" si="7"/>
        <v>0</v>
      </c>
      <c r="G136" s="12"/>
      <c r="H136" s="19">
        <v>21120.400000000001</v>
      </c>
      <c r="I136" s="19">
        <v>21120.400000000001</v>
      </c>
      <c r="J136" s="11">
        <f t="shared" si="10"/>
        <v>0</v>
      </c>
      <c r="K136" s="19">
        <v>0</v>
      </c>
      <c r="L136" s="19">
        <v>0</v>
      </c>
      <c r="M136" s="11">
        <f t="shared" si="8"/>
        <v>0</v>
      </c>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c r="FG136" s="23"/>
      <c r="FH136" s="23"/>
      <c r="FI136" s="23"/>
      <c r="FJ136" s="23"/>
      <c r="FK136" s="23"/>
      <c r="FL136" s="23"/>
      <c r="FM136" s="23"/>
      <c r="FN136" s="23"/>
      <c r="FO136" s="23"/>
      <c r="FP136" s="23"/>
      <c r="FQ136" s="23"/>
      <c r="FR136" s="23"/>
      <c r="FS136" s="23"/>
      <c r="FT136" s="23"/>
      <c r="FU136" s="23"/>
      <c r="FV136" s="23"/>
      <c r="FW136" s="23"/>
      <c r="FX136" s="23"/>
      <c r="FY136" s="23"/>
      <c r="FZ136" s="23"/>
      <c r="GA136" s="23"/>
      <c r="GB136" s="23"/>
      <c r="GC136" s="23"/>
      <c r="GD136" s="23"/>
      <c r="GE136" s="23"/>
      <c r="GF136" s="23"/>
      <c r="GG136" s="23"/>
      <c r="GH136" s="23"/>
      <c r="GI136" s="23"/>
      <c r="GJ136" s="23"/>
      <c r="GK136" s="23"/>
      <c r="GL136" s="23"/>
      <c r="GM136" s="23"/>
      <c r="GN136" s="23"/>
      <c r="GO136" s="23"/>
      <c r="GP136" s="23"/>
      <c r="GQ136" s="23"/>
      <c r="GR136" s="23"/>
      <c r="GS136" s="23"/>
      <c r="GT136" s="23"/>
      <c r="GU136" s="23"/>
      <c r="GV136" s="23"/>
      <c r="GW136" s="23"/>
      <c r="GX136" s="23"/>
      <c r="GY136" s="23"/>
      <c r="GZ136" s="23"/>
      <c r="HA136" s="23"/>
      <c r="HB136" s="23"/>
      <c r="HC136" s="23"/>
      <c r="HD136" s="23"/>
      <c r="HE136" s="23"/>
      <c r="HF136" s="23"/>
      <c r="HG136" s="23"/>
      <c r="HH136" s="23"/>
      <c r="HI136" s="23"/>
      <c r="HJ136" s="23"/>
      <c r="HK136" s="23"/>
      <c r="HL136" s="23"/>
      <c r="HM136" s="23"/>
      <c r="HN136" s="23"/>
      <c r="HO136" s="23"/>
      <c r="HP136" s="23"/>
      <c r="HQ136" s="23"/>
      <c r="HR136" s="23"/>
      <c r="HS136" s="23"/>
      <c r="HT136" s="23"/>
      <c r="HU136" s="23"/>
      <c r="HV136" s="23"/>
      <c r="HW136" s="23"/>
      <c r="HX136" s="23"/>
      <c r="HY136" s="23"/>
      <c r="HZ136" s="23"/>
      <c r="IA136" s="23"/>
      <c r="IB136" s="23"/>
      <c r="IC136" s="23"/>
      <c r="ID136" s="23"/>
      <c r="IE136" s="23"/>
      <c r="IF136" s="23"/>
      <c r="IG136" s="23"/>
      <c r="IH136" s="23"/>
      <c r="II136" s="23"/>
      <c r="IJ136" s="23"/>
      <c r="IK136" s="23"/>
      <c r="IL136" s="23"/>
      <c r="IM136" s="23"/>
      <c r="IN136" s="23"/>
    </row>
    <row r="137" spans="1:248" s="44" customFormat="1" ht="63" x14ac:dyDescent="0.25">
      <c r="A137" s="6" t="s">
        <v>254</v>
      </c>
      <c r="B137" s="18" t="s">
        <v>255</v>
      </c>
      <c r="C137" s="11">
        <v>0</v>
      </c>
      <c r="D137" s="11">
        <v>0</v>
      </c>
      <c r="E137" s="11">
        <v>0</v>
      </c>
      <c r="F137" s="11">
        <f t="shared" si="7"/>
        <v>0</v>
      </c>
      <c r="G137" s="12"/>
      <c r="H137" s="19">
        <v>17819.7</v>
      </c>
      <c r="I137" s="19">
        <v>17819.7</v>
      </c>
      <c r="J137" s="11">
        <f t="shared" si="10"/>
        <v>0</v>
      </c>
      <c r="K137" s="19">
        <v>0</v>
      </c>
      <c r="L137" s="19">
        <v>0</v>
      </c>
      <c r="M137" s="11">
        <f t="shared" si="8"/>
        <v>0</v>
      </c>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c r="FG137" s="23"/>
      <c r="FH137" s="23"/>
      <c r="FI137" s="23"/>
      <c r="FJ137" s="23"/>
      <c r="FK137" s="23"/>
      <c r="FL137" s="23"/>
      <c r="FM137" s="23"/>
      <c r="FN137" s="23"/>
      <c r="FO137" s="23"/>
      <c r="FP137" s="23"/>
      <c r="FQ137" s="23"/>
      <c r="FR137" s="23"/>
      <c r="FS137" s="23"/>
      <c r="FT137" s="23"/>
      <c r="FU137" s="23"/>
      <c r="FV137" s="23"/>
      <c r="FW137" s="23"/>
      <c r="FX137" s="23"/>
      <c r="FY137" s="23"/>
      <c r="FZ137" s="23"/>
      <c r="GA137" s="23"/>
      <c r="GB137" s="23"/>
      <c r="GC137" s="23"/>
      <c r="GD137" s="23"/>
      <c r="GE137" s="23"/>
      <c r="GF137" s="23"/>
      <c r="GG137" s="23"/>
      <c r="GH137" s="23"/>
      <c r="GI137" s="23"/>
      <c r="GJ137" s="23"/>
      <c r="GK137" s="23"/>
      <c r="GL137" s="23"/>
      <c r="GM137" s="23"/>
      <c r="GN137" s="23"/>
      <c r="GO137" s="23"/>
      <c r="GP137" s="23"/>
      <c r="GQ137" s="23"/>
      <c r="GR137" s="23"/>
      <c r="GS137" s="23"/>
      <c r="GT137" s="23"/>
      <c r="GU137" s="23"/>
      <c r="GV137" s="23"/>
      <c r="GW137" s="23"/>
      <c r="GX137" s="23"/>
      <c r="GY137" s="23"/>
      <c r="GZ137" s="23"/>
      <c r="HA137" s="23"/>
      <c r="HB137" s="23"/>
      <c r="HC137" s="23"/>
      <c r="HD137" s="23"/>
      <c r="HE137" s="23"/>
      <c r="HF137" s="23"/>
      <c r="HG137" s="23"/>
      <c r="HH137" s="23"/>
      <c r="HI137" s="23"/>
      <c r="HJ137" s="23"/>
      <c r="HK137" s="23"/>
      <c r="HL137" s="23"/>
      <c r="HM137" s="23"/>
      <c r="HN137" s="23"/>
      <c r="HO137" s="23"/>
      <c r="HP137" s="23"/>
      <c r="HQ137" s="23"/>
      <c r="HR137" s="23"/>
      <c r="HS137" s="23"/>
      <c r="HT137" s="23"/>
      <c r="HU137" s="23"/>
      <c r="HV137" s="23"/>
      <c r="HW137" s="23"/>
      <c r="HX137" s="23"/>
      <c r="HY137" s="23"/>
      <c r="HZ137" s="23"/>
      <c r="IA137" s="23"/>
      <c r="IB137" s="23"/>
      <c r="IC137" s="23"/>
      <c r="ID137" s="23"/>
      <c r="IE137" s="23"/>
      <c r="IF137" s="23"/>
      <c r="IG137" s="23"/>
      <c r="IH137" s="23"/>
      <c r="II137" s="23"/>
      <c r="IJ137" s="23"/>
      <c r="IK137" s="23"/>
      <c r="IL137" s="23"/>
      <c r="IM137" s="23"/>
      <c r="IN137" s="23"/>
    </row>
    <row r="138" spans="1:248" s="44" customFormat="1" ht="94.5" x14ac:dyDescent="0.25">
      <c r="A138" s="6" t="s">
        <v>256</v>
      </c>
      <c r="B138" s="18" t="s">
        <v>257</v>
      </c>
      <c r="C138" s="11">
        <v>0</v>
      </c>
      <c r="D138" s="11">
        <v>0</v>
      </c>
      <c r="E138" s="11">
        <v>4725.3999999999996</v>
      </c>
      <c r="F138" s="11">
        <f t="shared" si="7"/>
        <v>4725.3999999999996</v>
      </c>
      <c r="G138" s="12" t="s">
        <v>243</v>
      </c>
      <c r="H138" s="19"/>
      <c r="I138" s="19"/>
      <c r="J138" s="11"/>
      <c r="K138" s="19"/>
      <c r="L138" s="19"/>
      <c r="M138" s="11">
        <f t="shared" si="8"/>
        <v>0</v>
      </c>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c r="FG138" s="23"/>
      <c r="FH138" s="23"/>
      <c r="FI138" s="23"/>
      <c r="FJ138" s="23"/>
      <c r="FK138" s="23"/>
      <c r="FL138" s="23"/>
      <c r="FM138" s="23"/>
      <c r="FN138" s="23"/>
      <c r="FO138" s="23"/>
      <c r="FP138" s="23"/>
      <c r="FQ138" s="23"/>
      <c r="FR138" s="23"/>
      <c r="FS138" s="23"/>
      <c r="FT138" s="23"/>
      <c r="FU138" s="23"/>
      <c r="FV138" s="23"/>
      <c r="FW138" s="23"/>
      <c r="FX138" s="23"/>
      <c r="FY138" s="23"/>
      <c r="FZ138" s="23"/>
      <c r="GA138" s="23"/>
      <c r="GB138" s="23"/>
      <c r="GC138" s="23"/>
      <c r="GD138" s="23"/>
      <c r="GE138" s="23"/>
      <c r="GF138" s="23"/>
      <c r="GG138" s="23"/>
      <c r="GH138" s="23"/>
      <c r="GI138" s="23"/>
      <c r="GJ138" s="23"/>
      <c r="GK138" s="23"/>
      <c r="GL138" s="23"/>
      <c r="GM138" s="23"/>
      <c r="GN138" s="23"/>
      <c r="GO138" s="23"/>
      <c r="GP138" s="23"/>
      <c r="GQ138" s="23"/>
      <c r="GR138" s="23"/>
      <c r="GS138" s="23"/>
      <c r="GT138" s="23"/>
      <c r="GU138" s="23"/>
      <c r="GV138" s="23"/>
      <c r="GW138" s="23"/>
      <c r="GX138" s="23"/>
      <c r="GY138" s="23"/>
      <c r="GZ138" s="23"/>
      <c r="HA138" s="23"/>
      <c r="HB138" s="23"/>
      <c r="HC138" s="23"/>
      <c r="HD138" s="23"/>
      <c r="HE138" s="23"/>
      <c r="HF138" s="23"/>
      <c r="HG138" s="23"/>
      <c r="HH138" s="23"/>
      <c r="HI138" s="23"/>
      <c r="HJ138" s="23"/>
      <c r="HK138" s="23"/>
      <c r="HL138" s="23"/>
      <c r="HM138" s="23"/>
      <c r="HN138" s="23"/>
      <c r="HO138" s="23"/>
      <c r="HP138" s="23"/>
      <c r="HQ138" s="23"/>
      <c r="HR138" s="23"/>
      <c r="HS138" s="23"/>
      <c r="HT138" s="23"/>
      <c r="HU138" s="23"/>
      <c r="HV138" s="23"/>
      <c r="HW138" s="23"/>
      <c r="HX138" s="23"/>
      <c r="HY138" s="23"/>
      <c r="HZ138" s="23"/>
      <c r="IA138" s="23"/>
      <c r="IB138" s="23"/>
      <c r="IC138" s="23"/>
      <c r="ID138" s="23"/>
      <c r="IE138" s="23"/>
      <c r="IF138" s="23"/>
      <c r="IG138" s="23"/>
      <c r="IH138" s="23"/>
      <c r="II138" s="23"/>
      <c r="IJ138" s="23"/>
      <c r="IK138" s="23"/>
      <c r="IL138" s="23"/>
      <c r="IM138" s="23"/>
      <c r="IN138" s="23"/>
    </row>
    <row r="139" spans="1:248" s="44" customFormat="1" ht="63" x14ac:dyDescent="0.25">
      <c r="A139" s="6" t="s">
        <v>258</v>
      </c>
      <c r="B139" s="18" t="s">
        <v>259</v>
      </c>
      <c r="C139" s="11">
        <v>108141.1</v>
      </c>
      <c r="D139" s="11">
        <v>108141.1</v>
      </c>
      <c r="E139" s="11">
        <v>108141.1</v>
      </c>
      <c r="F139" s="11">
        <f t="shared" si="7"/>
        <v>0</v>
      </c>
      <c r="G139" s="12"/>
      <c r="H139" s="19">
        <v>108141.1</v>
      </c>
      <c r="I139" s="19">
        <v>108141.1</v>
      </c>
      <c r="J139" s="11">
        <f>I139-H139</f>
        <v>0</v>
      </c>
      <c r="K139" s="19">
        <v>102950.9</v>
      </c>
      <c r="L139" s="19">
        <v>102950.9</v>
      </c>
      <c r="M139" s="11">
        <f t="shared" si="8"/>
        <v>0</v>
      </c>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c r="FG139" s="23"/>
      <c r="FH139" s="23"/>
      <c r="FI139" s="23"/>
      <c r="FJ139" s="23"/>
      <c r="FK139" s="23"/>
      <c r="FL139" s="23"/>
      <c r="FM139" s="23"/>
      <c r="FN139" s="23"/>
      <c r="FO139" s="23"/>
      <c r="FP139" s="23"/>
      <c r="FQ139" s="23"/>
      <c r="FR139" s="23"/>
      <c r="FS139" s="23"/>
      <c r="FT139" s="23"/>
      <c r="FU139" s="23"/>
      <c r="FV139" s="23"/>
      <c r="FW139" s="23"/>
      <c r="FX139" s="23"/>
      <c r="FY139" s="23"/>
      <c r="FZ139" s="23"/>
      <c r="GA139" s="23"/>
      <c r="GB139" s="23"/>
      <c r="GC139" s="23"/>
      <c r="GD139" s="23"/>
      <c r="GE139" s="23"/>
      <c r="GF139" s="23"/>
      <c r="GG139" s="23"/>
      <c r="GH139" s="23"/>
      <c r="GI139" s="23"/>
      <c r="GJ139" s="23"/>
      <c r="GK139" s="23"/>
      <c r="GL139" s="23"/>
      <c r="GM139" s="23"/>
      <c r="GN139" s="23"/>
      <c r="GO139" s="23"/>
      <c r="GP139" s="23"/>
      <c r="GQ139" s="23"/>
      <c r="GR139" s="23"/>
      <c r="GS139" s="23"/>
      <c r="GT139" s="23"/>
      <c r="GU139" s="23"/>
      <c r="GV139" s="23"/>
      <c r="GW139" s="23"/>
      <c r="GX139" s="23"/>
      <c r="GY139" s="23"/>
      <c r="GZ139" s="23"/>
      <c r="HA139" s="23"/>
      <c r="HB139" s="23"/>
      <c r="HC139" s="23"/>
      <c r="HD139" s="23"/>
      <c r="HE139" s="23"/>
      <c r="HF139" s="23"/>
      <c r="HG139" s="23"/>
      <c r="HH139" s="23"/>
      <c r="HI139" s="23"/>
      <c r="HJ139" s="23"/>
      <c r="HK139" s="23"/>
      <c r="HL139" s="23"/>
      <c r="HM139" s="23"/>
      <c r="HN139" s="23"/>
      <c r="HO139" s="23"/>
      <c r="HP139" s="23"/>
      <c r="HQ139" s="23"/>
      <c r="HR139" s="23"/>
      <c r="HS139" s="23"/>
      <c r="HT139" s="23"/>
      <c r="HU139" s="23"/>
      <c r="HV139" s="23"/>
      <c r="HW139" s="23"/>
      <c r="HX139" s="23"/>
      <c r="HY139" s="23"/>
      <c r="HZ139" s="23"/>
      <c r="IA139" s="23"/>
      <c r="IB139" s="23"/>
      <c r="IC139" s="23"/>
      <c r="ID139" s="23"/>
      <c r="IE139" s="23"/>
      <c r="IF139" s="23"/>
      <c r="IG139" s="23"/>
      <c r="IH139" s="23"/>
      <c r="II139" s="23"/>
      <c r="IJ139" s="23"/>
      <c r="IK139" s="23"/>
      <c r="IL139" s="23"/>
      <c r="IM139" s="23"/>
      <c r="IN139" s="23"/>
    </row>
    <row r="140" spans="1:248" ht="47.25" x14ac:dyDescent="0.25">
      <c r="A140" s="6" t="s">
        <v>260</v>
      </c>
      <c r="B140" s="15" t="s">
        <v>261</v>
      </c>
      <c r="C140" s="11">
        <v>786.9</v>
      </c>
      <c r="D140" s="11">
        <v>786.9</v>
      </c>
      <c r="E140" s="11">
        <v>786.9</v>
      </c>
      <c r="F140" s="11">
        <f t="shared" si="7"/>
        <v>0</v>
      </c>
      <c r="G140" s="12"/>
      <c r="H140" s="19">
        <v>1046.8</v>
      </c>
      <c r="I140" s="19">
        <v>1046.8</v>
      </c>
      <c r="J140" s="11">
        <f>I140-H140</f>
        <v>0</v>
      </c>
      <c r="K140" s="19">
        <v>0</v>
      </c>
      <c r="L140" s="19">
        <v>0</v>
      </c>
      <c r="M140" s="11">
        <f t="shared" si="8"/>
        <v>0</v>
      </c>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c r="FE140" s="23"/>
      <c r="FF140" s="23"/>
      <c r="FG140" s="23"/>
      <c r="FH140" s="23"/>
      <c r="FI140" s="23"/>
      <c r="FJ140" s="23"/>
      <c r="FK140" s="23"/>
      <c r="FL140" s="23"/>
      <c r="FM140" s="23"/>
      <c r="FN140" s="23"/>
      <c r="FO140" s="23"/>
      <c r="FP140" s="23"/>
      <c r="FQ140" s="23"/>
      <c r="FR140" s="23"/>
      <c r="FS140" s="23"/>
      <c r="FT140" s="23"/>
      <c r="FU140" s="23"/>
      <c r="FV140" s="23"/>
      <c r="FW140" s="23"/>
      <c r="FX140" s="23"/>
      <c r="FY140" s="23"/>
      <c r="FZ140" s="23"/>
      <c r="GA140" s="23"/>
      <c r="GB140" s="23"/>
      <c r="GC140" s="23"/>
      <c r="GD140" s="23"/>
      <c r="GE140" s="23"/>
      <c r="GF140" s="23"/>
      <c r="GG140" s="23"/>
      <c r="GH140" s="23"/>
      <c r="GI140" s="23"/>
      <c r="GJ140" s="23"/>
      <c r="GK140" s="23"/>
      <c r="GL140" s="23"/>
      <c r="GM140" s="23"/>
      <c r="GN140" s="23"/>
      <c r="GO140" s="23"/>
      <c r="GP140" s="23"/>
      <c r="GQ140" s="23"/>
      <c r="GR140" s="23"/>
      <c r="GS140" s="23"/>
      <c r="GT140" s="23"/>
      <c r="GU140" s="23"/>
      <c r="GV140" s="23"/>
      <c r="GW140" s="23"/>
      <c r="GX140" s="23"/>
      <c r="GY140" s="23"/>
      <c r="GZ140" s="23"/>
      <c r="HA140" s="23"/>
      <c r="HB140" s="23"/>
      <c r="HC140" s="23"/>
      <c r="HD140" s="23"/>
      <c r="HE140" s="23"/>
      <c r="HF140" s="23"/>
      <c r="HG140" s="23"/>
      <c r="HH140" s="23"/>
      <c r="HI140" s="23"/>
      <c r="HJ140" s="23"/>
      <c r="HK140" s="23"/>
      <c r="HL140" s="23"/>
      <c r="HM140" s="23"/>
      <c r="HN140" s="23"/>
      <c r="HO140" s="23"/>
      <c r="HP140" s="23"/>
      <c r="HQ140" s="23"/>
      <c r="HR140" s="23"/>
      <c r="HS140" s="23"/>
      <c r="HT140" s="23"/>
      <c r="HU140" s="23"/>
      <c r="HV140" s="23"/>
      <c r="HW140" s="23"/>
      <c r="HX140" s="23"/>
      <c r="HY140" s="23"/>
      <c r="HZ140" s="23"/>
      <c r="IA140" s="23"/>
      <c r="IB140" s="23"/>
      <c r="IC140" s="23"/>
      <c r="ID140" s="23"/>
      <c r="IE140" s="23"/>
      <c r="IF140" s="23"/>
      <c r="IG140" s="23"/>
      <c r="IH140" s="23"/>
      <c r="II140" s="23"/>
      <c r="IJ140" s="23"/>
      <c r="IK140" s="23"/>
      <c r="IL140" s="23"/>
      <c r="IM140" s="23"/>
      <c r="IN140" s="23"/>
    </row>
    <row r="141" spans="1:248" ht="31.5" x14ac:dyDescent="0.25">
      <c r="A141" s="6" t="s">
        <v>262</v>
      </c>
      <c r="B141" s="15" t="s">
        <v>263</v>
      </c>
      <c r="C141" s="11">
        <v>0</v>
      </c>
      <c r="D141" s="11">
        <v>0</v>
      </c>
      <c r="E141" s="11">
        <v>7094.4</v>
      </c>
      <c r="F141" s="11">
        <f t="shared" si="7"/>
        <v>7094.4</v>
      </c>
      <c r="G141" s="12" t="s">
        <v>243</v>
      </c>
      <c r="H141" s="19"/>
      <c r="I141" s="19"/>
      <c r="J141" s="11"/>
      <c r="K141" s="19"/>
      <c r="L141" s="19"/>
      <c r="M141" s="11">
        <f t="shared" si="8"/>
        <v>0</v>
      </c>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c r="CN141" s="23"/>
      <c r="CO141" s="23"/>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c r="FE141" s="23"/>
      <c r="FF141" s="23"/>
      <c r="FG141" s="23"/>
      <c r="FH141" s="23"/>
      <c r="FI141" s="23"/>
      <c r="FJ141" s="23"/>
      <c r="FK141" s="23"/>
      <c r="FL141" s="23"/>
      <c r="FM141" s="23"/>
      <c r="FN141" s="23"/>
      <c r="FO141" s="23"/>
      <c r="FP141" s="23"/>
      <c r="FQ141" s="23"/>
      <c r="FR141" s="23"/>
      <c r="FS141" s="23"/>
      <c r="FT141" s="23"/>
      <c r="FU141" s="23"/>
      <c r="FV141" s="23"/>
      <c r="FW141" s="23"/>
      <c r="FX141" s="23"/>
      <c r="FY141" s="23"/>
      <c r="FZ141" s="23"/>
      <c r="GA141" s="23"/>
      <c r="GB141" s="23"/>
      <c r="GC141" s="23"/>
      <c r="GD141" s="23"/>
      <c r="GE141" s="23"/>
      <c r="GF141" s="23"/>
      <c r="GG141" s="23"/>
      <c r="GH141" s="23"/>
      <c r="GI141" s="23"/>
      <c r="GJ141" s="23"/>
      <c r="GK141" s="23"/>
      <c r="GL141" s="23"/>
      <c r="GM141" s="23"/>
      <c r="GN141" s="23"/>
      <c r="GO141" s="23"/>
      <c r="GP141" s="23"/>
      <c r="GQ141" s="23"/>
      <c r="GR141" s="23"/>
      <c r="GS141" s="23"/>
      <c r="GT141" s="23"/>
      <c r="GU141" s="23"/>
      <c r="GV141" s="23"/>
      <c r="GW141" s="23"/>
      <c r="GX141" s="23"/>
      <c r="GY141" s="23"/>
      <c r="GZ141" s="23"/>
      <c r="HA141" s="23"/>
      <c r="HB141" s="23"/>
      <c r="HC141" s="23"/>
      <c r="HD141" s="23"/>
      <c r="HE141" s="23"/>
      <c r="HF141" s="23"/>
      <c r="HG141" s="23"/>
      <c r="HH141" s="23"/>
      <c r="HI141" s="23"/>
      <c r="HJ141" s="23"/>
      <c r="HK141" s="23"/>
      <c r="HL141" s="23"/>
      <c r="HM141" s="23"/>
      <c r="HN141" s="23"/>
      <c r="HO141" s="23"/>
      <c r="HP141" s="23"/>
      <c r="HQ141" s="23"/>
      <c r="HR141" s="23"/>
      <c r="HS141" s="23"/>
      <c r="HT141" s="23"/>
      <c r="HU141" s="23"/>
      <c r="HV141" s="23"/>
      <c r="HW141" s="23"/>
      <c r="HX141" s="23"/>
      <c r="HY141" s="23"/>
      <c r="HZ141" s="23"/>
      <c r="IA141" s="23"/>
      <c r="IB141" s="23"/>
      <c r="IC141" s="23"/>
      <c r="ID141" s="23"/>
      <c r="IE141" s="23"/>
      <c r="IF141" s="23"/>
      <c r="IG141" s="23"/>
      <c r="IH141" s="23"/>
      <c r="II141" s="23"/>
      <c r="IJ141" s="23"/>
      <c r="IK141" s="23"/>
      <c r="IL141" s="23"/>
      <c r="IM141" s="23"/>
      <c r="IN141" s="23"/>
    </row>
    <row r="142" spans="1:248" s="44" customFormat="1" ht="31.5" x14ac:dyDescent="0.25">
      <c r="A142" s="6" t="s">
        <v>264</v>
      </c>
      <c r="B142" s="15" t="s">
        <v>265</v>
      </c>
      <c r="C142" s="11">
        <v>1921.9</v>
      </c>
      <c r="D142" s="11">
        <v>1921.9</v>
      </c>
      <c r="E142" s="11">
        <v>1921.9</v>
      </c>
      <c r="F142" s="11">
        <f t="shared" si="7"/>
        <v>0</v>
      </c>
      <c r="G142" s="12"/>
      <c r="H142" s="19">
        <v>0</v>
      </c>
      <c r="I142" s="19">
        <v>0</v>
      </c>
      <c r="J142" s="11">
        <f t="shared" ref="J142:J205" si="15">I142-H142</f>
        <v>0</v>
      </c>
      <c r="K142" s="19">
        <v>0</v>
      </c>
      <c r="L142" s="19">
        <v>0</v>
      </c>
      <c r="M142" s="11">
        <f t="shared" si="8"/>
        <v>0</v>
      </c>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c r="FE142" s="23"/>
      <c r="FF142" s="23"/>
      <c r="FG142" s="23"/>
      <c r="FH142" s="23"/>
      <c r="FI142" s="23"/>
      <c r="FJ142" s="23"/>
      <c r="FK142" s="23"/>
      <c r="FL142" s="23"/>
      <c r="FM142" s="23"/>
      <c r="FN142" s="23"/>
      <c r="FO142" s="23"/>
      <c r="FP142" s="23"/>
      <c r="FQ142" s="23"/>
      <c r="FR142" s="23"/>
      <c r="FS142" s="23"/>
      <c r="FT142" s="23"/>
      <c r="FU142" s="23"/>
      <c r="FV142" s="23"/>
      <c r="FW142" s="23"/>
      <c r="FX142" s="23"/>
      <c r="FY142" s="23"/>
      <c r="FZ142" s="23"/>
      <c r="GA142" s="23"/>
      <c r="GB142" s="23"/>
      <c r="GC142" s="23"/>
      <c r="GD142" s="23"/>
      <c r="GE142" s="23"/>
      <c r="GF142" s="23"/>
      <c r="GG142" s="23"/>
      <c r="GH142" s="23"/>
      <c r="GI142" s="23"/>
      <c r="GJ142" s="23"/>
      <c r="GK142" s="23"/>
      <c r="GL142" s="23"/>
      <c r="GM142" s="23"/>
      <c r="GN142" s="23"/>
      <c r="GO142" s="23"/>
      <c r="GP142" s="23"/>
      <c r="GQ142" s="23"/>
      <c r="GR142" s="23"/>
      <c r="GS142" s="23"/>
      <c r="GT142" s="23"/>
      <c r="GU142" s="23"/>
      <c r="GV142" s="23"/>
      <c r="GW142" s="23"/>
      <c r="GX142" s="23"/>
      <c r="GY142" s="23"/>
      <c r="GZ142" s="23"/>
      <c r="HA142" s="23"/>
      <c r="HB142" s="23"/>
      <c r="HC142" s="23"/>
      <c r="HD142" s="23"/>
      <c r="HE142" s="23"/>
      <c r="HF142" s="23"/>
      <c r="HG142" s="23"/>
      <c r="HH142" s="23"/>
      <c r="HI142" s="23"/>
      <c r="HJ142" s="23"/>
      <c r="HK142" s="23"/>
      <c r="HL142" s="23"/>
      <c r="HM142" s="23"/>
      <c r="HN142" s="23"/>
      <c r="HO142" s="23"/>
      <c r="HP142" s="23"/>
      <c r="HQ142" s="23"/>
      <c r="HR142" s="23"/>
      <c r="HS142" s="23"/>
      <c r="HT142" s="23"/>
      <c r="HU142" s="23"/>
      <c r="HV142" s="23"/>
      <c r="HW142" s="23"/>
      <c r="HX142" s="23"/>
      <c r="HY142" s="23"/>
      <c r="HZ142" s="23"/>
      <c r="IA142" s="23"/>
      <c r="IB142" s="23"/>
      <c r="IC142" s="23"/>
      <c r="ID142" s="23"/>
      <c r="IE142" s="23"/>
      <c r="IF142" s="23"/>
      <c r="IG142" s="23"/>
      <c r="IH142" s="23"/>
      <c r="II142" s="23"/>
      <c r="IJ142" s="23"/>
      <c r="IK142" s="23"/>
      <c r="IL142" s="23"/>
      <c r="IM142" s="23"/>
      <c r="IN142" s="23"/>
    </row>
    <row r="143" spans="1:248" s="44" customFormat="1" ht="63" x14ac:dyDescent="0.25">
      <c r="A143" s="56" t="s">
        <v>266</v>
      </c>
      <c r="B143" s="18" t="s">
        <v>267</v>
      </c>
      <c r="C143" s="11">
        <v>808.3</v>
      </c>
      <c r="D143" s="11">
        <v>808.3</v>
      </c>
      <c r="E143" s="11">
        <v>808.3</v>
      </c>
      <c r="F143" s="11">
        <f t="shared" si="7"/>
        <v>0</v>
      </c>
      <c r="G143" s="12"/>
      <c r="H143" s="19">
        <v>808.3</v>
      </c>
      <c r="I143" s="19">
        <v>808.3</v>
      </c>
      <c r="J143" s="11">
        <f t="shared" si="15"/>
        <v>0</v>
      </c>
      <c r="K143" s="19">
        <v>809.3</v>
      </c>
      <c r="L143" s="19">
        <v>809.3</v>
      </c>
      <c r="M143" s="11">
        <f t="shared" si="8"/>
        <v>0</v>
      </c>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c r="FE143" s="23"/>
      <c r="FF143" s="23"/>
      <c r="FG143" s="23"/>
      <c r="FH143" s="23"/>
      <c r="FI143" s="23"/>
      <c r="FJ143" s="23"/>
      <c r="FK143" s="23"/>
      <c r="FL143" s="23"/>
      <c r="FM143" s="23"/>
      <c r="FN143" s="23"/>
      <c r="FO143" s="23"/>
      <c r="FP143" s="23"/>
      <c r="FQ143" s="23"/>
      <c r="FR143" s="23"/>
      <c r="FS143" s="23"/>
      <c r="FT143" s="23"/>
      <c r="FU143" s="23"/>
      <c r="FV143" s="23"/>
      <c r="FW143" s="23"/>
      <c r="FX143" s="23"/>
      <c r="FY143" s="23"/>
      <c r="FZ143" s="23"/>
      <c r="GA143" s="23"/>
      <c r="GB143" s="23"/>
      <c r="GC143" s="23"/>
      <c r="GD143" s="23"/>
      <c r="GE143" s="23"/>
      <c r="GF143" s="23"/>
      <c r="GG143" s="23"/>
      <c r="GH143" s="23"/>
      <c r="GI143" s="23"/>
      <c r="GJ143" s="23"/>
      <c r="GK143" s="23"/>
      <c r="GL143" s="23"/>
      <c r="GM143" s="23"/>
      <c r="GN143" s="23"/>
      <c r="GO143" s="23"/>
      <c r="GP143" s="23"/>
      <c r="GQ143" s="23"/>
      <c r="GR143" s="23"/>
      <c r="GS143" s="23"/>
      <c r="GT143" s="23"/>
      <c r="GU143" s="23"/>
      <c r="GV143" s="23"/>
      <c r="GW143" s="23"/>
      <c r="GX143" s="23"/>
      <c r="GY143" s="23"/>
      <c r="GZ143" s="23"/>
      <c r="HA143" s="23"/>
      <c r="HB143" s="23"/>
      <c r="HC143" s="23"/>
      <c r="HD143" s="23"/>
      <c r="HE143" s="23"/>
      <c r="HF143" s="23"/>
      <c r="HG143" s="23"/>
      <c r="HH143" s="23"/>
      <c r="HI143" s="23"/>
      <c r="HJ143" s="23"/>
      <c r="HK143" s="23"/>
      <c r="HL143" s="23"/>
      <c r="HM143" s="23"/>
      <c r="HN143" s="23"/>
      <c r="HO143" s="23"/>
      <c r="HP143" s="23"/>
      <c r="HQ143" s="23"/>
      <c r="HR143" s="23"/>
      <c r="HS143" s="23"/>
      <c r="HT143" s="23"/>
      <c r="HU143" s="23"/>
      <c r="HV143" s="23"/>
      <c r="HW143" s="23"/>
      <c r="HX143" s="23"/>
      <c r="HY143" s="23"/>
      <c r="HZ143" s="23"/>
      <c r="IA143" s="23"/>
      <c r="IB143" s="23"/>
      <c r="IC143" s="23"/>
      <c r="ID143" s="23"/>
      <c r="IE143" s="23"/>
      <c r="IF143" s="23"/>
      <c r="IG143" s="23"/>
      <c r="IH143" s="23"/>
      <c r="II143" s="23"/>
      <c r="IJ143" s="23"/>
      <c r="IK143" s="23"/>
      <c r="IL143" s="23"/>
      <c r="IM143" s="23"/>
      <c r="IN143" s="23"/>
    </row>
    <row r="144" spans="1:248" s="44" customFormat="1" ht="63" x14ac:dyDescent="0.25">
      <c r="A144" s="56" t="s">
        <v>266</v>
      </c>
      <c r="B144" s="57" t="s">
        <v>268</v>
      </c>
      <c r="C144" s="11">
        <v>0</v>
      </c>
      <c r="D144" s="11">
        <v>0</v>
      </c>
      <c r="E144" s="11">
        <v>0</v>
      </c>
      <c r="F144" s="11">
        <f t="shared" si="7"/>
        <v>0</v>
      </c>
      <c r="G144" s="12"/>
      <c r="H144" s="19">
        <v>0</v>
      </c>
      <c r="I144" s="19">
        <v>0</v>
      </c>
      <c r="J144" s="11">
        <f t="shared" si="15"/>
        <v>0</v>
      </c>
      <c r="K144" s="19">
        <v>3777</v>
      </c>
      <c r="L144" s="19">
        <v>3777</v>
      </c>
      <c r="M144" s="11">
        <f t="shared" si="8"/>
        <v>0</v>
      </c>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c r="FE144" s="23"/>
      <c r="FF144" s="23"/>
      <c r="FG144" s="23"/>
      <c r="FH144" s="23"/>
      <c r="FI144" s="23"/>
      <c r="FJ144" s="23"/>
      <c r="FK144" s="23"/>
      <c r="FL144" s="23"/>
      <c r="FM144" s="23"/>
      <c r="FN144" s="23"/>
      <c r="FO144" s="23"/>
      <c r="FP144" s="23"/>
      <c r="FQ144" s="23"/>
      <c r="FR144" s="23"/>
      <c r="FS144" s="23"/>
      <c r="FT144" s="23"/>
      <c r="FU144" s="23"/>
      <c r="FV144" s="23"/>
      <c r="FW144" s="23"/>
      <c r="FX144" s="23"/>
      <c r="FY144" s="23"/>
      <c r="FZ144" s="23"/>
      <c r="GA144" s="23"/>
      <c r="GB144" s="23"/>
      <c r="GC144" s="23"/>
      <c r="GD144" s="23"/>
      <c r="GE144" s="23"/>
      <c r="GF144" s="23"/>
      <c r="GG144" s="23"/>
      <c r="GH144" s="23"/>
      <c r="GI144" s="23"/>
      <c r="GJ144" s="23"/>
      <c r="GK144" s="23"/>
      <c r="GL144" s="23"/>
      <c r="GM144" s="23"/>
      <c r="GN144" s="23"/>
      <c r="GO144" s="23"/>
      <c r="GP144" s="23"/>
      <c r="GQ144" s="23"/>
      <c r="GR144" s="23"/>
      <c r="GS144" s="23"/>
      <c r="GT144" s="23"/>
      <c r="GU144" s="23"/>
      <c r="GV144" s="23"/>
      <c r="GW144" s="23"/>
      <c r="GX144" s="23"/>
      <c r="GY144" s="23"/>
      <c r="GZ144" s="23"/>
      <c r="HA144" s="23"/>
      <c r="HB144" s="23"/>
      <c r="HC144" s="23"/>
      <c r="HD144" s="23"/>
      <c r="HE144" s="23"/>
      <c r="HF144" s="23"/>
      <c r="HG144" s="23"/>
      <c r="HH144" s="23"/>
      <c r="HI144" s="23"/>
      <c r="HJ144" s="23"/>
      <c r="HK144" s="23"/>
      <c r="HL144" s="23"/>
      <c r="HM144" s="23"/>
      <c r="HN144" s="23"/>
      <c r="HO144" s="23"/>
      <c r="HP144" s="23"/>
      <c r="HQ144" s="23"/>
      <c r="HR144" s="23"/>
      <c r="HS144" s="23"/>
      <c r="HT144" s="23"/>
      <c r="HU144" s="23"/>
      <c r="HV144" s="23"/>
      <c r="HW144" s="23"/>
      <c r="HX144" s="23"/>
      <c r="HY144" s="23"/>
      <c r="HZ144" s="23"/>
      <c r="IA144" s="23"/>
      <c r="IB144" s="23"/>
      <c r="IC144" s="23"/>
      <c r="ID144" s="23"/>
      <c r="IE144" s="23"/>
      <c r="IF144" s="23"/>
      <c r="IG144" s="23"/>
      <c r="IH144" s="23"/>
      <c r="II144" s="23"/>
      <c r="IJ144" s="23"/>
      <c r="IK144" s="23"/>
      <c r="IL144" s="23"/>
      <c r="IM144" s="23"/>
      <c r="IN144" s="23"/>
    </row>
    <row r="145" spans="1:248" s="44" customFormat="1" ht="47.25" x14ac:dyDescent="0.25">
      <c r="A145" s="56" t="s">
        <v>266</v>
      </c>
      <c r="B145" s="58" t="s">
        <v>269</v>
      </c>
      <c r="C145" s="11">
        <v>63.3</v>
      </c>
      <c r="D145" s="11">
        <v>63.3</v>
      </c>
      <c r="E145" s="11">
        <v>63.3</v>
      </c>
      <c r="F145" s="11">
        <f t="shared" si="7"/>
        <v>0</v>
      </c>
      <c r="G145" s="12"/>
      <c r="H145" s="19">
        <v>0</v>
      </c>
      <c r="I145" s="19">
        <v>0</v>
      </c>
      <c r="J145" s="11">
        <f t="shared" si="15"/>
        <v>0</v>
      </c>
      <c r="K145" s="19">
        <v>0</v>
      </c>
      <c r="L145" s="19">
        <v>0</v>
      </c>
      <c r="M145" s="11">
        <f t="shared" si="8"/>
        <v>0</v>
      </c>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c r="FE145" s="23"/>
      <c r="FF145" s="23"/>
      <c r="FG145" s="23"/>
      <c r="FH145" s="23"/>
      <c r="FI145" s="23"/>
      <c r="FJ145" s="23"/>
      <c r="FK145" s="23"/>
      <c r="FL145" s="23"/>
      <c r="FM145" s="23"/>
      <c r="FN145" s="23"/>
      <c r="FO145" s="23"/>
      <c r="FP145" s="23"/>
      <c r="FQ145" s="23"/>
      <c r="FR145" s="23"/>
      <c r="FS145" s="23"/>
      <c r="FT145" s="23"/>
      <c r="FU145" s="23"/>
      <c r="FV145" s="23"/>
      <c r="FW145" s="23"/>
      <c r="FX145" s="23"/>
      <c r="FY145" s="23"/>
      <c r="FZ145" s="23"/>
      <c r="GA145" s="23"/>
      <c r="GB145" s="23"/>
      <c r="GC145" s="23"/>
      <c r="GD145" s="23"/>
      <c r="GE145" s="23"/>
      <c r="GF145" s="23"/>
      <c r="GG145" s="23"/>
      <c r="GH145" s="23"/>
      <c r="GI145" s="23"/>
      <c r="GJ145" s="23"/>
      <c r="GK145" s="23"/>
      <c r="GL145" s="23"/>
      <c r="GM145" s="23"/>
      <c r="GN145" s="23"/>
      <c r="GO145" s="23"/>
      <c r="GP145" s="23"/>
      <c r="GQ145" s="23"/>
      <c r="GR145" s="23"/>
      <c r="GS145" s="23"/>
      <c r="GT145" s="23"/>
      <c r="GU145" s="23"/>
      <c r="GV145" s="23"/>
      <c r="GW145" s="23"/>
      <c r="GX145" s="23"/>
      <c r="GY145" s="23"/>
      <c r="GZ145" s="23"/>
      <c r="HA145" s="23"/>
      <c r="HB145" s="23"/>
      <c r="HC145" s="23"/>
      <c r="HD145" s="23"/>
      <c r="HE145" s="23"/>
      <c r="HF145" s="23"/>
      <c r="HG145" s="23"/>
      <c r="HH145" s="23"/>
      <c r="HI145" s="23"/>
      <c r="HJ145" s="23"/>
      <c r="HK145" s="23"/>
      <c r="HL145" s="23"/>
      <c r="HM145" s="23"/>
      <c r="HN145" s="23"/>
      <c r="HO145" s="23"/>
      <c r="HP145" s="23"/>
      <c r="HQ145" s="23"/>
      <c r="HR145" s="23"/>
      <c r="HS145" s="23"/>
      <c r="HT145" s="23"/>
      <c r="HU145" s="23"/>
      <c r="HV145" s="23"/>
      <c r="HW145" s="23"/>
      <c r="HX145" s="23"/>
      <c r="HY145" s="23"/>
      <c r="HZ145" s="23"/>
      <c r="IA145" s="23"/>
      <c r="IB145" s="23"/>
      <c r="IC145" s="23"/>
      <c r="ID145" s="23"/>
      <c r="IE145" s="23"/>
      <c r="IF145" s="23"/>
      <c r="IG145" s="23"/>
      <c r="IH145" s="23"/>
      <c r="II145" s="23"/>
      <c r="IJ145" s="23"/>
      <c r="IK145" s="23"/>
      <c r="IL145" s="23"/>
      <c r="IM145" s="23"/>
      <c r="IN145" s="23"/>
    </row>
    <row r="146" spans="1:248" s="44" customFormat="1" ht="31.5" x14ac:dyDescent="0.25">
      <c r="A146" s="59" t="s">
        <v>270</v>
      </c>
      <c r="B146" s="35" t="s">
        <v>271</v>
      </c>
      <c r="C146" s="11">
        <v>58937.8</v>
      </c>
      <c r="D146" s="11">
        <v>58937.8</v>
      </c>
      <c r="E146" s="11">
        <v>58937.8</v>
      </c>
      <c r="F146" s="11">
        <f t="shared" si="7"/>
        <v>0</v>
      </c>
      <c r="G146" s="12"/>
      <c r="H146" s="19">
        <v>65150.1</v>
      </c>
      <c r="I146" s="19">
        <v>65150.1</v>
      </c>
      <c r="J146" s="11">
        <f t="shared" si="15"/>
        <v>0</v>
      </c>
      <c r="K146" s="19">
        <v>0</v>
      </c>
      <c r="L146" s="19">
        <v>0</v>
      </c>
      <c r="M146" s="11">
        <f t="shared" si="8"/>
        <v>0</v>
      </c>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c r="FG146" s="23"/>
      <c r="FH146" s="23"/>
      <c r="FI146" s="23"/>
      <c r="FJ146" s="23"/>
      <c r="FK146" s="23"/>
      <c r="FL146" s="23"/>
      <c r="FM146" s="23"/>
      <c r="FN146" s="23"/>
      <c r="FO146" s="23"/>
      <c r="FP146" s="23"/>
      <c r="FQ146" s="23"/>
      <c r="FR146" s="23"/>
      <c r="FS146" s="23"/>
      <c r="FT146" s="23"/>
      <c r="FU146" s="23"/>
      <c r="FV146" s="23"/>
      <c r="FW146" s="23"/>
      <c r="FX146" s="23"/>
      <c r="FY146" s="23"/>
      <c r="FZ146" s="23"/>
      <c r="GA146" s="23"/>
      <c r="GB146" s="23"/>
      <c r="GC146" s="23"/>
      <c r="GD146" s="23"/>
      <c r="GE146" s="23"/>
      <c r="GF146" s="23"/>
      <c r="GG146" s="23"/>
      <c r="GH146" s="23"/>
      <c r="GI146" s="23"/>
      <c r="GJ146" s="23"/>
      <c r="GK146" s="23"/>
      <c r="GL146" s="23"/>
      <c r="GM146" s="23"/>
      <c r="GN146" s="23"/>
      <c r="GO146" s="23"/>
      <c r="GP146" s="23"/>
      <c r="GQ146" s="23"/>
      <c r="GR146" s="23"/>
      <c r="GS146" s="23"/>
      <c r="GT146" s="23"/>
      <c r="GU146" s="23"/>
      <c r="GV146" s="23"/>
      <c r="GW146" s="23"/>
      <c r="GX146" s="23"/>
      <c r="GY146" s="23"/>
      <c r="GZ146" s="23"/>
      <c r="HA146" s="23"/>
      <c r="HB146" s="23"/>
      <c r="HC146" s="23"/>
      <c r="HD146" s="23"/>
      <c r="HE146" s="23"/>
      <c r="HF146" s="23"/>
      <c r="HG146" s="23"/>
      <c r="HH146" s="23"/>
      <c r="HI146" s="23"/>
      <c r="HJ146" s="23"/>
      <c r="HK146" s="23"/>
      <c r="HL146" s="23"/>
      <c r="HM146" s="23"/>
      <c r="HN146" s="23"/>
      <c r="HO146" s="23"/>
      <c r="HP146" s="23"/>
      <c r="HQ146" s="23"/>
      <c r="HR146" s="23"/>
      <c r="HS146" s="23"/>
      <c r="HT146" s="23"/>
      <c r="HU146" s="23"/>
      <c r="HV146" s="23"/>
      <c r="HW146" s="23"/>
      <c r="HX146" s="23"/>
      <c r="HY146" s="23"/>
      <c r="HZ146" s="23"/>
      <c r="IA146" s="23"/>
      <c r="IB146" s="23"/>
      <c r="IC146" s="23"/>
      <c r="ID146" s="23"/>
      <c r="IE146" s="23"/>
      <c r="IF146" s="23"/>
      <c r="IG146" s="23"/>
      <c r="IH146" s="23"/>
      <c r="II146" s="23"/>
      <c r="IJ146" s="23"/>
      <c r="IK146" s="23"/>
      <c r="IL146" s="23"/>
      <c r="IM146" s="23"/>
      <c r="IN146" s="23"/>
    </row>
    <row r="147" spans="1:248" s="44" customFormat="1" ht="43.5" customHeight="1" x14ac:dyDescent="0.25">
      <c r="A147" s="59" t="s">
        <v>272</v>
      </c>
      <c r="B147" s="35" t="s">
        <v>273</v>
      </c>
      <c r="C147" s="11">
        <v>133053.29999999999</v>
      </c>
      <c r="D147" s="11">
        <v>133053.29999999999</v>
      </c>
      <c r="E147" s="11">
        <v>133053.29999999999</v>
      </c>
      <c r="F147" s="11">
        <f t="shared" si="7"/>
        <v>0</v>
      </c>
      <c r="G147" s="12"/>
      <c r="H147" s="19">
        <v>0</v>
      </c>
      <c r="I147" s="19">
        <v>0</v>
      </c>
      <c r="J147" s="11">
        <f t="shared" si="15"/>
        <v>0</v>
      </c>
      <c r="K147" s="19">
        <v>0</v>
      </c>
      <c r="L147" s="19">
        <v>0</v>
      </c>
      <c r="M147" s="11">
        <f t="shared" si="8"/>
        <v>0</v>
      </c>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c r="FE147" s="23"/>
      <c r="FF147" s="23"/>
      <c r="FG147" s="23"/>
      <c r="FH147" s="23"/>
      <c r="FI147" s="23"/>
      <c r="FJ147" s="23"/>
      <c r="FK147" s="23"/>
      <c r="FL147" s="23"/>
      <c r="FM147" s="23"/>
      <c r="FN147" s="23"/>
      <c r="FO147" s="23"/>
      <c r="FP147" s="23"/>
      <c r="FQ147" s="23"/>
      <c r="FR147" s="23"/>
      <c r="FS147" s="23"/>
      <c r="FT147" s="23"/>
      <c r="FU147" s="23"/>
      <c r="FV147" s="23"/>
      <c r="FW147" s="23"/>
      <c r="FX147" s="23"/>
      <c r="FY147" s="23"/>
      <c r="FZ147" s="23"/>
      <c r="GA147" s="23"/>
      <c r="GB147" s="23"/>
      <c r="GC147" s="23"/>
      <c r="GD147" s="23"/>
      <c r="GE147" s="23"/>
      <c r="GF147" s="23"/>
      <c r="GG147" s="23"/>
      <c r="GH147" s="23"/>
      <c r="GI147" s="23"/>
      <c r="GJ147" s="23"/>
      <c r="GK147" s="23"/>
      <c r="GL147" s="23"/>
      <c r="GM147" s="23"/>
      <c r="GN147" s="23"/>
      <c r="GO147" s="23"/>
      <c r="GP147" s="23"/>
      <c r="GQ147" s="23"/>
      <c r="GR147" s="23"/>
      <c r="GS147" s="23"/>
      <c r="GT147" s="23"/>
      <c r="GU147" s="23"/>
      <c r="GV147" s="23"/>
      <c r="GW147" s="23"/>
      <c r="GX147" s="23"/>
      <c r="GY147" s="23"/>
      <c r="GZ147" s="23"/>
      <c r="HA147" s="23"/>
      <c r="HB147" s="23"/>
      <c r="HC147" s="23"/>
      <c r="HD147" s="23"/>
      <c r="HE147" s="23"/>
      <c r="HF147" s="23"/>
      <c r="HG147" s="23"/>
      <c r="HH147" s="23"/>
      <c r="HI147" s="23"/>
      <c r="HJ147" s="23"/>
      <c r="HK147" s="23"/>
      <c r="HL147" s="23"/>
      <c r="HM147" s="23"/>
      <c r="HN147" s="23"/>
      <c r="HO147" s="23"/>
      <c r="HP147" s="23"/>
      <c r="HQ147" s="23"/>
      <c r="HR147" s="23"/>
      <c r="HS147" s="23"/>
      <c r="HT147" s="23"/>
      <c r="HU147" s="23"/>
      <c r="HV147" s="23"/>
      <c r="HW147" s="23"/>
      <c r="HX147" s="23"/>
      <c r="HY147" s="23"/>
      <c r="HZ147" s="23"/>
      <c r="IA147" s="23"/>
      <c r="IB147" s="23"/>
      <c r="IC147" s="23"/>
      <c r="ID147" s="23"/>
      <c r="IE147" s="23"/>
      <c r="IF147" s="23"/>
      <c r="IG147" s="23"/>
      <c r="IH147" s="23"/>
      <c r="II147" s="23"/>
      <c r="IJ147" s="23"/>
      <c r="IK147" s="23"/>
      <c r="IL147" s="23"/>
      <c r="IM147" s="23"/>
      <c r="IN147" s="23"/>
    </row>
    <row r="148" spans="1:248" s="44" customFormat="1" ht="56.25" customHeight="1" x14ac:dyDescent="0.25">
      <c r="A148" s="6" t="s">
        <v>274</v>
      </c>
      <c r="B148" s="15" t="s">
        <v>275</v>
      </c>
      <c r="C148" s="11">
        <v>0</v>
      </c>
      <c r="D148" s="11">
        <v>0</v>
      </c>
      <c r="E148" s="11">
        <v>0</v>
      </c>
      <c r="F148" s="11">
        <f t="shared" si="7"/>
        <v>0</v>
      </c>
      <c r="G148" s="12"/>
      <c r="H148" s="19">
        <v>23151.8</v>
      </c>
      <c r="I148" s="19">
        <v>23151.8</v>
      </c>
      <c r="J148" s="11">
        <f t="shared" si="15"/>
        <v>0</v>
      </c>
      <c r="K148" s="19">
        <v>23151.8</v>
      </c>
      <c r="L148" s="19">
        <v>23151.8</v>
      </c>
      <c r="M148" s="11">
        <f t="shared" si="8"/>
        <v>0</v>
      </c>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c r="FE148" s="23"/>
      <c r="FF148" s="23"/>
      <c r="FG148" s="23"/>
      <c r="FH148" s="23"/>
      <c r="FI148" s="23"/>
      <c r="FJ148" s="23"/>
      <c r="FK148" s="23"/>
      <c r="FL148" s="23"/>
      <c r="FM148" s="23"/>
      <c r="FN148" s="23"/>
      <c r="FO148" s="23"/>
      <c r="FP148" s="23"/>
      <c r="FQ148" s="23"/>
      <c r="FR148" s="23"/>
      <c r="FS148" s="23"/>
      <c r="FT148" s="23"/>
      <c r="FU148" s="23"/>
      <c r="FV148" s="23"/>
      <c r="FW148" s="23"/>
      <c r="FX148" s="23"/>
      <c r="FY148" s="23"/>
      <c r="FZ148" s="23"/>
      <c r="GA148" s="23"/>
      <c r="GB148" s="23"/>
      <c r="GC148" s="23"/>
      <c r="GD148" s="23"/>
      <c r="GE148" s="23"/>
      <c r="GF148" s="23"/>
      <c r="GG148" s="23"/>
      <c r="GH148" s="23"/>
      <c r="GI148" s="23"/>
      <c r="GJ148" s="23"/>
      <c r="GK148" s="23"/>
      <c r="GL148" s="23"/>
      <c r="GM148" s="23"/>
      <c r="GN148" s="23"/>
      <c r="GO148" s="23"/>
      <c r="GP148" s="23"/>
      <c r="GQ148" s="23"/>
      <c r="GR148" s="23"/>
      <c r="GS148" s="23"/>
      <c r="GT148" s="23"/>
      <c r="GU148" s="23"/>
      <c r="GV148" s="23"/>
      <c r="GW148" s="23"/>
      <c r="GX148" s="23"/>
      <c r="GY148" s="23"/>
      <c r="GZ148" s="23"/>
      <c r="HA148" s="23"/>
      <c r="HB148" s="23"/>
      <c r="HC148" s="23"/>
      <c r="HD148" s="23"/>
      <c r="HE148" s="23"/>
      <c r="HF148" s="23"/>
      <c r="HG148" s="23"/>
      <c r="HH148" s="23"/>
      <c r="HI148" s="23"/>
      <c r="HJ148" s="23"/>
      <c r="HK148" s="23"/>
      <c r="HL148" s="23"/>
      <c r="HM148" s="23"/>
      <c r="HN148" s="23"/>
      <c r="HO148" s="23"/>
      <c r="HP148" s="23"/>
      <c r="HQ148" s="23"/>
      <c r="HR148" s="23"/>
      <c r="HS148" s="23"/>
      <c r="HT148" s="23"/>
      <c r="HU148" s="23"/>
      <c r="HV148" s="23"/>
      <c r="HW148" s="23"/>
      <c r="HX148" s="23"/>
      <c r="HY148" s="23"/>
      <c r="HZ148" s="23"/>
      <c r="IA148" s="23"/>
      <c r="IB148" s="23"/>
      <c r="IC148" s="23"/>
      <c r="ID148" s="23"/>
      <c r="IE148" s="23"/>
      <c r="IF148" s="23"/>
      <c r="IG148" s="23"/>
      <c r="IH148" s="23"/>
      <c r="II148" s="23"/>
      <c r="IJ148" s="23"/>
      <c r="IK148" s="23"/>
      <c r="IL148" s="23"/>
      <c r="IM148" s="23"/>
      <c r="IN148" s="23"/>
    </row>
    <row r="149" spans="1:248" s="44" customFormat="1" ht="70.5" customHeight="1" x14ac:dyDescent="0.25">
      <c r="A149" s="6" t="s">
        <v>274</v>
      </c>
      <c r="B149" s="15" t="s">
        <v>276</v>
      </c>
      <c r="C149" s="11">
        <v>55245.599999999999</v>
      </c>
      <c r="D149" s="11">
        <v>0</v>
      </c>
      <c r="E149" s="11">
        <v>0</v>
      </c>
      <c r="F149" s="11">
        <f t="shared" si="7"/>
        <v>0</v>
      </c>
      <c r="G149" s="12"/>
      <c r="H149" s="19">
        <v>0</v>
      </c>
      <c r="I149" s="19">
        <v>0</v>
      </c>
      <c r="J149" s="11">
        <f t="shared" si="15"/>
        <v>0</v>
      </c>
      <c r="K149" s="19">
        <v>0</v>
      </c>
      <c r="L149" s="19">
        <v>0</v>
      </c>
      <c r="M149" s="11">
        <f t="shared" si="8"/>
        <v>0</v>
      </c>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c r="FE149" s="23"/>
      <c r="FF149" s="23"/>
      <c r="FG149" s="23"/>
      <c r="FH149" s="23"/>
      <c r="FI149" s="23"/>
      <c r="FJ149" s="23"/>
      <c r="FK149" s="23"/>
      <c r="FL149" s="23"/>
      <c r="FM149" s="23"/>
      <c r="FN149" s="23"/>
      <c r="FO149" s="23"/>
      <c r="FP149" s="23"/>
      <c r="FQ149" s="23"/>
      <c r="FR149" s="23"/>
      <c r="FS149" s="23"/>
      <c r="FT149" s="23"/>
      <c r="FU149" s="23"/>
      <c r="FV149" s="23"/>
      <c r="FW149" s="23"/>
      <c r="FX149" s="23"/>
      <c r="FY149" s="23"/>
      <c r="FZ149" s="23"/>
      <c r="GA149" s="23"/>
      <c r="GB149" s="23"/>
      <c r="GC149" s="23"/>
      <c r="GD149" s="23"/>
      <c r="GE149" s="23"/>
      <c r="GF149" s="23"/>
      <c r="GG149" s="23"/>
      <c r="GH149" s="23"/>
      <c r="GI149" s="23"/>
      <c r="GJ149" s="23"/>
      <c r="GK149" s="23"/>
      <c r="GL149" s="23"/>
      <c r="GM149" s="23"/>
      <c r="GN149" s="23"/>
      <c r="GO149" s="23"/>
      <c r="GP149" s="23"/>
      <c r="GQ149" s="23"/>
      <c r="GR149" s="23"/>
      <c r="GS149" s="23"/>
      <c r="GT149" s="23"/>
      <c r="GU149" s="23"/>
      <c r="GV149" s="23"/>
      <c r="GW149" s="23"/>
      <c r="GX149" s="23"/>
      <c r="GY149" s="23"/>
      <c r="GZ149" s="23"/>
      <c r="HA149" s="23"/>
      <c r="HB149" s="23"/>
      <c r="HC149" s="23"/>
      <c r="HD149" s="23"/>
      <c r="HE149" s="23"/>
      <c r="HF149" s="23"/>
      <c r="HG149" s="23"/>
      <c r="HH149" s="23"/>
      <c r="HI149" s="23"/>
      <c r="HJ149" s="23"/>
      <c r="HK149" s="23"/>
      <c r="HL149" s="23"/>
      <c r="HM149" s="23"/>
      <c r="HN149" s="23"/>
      <c r="HO149" s="23"/>
      <c r="HP149" s="23"/>
      <c r="HQ149" s="23"/>
      <c r="HR149" s="23"/>
      <c r="HS149" s="23"/>
      <c r="HT149" s="23"/>
      <c r="HU149" s="23"/>
      <c r="HV149" s="23"/>
      <c r="HW149" s="23"/>
      <c r="HX149" s="23"/>
      <c r="HY149" s="23"/>
      <c r="HZ149" s="23"/>
      <c r="IA149" s="23"/>
      <c r="IB149" s="23"/>
      <c r="IC149" s="23"/>
      <c r="ID149" s="23"/>
      <c r="IE149" s="23"/>
      <c r="IF149" s="23"/>
      <c r="IG149" s="23"/>
      <c r="IH149" s="23"/>
      <c r="II149" s="23"/>
      <c r="IJ149" s="23"/>
      <c r="IK149" s="23"/>
      <c r="IL149" s="23"/>
      <c r="IM149" s="23"/>
      <c r="IN149" s="23"/>
    </row>
    <row r="150" spans="1:248" s="44" customFormat="1" ht="63" x14ac:dyDescent="0.25">
      <c r="A150" s="6" t="s">
        <v>274</v>
      </c>
      <c r="B150" s="15" t="s">
        <v>277</v>
      </c>
      <c r="C150" s="11">
        <v>0</v>
      </c>
      <c r="D150" s="11">
        <v>0</v>
      </c>
      <c r="E150" s="11">
        <v>135038.29999999999</v>
      </c>
      <c r="F150" s="11">
        <f t="shared" si="7"/>
        <v>135038.29999999999</v>
      </c>
      <c r="G150" s="12" t="s">
        <v>243</v>
      </c>
      <c r="H150" s="19">
        <v>0</v>
      </c>
      <c r="I150" s="19">
        <v>0</v>
      </c>
      <c r="J150" s="11">
        <f t="shared" si="15"/>
        <v>0</v>
      </c>
      <c r="K150" s="19">
        <v>0</v>
      </c>
      <c r="L150" s="19">
        <v>0</v>
      </c>
      <c r="M150" s="11">
        <f t="shared" si="8"/>
        <v>0</v>
      </c>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c r="FE150" s="23"/>
      <c r="FF150" s="23"/>
      <c r="FG150" s="23"/>
      <c r="FH150" s="23"/>
      <c r="FI150" s="23"/>
      <c r="FJ150" s="23"/>
      <c r="FK150" s="23"/>
      <c r="FL150" s="23"/>
      <c r="FM150" s="23"/>
      <c r="FN150" s="23"/>
      <c r="FO150" s="23"/>
      <c r="FP150" s="23"/>
      <c r="FQ150" s="23"/>
      <c r="FR150" s="23"/>
      <c r="FS150" s="23"/>
      <c r="FT150" s="23"/>
      <c r="FU150" s="23"/>
      <c r="FV150" s="23"/>
      <c r="FW150" s="23"/>
      <c r="FX150" s="23"/>
      <c r="FY150" s="23"/>
      <c r="FZ150" s="23"/>
      <c r="GA150" s="23"/>
      <c r="GB150" s="23"/>
      <c r="GC150" s="23"/>
      <c r="GD150" s="23"/>
      <c r="GE150" s="23"/>
      <c r="GF150" s="23"/>
      <c r="GG150" s="23"/>
      <c r="GH150" s="23"/>
      <c r="GI150" s="23"/>
      <c r="GJ150" s="23"/>
      <c r="GK150" s="23"/>
      <c r="GL150" s="23"/>
      <c r="GM150" s="23"/>
      <c r="GN150" s="23"/>
      <c r="GO150" s="23"/>
      <c r="GP150" s="23"/>
      <c r="GQ150" s="23"/>
      <c r="GR150" s="23"/>
      <c r="GS150" s="23"/>
      <c r="GT150" s="23"/>
      <c r="GU150" s="23"/>
      <c r="GV150" s="23"/>
      <c r="GW150" s="23"/>
      <c r="GX150" s="23"/>
      <c r="GY150" s="23"/>
      <c r="GZ150" s="23"/>
      <c r="HA150" s="23"/>
      <c r="HB150" s="23"/>
      <c r="HC150" s="23"/>
      <c r="HD150" s="23"/>
      <c r="HE150" s="23"/>
      <c r="HF150" s="23"/>
      <c r="HG150" s="23"/>
      <c r="HH150" s="23"/>
      <c r="HI150" s="23"/>
      <c r="HJ150" s="23"/>
      <c r="HK150" s="23"/>
      <c r="HL150" s="23"/>
      <c r="HM150" s="23"/>
      <c r="HN150" s="23"/>
      <c r="HO150" s="23"/>
      <c r="HP150" s="23"/>
      <c r="HQ150" s="23"/>
      <c r="HR150" s="23"/>
      <c r="HS150" s="23"/>
      <c r="HT150" s="23"/>
      <c r="HU150" s="23"/>
      <c r="HV150" s="23"/>
      <c r="HW150" s="23"/>
      <c r="HX150" s="23"/>
      <c r="HY150" s="23"/>
      <c r="HZ150" s="23"/>
      <c r="IA150" s="23"/>
      <c r="IB150" s="23"/>
      <c r="IC150" s="23"/>
      <c r="ID150" s="23"/>
      <c r="IE150" s="23"/>
      <c r="IF150" s="23"/>
      <c r="IG150" s="23"/>
      <c r="IH150" s="23"/>
      <c r="II150" s="23"/>
      <c r="IJ150" s="23"/>
      <c r="IK150" s="23"/>
      <c r="IL150" s="23"/>
      <c r="IM150" s="23"/>
      <c r="IN150" s="23"/>
    </row>
    <row r="151" spans="1:248" s="44" customFormat="1" ht="31.5" x14ac:dyDescent="0.25">
      <c r="A151" s="59" t="s">
        <v>278</v>
      </c>
      <c r="B151" s="18" t="s">
        <v>279</v>
      </c>
      <c r="C151" s="11">
        <v>135038.29999999999</v>
      </c>
      <c r="D151" s="11">
        <v>135038.29999999999</v>
      </c>
      <c r="E151" s="11">
        <v>0</v>
      </c>
      <c r="F151" s="11">
        <f t="shared" si="7"/>
        <v>-135038.29999999999</v>
      </c>
      <c r="G151" s="12" t="s">
        <v>243</v>
      </c>
      <c r="H151" s="19">
        <v>0</v>
      </c>
      <c r="I151" s="19">
        <v>0</v>
      </c>
      <c r="J151" s="11">
        <f t="shared" si="15"/>
        <v>0</v>
      </c>
      <c r="K151" s="19">
        <v>0</v>
      </c>
      <c r="L151" s="19">
        <v>0</v>
      </c>
      <c r="M151" s="11">
        <f t="shared" si="8"/>
        <v>0</v>
      </c>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c r="FO151" s="23"/>
      <c r="FP151" s="23"/>
      <c r="FQ151" s="23"/>
      <c r="FR151" s="23"/>
      <c r="FS151" s="23"/>
      <c r="FT151" s="23"/>
      <c r="FU151" s="23"/>
      <c r="FV151" s="23"/>
      <c r="FW151" s="23"/>
      <c r="FX151" s="23"/>
      <c r="FY151" s="23"/>
      <c r="FZ151" s="23"/>
      <c r="GA151" s="23"/>
      <c r="GB151" s="23"/>
      <c r="GC151" s="23"/>
      <c r="GD151" s="23"/>
      <c r="GE151" s="23"/>
      <c r="GF151" s="23"/>
      <c r="GG151" s="23"/>
      <c r="GH151" s="23"/>
      <c r="GI151" s="23"/>
      <c r="GJ151" s="23"/>
      <c r="GK151" s="23"/>
      <c r="GL151" s="23"/>
      <c r="GM151" s="23"/>
      <c r="GN151" s="23"/>
      <c r="GO151" s="23"/>
      <c r="GP151" s="23"/>
      <c r="GQ151" s="23"/>
      <c r="GR151" s="23"/>
      <c r="GS151" s="23"/>
      <c r="GT151" s="23"/>
      <c r="GU151" s="23"/>
      <c r="GV151" s="23"/>
      <c r="GW151" s="23"/>
      <c r="GX151" s="23"/>
      <c r="GY151" s="23"/>
      <c r="GZ151" s="23"/>
      <c r="HA151" s="23"/>
      <c r="HB151" s="23"/>
      <c r="HC151" s="23"/>
      <c r="HD151" s="23"/>
      <c r="HE151" s="23"/>
      <c r="HF151" s="23"/>
      <c r="HG151" s="23"/>
      <c r="HH151" s="23"/>
      <c r="HI151" s="23"/>
      <c r="HJ151" s="23"/>
      <c r="HK151" s="23"/>
      <c r="HL151" s="23"/>
      <c r="HM151" s="23"/>
      <c r="HN151" s="23"/>
      <c r="HO151" s="23"/>
      <c r="HP151" s="23"/>
      <c r="HQ151" s="23"/>
      <c r="HR151" s="23"/>
      <c r="HS151" s="23"/>
      <c r="HT151" s="23"/>
      <c r="HU151" s="23"/>
      <c r="HV151" s="23"/>
      <c r="HW151" s="23"/>
      <c r="HX151" s="23"/>
      <c r="HY151" s="23"/>
      <c r="HZ151" s="23"/>
      <c r="IA151" s="23"/>
      <c r="IB151" s="23"/>
      <c r="IC151" s="23"/>
      <c r="ID151" s="23"/>
      <c r="IE151" s="23"/>
      <c r="IF151" s="23"/>
      <c r="IG151" s="23"/>
      <c r="IH151" s="23"/>
      <c r="II151" s="23"/>
      <c r="IJ151" s="23"/>
      <c r="IK151" s="23"/>
      <c r="IL151" s="23"/>
      <c r="IM151" s="23"/>
      <c r="IN151" s="23"/>
    </row>
    <row r="152" spans="1:248" s="44" customFormat="1" ht="63" x14ac:dyDescent="0.25">
      <c r="A152" s="60" t="s">
        <v>278</v>
      </c>
      <c r="B152" s="61" t="s">
        <v>280</v>
      </c>
      <c r="C152" s="11">
        <v>0</v>
      </c>
      <c r="D152" s="11">
        <v>12689.8</v>
      </c>
      <c r="E152" s="11">
        <v>12689.8</v>
      </c>
      <c r="F152" s="11">
        <f t="shared" si="7"/>
        <v>0</v>
      </c>
      <c r="G152" s="12"/>
      <c r="H152" s="19">
        <v>0</v>
      </c>
      <c r="I152" s="19">
        <v>0</v>
      </c>
      <c r="J152" s="11">
        <f t="shared" si="15"/>
        <v>0</v>
      </c>
      <c r="K152" s="19">
        <v>0</v>
      </c>
      <c r="L152" s="19">
        <v>0</v>
      </c>
      <c r="M152" s="11">
        <f t="shared" si="8"/>
        <v>0</v>
      </c>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c r="FG152" s="23"/>
      <c r="FH152" s="23"/>
      <c r="FI152" s="23"/>
      <c r="FJ152" s="23"/>
      <c r="FK152" s="23"/>
      <c r="FL152" s="23"/>
      <c r="FM152" s="23"/>
      <c r="FN152" s="23"/>
      <c r="FO152" s="23"/>
      <c r="FP152" s="23"/>
      <c r="FQ152" s="23"/>
      <c r="FR152" s="23"/>
      <c r="FS152" s="23"/>
      <c r="FT152" s="23"/>
      <c r="FU152" s="23"/>
      <c r="FV152" s="23"/>
      <c r="FW152" s="23"/>
      <c r="FX152" s="23"/>
      <c r="FY152" s="23"/>
      <c r="FZ152" s="23"/>
      <c r="GA152" s="23"/>
      <c r="GB152" s="23"/>
      <c r="GC152" s="23"/>
      <c r="GD152" s="23"/>
      <c r="GE152" s="23"/>
      <c r="GF152" s="23"/>
      <c r="GG152" s="23"/>
      <c r="GH152" s="23"/>
      <c r="GI152" s="23"/>
      <c r="GJ152" s="23"/>
      <c r="GK152" s="23"/>
      <c r="GL152" s="23"/>
      <c r="GM152" s="23"/>
      <c r="GN152" s="23"/>
      <c r="GO152" s="23"/>
      <c r="GP152" s="23"/>
      <c r="GQ152" s="23"/>
      <c r="GR152" s="23"/>
      <c r="GS152" s="23"/>
      <c r="GT152" s="23"/>
      <c r="GU152" s="23"/>
      <c r="GV152" s="23"/>
      <c r="GW152" s="23"/>
      <c r="GX152" s="23"/>
      <c r="GY152" s="23"/>
      <c r="GZ152" s="23"/>
      <c r="HA152" s="23"/>
      <c r="HB152" s="23"/>
      <c r="HC152" s="23"/>
      <c r="HD152" s="23"/>
      <c r="HE152" s="23"/>
      <c r="HF152" s="23"/>
      <c r="HG152" s="23"/>
      <c r="HH152" s="23"/>
      <c r="HI152" s="23"/>
      <c r="HJ152" s="23"/>
      <c r="HK152" s="23"/>
      <c r="HL152" s="23"/>
      <c r="HM152" s="23"/>
      <c r="HN152" s="23"/>
      <c r="HO152" s="23"/>
      <c r="HP152" s="23"/>
      <c r="HQ152" s="23"/>
      <c r="HR152" s="23"/>
      <c r="HS152" s="23"/>
      <c r="HT152" s="23"/>
      <c r="HU152" s="23"/>
      <c r="HV152" s="23"/>
      <c r="HW152" s="23"/>
      <c r="HX152" s="23"/>
      <c r="HY152" s="23"/>
      <c r="HZ152" s="23"/>
      <c r="IA152" s="23"/>
      <c r="IB152" s="23"/>
      <c r="IC152" s="23"/>
      <c r="ID152" s="23"/>
      <c r="IE152" s="23"/>
      <c r="IF152" s="23"/>
      <c r="IG152" s="23"/>
      <c r="IH152" s="23"/>
      <c r="II152" s="23"/>
      <c r="IJ152" s="23"/>
      <c r="IK152" s="23"/>
      <c r="IL152" s="23"/>
      <c r="IM152" s="23"/>
      <c r="IN152" s="23"/>
    </row>
    <row r="153" spans="1:248" s="44" customFormat="1" ht="63" x14ac:dyDescent="0.25">
      <c r="A153" s="59" t="s">
        <v>278</v>
      </c>
      <c r="B153" s="18" t="s">
        <v>281</v>
      </c>
      <c r="C153" s="11">
        <v>100000</v>
      </c>
      <c r="D153" s="11">
        <v>100000</v>
      </c>
      <c r="E153" s="11">
        <v>100000</v>
      </c>
      <c r="F153" s="11">
        <f t="shared" si="7"/>
        <v>0</v>
      </c>
      <c r="G153" s="12"/>
      <c r="H153" s="19">
        <v>100000</v>
      </c>
      <c r="I153" s="19">
        <v>100000</v>
      </c>
      <c r="J153" s="11">
        <f t="shared" si="15"/>
        <v>0</v>
      </c>
      <c r="K153" s="19">
        <v>100000</v>
      </c>
      <c r="L153" s="19">
        <v>100000</v>
      </c>
      <c r="M153" s="11">
        <f t="shared" si="8"/>
        <v>0</v>
      </c>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c r="FG153" s="23"/>
      <c r="FH153" s="23"/>
      <c r="FI153" s="23"/>
      <c r="FJ153" s="23"/>
      <c r="FK153" s="23"/>
      <c r="FL153" s="23"/>
      <c r="FM153" s="23"/>
      <c r="FN153" s="23"/>
      <c r="FO153" s="23"/>
      <c r="FP153" s="23"/>
      <c r="FQ153" s="23"/>
      <c r="FR153" s="23"/>
      <c r="FS153" s="23"/>
      <c r="FT153" s="23"/>
      <c r="FU153" s="23"/>
      <c r="FV153" s="23"/>
      <c r="FW153" s="23"/>
      <c r="FX153" s="23"/>
      <c r="FY153" s="23"/>
      <c r="FZ153" s="23"/>
      <c r="GA153" s="23"/>
      <c r="GB153" s="23"/>
      <c r="GC153" s="23"/>
      <c r="GD153" s="23"/>
      <c r="GE153" s="23"/>
      <c r="GF153" s="23"/>
      <c r="GG153" s="23"/>
      <c r="GH153" s="23"/>
      <c r="GI153" s="23"/>
      <c r="GJ153" s="23"/>
      <c r="GK153" s="23"/>
      <c r="GL153" s="23"/>
      <c r="GM153" s="23"/>
      <c r="GN153" s="23"/>
      <c r="GO153" s="23"/>
      <c r="GP153" s="23"/>
      <c r="GQ153" s="23"/>
      <c r="GR153" s="23"/>
      <c r="GS153" s="23"/>
      <c r="GT153" s="23"/>
      <c r="GU153" s="23"/>
      <c r="GV153" s="23"/>
      <c r="GW153" s="23"/>
      <c r="GX153" s="23"/>
      <c r="GY153" s="23"/>
      <c r="GZ153" s="23"/>
      <c r="HA153" s="23"/>
      <c r="HB153" s="23"/>
      <c r="HC153" s="23"/>
      <c r="HD153" s="23"/>
      <c r="HE153" s="23"/>
      <c r="HF153" s="23"/>
      <c r="HG153" s="23"/>
      <c r="HH153" s="23"/>
      <c r="HI153" s="23"/>
      <c r="HJ153" s="23"/>
      <c r="HK153" s="23"/>
      <c r="HL153" s="23"/>
      <c r="HM153" s="23"/>
      <c r="HN153" s="23"/>
      <c r="HO153" s="23"/>
      <c r="HP153" s="23"/>
      <c r="HQ153" s="23"/>
      <c r="HR153" s="23"/>
      <c r="HS153" s="23"/>
      <c r="HT153" s="23"/>
      <c r="HU153" s="23"/>
      <c r="HV153" s="23"/>
      <c r="HW153" s="23"/>
      <c r="HX153" s="23"/>
      <c r="HY153" s="23"/>
      <c r="HZ153" s="23"/>
      <c r="IA153" s="23"/>
      <c r="IB153" s="23"/>
      <c r="IC153" s="23"/>
      <c r="ID153" s="23"/>
      <c r="IE153" s="23"/>
      <c r="IF153" s="23"/>
      <c r="IG153" s="23"/>
      <c r="IH153" s="23"/>
      <c r="II153" s="23"/>
      <c r="IJ153" s="23"/>
      <c r="IK153" s="23"/>
      <c r="IL153" s="23"/>
      <c r="IM153" s="23"/>
      <c r="IN153" s="23"/>
    </row>
    <row r="154" spans="1:248" s="44" customFormat="1" ht="63" x14ac:dyDescent="0.25">
      <c r="A154" s="59" t="s">
        <v>278</v>
      </c>
      <c r="B154" s="18" t="s">
        <v>282</v>
      </c>
      <c r="C154" s="11">
        <v>5000</v>
      </c>
      <c r="D154" s="11">
        <v>5000</v>
      </c>
      <c r="E154" s="11">
        <v>5000</v>
      </c>
      <c r="F154" s="11">
        <f t="shared" si="7"/>
        <v>0</v>
      </c>
      <c r="G154" s="12"/>
      <c r="H154" s="19">
        <v>5000</v>
      </c>
      <c r="I154" s="19">
        <v>5000</v>
      </c>
      <c r="J154" s="11">
        <f t="shared" si="15"/>
        <v>0</v>
      </c>
      <c r="K154" s="19">
        <v>5000</v>
      </c>
      <c r="L154" s="19">
        <v>5000</v>
      </c>
      <c r="M154" s="11">
        <f t="shared" si="8"/>
        <v>0</v>
      </c>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c r="FE154" s="23"/>
      <c r="FF154" s="23"/>
      <c r="FG154" s="23"/>
      <c r="FH154" s="23"/>
      <c r="FI154" s="23"/>
      <c r="FJ154" s="23"/>
      <c r="FK154" s="23"/>
      <c r="FL154" s="23"/>
      <c r="FM154" s="23"/>
      <c r="FN154" s="23"/>
      <c r="FO154" s="23"/>
      <c r="FP154" s="23"/>
      <c r="FQ154" s="23"/>
      <c r="FR154" s="23"/>
      <c r="FS154" s="23"/>
      <c r="FT154" s="23"/>
      <c r="FU154" s="23"/>
      <c r="FV154" s="23"/>
      <c r="FW154" s="23"/>
      <c r="FX154" s="23"/>
      <c r="FY154" s="23"/>
      <c r="FZ154" s="23"/>
      <c r="GA154" s="23"/>
      <c r="GB154" s="23"/>
      <c r="GC154" s="23"/>
      <c r="GD154" s="23"/>
      <c r="GE154" s="23"/>
      <c r="GF154" s="23"/>
      <c r="GG154" s="23"/>
      <c r="GH154" s="23"/>
      <c r="GI154" s="23"/>
      <c r="GJ154" s="23"/>
      <c r="GK154" s="23"/>
      <c r="GL154" s="23"/>
      <c r="GM154" s="23"/>
      <c r="GN154" s="23"/>
      <c r="GO154" s="23"/>
      <c r="GP154" s="23"/>
      <c r="GQ154" s="23"/>
      <c r="GR154" s="23"/>
      <c r="GS154" s="23"/>
      <c r="GT154" s="23"/>
      <c r="GU154" s="23"/>
      <c r="GV154" s="23"/>
      <c r="GW154" s="23"/>
      <c r="GX154" s="23"/>
      <c r="GY154" s="23"/>
      <c r="GZ154" s="23"/>
      <c r="HA154" s="23"/>
      <c r="HB154" s="23"/>
      <c r="HC154" s="23"/>
      <c r="HD154" s="23"/>
      <c r="HE154" s="23"/>
      <c r="HF154" s="23"/>
      <c r="HG154" s="23"/>
      <c r="HH154" s="23"/>
      <c r="HI154" s="23"/>
      <c r="HJ154" s="23"/>
      <c r="HK154" s="23"/>
      <c r="HL154" s="23"/>
      <c r="HM154" s="23"/>
      <c r="HN154" s="23"/>
      <c r="HO154" s="23"/>
      <c r="HP154" s="23"/>
      <c r="HQ154" s="23"/>
      <c r="HR154" s="23"/>
      <c r="HS154" s="23"/>
      <c r="HT154" s="23"/>
      <c r="HU154" s="23"/>
      <c r="HV154" s="23"/>
      <c r="HW154" s="23"/>
      <c r="HX154" s="23"/>
      <c r="HY154" s="23"/>
      <c r="HZ154" s="23"/>
      <c r="IA154" s="23"/>
      <c r="IB154" s="23"/>
      <c r="IC154" s="23"/>
      <c r="ID154" s="23"/>
      <c r="IE154" s="23"/>
      <c r="IF154" s="23"/>
      <c r="IG154" s="23"/>
      <c r="IH154" s="23"/>
      <c r="II154" s="23"/>
      <c r="IJ154" s="23"/>
      <c r="IK154" s="23"/>
      <c r="IL154" s="23"/>
      <c r="IM154" s="23"/>
      <c r="IN154" s="23"/>
    </row>
    <row r="155" spans="1:248" s="44" customFormat="1" ht="110.25" x14ac:dyDescent="0.25">
      <c r="A155" s="59" t="s">
        <v>278</v>
      </c>
      <c r="B155" s="18" t="s">
        <v>283</v>
      </c>
      <c r="C155" s="11">
        <v>72345.3</v>
      </c>
      <c r="D155" s="11">
        <v>72345.3</v>
      </c>
      <c r="E155" s="11">
        <v>72345.3</v>
      </c>
      <c r="F155" s="11">
        <f t="shared" si="7"/>
        <v>0</v>
      </c>
      <c r="G155" s="12"/>
      <c r="H155" s="19">
        <v>68728</v>
      </c>
      <c r="I155" s="19">
        <v>68728</v>
      </c>
      <c r="J155" s="11">
        <f t="shared" si="15"/>
        <v>0</v>
      </c>
      <c r="K155" s="19">
        <v>65110.7</v>
      </c>
      <c r="L155" s="19">
        <v>65110.7</v>
      </c>
      <c r="M155" s="11">
        <f t="shared" si="8"/>
        <v>0</v>
      </c>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c r="CK155" s="23"/>
      <c r="CL155" s="23"/>
      <c r="CM155" s="23"/>
      <c r="CN155" s="23"/>
      <c r="CO155" s="2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c r="FE155" s="23"/>
      <c r="FF155" s="23"/>
      <c r="FG155" s="23"/>
      <c r="FH155" s="23"/>
      <c r="FI155" s="23"/>
      <c r="FJ155" s="23"/>
      <c r="FK155" s="23"/>
      <c r="FL155" s="23"/>
      <c r="FM155" s="23"/>
      <c r="FN155" s="23"/>
      <c r="FO155" s="23"/>
      <c r="FP155" s="23"/>
      <c r="FQ155" s="23"/>
      <c r="FR155" s="23"/>
      <c r="FS155" s="23"/>
      <c r="FT155" s="23"/>
      <c r="FU155" s="23"/>
      <c r="FV155" s="23"/>
      <c r="FW155" s="23"/>
      <c r="FX155" s="23"/>
      <c r="FY155" s="23"/>
      <c r="FZ155" s="23"/>
      <c r="GA155" s="23"/>
      <c r="GB155" s="23"/>
      <c r="GC155" s="23"/>
      <c r="GD155" s="23"/>
      <c r="GE155" s="23"/>
      <c r="GF155" s="23"/>
      <c r="GG155" s="23"/>
      <c r="GH155" s="23"/>
      <c r="GI155" s="23"/>
      <c r="GJ155" s="23"/>
      <c r="GK155" s="23"/>
      <c r="GL155" s="23"/>
      <c r="GM155" s="23"/>
      <c r="GN155" s="23"/>
      <c r="GO155" s="23"/>
      <c r="GP155" s="23"/>
      <c r="GQ155" s="23"/>
      <c r="GR155" s="23"/>
      <c r="GS155" s="23"/>
      <c r="GT155" s="23"/>
      <c r="GU155" s="23"/>
      <c r="GV155" s="23"/>
      <c r="GW155" s="23"/>
      <c r="GX155" s="23"/>
      <c r="GY155" s="23"/>
      <c r="GZ155" s="23"/>
      <c r="HA155" s="23"/>
      <c r="HB155" s="23"/>
      <c r="HC155" s="23"/>
      <c r="HD155" s="23"/>
      <c r="HE155" s="23"/>
      <c r="HF155" s="23"/>
      <c r="HG155" s="23"/>
      <c r="HH155" s="23"/>
      <c r="HI155" s="23"/>
      <c r="HJ155" s="23"/>
      <c r="HK155" s="23"/>
      <c r="HL155" s="23"/>
      <c r="HM155" s="23"/>
      <c r="HN155" s="23"/>
      <c r="HO155" s="23"/>
      <c r="HP155" s="23"/>
      <c r="HQ155" s="23"/>
      <c r="HR155" s="23"/>
      <c r="HS155" s="23"/>
      <c r="HT155" s="23"/>
      <c r="HU155" s="23"/>
      <c r="HV155" s="23"/>
      <c r="HW155" s="23"/>
      <c r="HX155" s="23"/>
      <c r="HY155" s="23"/>
      <c r="HZ155" s="23"/>
      <c r="IA155" s="23"/>
      <c r="IB155" s="23"/>
      <c r="IC155" s="23"/>
      <c r="ID155" s="23"/>
      <c r="IE155" s="23"/>
      <c r="IF155" s="23"/>
      <c r="IG155" s="23"/>
      <c r="IH155" s="23"/>
      <c r="II155" s="23"/>
      <c r="IJ155" s="23"/>
      <c r="IK155" s="23"/>
      <c r="IL155" s="23"/>
      <c r="IM155" s="23"/>
      <c r="IN155" s="23"/>
    </row>
    <row r="156" spans="1:248" s="44" customFormat="1" ht="47.25" x14ac:dyDescent="0.25">
      <c r="A156" s="59" t="s">
        <v>278</v>
      </c>
      <c r="B156" s="18" t="s">
        <v>284</v>
      </c>
      <c r="C156" s="11">
        <v>7094.4</v>
      </c>
      <c r="D156" s="11">
        <v>7094.4</v>
      </c>
      <c r="E156" s="11">
        <v>0</v>
      </c>
      <c r="F156" s="11">
        <f t="shared" si="7"/>
        <v>-7094.4</v>
      </c>
      <c r="G156" s="12" t="s">
        <v>243</v>
      </c>
      <c r="H156" s="19">
        <v>6984.9</v>
      </c>
      <c r="I156" s="19">
        <v>6984.9</v>
      </c>
      <c r="J156" s="11">
        <f t="shared" si="15"/>
        <v>0</v>
      </c>
      <c r="K156" s="19">
        <v>6992.7</v>
      </c>
      <c r="L156" s="19">
        <v>6992.7</v>
      </c>
      <c r="M156" s="11">
        <f t="shared" si="8"/>
        <v>0</v>
      </c>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23"/>
      <c r="DY156" s="23"/>
      <c r="DZ156" s="23"/>
      <c r="EA156" s="23"/>
      <c r="EB156" s="23"/>
      <c r="EC156" s="23"/>
      <c r="ED156" s="23"/>
      <c r="EE156" s="23"/>
      <c r="EF156" s="23"/>
      <c r="EG156" s="23"/>
      <c r="EH156" s="23"/>
      <c r="EI156" s="23"/>
      <c r="EJ156" s="23"/>
      <c r="EK156" s="23"/>
      <c r="EL156" s="23"/>
      <c r="EM156" s="23"/>
      <c r="EN156" s="23"/>
      <c r="EO156" s="23"/>
      <c r="EP156" s="23"/>
      <c r="EQ156" s="23"/>
      <c r="ER156" s="23"/>
      <c r="ES156" s="23"/>
      <c r="ET156" s="23"/>
      <c r="EU156" s="23"/>
      <c r="EV156" s="23"/>
      <c r="EW156" s="23"/>
      <c r="EX156" s="23"/>
      <c r="EY156" s="23"/>
      <c r="EZ156" s="23"/>
      <c r="FA156" s="23"/>
      <c r="FB156" s="23"/>
      <c r="FC156" s="23"/>
      <c r="FD156" s="23"/>
      <c r="FE156" s="23"/>
      <c r="FF156" s="23"/>
      <c r="FG156" s="23"/>
      <c r="FH156" s="23"/>
      <c r="FI156" s="23"/>
      <c r="FJ156" s="23"/>
      <c r="FK156" s="23"/>
      <c r="FL156" s="23"/>
      <c r="FM156" s="23"/>
      <c r="FN156" s="23"/>
      <c r="FO156" s="23"/>
      <c r="FP156" s="23"/>
      <c r="FQ156" s="23"/>
      <c r="FR156" s="23"/>
      <c r="FS156" s="23"/>
      <c r="FT156" s="23"/>
      <c r="FU156" s="23"/>
      <c r="FV156" s="23"/>
      <c r="FW156" s="23"/>
      <c r="FX156" s="23"/>
      <c r="FY156" s="23"/>
      <c r="FZ156" s="23"/>
      <c r="GA156" s="23"/>
      <c r="GB156" s="23"/>
      <c r="GC156" s="23"/>
      <c r="GD156" s="23"/>
      <c r="GE156" s="23"/>
      <c r="GF156" s="23"/>
      <c r="GG156" s="23"/>
      <c r="GH156" s="23"/>
      <c r="GI156" s="23"/>
      <c r="GJ156" s="23"/>
      <c r="GK156" s="23"/>
      <c r="GL156" s="23"/>
      <c r="GM156" s="23"/>
      <c r="GN156" s="23"/>
      <c r="GO156" s="23"/>
      <c r="GP156" s="23"/>
      <c r="GQ156" s="23"/>
      <c r="GR156" s="23"/>
      <c r="GS156" s="23"/>
      <c r="GT156" s="23"/>
      <c r="GU156" s="23"/>
      <c r="GV156" s="23"/>
      <c r="GW156" s="23"/>
      <c r="GX156" s="23"/>
      <c r="GY156" s="23"/>
      <c r="GZ156" s="23"/>
      <c r="HA156" s="23"/>
      <c r="HB156" s="23"/>
      <c r="HC156" s="23"/>
      <c r="HD156" s="23"/>
      <c r="HE156" s="23"/>
      <c r="HF156" s="23"/>
      <c r="HG156" s="23"/>
      <c r="HH156" s="23"/>
      <c r="HI156" s="23"/>
      <c r="HJ156" s="23"/>
      <c r="HK156" s="23"/>
      <c r="HL156" s="23"/>
      <c r="HM156" s="23"/>
      <c r="HN156" s="23"/>
      <c r="HO156" s="23"/>
      <c r="HP156" s="23"/>
      <c r="HQ156" s="23"/>
      <c r="HR156" s="23"/>
      <c r="HS156" s="23"/>
      <c r="HT156" s="23"/>
      <c r="HU156" s="23"/>
      <c r="HV156" s="23"/>
      <c r="HW156" s="23"/>
      <c r="HX156" s="23"/>
      <c r="HY156" s="23"/>
      <c r="HZ156" s="23"/>
      <c r="IA156" s="23"/>
      <c r="IB156" s="23"/>
      <c r="IC156" s="23"/>
      <c r="ID156" s="23"/>
      <c r="IE156" s="23"/>
      <c r="IF156" s="23"/>
      <c r="IG156" s="23"/>
      <c r="IH156" s="23"/>
      <c r="II156" s="23"/>
      <c r="IJ156" s="23"/>
      <c r="IK156" s="23"/>
      <c r="IL156" s="23"/>
      <c r="IM156" s="23"/>
      <c r="IN156" s="23"/>
    </row>
    <row r="157" spans="1:248" s="44" customFormat="1" ht="110.25" x14ac:dyDescent="0.25">
      <c r="A157" s="59" t="s">
        <v>278</v>
      </c>
      <c r="B157" s="15" t="s">
        <v>285</v>
      </c>
      <c r="C157" s="11">
        <v>8244.1</v>
      </c>
      <c r="D157" s="11">
        <v>8244.1</v>
      </c>
      <c r="E157" s="11">
        <v>170000</v>
      </c>
      <c r="F157" s="11">
        <f t="shared" si="7"/>
        <v>161755.9</v>
      </c>
      <c r="G157" s="12" t="s">
        <v>243</v>
      </c>
      <c r="H157" s="19">
        <v>25697</v>
      </c>
      <c r="I157" s="19">
        <v>0</v>
      </c>
      <c r="J157" s="11">
        <f t="shared" si="15"/>
        <v>-25697</v>
      </c>
      <c r="K157" s="19">
        <v>25697</v>
      </c>
      <c r="L157" s="19">
        <v>25697</v>
      </c>
      <c r="M157" s="11">
        <f t="shared" si="8"/>
        <v>0</v>
      </c>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c r="FE157" s="23"/>
      <c r="FF157" s="23"/>
      <c r="FG157" s="23"/>
      <c r="FH157" s="23"/>
      <c r="FI157" s="23"/>
      <c r="FJ157" s="23"/>
      <c r="FK157" s="23"/>
      <c r="FL157" s="23"/>
      <c r="FM157" s="23"/>
      <c r="FN157" s="23"/>
      <c r="FO157" s="23"/>
      <c r="FP157" s="23"/>
      <c r="FQ157" s="23"/>
      <c r="FR157" s="23"/>
      <c r="FS157" s="23"/>
      <c r="FT157" s="23"/>
      <c r="FU157" s="23"/>
      <c r="FV157" s="23"/>
      <c r="FW157" s="23"/>
      <c r="FX157" s="23"/>
      <c r="FY157" s="23"/>
      <c r="FZ157" s="23"/>
      <c r="GA157" s="23"/>
      <c r="GB157" s="23"/>
      <c r="GC157" s="23"/>
      <c r="GD157" s="23"/>
      <c r="GE157" s="23"/>
      <c r="GF157" s="23"/>
      <c r="GG157" s="23"/>
      <c r="GH157" s="23"/>
      <c r="GI157" s="23"/>
      <c r="GJ157" s="23"/>
      <c r="GK157" s="23"/>
      <c r="GL157" s="23"/>
      <c r="GM157" s="23"/>
      <c r="GN157" s="23"/>
      <c r="GO157" s="23"/>
      <c r="GP157" s="23"/>
      <c r="GQ157" s="23"/>
      <c r="GR157" s="23"/>
      <c r="GS157" s="23"/>
      <c r="GT157" s="23"/>
      <c r="GU157" s="23"/>
      <c r="GV157" s="23"/>
      <c r="GW157" s="23"/>
      <c r="GX157" s="23"/>
      <c r="GY157" s="23"/>
      <c r="GZ157" s="23"/>
      <c r="HA157" s="23"/>
      <c r="HB157" s="23"/>
      <c r="HC157" s="23"/>
      <c r="HD157" s="23"/>
      <c r="HE157" s="23"/>
      <c r="HF157" s="23"/>
      <c r="HG157" s="23"/>
      <c r="HH157" s="23"/>
      <c r="HI157" s="23"/>
      <c r="HJ157" s="23"/>
      <c r="HK157" s="23"/>
      <c r="HL157" s="23"/>
      <c r="HM157" s="23"/>
      <c r="HN157" s="23"/>
      <c r="HO157" s="23"/>
      <c r="HP157" s="23"/>
      <c r="HQ157" s="23"/>
      <c r="HR157" s="23"/>
      <c r="HS157" s="23"/>
      <c r="HT157" s="23"/>
      <c r="HU157" s="23"/>
      <c r="HV157" s="23"/>
      <c r="HW157" s="23"/>
      <c r="HX157" s="23"/>
      <c r="HY157" s="23"/>
      <c r="HZ157" s="23"/>
      <c r="IA157" s="23"/>
      <c r="IB157" s="23"/>
      <c r="IC157" s="23"/>
      <c r="ID157" s="23"/>
      <c r="IE157" s="23"/>
      <c r="IF157" s="23"/>
      <c r="IG157" s="23"/>
      <c r="IH157" s="23"/>
      <c r="II157" s="23"/>
      <c r="IJ157" s="23"/>
      <c r="IK157" s="23"/>
      <c r="IL157" s="23"/>
      <c r="IM157" s="23"/>
      <c r="IN157" s="23"/>
    </row>
    <row r="158" spans="1:248" s="44" customFormat="1" ht="31.5" x14ac:dyDescent="0.25">
      <c r="A158" s="59" t="s">
        <v>278</v>
      </c>
      <c r="B158" s="15" t="s">
        <v>286</v>
      </c>
      <c r="C158" s="11">
        <v>13435.5</v>
      </c>
      <c r="D158" s="11">
        <v>28900</v>
      </c>
      <c r="E158" s="11">
        <v>28900</v>
      </c>
      <c r="F158" s="11">
        <f t="shared" si="7"/>
        <v>0</v>
      </c>
      <c r="G158" s="12"/>
      <c r="H158" s="19">
        <v>0</v>
      </c>
      <c r="I158" s="19">
        <v>0</v>
      </c>
      <c r="J158" s="11">
        <f t="shared" si="15"/>
        <v>0</v>
      </c>
      <c r="K158" s="19">
        <v>0</v>
      </c>
      <c r="L158" s="19">
        <v>0</v>
      </c>
      <c r="M158" s="11">
        <f t="shared" si="8"/>
        <v>0</v>
      </c>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3"/>
      <c r="CP158" s="23"/>
      <c r="CQ158" s="23"/>
      <c r="CR158" s="23"/>
      <c r="CS158" s="23"/>
      <c r="CT158" s="23"/>
      <c r="CU158" s="23"/>
      <c r="CV158" s="23"/>
      <c r="CW158" s="23"/>
      <c r="CX158" s="23"/>
      <c r="CY158" s="23"/>
      <c r="CZ158" s="23"/>
      <c r="DA158" s="23"/>
      <c r="DB158" s="23"/>
      <c r="DC158" s="23"/>
      <c r="DD158" s="23"/>
      <c r="DE158" s="23"/>
      <c r="DF158" s="23"/>
      <c r="DG158" s="23"/>
      <c r="DH158" s="23"/>
      <c r="DI158" s="23"/>
      <c r="DJ158" s="23"/>
      <c r="DK158" s="23"/>
      <c r="DL158" s="23"/>
      <c r="DM158" s="23"/>
      <c r="DN158" s="23"/>
      <c r="DO158" s="23"/>
      <c r="DP158" s="23"/>
      <c r="DQ158" s="23"/>
      <c r="DR158" s="23"/>
      <c r="DS158" s="23"/>
      <c r="DT158" s="23"/>
      <c r="DU158" s="23"/>
      <c r="DV158" s="23"/>
      <c r="DW158" s="23"/>
      <c r="DX158" s="23"/>
      <c r="DY158" s="23"/>
      <c r="DZ158" s="23"/>
      <c r="EA158" s="23"/>
      <c r="EB158" s="23"/>
      <c r="EC158" s="23"/>
      <c r="ED158" s="23"/>
      <c r="EE158" s="23"/>
      <c r="EF158" s="23"/>
      <c r="EG158" s="23"/>
      <c r="EH158" s="23"/>
      <c r="EI158" s="23"/>
      <c r="EJ158" s="23"/>
      <c r="EK158" s="23"/>
      <c r="EL158" s="23"/>
      <c r="EM158" s="23"/>
      <c r="EN158" s="23"/>
      <c r="EO158" s="23"/>
      <c r="EP158" s="23"/>
      <c r="EQ158" s="23"/>
      <c r="ER158" s="23"/>
      <c r="ES158" s="23"/>
      <c r="ET158" s="23"/>
      <c r="EU158" s="23"/>
      <c r="EV158" s="23"/>
      <c r="EW158" s="23"/>
      <c r="EX158" s="23"/>
      <c r="EY158" s="23"/>
      <c r="EZ158" s="23"/>
      <c r="FA158" s="23"/>
      <c r="FB158" s="23"/>
      <c r="FC158" s="23"/>
      <c r="FD158" s="23"/>
      <c r="FE158" s="23"/>
      <c r="FF158" s="23"/>
      <c r="FG158" s="23"/>
      <c r="FH158" s="23"/>
      <c r="FI158" s="23"/>
      <c r="FJ158" s="23"/>
      <c r="FK158" s="23"/>
      <c r="FL158" s="23"/>
      <c r="FM158" s="23"/>
      <c r="FN158" s="23"/>
      <c r="FO158" s="23"/>
      <c r="FP158" s="23"/>
      <c r="FQ158" s="23"/>
      <c r="FR158" s="23"/>
      <c r="FS158" s="23"/>
      <c r="FT158" s="23"/>
      <c r="FU158" s="23"/>
      <c r="FV158" s="23"/>
      <c r="FW158" s="23"/>
      <c r="FX158" s="23"/>
      <c r="FY158" s="23"/>
      <c r="FZ158" s="23"/>
      <c r="GA158" s="23"/>
      <c r="GB158" s="23"/>
      <c r="GC158" s="23"/>
      <c r="GD158" s="23"/>
      <c r="GE158" s="23"/>
      <c r="GF158" s="23"/>
      <c r="GG158" s="23"/>
      <c r="GH158" s="23"/>
      <c r="GI158" s="23"/>
      <c r="GJ158" s="23"/>
      <c r="GK158" s="23"/>
      <c r="GL158" s="23"/>
      <c r="GM158" s="23"/>
      <c r="GN158" s="23"/>
      <c r="GO158" s="23"/>
      <c r="GP158" s="23"/>
      <c r="GQ158" s="23"/>
      <c r="GR158" s="23"/>
      <c r="GS158" s="23"/>
      <c r="GT158" s="23"/>
      <c r="GU158" s="23"/>
      <c r="GV158" s="23"/>
      <c r="GW158" s="23"/>
      <c r="GX158" s="23"/>
      <c r="GY158" s="23"/>
      <c r="GZ158" s="23"/>
      <c r="HA158" s="23"/>
      <c r="HB158" s="23"/>
      <c r="HC158" s="23"/>
      <c r="HD158" s="23"/>
      <c r="HE158" s="23"/>
      <c r="HF158" s="23"/>
      <c r="HG158" s="23"/>
      <c r="HH158" s="23"/>
      <c r="HI158" s="23"/>
      <c r="HJ158" s="23"/>
      <c r="HK158" s="23"/>
      <c r="HL158" s="23"/>
      <c r="HM158" s="23"/>
      <c r="HN158" s="23"/>
      <c r="HO158" s="23"/>
      <c r="HP158" s="23"/>
      <c r="HQ158" s="23"/>
      <c r="HR158" s="23"/>
      <c r="HS158" s="23"/>
      <c r="HT158" s="23"/>
      <c r="HU158" s="23"/>
      <c r="HV158" s="23"/>
      <c r="HW158" s="23"/>
      <c r="HX158" s="23"/>
      <c r="HY158" s="23"/>
      <c r="HZ158" s="23"/>
      <c r="IA158" s="23"/>
      <c r="IB158" s="23"/>
      <c r="IC158" s="23"/>
      <c r="ID158" s="23"/>
      <c r="IE158" s="23"/>
      <c r="IF158" s="23"/>
      <c r="IG158" s="23"/>
      <c r="IH158" s="23"/>
      <c r="II158" s="23"/>
      <c r="IJ158" s="23"/>
      <c r="IK158" s="23"/>
      <c r="IL158" s="23"/>
      <c r="IM158" s="23"/>
      <c r="IN158" s="23"/>
    </row>
    <row r="159" spans="1:248" ht="47.25" x14ac:dyDescent="0.25">
      <c r="A159" s="6" t="s">
        <v>287</v>
      </c>
      <c r="B159" s="18" t="s">
        <v>288</v>
      </c>
      <c r="C159" s="11">
        <v>24331.9</v>
      </c>
      <c r="D159" s="11">
        <v>24331.9</v>
      </c>
      <c r="E159" s="11">
        <v>24331.9</v>
      </c>
      <c r="F159" s="11">
        <f t="shared" ref="F159:F222" si="16">E159-D159</f>
        <v>0</v>
      </c>
      <c r="G159" s="12"/>
      <c r="H159" s="11">
        <v>24331.9</v>
      </c>
      <c r="I159" s="11">
        <v>24331.9</v>
      </c>
      <c r="J159" s="11">
        <f t="shared" si="15"/>
        <v>0</v>
      </c>
      <c r="K159" s="11">
        <v>24331.9</v>
      </c>
      <c r="L159" s="11">
        <v>24331.9</v>
      </c>
      <c r="M159" s="11">
        <f t="shared" ref="M159:M222" si="17">L159-K159</f>
        <v>0</v>
      </c>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23"/>
      <c r="DY159" s="23"/>
      <c r="DZ159" s="23"/>
      <c r="EA159" s="23"/>
      <c r="EB159" s="23"/>
      <c r="EC159" s="23"/>
      <c r="ED159" s="23"/>
      <c r="EE159" s="23"/>
      <c r="EF159" s="23"/>
      <c r="EG159" s="23"/>
      <c r="EH159" s="23"/>
      <c r="EI159" s="23"/>
      <c r="EJ159" s="23"/>
      <c r="EK159" s="23"/>
      <c r="EL159" s="23"/>
      <c r="EM159" s="23"/>
      <c r="EN159" s="23"/>
      <c r="EO159" s="23"/>
      <c r="EP159" s="23"/>
      <c r="EQ159" s="23"/>
      <c r="ER159" s="23"/>
      <c r="ES159" s="23"/>
      <c r="ET159" s="23"/>
      <c r="EU159" s="23"/>
      <c r="EV159" s="23"/>
      <c r="EW159" s="23"/>
      <c r="EX159" s="23"/>
      <c r="EY159" s="23"/>
      <c r="EZ159" s="23"/>
      <c r="FA159" s="23"/>
      <c r="FB159" s="23"/>
      <c r="FC159" s="23"/>
      <c r="FD159" s="23"/>
      <c r="FE159" s="23"/>
      <c r="FF159" s="23"/>
      <c r="FG159" s="23"/>
      <c r="FH159" s="23"/>
      <c r="FI159" s="23"/>
      <c r="FJ159" s="23"/>
      <c r="FK159" s="23"/>
      <c r="FL159" s="23"/>
      <c r="FM159" s="23"/>
      <c r="FN159" s="23"/>
      <c r="FO159" s="23"/>
      <c r="FP159" s="23"/>
      <c r="FQ159" s="23"/>
      <c r="FR159" s="23"/>
      <c r="FS159" s="23"/>
      <c r="FT159" s="23"/>
      <c r="FU159" s="23"/>
      <c r="FV159" s="23"/>
      <c r="FW159" s="23"/>
      <c r="FX159" s="23"/>
      <c r="FY159" s="23"/>
      <c r="FZ159" s="23"/>
      <c r="GA159" s="23"/>
      <c r="GB159" s="23"/>
      <c r="GC159" s="23"/>
      <c r="GD159" s="23"/>
      <c r="GE159" s="23"/>
      <c r="GF159" s="23"/>
      <c r="GG159" s="23"/>
      <c r="GH159" s="23"/>
      <c r="GI159" s="23"/>
      <c r="GJ159" s="23"/>
      <c r="GK159" s="23"/>
      <c r="GL159" s="23"/>
      <c r="GM159" s="23"/>
      <c r="GN159" s="23"/>
      <c r="GO159" s="23"/>
      <c r="GP159" s="23"/>
      <c r="GQ159" s="23"/>
      <c r="GR159" s="23"/>
      <c r="GS159" s="23"/>
      <c r="GT159" s="23"/>
      <c r="GU159" s="23"/>
      <c r="GV159" s="23"/>
      <c r="GW159" s="23"/>
      <c r="GX159" s="23"/>
      <c r="GY159" s="23"/>
      <c r="GZ159" s="23"/>
      <c r="HA159" s="23"/>
      <c r="HB159" s="23"/>
      <c r="HC159" s="23"/>
      <c r="HD159" s="23"/>
      <c r="HE159" s="23"/>
      <c r="HF159" s="23"/>
      <c r="HG159" s="23"/>
      <c r="HH159" s="23"/>
      <c r="HI159" s="23"/>
      <c r="HJ159" s="23"/>
      <c r="HK159" s="23"/>
      <c r="HL159" s="23"/>
      <c r="HM159" s="23"/>
      <c r="HN159" s="23"/>
      <c r="HO159" s="23"/>
      <c r="HP159" s="23"/>
      <c r="HQ159" s="23"/>
      <c r="HR159" s="23"/>
      <c r="HS159" s="23"/>
      <c r="HT159" s="23"/>
      <c r="HU159" s="23"/>
      <c r="HV159" s="23"/>
      <c r="HW159" s="23"/>
      <c r="HX159" s="23"/>
      <c r="HY159" s="23"/>
      <c r="HZ159" s="23"/>
      <c r="IA159" s="23"/>
      <c r="IB159" s="23"/>
      <c r="IC159" s="23"/>
      <c r="ID159" s="23"/>
      <c r="IE159" s="23"/>
      <c r="IF159" s="23"/>
      <c r="IG159" s="23"/>
      <c r="IH159" s="23"/>
      <c r="II159" s="23"/>
      <c r="IJ159" s="23"/>
      <c r="IK159" s="23"/>
      <c r="IL159" s="23"/>
      <c r="IM159" s="23"/>
      <c r="IN159" s="23"/>
    </row>
    <row r="160" spans="1:248" s="44" customFormat="1" ht="47.25" x14ac:dyDescent="0.25">
      <c r="A160" s="6" t="s">
        <v>289</v>
      </c>
      <c r="B160" s="15" t="s">
        <v>290</v>
      </c>
      <c r="C160" s="11">
        <v>1584.9</v>
      </c>
      <c r="D160" s="11">
        <v>1584.9</v>
      </c>
      <c r="E160" s="11">
        <v>1584.9</v>
      </c>
      <c r="F160" s="11">
        <f t="shared" si="16"/>
        <v>0</v>
      </c>
      <c r="G160" s="12"/>
      <c r="H160" s="11">
        <v>1584.9</v>
      </c>
      <c r="I160" s="11">
        <v>1584.9</v>
      </c>
      <c r="J160" s="11">
        <f t="shared" si="15"/>
        <v>0</v>
      </c>
      <c r="K160" s="11">
        <v>1584.9</v>
      </c>
      <c r="L160" s="11">
        <v>1584.9</v>
      </c>
      <c r="M160" s="11">
        <f t="shared" si="17"/>
        <v>0</v>
      </c>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23"/>
      <c r="DY160" s="23"/>
      <c r="DZ160" s="23"/>
      <c r="EA160" s="23"/>
      <c r="EB160" s="23"/>
      <c r="EC160" s="23"/>
      <c r="ED160" s="23"/>
      <c r="EE160" s="23"/>
      <c r="EF160" s="23"/>
      <c r="EG160" s="23"/>
      <c r="EH160" s="23"/>
      <c r="EI160" s="23"/>
      <c r="EJ160" s="23"/>
      <c r="EK160" s="23"/>
      <c r="EL160" s="23"/>
      <c r="EM160" s="23"/>
      <c r="EN160" s="23"/>
      <c r="EO160" s="23"/>
      <c r="EP160" s="23"/>
      <c r="EQ160" s="23"/>
      <c r="ER160" s="23"/>
      <c r="ES160" s="23"/>
      <c r="ET160" s="23"/>
      <c r="EU160" s="23"/>
      <c r="EV160" s="23"/>
      <c r="EW160" s="23"/>
      <c r="EX160" s="23"/>
      <c r="EY160" s="23"/>
      <c r="EZ160" s="23"/>
      <c r="FA160" s="23"/>
      <c r="FB160" s="23"/>
      <c r="FC160" s="23"/>
      <c r="FD160" s="23"/>
      <c r="FE160" s="23"/>
      <c r="FF160" s="23"/>
      <c r="FG160" s="23"/>
      <c r="FH160" s="23"/>
      <c r="FI160" s="23"/>
      <c r="FJ160" s="23"/>
      <c r="FK160" s="23"/>
      <c r="FL160" s="23"/>
      <c r="FM160" s="23"/>
      <c r="FN160" s="23"/>
      <c r="FO160" s="23"/>
      <c r="FP160" s="23"/>
      <c r="FQ160" s="23"/>
      <c r="FR160" s="23"/>
      <c r="FS160" s="23"/>
      <c r="FT160" s="23"/>
      <c r="FU160" s="23"/>
      <c r="FV160" s="23"/>
      <c r="FW160" s="23"/>
      <c r="FX160" s="23"/>
      <c r="FY160" s="23"/>
      <c r="FZ160" s="23"/>
      <c r="GA160" s="23"/>
      <c r="GB160" s="23"/>
      <c r="GC160" s="23"/>
      <c r="GD160" s="23"/>
      <c r="GE160" s="23"/>
      <c r="GF160" s="23"/>
      <c r="GG160" s="23"/>
      <c r="GH160" s="23"/>
      <c r="GI160" s="23"/>
      <c r="GJ160" s="23"/>
      <c r="GK160" s="23"/>
      <c r="GL160" s="23"/>
      <c r="GM160" s="23"/>
      <c r="GN160" s="23"/>
      <c r="GO160" s="23"/>
      <c r="GP160" s="23"/>
      <c r="GQ160" s="23"/>
      <c r="GR160" s="23"/>
      <c r="GS160" s="23"/>
      <c r="GT160" s="23"/>
      <c r="GU160" s="23"/>
      <c r="GV160" s="23"/>
      <c r="GW160" s="23"/>
      <c r="GX160" s="23"/>
      <c r="GY160" s="23"/>
      <c r="GZ160" s="23"/>
      <c r="HA160" s="23"/>
      <c r="HB160" s="23"/>
      <c r="HC160" s="23"/>
      <c r="HD160" s="23"/>
      <c r="HE160" s="23"/>
      <c r="HF160" s="23"/>
      <c r="HG160" s="23"/>
      <c r="HH160" s="23"/>
      <c r="HI160" s="23"/>
      <c r="HJ160" s="23"/>
      <c r="HK160" s="23"/>
      <c r="HL160" s="23"/>
      <c r="HM160" s="23"/>
      <c r="HN160" s="23"/>
      <c r="HO160" s="23"/>
      <c r="HP160" s="23"/>
      <c r="HQ160" s="23"/>
      <c r="HR160" s="23"/>
      <c r="HS160" s="23"/>
      <c r="HT160" s="23"/>
      <c r="HU160" s="23"/>
      <c r="HV160" s="23"/>
      <c r="HW160" s="23"/>
      <c r="HX160" s="23"/>
      <c r="HY160" s="23"/>
      <c r="HZ160" s="23"/>
      <c r="IA160" s="23"/>
      <c r="IB160" s="23"/>
      <c r="IC160" s="23"/>
      <c r="ID160" s="23"/>
      <c r="IE160" s="23"/>
      <c r="IF160" s="23"/>
      <c r="IG160" s="23"/>
      <c r="IH160" s="23"/>
      <c r="II160" s="23"/>
      <c r="IJ160" s="23"/>
      <c r="IK160" s="23"/>
      <c r="IL160" s="23"/>
      <c r="IM160" s="23"/>
      <c r="IN160" s="23"/>
    </row>
    <row r="161" spans="1:248" s="44" customFormat="1" ht="63" x14ac:dyDescent="0.25">
      <c r="A161" s="6" t="s">
        <v>289</v>
      </c>
      <c r="B161" s="15" t="s">
        <v>291</v>
      </c>
      <c r="C161" s="11">
        <v>704.4</v>
      </c>
      <c r="D161" s="11">
        <v>704.4</v>
      </c>
      <c r="E161" s="11">
        <v>704.4</v>
      </c>
      <c r="F161" s="11">
        <f t="shared" si="16"/>
        <v>0</v>
      </c>
      <c r="G161" s="12"/>
      <c r="H161" s="11">
        <v>704.4</v>
      </c>
      <c r="I161" s="11">
        <v>704.4</v>
      </c>
      <c r="J161" s="11">
        <f t="shared" si="15"/>
        <v>0</v>
      </c>
      <c r="K161" s="11">
        <v>704.4</v>
      </c>
      <c r="L161" s="11">
        <v>704.4</v>
      </c>
      <c r="M161" s="11">
        <f t="shared" si="17"/>
        <v>0</v>
      </c>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c r="FO161" s="23"/>
      <c r="FP161" s="23"/>
      <c r="FQ161" s="23"/>
      <c r="FR161" s="23"/>
      <c r="FS161" s="23"/>
      <c r="FT161" s="23"/>
      <c r="FU161" s="23"/>
      <c r="FV161" s="23"/>
      <c r="FW161" s="23"/>
      <c r="FX161" s="23"/>
      <c r="FY161" s="23"/>
      <c r="FZ161" s="23"/>
      <c r="GA161" s="23"/>
      <c r="GB161" s="23"/>
      <c r="GC161" s="23"/>
      <c r="GD161" s="23"/>
      <c r="GE161" s="23"/>
      <c r="GF161" s="23"/>
      <c r="GG161" s="23"/>
      <c r="GH161" s="23"/>
      <c r="GI161" s="23"/>
      <c r="GJ161" s="23"/>
      <c r="GK161" s="23"/>
      <c r="GL161" s="23"/>
      <c r="GM161" s="23"/>
      <c r="GN161" s="23"/>
      <c r="GO161" s="23"/>
      <c r="GP161" s="23"/>
      <c r="GQ161" s="23"/>
      <c r="GR161" s="23"/>
      <c r="GS161" s="23"/>
      <c r="GT161" s="23"/>
      <c r="GU161" s="23"/>
      <c r="GV161" s="23"/>
      <c r="GW161" s="23"/>
      <c r="GX161" s="23"/>
      <c r="GY161" s="23"/>
      <c r="GZ161" s="23"/>
      <c r="HA161" s="23"/>
      <c r="HB161" s="23"/>
      <c r="HC161" s="23"/>
      <c r="HD161" s="23"/>
      <c r="HE161" s="23"/>
      <c r="HF161" s="23"/>
      <c r="HG161" s="23"/>
      <c r="HH161" s="23"/>
      <c r="HI161" s="23"/>
      <c r="HJ161" s="23"/>
      <c r="HK161" s="23"/>
      <c r="HL161" s="23"/>
      <c r="HM161" s="23"/>
      <c r="HN161" s="23"/>
      <c r="HO161" s="23"/>
      <c r="HP161" s="23"/>
      <c r="HQ161" s="23"/>
      <c r="HR161" s="23"/>
      <c r="HS161" s="23"/>
      <c r="HT161" s="23"/>
      <c r="HU161" s="23"/>
      <c r="HV161" s="23"/>
      <c r="HW161" s="23"/>
      <c r="HX161" s="23"/>
      <c r="HY161" s="23"/>
      <c r="HZ161" s="23"/>
      <c r="IA161" s="23"/>
      <c r="IB161" s="23"/>
      <c r="IC161" s="23"/>
      <c r="ID161" s="23"/>
      <c r="IE161" s="23"/>
      <c r="IF161" s="23"/>
      <c r="IG161" s="23"/>
      <c r="IH161" s="23"/>
      <c r="II161" s="23"/>
      <c r="IJ161" s="23"/>
      <c r="IK161" s="23"/>
      <c r="IL161" s="23"/>
      <c r="IM161" s="23"/>
      <c r="IN161" s="23"/>
    </row>
    <row r="162" spans="1:248" s="44" customFormat="1" ht="47.25" x14ac:dyDescent="0.25">
      <c r="A162" s="6" t="s">
        <v>289</v>
      </c>
      <c r="B162" s="15" t="s">
        <v>292</v>
      </c>
      <c r="C162" s="11">
        <v>880.5</v>
      </c>
      <c r="D162" s="11">
        <v>880.5</v>
      </c>
      <c r="E162" s="11">
        <v>880.5</v>
      </c>
      <c r="F162" s="11">
        <f t="shared" si="16"/>
        <v>0</v>
      </c>
      <c r="G162" s="12"/>
      <c r="H162" s="11">
        <v>880.5</v>
      </c>
      <c r="I162" s="11">
        <v>880.5</v>
      </c>
      <c r="J162" s="11">
        <f t="shared" si="15"/>
        <v>0</v>
      </c>
      <c r="K162" s="11">
        <v>880.5</v>
      </c>
      <c r="L162" s="11">
        <v>880.5</v>
      </c>
      <c r="M162" s="11">
        <f t="shared" si="17"/>
        <v>0</v>
      </c>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c r="FO162" s="23"/>
      <c r="FP162" s="23"/>
      <c r="FQ162" s="23"/>
      <c r="FR162" s="23"/>
      <c r="FS162" s="23"/>
      <c r="FT162" s="23"/>
      <c r="FU162" s="23"/>
      <c r="FV162" s="23"/>
      <c r="FW162" s="23"/>
      <c r="FX162" s="23"/>
      <c r="FY162" s="23"/>
      <c r="FZ162" s="23"/>
      <c r="GA162" s="23"/>
      <c r="GB162" s="23"/>
      <c r="GC162" s="23"/>
      <c r="GD162" s="23"/>
      <c r="GE162" s="23"/>
      <c r="GF162" s="23"/>
      <c r="GG162" s="23"/>
      <c r="GH162" s="23"/>
      <c r="GI162" s="23"/>
      <c r="GJ162" s="23"/>
      <c r="GK162" s="23"/>
      <c r="GL162" s="23"/>
      <c r="GM162" s="23"/>
      <c r="GN162" s="23"/>
      <c r="GO162" s="23"/>
      <c r="GP162" s="23"/>
      <c r="GQ162" s="23"/>
      <c r="GR162" s="23"/>
      <c r="GS162" s="23"/>
      <c r="GT162" s="23"/>
      <c r="GU162" s="23"/>
      <c r="GV162" s="23"/>
      <c r="GW162" s="23"/>
      <c r="GX162" s="23"/>
      <c r="GY162" s="23"/>
      <c r="GZ162" s="23"/>
      <c r="HA162" s="23"/>
      <c r="HB162" s="23"/>
      <c r="HC162" s="23"/>
      <c r="HD162" s="23"/>
      <c r="HE162" s="23"/>
      <c r="HF162" s="23"/>
      <c r="HG162" s="23"/>
      <c r="HH162" s="23"/>
      <c r="HI162" s="23"/>
      <c r="HJ162" s="23"/>
      <c r="HK162" s="23"/>
      <c r="HL162" s="23"/>
      <c r="HM162" s="23"/>
      <c r="HN162" s="23"/>
      <c r="HO162" s="23"/>
      <c r="HP162" s="23"/>
      <c r="HQ162" s="23"/>
      <c r="HR162" s="23"/>
      <c r="HS162" s="23"/>
      <c r="HT162" s="23"/>
      <c r="HU162" s="23"/>
      <c r="HV162" s="23"/>
      <c r="HW162" s="23"/>
      <c r="HX162" s="23"/>
      <c r="HY162" s="23"/>
      <c r="HZ162" s="23"/>
      <c r="IA162" s="23"/>
      <c r="IB162" s="23"/>
      <c r="IC162" s="23"/>
      <c r="ID162" s="23"/>
      <c r="IE162" s="23"/>
      <c r="IF162" s="23"/>
      <c r="IG162" s="23"/>
      <c r="IH162" s="23"/>
      <c r="II162" s="23"/>
      <c r="IJ162" s="23"/>
      <c r="IK162" s="23"/>
      <c r="IL162" s="23"/>
      <c r="IM162" s="23"/>
      <c r="IN162" s="23"/>
    </row>
    <row r="163" spans="1:248" ht="47.25" x14ac:dyDescent="0.25">
      <c r="A163" s="6" t="s">
        <v>289</v>
      </c>
      <c r="B163" s="18" t="s">
        <v>293</v>
      </c>
      <c r="C163" s="11">
        <v>322.60000000000002</v>
      </c>
      <c r="D163" s="11">
        <v>322.60000000000002</v>
      </c>
      <c r="E163" s="11">
        <v>322.60000000000002</v>
      </c>
      <c r="F163" s="11">
        <f t="shared" si="16"/>
        <v>0</v>
      </c>
      <c r="G163" s="12"/>
      <c r="H163" s="19">
        <v>322.60000000000002</v>
      </c>
      <c r="I163" s="19">
        <v>322.60000000000002</v>
      </c>
      <c r="J163" s="11">
        <f t="shared" si="15"/>
        <v>0</v>
      </c>
      <c r="K163" s="19">
        <v>322.60000000000002</v>
      </c>
      <c r="L163" s="19">
        <v>322.60000000000002</v>
      </c>
      <c r="M163" s="11">
        <f t="shared" si="17"/>
        <v>0</v>
      </c>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c r="FO163" s="23"/>
      <c r="FP163" s="23"/>
      <c r="FQ163" s="23"/>
      <c r="FR163" s="23"/>
      <c r="FS163" s="23"/>
      <c r="FT163" s="23"/>
      <c r="FU163" s="23"/>
      <c r="FV163" s="23"/>
      <c r="FW163" s="23"/>
      <c r="FX163" s="23"/>
      <c r="FY163" s="23"/>
      <c r="FZ163" s="23"/>
      <c r="GA163" s="23"/>
      <c r="GB163" s="23"/>
      <c r="GC163" s="23"/>
      <c r="GD163" s="23"/>
      <c r="GE163" s="23"/>
      <c r="GF163" s="23"/>
      <c r="GG163" s="23"/>
      <c r="GH163" s="23"/>
      <c r="GI163" s="23"/>
      <c r="GJ163" s="23"/>
      <c r="GK163" s="23"/>
      <c r="GL163" s="23"/>
      <c r="GM163" s="23"/>
      <c r="GN163" s="23"/>
      <c r="GO163" s="23"/>
      <c r="GP163" s="23"/>
      <c r="GQ163" s="23"/>
      <c r="GR163" s="23"/>
      <c r="GS163" s="23"/>
      <c r="GT163" s="23"/>
      <c r="GU163" s="23"/>
      <c r="GV163" s="23"/>
      <c r="GW163" s="23"/>
      <c r="GX163" s="23"/>
      <c r="GY163" s="23"/>
      <c r="GZ163" s="23"/>
      <c r="HA163" s="23"/>
      <c r="HB163" s="23"/>
      <c r="HC163" s="23"/>
      <c r="HD163" s="23"/>
      <c r="HE163" s="23"/>
      <c r="HF163" s="23"/>
      <c r="HG163" s="23"/>
      <c r="HH163" s="23"/>
      <c r="HI163" s="23"/>
      <c r="HJ163" s="23"/>
      <c r="HK163" s="23"/>
      <c r="HL163" s="23"/>
      <c r="HM163" s="23"/>
      <c r="HN163" s="23"/>
      <c r="HO163" s="23"/>
      <c r="HP163" s="23"/>
      <c r="HQ163" s="23"/>
      <c r="HR163" s="23"/>
      <c r="HS163" s="23"/>
      <c r="HT163" s="23"/>
      <c r="HU163" s="23"/>
      <c r="HV163" s="23"/>
      <c r="HW163" s="23"/>
      <c r="HX163" s="23"/>
      <c r="HY163" s="23"/>
      <c r="HZ163" s="23"/>
      <c r="IA163" s="23"/>
      <c r="IB163" s="23"/>
      <c r="IC163" s="23"/>
      <c r="ID163" s="23"/>
      <c r="IE163" s="23"/>
      <c r="IF163" s="23"/>
      <c r="IG163" s="23"/>
      <c r="IH163" s="23"/>
      <c r="II163" s="23"/>
      <c r="IJ163" s="23"/>
      <c r="IK163" s="23"/>
      <c r="IL163" s="23"/>
      <c r="IM163" s="23"/>
      <c r="IN163" s="23"/>
    </row>
    <row r="164" spans="1:248" s="44" customFormat="1" ht="63" x14ac:dyDescent="0.25">
      <c r="A164" s="6" t="s">
        <v>289</v>
      </c>
      <c r="B164" s="18" t="s">
        <v>294</v>
      </c>
      <c r="C164" s="11">
        <v>880.5</v>
      </c>
      <c r="D164" s="11">
        <v>880.5</v>
      </c>
      <c r="E164" s="11">
        <v>880.5</v>
      </c>
      <c r="F164" s="11">
        <f t="shared" si="16"/>
        <v>0</v>
      </c>
      <c r="G164" s="12"/>
      <c r="H164" s="11">
        <v>880.5</v>
      </c>
      <c r="I164" s="11">
        <v>880.5</v>
      </c>
      <c r="J164" s="11">
        <f t="shared" si="15"/>
        <v>0</v>
      </c>
      <c r="K164" s="11">
        <v>880.5</v>
      </c>
      <c r="L164" s="11">
        <v>880.5</v>
      </c>
      <c r="M164" s="11">
        <f t="shared" si="17"/>
        <v>0</v>
      </c>
      <c r="N164" s="5"/>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c r="FO164" s="23"/>
      <c r="FP164" s="23"/>
      <c r="FQ164" s="23"/>
      <c r="FR164" s="23"/>
      <c r="FS164" s="23"/>
      <c r="FT164" s="23"/>
      <c r="FU164" s="23"/>
      <c r="FV164" s="23"/>
      <c r="FW164" s="23"/>
      <c r="FX164" s="23"/>
      <c r="FY164" s="23"/>
      <c r="FZ164" s="23"/>
      <c r="GA164" s="23"/>
      <c r="GB164" s="23"/>
      <c r="GC164" s="23"/>
      <c r="GD164" s="23"/>
      <c r="GE164" s="23"/>
      <c r="GF164" s="23"/>
      <c r="GG164" s="23"/>
      <c r="GH164" s="23"/>
      <c r="GI164" s="23"/>
      <c r="GJ164" s="23"/>
      <c r="GK164" s="23"/>
      <c r="GL164" s="23"/>
      <c r="GM164" s="23"/>
      <c r="GN164" s="23"/>
      <c r="GO164" s="23"/>
      <c r="GP164" s="23"/>
      <c r="GQ164" s="23"/>
      <c r="GR164" s="23"/>
      <c r="GS164" s="23"/>
      <c r="GT164" s="23"/>
      <c r="GU164" s="23"/>
      <c r="GV164" s="23"/>
      <c r="GW164" s="23"/>
      <c r="GX164" s="23"/>
      <c r="GY164" s="23"/>
      <c r="GZ164" s="23"/>
      <c r="HA164" s="23"/>
      <c r="HB164" s="23"/>
      <c r="HC164" s="23"/>
      <c r="HD164" s="23"/>
      <c r="HE164" s="23"/>
      <c r="HF164" s="23"/>
      <c r="HG164" s="23"/>
      <c r="HH164" s="23"/>
      <c r="HI164" s="23"/>
      <c r="HJ164" s="23"/>
      <c r="HK164" s="23"/>
      <c r="HL164" s="23"/>
      <c r="HM164" s="23"/>
      <c r="HN164" s="23"/>
      <c r="HO164" s="23"/>
      <c r="HP164" s="23"/>
      <c r="HQ164" s="23"/>
      <c r="HR164" s="23"/>
      <c r="HS164" s="23"/>
      <c r="HT164" s="23"/>
      <c r="HU164" s="23"/>
      <c r="HV164" s="23"/>
      <c r="HW164" s="23"/>
      <c r="HX164" s="23"/>
      <c r="HY164" s="23"/>
      <c r="HZ164" s="23"/>
      <c r="IA164" s="23"/>
      <c r="IB164" s="23"/>
      <c r="IC164" s="23"/>
      <c r="ID164" s="23"/>
      <c r="IE164" s="23"/>
      <c r="IF164" s="23"/>
      <c r="IG164" s="23"/>
      <c r="IH164" s="23"/>
      <c r="II164" s="23"/>
      <c r="IJ164" s="23"/>
      <c r="IK164" s="23"/>
      <c r="IL164" s="23"/>
      <c r="IM164" s="23"/>
      <c r="IN164" s="23"/>
    </row>
    <row r="165" spans="1:248" s="44" customFormat="1" ht="47.25" x14ac:dyDescent="0.25">
      <c r="A165" s="6" t="s">
        <v>289</v>
      </c>
      <c r="B165" s="18" t="s">
        <v>295</v>
      </c>
      <c r="C165" s="11">
        <v>2380</v>
      </c>
      <c r="D165" s="11">
        <v>2380</v>
      </c>
      <c r="E165" s="11">
        <v>4225</v>
      </c>
      <c r="F165" s="11">
        <f t="shared" si="16"/>
        <v>1845</v>
      </c>
      <c r="G165" s="12" t="s">
        <v>243</v>
      </c>
      <c r="H165" s="11">
        <v>2380</v>
      </c>
      <c r="I165" s="11">
        <v>2380</v>
      </c>
      <c r="J165" s="11">
        <f t="shared" si="15"/>
        <v>0</v>
      </c>
      <c r="K165" s="11">
        <v>2380</v>
      </c>
      <c r="L165" s="11">
        <v>2380</v>
      </c>
      <c r="M165" s="11">
        <f t="shared" si="17"/>
        <v>0</v>
      </c>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c r="FO165" s="23"/>
      <c r="FP165" s="23"/>
      <c r="FQ165" s="23"/>
      <c r="FR165" s="23"/>
      <c r="FS165" s="23"/>
      <c r="FT165" s="23"/>
      <c r="FU165" s="23"/>
      <c r="FV165" s="23"/>
      <c r="FW165" s="23"/>
      <c r="FX165" s="23"/>
      <c r="FY165" s="23"/>
      <c r="FZ165" s="23"/>
      <c r="GA165" s="23"/>
      <c r="GB165" s="23"/>
      <c r="GC165" s="23"/>
      <c r="GD165" s="23"/>
      <c r="GE165" s="23"/>
      <c r="GF165" s="23"/>
      <c r="GG165" s="23"/>
      <c r="GH165" s="23"/>
      <c r="GI165" s="23"/>
      <c r="GJ165" s="23"/>
      <c r="GK165" s="23"/>
      <c r="GL165" s="23"/>
      <c r="GM165" s="23"/>
      <c r="GN165" s="23"/>
      <c r="GO165" s="23"/>
      <c r="GP165" s="23"/>
      <c r="GQ165" s="23"/>
      <c r="GR165" s="23"/>
      <c r="GS165" s="23"/>
      <c r="GT165" s="23"/>
      <c r="GU165" s="23"/>
      <c r="GV165" s="23"/>
      <c r="GW165" s="23"/>
      <c r="GX165" s="23"/>
      <c r="GY165" s="23"/>
      <c r="GZ165" s="23"/>
      <c r="HA165" s="23"/>
      <c r="HB165" s="23"/>
      <c r="HC165" s="23"/>
      <c r="HD165" s="23"/>
      <c r="HE165" s="23"/>
      <c r="HF165" s="23"/>
      <c r="HG165" s="23"/>
      <c r="HH165" s="23"/>
      <c r="HI165" s="23"/>
      <c r="HJ165" s="23"/>
      <c r="HK165" s="23"/>
      <c r="HL165" s="23"/>
      <c r="HM165" s="23"/>
      <c r="HN165" s="23"/>
      <c r="HO165" s="23"/>
      <c r="HP165" s="23"/>
      <c r="HQ165" s="23"/>
      <c r="HR165" s="23"/>
      <c r="HS165" s="23"/>
      <c r="HT165" s="23"/>
      <c r="HU165" s="23"/>
      <c r="HV165" s="23"/>
      <c r="HW165" s="23"/>
      <c r="HX165" s="23"/>
      <c r="HY165" s="23"/>
      <c r="HZ165" s="23"/>
      <c r="IA165" s="23"/>
      <c r="IB165" s="23"/>
      <c r="IC165" s="23"/>
      <c r="ID165" s="23"/>
      <c r="IE165" s="23"/>
      <c r="IF165" s="23"/>
      <c r="IG165" s="23"/>
      <c r="IH165" s="23"/>
      <c r="II165" s="23"/>
      <c r="IJ165" s="23"/>
      <c r="IK165" s="23"/>
      <c r="IL165" s="23"/>
      <c r="IM165" s="23"/>
      <c r="IN165" s="23"/>
    </row>
    <row r="166" spans="1:248" s="44" customFormat="1" ht="63" x14ac:dyDescent="0.25">
      <c r="A166" s="59" t="s">
        <v>289</v>
      </c>
      <c r="B166" s="18" t="s">
        <v>296</v>
      </c>
      <c r="C166" s="11">
        <v>4922.6000000000004</v>
      </c>
      <c r="D166" s="11">
        <v>4922.6000000000004</v>
      </c>
      <c r="E166" s="11">
        <v>4922.6000000000004</v>
      </c>
      <c r="F166" s="11">
        <f t="shared" si="16"/>
        <v>0</v>
      </c>
      <c r="G166" s="12"/>
      <c r="H166" s="11">
        <v>4922.6000000000004</v>
      </c>
      <c r="I166" s="11">
        <v>4922.6000000000004</v>
      </c>
      <c r="J166" s="11">
        <f t="shared" si="15"/>
        <v>0</v>
      </c>
      <c r="K166" s="11">
        <v>4922.6000000000004</v>
      </c>
      <c r="L166" s="11">
        <v>4922.6000000000004</v>
      </c>
      <c r="M166" s="11">
        <f t="shared" si="17"/>
        <v>0</v>
      </c>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c r="FO166" s="23"/>
      <c r="FP166" s="23"/>
      <c r="FQ166" s="23"/>
      <c r="FR166" s="23"/>
      <c r="FS166" s="23"/>
      <c r="FT166" s="23"/>
      <c r="FU166" s="23"/>
      <c r="FV166" s="23"/>
      <c r="FW166" s="23"/>
      <c r="FX166" s="23"/>
      <c r="FY166" s="23"/>
      <c r="FZ166" s="23"/>
      <c r="GA166" s="23"/>
      <c r="GB166" s="23"/>
      <c r="GC166" s="23"/>
      <c r="GD166" s="23"/>
      <c r="GE166" s="23"/>
      <c r="GF166" s="23"/>
      <c r="GG166" s="23"/>
      <c r="GH166" s="23"/>
      <c r="GI166" s="23"/>
      <c r="GJ166" s="23"/>
      <c r="GK166" s="23"/>
      <c r="GL166" s="23"/>
      <c r="GM166" s="23"/>
      <c r="GN166" s="23"/>
      <c r="GO166" s="23"/>
      <c r="GP166" s="23"/>
      <c r="GQ166" s="23"/>
      <c r="GR166" s="23"/>
      <c r="GS166" s="23"/>
      <c r="GT166" s="23"/>
      <c r="GU166" s="23"/>
      <c r="GV166" s="23"/>
      <c r="GW166" s="23"/>
      <c r="GX166" s="23"/>
      <c r="GY166" s="23"/>
      <c r="GZ166" s="23"/>
      <c r="HA166" s="23"/>
      <c r="HB166" s="23"/>
      <c r="HC166" s="23"/>
      <c r="HD166" s="23"/>
      <c r="HE166" s="23"/>
      <c r="HF166" s="23"/>
      <c r="HG166" s="23"/>
      <c r="HH166" s="23"/>
      <c r="HI166" s="23"/>
      <c r="HJ166" s="23"/>
      <c r="HK166" s="23"/>
      <c r="HL166" s="23"/>
      <c r="HM166" s="23"/>
      <c r="HN166" s="23"/>
      <c r="HO166" s="23"/>
      <c r="HP166" s="23"/>
      <c r="HQ166" s="23"/>
      <c r="HR166" s="23"/>
      <c r="HS166" s="23"/>
      <c r="HT166" s="23"/>
      <c r="HU166" s="23"/>
      <c r="HV166" s="23"/>
      <c r="HW166" s="23"/>
      <c r="HX166" s="23"/>
      <c r="HY166" s="23"/>
      <c r="HZ166" s="23"/>
      <c r="IA166" s="23"/>
      <c r="IB166" s="23"/>
      <c r="IC166" s="23"/>
      <c r="ID166" s="23"/>
      <c r="IE166" s="23"/>
      <c r="IF166" s="23"/>
      <c r="IG166" s="23"/>
      <c r="IH166" s="23"/>
      <c r="II166" s="23"/>
      <c r="IJ166" s="23"/>
      <c r="IK166" s="23"/>
      <c r="IL166" s="23"/>
      <c r="IM166" s="23"/>
      <c r="IN166" s="23"/>
    </row>
    <row r="167" spans="1:248" s="44" customFormat="1" ht="63" x14ac:dyDescent="0.25">
      <c r="A167" s="59" t="s">
        <v>289</v>
      </c>
      <c r="B167" s="18" t="s">
        <v>297</v>
      </c>
      <c r="C167" s="11">
        <v>0</v>
      </c>
      <c r="D167" s="11">
        <v>0</v>
      </c>
      <c r="E167" s="11">
        <v>0</v>
      </c>
      <c r="F167" s="11">
        <f t="shared" si="16"/>
        <v>0</v>
      </c>
      <c r="G167" s="12"/>
      <c r="H167" s="11">
        <v>0</v>
      </c>
      <c r="I167" s="11">
        <v>0</v>
      </c>
      <c r="J167" s="11">
        <f t="shared" si="15"/>
        <v>0</v>
      </c>
      <c r="K167" s="11">
        <v>49749.4</v>
      </c>
      <c r="L167" s="11">
        <v>49749.4</v>
      </c>
      <c r="M167" s="11">
        <f t="shared" si="17"/>
        <v>0</v>
      </c>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c r="FO167" s="23"/>
      <c r="FP167" s="23"/>
      <c r="FQ167" s="23"/>
      <c r="FR167" s="23"/>
      <c r="FS167" s="23"/>
      <c r="FT167" s="23"/>
      <c r="FU167" s="23"/>
      <c r="FV167" s="23"/>
      <c r="FW167" s="23"/>
      <c r="FX167" s="23"/>
      <c r="FY167" s="23"/>
      <c r="FZ167" s="23"/>
      <c r="GA167" s="23"/>
      <c r="GB167" s="23"/>
      <c r="GC167" s="23"/>
      <c r="GD167" s="23"/>
      <c r="GE167" s="23"/>
      <c r="GF167" s="23"/>
      <c r="GG167" s="23"/>
      <c r="GH167" s="23"/>
      <c r="GI167" s="23"/>
      <c r="GJ167" s="23"/>
      <c r="GK167" s="23"/>
      <c r="GL167" s="23"/>
      <c r="GM167" s="23"/>
      <c r="GN167" s="23"/>
      <c r="GO167" s="23"/>
      <c r="GP167" s="23"/>
      <c r="GQ167" s="23"/>
      <c r="GR167" s="23"/>
      <c r="GS167" s="23"/>
      <c r="GT167" s="23"/>
      <c r="GU167" s="23"/>
      <c r="GV167" s="23"/>
      <c r="GW167" s="23"/>
      <c r="GX167" s="23"/>
      <c r="GY167" s="23"/>
      <c r="GZ167" s="23"/>
      <c r="HA167" s="23"/>
      <c r="HB167" s="23"/>
      <c r="HC167" s="23"/>
      <c r="HD167" s="23"/>
      <c r="HE167" s="23"/>
      <c r="HF167" s="23"/>
      <c r="HG167" s="23"/>
      <c r="HH167" s="23"/>
      <c r="HI167" s="23"/>
      <c r="HJ167" s="23"/>
      <c r="HK167" s="23"/>
      <c r="HL167" s="23"/>
      <c r="HM167" s="23"/>
      <c r="HN167" s="23"/>
      <c r="HO167" s="23"/>
      <c r="HP167" s="23"/>
      <c r="HQ167" s="23"/>
      <c r="HR167" s="23"/>
      <c r="HS167" s="23"/>
      <c r="HT167" s="23"/>
      <c r="HU167" s="23"/>
      <c r="HV167" s="23"/>
      <c r="HW167" s="23"/>
      <c r="HX167" s="23"/>
      <c r="HY167" s="23"/>
      <c r="HZ167" s="23"/>
      <c r="IA167" s="23"/>
      <c r="IB167" s="23"/>
      <c r="IC167" s="23"/>
      <c r="ID167" s="23"/>
      <c r="IE167" s="23"/>
      <c r="IF167" s="23"/>
      <c r="IG167" s="23"/>
      <c r="IH167" s="23"/>
      <c r="II167" s="23"/>
      <c r="IJ167" s="23"/>
      <c r="IK167" s="23"/>
      <c r="IL167" s="23"/>
      <c r="IM167" s="23"/>
      <c r="IN167" s="23"/>
    </row>
    <row r="168" spans="1:248" s="44" customFormat="1" ht="47.25" x14ac:dyDescent="0.25">
      <c r="A168" s="59" t="s">
        <v>289</v>
      </c>
      <c r="B168" s="18" t="s">
        <v>298</v>
      </c>
      <c r="C168" s="11">
        <v>4164.7</v>
      </c>
      <c r="D168" s="11">
        <v>4164.7</v>
      </c>
      <c r="E168" s="11">
        <v>0</v>
      </c>
      <c r="F168" s="11">
        <f t="shared" si="16"/>
        <v>-4164.7</v>
      </c>
      <c r="G168" s="12"/>
      <c r="H168" s="11">
        <v>4355.5</v>
      </c>
      <c r="I168" s="11">
        <v>4355.5</v>
      </c>
      <c r="J168" s="11">
        <f t="shared" si="15"/>
        <v>0</v>
      </c>
      <c r="K168" s="11">
        <v>0</v>
      </c>
      <c r="L168" s="11">
        <v>0</v>
      </c>
      <c r="M168" s="11">
        <f t="shared" si="17"/>
        <v>0</v>
      </c>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c r="FO168" s="23"/>
      <c r="FP168" s="23"/>
      <c r="FQ168" s="23"/>
      <c r="FR168" s="23"/>
      <c r="FS168" s="23"/>
      <c r="FT168" s="23"/>
      <c r="FU168" s="23"/>
      <c r="FV168" s="23"/>
      <c r="FW168" s="23"/>
      <c r="FX168" s="23"/>
      <c r="FY168" s="23"/>
      <c r="FZ168" s="23"/>
      <c r="GA168" s="23"/>
      <c r="GB168" s="23"/>
      <c r="GC168" s="23"/>
      <c r="GD168" s="23"/>
      <c r="GE168" s="23"/>
      <c r="GF168" s="23"/>
      <c r="GG168" s="23"/>
      <c r="GH168" s="23"/>
      <c r="GI168" s="23"/>
      <c r="GJ168" s="23"/>
      <c r="GK168" s="23"/>
      <c r="GL168" s="23"/>
      <c r="GM168" s="23"/>
      <c r="GN168" s="23"/>
      <c r="GO168" s="23"/>
      <c r="GP168" s="23"/>
      <c r="GQ168" s="23"/>
      <c r="GR168" s="23"/>
      <c r="GS168" s="23"/>
      <c r="GT168" s="23"/>
      <c r="GU168" s="23"/>
      <c r="GV168" s="23"/>
      <c r="GW168" s="23"/>
      <c r="GX168" s="23"/>
      <c r="GY168" s="23"/>
      <c r="GZ168" s="23"/>
      <c r="HA168" s="23"/>
      <c r="HB168" s="23"/>
      <c r="HC168" s="23"/>
      <c r="HD168" s="23"/>
      <c r="HE168" s="23"/>
      <c r="HF168" s="23"/>
      <c r="HG168" s="23"/>
      <c r="HH168" s="23"/>
      <c r="HI168" s="23"/>
      <c r="HJ168" s="23"/>
      <c r="HK168" s="23"/>
      <c r="HL168" s="23"/>
      <c r="HM168" s="23"/>
      <c r="HN168" s="23"/>
      <c r="HO168" s="23"/>
      <c r="HP168" s="23"/>
      <c r="HQ168" s="23"/>
      <c r="HR168" s="23"/>
      <c r="HS168" s="23"/>
      <c r="HT168" s="23"/>
      <c r="HU168" s="23"/>
      <c r="HV168" s="23"/>
      <c r="HW168" s="23"/>
      <c r="HX168" s="23"/>
      <c r="HY168" s="23"/>
      <c r="HZ168" s="23"/>
      <c r="IA168" s="23"/>
      <c r="IB168" s="23"/>
      <c r="IC168" s="23"/>
      <c r="ID168" s="23"/>
      <c r="IE168" s="23"/>
      <c r="IF168" s="23"/>
      <c r="IG168" s="23"/>
      <c r="IH168" s="23"/>
      <c r="II168" s="23"/>
      <c r="IJ168" s="23"/>
      <c r="IK168" s="23"/>
      <c r="IL168" s="23"/>
      <c r="IM168" s="23"/>
      <c r="IN168" s="23"/>
    </row>
    <row r="169" spans="1:248" s="44" customFormat="1" ht="78.75" x14ac:dyDescent="0.25">
      <c r="A169" s="59" t="s">
        <v>289</v>
      </c>
      <c r="B169" s="18" t="s">
        <v>299</v>
      </c>
      <c r="C169" s="11">
        <v>70</v>
      </c>
      <c r="D169" s="11">
        <v>70</v>
      </c>
      <c r="E169" s="11">
        <v>70</v>
      </c>
      <c r="F169" s="11">
        <f t="shared" si="16"/>
        <v>0</v>
      </c>
      <c r="G169" s="12"/>
      <c r="H169" s="11">
        <v>70</v>
      </c>
      <c r="I169" s="11">
        <v>70</v>
      </c>
      <c r="J169" s="11">
        <f t="shared" si="15"/>
        <v>0</v>
      </c>
      <c r="K169" s="11">
        <v>70</v>
      </c>
      <c r="L169" s="11">
        <v>70</v>
      </c>
      <c r="M169" s="11">
        <f t="shared" si="17"/>
        <v>0</v>
      </c>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c r="FO169" s="23"/>
      <c r="FP169" s="23"/>
      <c r="FQ169" s="23"/>
      <c r="FR169" s="23"/>
      <c r="FS169" s="23"/>
      <c r="FT169" s="23"/>
      <c r="FU169" s="23"/>
      <c r="FV169" s="23"/>
      <c r="FW169" s="23"/>
      <c r="FX169" s="23"/>
      <c r="FY169" s="23"/>
      <c r="FZ169" s="23"/>
      <c r="GA169" s="23"/>
      <c r="GB169" s="23"/>
      <c r="GC169" s="23"/>
      <c r="GD169" s="23"/>
      <c r="GE169" s="23"/>
      <c r="GF169" s="23"/>
      <c r="GG169" s="23"/>
      <c r="GH169" s="23"/>
      <c r="GI169" s="23"/>
      <c r="GJ169" s="23"/>
      <c r="GK169" s="23"/>
      <c r="GL169" s="23"/>
      <c r="GM169" s="23"/>
      <c r="GN169" s="23"/>
      <c r="GO169" s="23"/>
      <c r="GP169" s="23"/>
      <c r="GQ169" s="23"/>
      <c r="GR169" s="23"/>
      <c r="GS169" s="23"/>
      <c r="GT169" s="23"/>
      <c r="GU169" s="23"/>
      <c r="GV169" s="23"/>
      <c r="GW169" s="23"/>
      <c r="GX169" s="23"/>
      <c r="GY169" s="23"/>
      <c r="GZ169" s="23"/>
      <c r="HA169" s="23"/>
      <c r="HB169" s="23"/>
      <c r="HC169" s="23"/>
      <c r="HD169" s="23"/>
      <c r="HE169" s="23"/>
      <c r="HF169" s="23"/>
      <c r="HG169" s="23"/>
      <c r="HH169" s="23"/>
      <c r="HI169" s="23"/>
      <c r="HJ169" s="23"/>
      <c r="HK169" s="23"/>
      <c r="HL169" s="23"/>
      <c r="HM169" s="23"/>
      <c r="HN169" s="23"/>
      <c r="HO169" s="23"/>
      <c r="HP169" s="23"/>
      <c r="HQ169" s="23"/>
      <c r="HR169" s="23"/>
      <c r="HS169" s="23"/>
      <c r="HT169" s="23"/>
      <c r="HU169" s="23"/>
      <c r="HV169" s="23"/>
      <c r="HW169" s="23"/>
      <c r="HX169" s="23"/>
      <c r="HY169" s="23"/>
      <c r="HZ169" s="23"/>
      <c r="IA169" s="23"/>
      <c r="IB169" s="23"/>
      <c r="IC169" s="23"/>
      <c r="ID169" s="23"/>
      <c r="IE169" s="23"/>
      <c r="IF169" s="23"/>
      <c r="IG169" s="23"/>
      <c r="IH169" s="23"/>
      <c r="II169" s="23"/>
      <c r="IJ169" s="23"/>
      <c r="IK169" s="23"/>
      <c r="IL169" s="23"/>
      <c r="IM169" s="23"/>
      <c r="IN169" s="23"/>
    </row>
    <row r="170" spans="1:248" s="44" customFormat="1" ht="94.5" x14ac:dyDescent="0.25">
      <c r="A170" s="59" t="s">
        <v>289</v>
      </c>
      <c r="B170" s="18" t="s">
        <v>257</v>
      </c>
      <c r="C170" s="11">
        <v>4725.3999999999996</v>
      </c>
      <c r="D170" s="11">
        <v>4725.3999999999996</v>
      </c>
      <c r="E170" s="11">
        <v>0</v>
      </c>
      <c r="F170" s="11">
        <f t="shared" si="16"/>
        <v>-4725.3999999999996</v>
      </c>
      <c r="G170" s="12" t="s">
        <v>243</v>
      </c>
      <c r="H170" s="11">
        <v>4907.1000000000004</v>
      </c>
      <c r="I170" s="11">
        <v>4907.1000000000004</v>
      </c>
      <c r="J170" s="11">
        <f t="shared" si="15"/>
        <v>0</v>
      </c>
      <c r="K170" s="11">
        <v>0</v>
      </c>
      <c r="L170" s="11">
        <v>0</v>
      </c>
      <c r="M170" s="11">
        <f t="shared" si="17"/>
        <v>0</v>
      </c>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c r="FO170" s="23"/>
      <c r="FP170" s="23"/>
      <c r="FQ170" s="23"/>
      <c r="FR170" s="23"/>
      <c r="FS170" s="23"/>
      <c r="FT170" s="23"/>
      <c r="FU170" s="23"/>
      <c r="FV170" s="23"/>
      <c r="FW170" s="23"/>
      <c r="FX170" s="23"/>
      <c r="FY170" s="23"/>
      <c r="FZ170" s="23"/>
      <c r="GA170" s="23"/>
      <c r="GB170" s="23"/>
      <c r="GC170" s="23"/>
      <c r="GD170" s="23"/>
      <c r="GE170" s="23"/>
      <c r="GF170" s="23"/>
      <c r="GG170" s="23"/>
      <c r="GH170" s="23"/>
      <c r="GI170" s="23"/>
      <c r="GJ170" s="23"/>
      <c r="GK170" s="23"/>
      <c r="GL170" s="23"/>
      <c r="GM170" s="23"/>
      <c r="GN170" s="23"/>
      <c r="GO170" s="23"/>
      <c r="GP170" s="23"/>
      <c r="GQ170" s="23"/>
      <c r="GR170" s="23"/>
      <c r="GS170" s="23"/>
      <c r="GT170" s="23"/>
      <c r="GU170" s="23"/>
      <c r="GV170" s="23"/>
      <c r="GW170" s="23"/>
      <c r="GX170" s="23"/>
      <c r="GY170" s="23"/>
      <c r="GZ170" s="23"/>
      <c r="HA170" s="23"/>
      <c r="HB170" s="23"/>
      <c r="HC170" s="23"/>
      <c r="HD170" s="23"/>
      <c r="HE170" s="23"/>
      <c r="HF170" s="23"/>
      <c r="HG170" s="23"/>
      <c r="HH170" s="23"/>
      <c r="HI170" s="23"/>
      <c r="HJ170" s="23"/>
      <c r="HK170" s="23"/>
      <c r="HL170" s="23"/>
      <c r="HM170" s="23"/>
      <c r="HN170" s="23"/>
      <c r="HO170" s="23"/>
      <c r="HP170" s="23"/>
      <c r="HQ170" s="23"/>
      <c r="HR170" s="23"/>
      <c r="HS170" s="23"/>
      <c r="HT170" s="23"/>
      <c r="HU170" s="23"/>
      <c r="HV170" s="23"/>
      <c r="HW170" s="23"/>
      <c r="HX170" s="23"/>
      <c r="HY170" s="23"/>
      <c r="HZ170" s="23"/>
      <c r="IA170" s="23"/>
      <c r="IB170" s="23"/>
      <c r="IC170" s="23"/>
      <c r="ID170" s="23"/>
      <c r="IE170" s="23"/>
      <c r="IF170" s="23"/>
      <c r="IG170" s="23"/>
      <c r="IH170" s="23"/>
      <c r="II170" s="23"/>
      <c r="IJ170" s="23"/>
      <c r="IK170" s="23"/>
      <c r="IL170" s="23"/>
      <c r="IM170" s="23"/>
      <c r="IN170" s="23"/>
    </row>
    <row r="171" spans="1:248" s="44" customFormat="1" ht="31.5" x14ac:dyDescent="0.25">
      <c r="A171" s="59" t="s">
        <v>300</v>
      </c>
      <c r="B171" s="18" t="s">
        <v>301</v>
      </c>
      <c r="C171" s="11">
        <v>21644.3</v>
      </c>
      <c r="D171" s="11">
        <v>21644.3</v>
      </c>
      <c r="E171" s="11">
        <v>21644.3</v>
      </c>
      <c r="F171" s="11">
        <f t="shared" si="16"/>
        <v>0</v>
      </c>
      <c r="G171" s="12"/>
      <c r="H171" s="11">
        <v>21644.3</v>
      </c>
      <c r="I171" s="11">
        <v>21644.3</v>
      </c>
      <c r="J171" s="11">
        <f t="shared" si="15"/>
        <v>0</v>
      </c>
      <c r="K171" s="11">
        <v>21644.3</v>
      </c>
      <c r="L171" s="11">
        <v>21644.3</v>
      </c>
      <c r="M171" s="11">
        <f t="shared" si="17"/>
        <v>0</v>
      </c>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c r="FO171" s="23"/>
      <c r="FP171" s="23"/>
      <c r="FQ171" s="23"/>
      <c r="FR171" s="23"/>
      <c r="FS171" s="23"/>
      <c r="FT171" s="23"/>
      <c r="FU171" s="23"/>
      <c r="FV171" s="23"/>
      <c r="FW171" s="23"/>
      <c r="FX171" s="23"/>
      <c r="FY171" s="23"/>
      <c r="FZ171" s="23"/>
      <c r="GA171" s="23"/>
      <c r="GB171" s="23"/>
      <c r="GC171" s="23"/>
      <c r="GD171" s="23"/>
      <c r="GE171" s="23"/>
      <c r="GF171" s="23"/>
      <c r="GG171" s="23"/>
      <c r="GH171" s="23"/>
      <c r="GI171" s="23"/>
      <c r="GJ171" s="23"/>
      <c r="GK171" s="23"/>
      <c r="GL171" s="23"/>
      <c r="GM171" s="23"/>
      <c r="GN171" s="23"/>
      <c r="GO171" s="23"/>
      <c r="GP171" s="23"/>
      <c r="GQ171" s="23"/>
      <c r="GR171" s="23"/>
      <c r="GS171" s="23"/>
      <c r="GT171" s="23"/>
      <c r="GU171" s="23"/>
      <c r="GV171" s="23"/>
      <c r="GW171" s="23"/>
      <c r="GX171" s="23"/>
      <c r="GY171" s="23"/>
      <c r="GZ171" s="23"/>
      <c r="HA171" s="23"/>
      <c r="HB171" s="23"/>
      <c r="HC171" s="23"/>
      <c r="HD171" s="23"/>
      <c r="HE171" s="23"/>
      <c r="HF171" s="23"/>
      <c r="HG171" s="23"/>
      <c r="HH171" s="23"/>
      <c r="HI171" s="23"/>
      <c r="HJ171" s="23"/>
      <c r="HK171" s="23"/>
      <c r="HL171" s="23"/>
      <c r="HM171" s="23"/>
      <c r="HN171" s="23"/>
      <c r="HO171" s="23"/>
      <c r="HP171" s="23"/>
      <c r="HQ171" s="23"/>
      <c r="HR171" s="23"/>
      <c r="HS171" s="23"/>
      <c r="HT171" s="23"/>
      <c r="HU171" s="23"/>
      <c r="HV171" s="23"/>
      <c r="HW171" s="23"/>
      <c r="HX171" s="23"/>
      <c r="HY171" s="23"/>
      <c r="HZ171" s="23"/>
      <c r="IA171" s="23"/>
      <c r="IB171" s="23"/>
      <c r="IC171" s="23"/>
      <c r="ID171" s="23"/>
      <c r="IE171" s="23"/>
      <c r="IF171" s="23"/>
      <c r="IG171" s="23"/>
      <c r="IH171" s="23"/>
      <c r="II171" s="23"/>
      <c r="IJ171" s="23"/>
      <c r="IK171" s="23"/>
      <c r="IL171" s="23"/>
      <c r="IM171" s="23"/>
      <c r="IN171" s="23"/>
    </row>
    <row r="172" spans="1:248" s="44" customFormat="1" ht="47.25" x14ac:dyDescent="0.25">
      <c r="A172" s="59" t="s">
        <v>300</v>
      </c>
      <c r="B172" s="18" t="s">
        <v>302</v>
      </c>
      <c r="C172" s="11">
        <v>1034</v>
      </c>
      <c r="D172" s="11">
        <v>1034</v>
      </c>
      <c r="E172" s="11">
        <v>1034</v>
      </c>
      <c r="F172" s="11">
        <f t="shared" si="16"/>
        <v>0</v>
      </c>
      <c r="G172" s="12"/>
      <c r="H172" s="11">
        <v>1034</v>
      </c>
      <c r="I172" s="11">
        <v>1034</v>
      </c>
      <c r="J172" s="11">
        <f t="shared" si="15"/>
        <v>0</v>
      </c>
      <c r="K172" s="11">
        <v>1034</v>
      </c>
      <c r="L172" s="11">
        <v>1034</v>
      </c>
      <c r="M172" s="11">
        <f t="shared" si="17"/>
        <v>0</v>
      </c>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c r="FO172" s="23"/>
      <c r="FP172" s="23"/>
      <c r="FQ172" s="23"/>
      <c r="FR172" s="23"/>
      <c r="FS172" s="23"/>
      <c r="FT172" s="23"/>
      <c r="FU172" s="23"/>
      <c r="FV172" s="23"/>
      <c r="FW172" s="23"/>
      <c r="FX172" s="23"/>
      <c r="FY172" s="23"/>
      <c r="FZ172" s="23"/>
      <c r="GA172" s="23"/>
      <c r="GB172" s="23"/>
      <c r="GC172" s="23"/>
      <c r="GD172" s="23"/>
      <c r="GE172" s="23"/>
      <c r="GF172" s="23"/>
      <c r="GG172" s="23"/>
      <c r="GH172" s="23"/>
      <c r="GI172" s="23"/>
      <c r="GJ172" s="23"/>
      <c r="GK172" s="23"/>
      <c r="GL172" s="23"/>
      <c r="GM172" s="23"/>
      <c r="GN172" s="23"/>
      <c r="GO172" s="23"/>
      <c r="GP172" s="23"/>
      <c r="GQ172" s="23"/>
      <c r="GR172" s="23"/>
      <c r="GS172" s="23"/>
      <c r="GT172" s="23"/>
      <c r="GU172" s="23"/>
      <c r="GV172" s="23"/>
      <c r="GW172" s="23"/>
      <c r="GX172" s="23"/>
      <c r="GY172" s="23"/>
      <c r="GZ172" s="23"/>
      <c r="HA172" s="23"/>
      <c r="HB172" s="23"/>
      <c r="HC172" s="23"/>
      <c r="HD172" s="23"/>
      <c r="HE172" s="23"/>
      <c r="HF172" s="23"/>
      <c r="HG172" s="23"/>
      <c r="HH172" s="23"/>
      <c r="HI172" s="23"/>
      <c r="HJ172" s="23"/>
      <c r="HK172" s="23"/>
      <c r="HL172" s="23"/>
      <c r="HM172" s="23"/>
      <c r="HN172" s="23"/>
      <c r="HO172" s="23"/>
      <c r="HP172" s="23"/>
      <c r="HQ172" s="23"/>
      <c r="HR172" s="23"/>
      <c r="HS172" s="23"/>
      <c r="HT172" s="23"/>
      <c r="HU172" s="23"/>
      <c r="HV172" s="23"/>
      <c r="HW172" s="23"/>
      <c r="HX172" s="23"/>
      <c r="HY172" s="23"/>
      <c r="HZ172" s="23"/>
      <c r="IA172" s="23"/>
      <c r="IB172" s="23"/>
      <c r="IC172" s="23"/>
      <c r="ID172" s="23"/>
      <c r="IE172" s="23"/>
      <c r="IF172" s="23"/>
      <c r="IG172" s="23"/>
      <c r="IH172" s="23"/>
      <c r="II172" s="23"/>
      <c r="IJ172" s="23"/>
      <c r="IK172" s="23"/>
      <c r="IL172" s="23"/>
      <c r="IM172" s="23"/>
      <c r="IN172" s="23"/>
    </row>
    <row r="173" spans="1:248" s="44" customFormat="1" ht="47.25" x14ac:dyDescent="0.25">
      <c r="A173" s="59" t="s">
        <v>300</v>
      </c>
      <c r="B173" s="18" t="s">
        <v>303</v>
      </c>
      <c r="C173" s="11">
        <v>518</v>
      </c>
      <c r="D173" s="11">
        <v>518</v>
      </c>
      <c r="E173" s="11">
        <v>518</v>
      </c>
      <c r="F173" s="11">
        <f t="shared" si="16"/>
        <v>0</v>
      </c>
      <c r="G173" s="12"/>
      <c r="H173" s="11">
        <v>518</v>
      </c>
      <c r="I173" s="11">
        <v>518</v>
      </c>
      <c r="J173" s="11">
        <f t="shared" si="15"/>
        <v>0</v>
      </c>
      <c r="K173" s="11">
        <v>518</v>
      </c>
      <c r="L173" s="11">
        <v>518</v>
      </c>
      <c r="M173" s="11">
        <f t="shared" si="17"/>
        <v>0</v>
      </c>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c r="FO173" s="23"/>
      <c r="FP173" s="23"/>
      <c r="FQ173" s="23"/>
      <c r="FR173" s="23"/>
      <c r="FS173" s="23"/>
      <c r="FT173" s="23"/>
      <c r="FU173" s="23"/>
      <c r="FV173" s="23"/>
      <c r="FW173" s="23"/>
      <c r="FX173" s="23"/>
      <c r="FY173" s="23"/>
      <c r="FZ173" s="23"/>
      <c r="GA173" s="23"/>
      <c r="GB173" s="23"/>
      <c r="GC173" s="23"/>
      <c r="GD173" s="23"/>
      <c r="GE173" s="23"/>
      <c r="GF173" s="23"/>
      <c r="GG173" s="23"/>
      <c r="GH173" s="23"/>
      <c r="GI173" s="23"/>
      <c r="GJ173" s="23"/>
      <c r="GK173" s="23"/>
      <c r="GL173" s="23"/>
      <c r="GM173" s="23"/>
      <c r="GN173" s="23"/>
      <c r="GO173" s="23"/>
      <c r="GP173" s="23"/>
      <c r="GQ173" s="23"/>
      <c r="GR173" s="23"/>
      <c r="GS173" s="23"/>
      <c r="GT173" s="23"/>
      <c r="GU173" s="23"/>
      <c r="GV173" s="23"/>
      <c r="GW173" s="23"/>
      <c r="GX173" s="23"/>
      <c r="GY173" s="23"/>
      <c r="GZ173" s="23"/>
      <c r="HA173" s="23"/>
      <c r="HB173" s="23"/>
      <c r="HC173" s="23"/>
      <c r="HD173" s="23"/>
      <c r="HE173" s="23"/>
      <c r="HF173" s="23"/>
      <c r="HG173" s="23"/>
      <c r="HH173" s="23"/>
      <c r="HI173" s="23"/>
      <c r="HJ173" s="23"/>
      <c r="HK173" s="23"/>
      <c r="HL173" s="23"/>
      <c r="HM173" s="23"/>
      <c r="HN173" s="23"/>
      <c r="HO173" s="23"/>
      <c r="HP173" s="23"/>
      <c r="HQ173" s="23"/>
      <c r="HR173" s="23"/>
      <c r="HS173" s="23"/>
      <c r="HT173" s="23"/>
      <c r="HU173" s="23"/>
      <c r="HV173" s="23"/>
      <c r="HW173" s="23"/>
      <c r="HX173" s="23"/>
      <c r="HY173" s="23"/>
      <c r="HZ173" s="23"/>
      <c r="IA173" s="23"/>
      <c r="IB173" s="23"/>
      <c r="IC173" s="23"/>
      <c r="ID173" s="23"/>
      <c r="IE173" s="23"/>
      <c r="IF173" s="23"/>
      <c r="IG173" s="23"/>
      <c r="IH173" s="23"/>
      <c r="II173" s="23"/>
      <c r="IJ173" s="23"/>
      <c r="IK173" s="23"/>
      <c r="IL173" s="23"/>
      <c r="IM173" s="23"/>
      <c r="IN173" s="23"/>
    </row>
    <row r="174" spans="1:248" s="44" customFormat="1" ht="63" x14ac:dyDescent="0.25">
      <c r="A174" s="59" t="s">
        <v>300</v>
      </c>
      <c r="B174" s="18" t="s">
        <v>304</v>
      </c>
      <c r="C174" s="11">
        <v>1113.5</v>
      </c>
      <c r="D174" s="11">
        <v>1113.5</v>
      </c>
      <c r="E174" s="11">
        <v>1113.5</v>
      </c>
      <c r="F174" s="11">
        <f t="shared" si="16"/>
        <v>0</v>
      </c>
      <c r="G174" s="12"/>
      <c r="H174" s="11">
        <v>1113.5</v>
      </c>
      <c r="I174" s="11">
        <v>1113.5</v>
      </c>
      <c r="J174" s="11">
        <f t="shared" si="15"/>
        <v>0</v>
      </c>
      <c r="K174" s="11">
        <v>0</v>
      </c>
      <c r="L174" s="11">
        <v>0</v>
      </c>
      <c r="M174" s="11">
        <f t="shared" si="17"/>
        <v>0</v>
      </c>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c r="FO174" s="23"/>
      <c r="FP174" s="23"/>
      <c r="FQ174" s="23"/>
      <c r="FR174" s="23"/>
      <c r="FS174" s="23"/>
      <c r="FT174" s="23"/>
      <c r="FU174" s="23"/>
      <c r="FV174" s="23"/>
      <c r="FW174" s="23"/>
      <c r="FX174" s="23"/>
      <c r="FY174" s="23"/>
      <c r="FZ174" s="23"/>
      <c r="GA174" s="23"/>
      <c r="GB174" s="23"/>
      <c r="GC174" s="23"/>
      <c r="GD174" s="23"/>
      <c r="GE174" s="23"/>
      <c r="GF174" s="23"/>
      <c r="GG174" s="23"/>
      <c r="GH174" s="23"/>
      <c r="GI174" s="23"/>
      <c r="GJ174" s="23"/>
      <c r="GK174" s="23"/>
      <c r="GL174" s="23"/>
      <c r="GM174" s="23"/>
      <c r="GN174" s="23"/>
      <c r="GO174" s="23"/>
      <c r="GP174" s="23"/>
      <c r="GQ174" s="23"/>
      <c r="GR174" s="23"/>
      <c r="GS174" s="23"/>
      <c r="GT174" s="23"/>
      <c r="GU174" s="23"/>
      <c r="GV174" s="23"/>
      <c r="GW174" s="23"/>
      <c r="GX174" s="23"/>
      <c r="GY174" s="23"/>
      <c r="GZ174" s="23"/>
      <c r="HA174" s="23"/>
      <c r="HB174" s="23"/>
      <c r="HC174" s="23"/>
      <c r="HD174" s="23"/>
      <c r="HE174" s="23"/>
      <c r="HF174" s="23"/>
      <c r="HG174" s="23"/>
      <c r="HH174" s="23"/>
      <c r="HI174" s="23"/>
      <c r="HJ174" s="23"/>
      <c r="HK174" s="23"/>
      <c r="HL174" s="23"/>
      <c r="HM174" s="23"/>
      <c r="HN174" s="23"/>
      <c r="HO174" s="23"/>
      <c r="HP174" s="23"/>
      <c r="HQ174" s="23"/>
      <c r="HR174" s="23"/>
      <c r="HS174" s="23"/>
      <c r="HT174" s="23"/>
      <c r="HU174" s="23"/>
      <c r="HV174" s="23"/>
      <c r="HW174" s="23"/>
      <c r="HX174" s="23"/>
      <c r="HY174" s="23"/>
      <c r="HZ174" s="23"/>
      <c r="IA174" s="23"/>
      <c r="IB174" s="23"/>
      <c r="IC174" s="23"/>
      <c r="ID174" s="23"/>
      <c r="IE174" s="23"/>
      <c r="IF174" s="23"/>
      <c r="IG174" s="23"/>
      <c r="IH174" s="23"/>
      <c r="II174" s="23"/>
      <c r="IJ174" s="23"/>
      <c r="IK174" s="23"/>
      <c r="IL174" s="23"/>
      <c r="IM174" s="23"/>
      <c r="IN174" s="23"/>
    </row>
    <row r="175" spans="1:248" s="13" customFormat="1" ht="47.25" x14ac:dyDescent="0.25">
      <c r="A175" s="59" t="s">
        <v>300</v>
      </c>
      <c r="B175" s="18" t="s">
        <v>305</v>
      </c>
      <c r="C175" s="11">
        <v>0</v>
      </c>
      <c r="D175" s="11">
        <v>0</v>
      </c>
      <c r="E175" s="11">
        <v>0</v>
      </c>
      <c r="F175" s="11">
        <f t="shared" si="16"/>
        <v>0</v>
      </c>
      <c r="G175" s="12"/>
      <c r="H175" s="19">
        <v>9356.7000000000007</v>
      </c>
      <c r="I175" s="19">
        <v>9356.7000000000007</v>
      </c>
      <c r="J175" s="11">
        <f t="shared" si="15"/>
        <v>0</v>
      </c>
      <c r="K175" s="19">
        <v>9356.7000000000007</v>
      </c>
      <c r="L175" s="19">
        <v>9356.7000000000007</v>
      </c>
      <c r="M175" s="11">
        <f t="shared" si="17"/>
        <v>0</v>
      </c>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c r="FO175" s="23"/>
      <c r="FP175" s="23"/>
      <c r="FQ175" s="23"/>
      <c r="FR175" s="23"/>
      <c r="FS175" s="23"/>
      <c r="FT175" s="23"/>
      <c r="FU175" s="23"/>
      <c r="FV175" s="23"/>
      <c r="FW175" s="23"/>
      <c r="FX175" s="23"/>
      <c r="FY175" s="23"/>
      <c r="FZ175" s="23"/>
      <c r="GA175" s="23"/>
      <c r="GB175" s="23"/>
      <c r="GC175" s="23"/>
      <c r="GD175" s="23"/>
      <c r="GE175" s="23"/>
      <c r="GF175" s="23"/>
      <c r="GG175" s="23"/>
      <c r="GH175" s="23"/>
      <c r="GI175" s="23"/>
      <c r="GJ175" s="23"/>
      <c r="GK175" s="23"/>
      <c r="GL175" s="23"/>
      <c r="GM175" s="23"/>
      <c r="GN175" s="23"/>
      <c r="GO175" s="23"/>
      <c r="GP175" s="23"/>
      <c r="GQ175" s="23"/>
      <c r="GR175" s="23"/>
      <c r="GS175" s="23"/>
      <c r="GT175" s="23"/>
      <c r="GU175" s="23"/>
      <c r="GV175" s="23"/>
      <c r="GW175" s="23"/>
      <c r="GX175" s="23"/>
      <c r="GY175" s="23"/>
      <c r="GZ175" s="23"/>
      <c r="HA175" s="23"/>
      <c r="HB175" s="23"/>
      <c r="HC175" s="23"/>
      <c r="HD175" s="23"/>
      <c r="HE175" s="23"/>
      <c r="HF175" s="23"/>
      <c r="HG175" s="23"/>
      <c r="HH175" s="23"/>
      <c r="HI175" s="23"/>
      <c r="HJ175" s="23"/>
      <c r="HK175" s="23"/>
      <c r="HL175" s="23"/>
      <c r="HM175" s="23"/>
      <c r="HN175" s="23"/>
      <c r="HO175" s="23"/>
      <c r="HP175" s="23"/>
      <c r="HQ175" s="23"/>
      <c r="HR175" s="23"/>
      <c r="HS175" s="23"/>
      <c r="HT175" s="23"/>
      <c r="HU175" s="23"/>
      <c r="HV175" s="23"/>
      <c r="HW175" s="23"/>
      <c r="HX175" s="23"/>
      <c r="HY175" s="23"/>
      <c r="HZ175" s="23"/>
      <c r="IA175" s="23"/>
      <c r="IB175" s="23"/>
      <c r="IC175" s="23"/>
      <c r="ID175" s="23"/>
      <c r="IE175" s="23"/>
      <c r="IF175" s="23"/>
      <c r="IG175" s="23"/>
      <c r="IH175" s="23"/>
      <c r="II175" s="23"/>
      <c r="IJ175" s="23"/>
      <c r="IK175" s="23"/>
      <c r="IL175" s="23"/>
      <c r="IM175" s="23"/>
      <c r="IN175" s="23"/>
    </row>
    <row r="176" spans="1:248" s="13" customFormat="1" ht="78.75" x14ac:dyDescent="0.25">
      <c r="A176" s="59" t="s">
        <v>300</v>
      </c>
      <c r="B176" s="18" t="s">
        <v>306</v>
      </c>
      <c r="C176" s="11">
        <v>0</v>
      </c>
      <c r="D176" s="11">
        <v>0</v>
      </c>
      <c r="E176" s="11">
        <v>0</v>
      </c>
      <c r="F176" s="11">
        <f t="shared" si="16"/>
        <v>0</v>
      </c>
      <c r="G176" s="12"/>
      <c r="H176" s="19">
        <v>2209.9</v>
      </c>
      <c r="I176" s="19">
        <v>2209.9</v>
      </c>
      <c r="J176" s="11">
        <f t="shared" si="15"/>
        <v>0</v>
      </c>
      <c r="K176" s="19">
        <v>0</v>
      </c>
      <c r="L176" s="19">
        <v>0</v>
      </c>
      <c r="M176" s="11">
        <f t="shared" si="17"/>
        <v>0</v>
      </c>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c r="FO176" s="23"/>
      <c r="FP176" s="23"/>
      <c r="FQ176" s="23"/>
      <c r="FR176" s="23"/>
      <c r="FS176" s="23"/>
      <c r="FT176" s="23"/>
      <c r="FU176" s="23"/>
      <c r="FV176" s="23"/>
      <c r="FW176" s="23"/>
      <c r="FX176" s="23"/>
      <c r="FY176" s="23"/>
      <c r="FZ176" s="23"/>
      <c r="GA176" s="23"/>
      <c r="GB176" s="23"/>
      <c r="GC176" s="23"/>
      <c r="GD176" s="23"/>
      <c r="GE176" s="23"/>
      <c r="GF176" s="23"/>
      <c r="GG176" s="23"/>
      <c r="GH176" s="23"/>
      <c r="GI176" s="23"/>
      <c r="GJ176" s="23"/>
      <c r="GK176" s="23"/>
      <c r="GL176" s="23"/>
      <c r="GM176" s="23"/>
      <c r="GN176" s="23"/>
      <c r="GO176" s="23"/>
      <c r="GP176" s="23"/>
      <c r="GQ176" s="23"/>
      <c r="GR176" s="23"/>
      <c r="GS176" s="23"/>
      <c r="GT176" s="23"/>
      <c r="GU176" s="23"/>
      <c r="GV176" s="23"/>
      <c r="GW176" s="23"/>
      <c r="GX176" s="23"/>
      <c r="GY176" s="23"/>
      <c r="GZ176" s="23"/>
      <c r="HA176" s="23"/>
      <c r="HB176" s="23"/>
      <c r="HC176" s="23"/>
      <c r="HD176" s="23"/>
      <c r="HE176" s="23"/>
      <c r="HF176" s="23"/>
      <c r="HG176" s="23"/>
      <c r="HH176" s="23"/>
      <c r="HI176" s="23"/>
      <c r="HJ176" s="23"/>
      <c r="HK176" s="23"/>
      <c r="HL176" s="23"/>
      <c r="HM176" s="23"/>
      <c r="HN176" s="23"/>
      <c r="HO176" s="23"/>
      <c r="HP176" s="23"/>
      <c r="HQ176" s="23"/>
      <c r="HR176" s="23"/>
      <c r="HS176" s="23"/>
      <c r="HT176" s="23"/>
      <c r="HU176" s="23"/>
      <c r="HV176" s="23"/>
      <c r="HW176" s="23"/>
      <c r="HX176" s="23"/>
      <c r="HY176" s="23"/>
      <c r="HZ176" s="23"/>
      <c r="IA176" s="23"/>
      <c r="IB176" s="23"/>
      <c r="IC176" s="23"/>
      <c r="ID176" s="23"/>
      <c r="IE176" s="23"/>
      <c r="IF176" s="23"/>
      <c r="IG176" s="23"/>
      <c r="IH176" s="23"/>
      <c r="II176" s="23"/>
      <c r="IJ176" s="23"/>
      <c r="IK176" s="23"/>
      <c r="IL176" s="23"/>
      <c r="IM176" s="23"/>
      <c r="IN176" s="23"/>
    </row>
    <row r="177" spans="1:248" s="13" customFormat="1" ht="47.25" x14ac:dyDescent="0.25">
      <c r="A177" s="59" t="s">
        <v>300</v>
      </c>
      <c r="B177" s="18" t="s">
        <v>307</v>
      </c>
      <c r="C177" s="11">
        <v>910.5</v>
      </c>
      <c r="D177" s="11">
        <v>910.5</v>
      </c>
      <c r="E177" s="11">
        <v>910.5</v>
      </c>
      <c r="F177" s="11">
        <f t="shared" si="16"/>
        <v>0</v>
      </c>
      <c r="G177" s="12"/>
      <c r="H177" s="19">
        <v>1033.7</v>
      </c>
      <c r="I177" s="19">
        <v>1033.7</v>
      </c>
      <c r="J177" s="11">
        <f t="shared" si="15"/>
        <v>0</v>
      </c>
      <c r="K177" s="19">
        <v>1109.9000000000001</v>
      </c>
      <c r="L177" s="19">
        <v>1109.9000000000001</v>
      </c>
      <c r="M177" s="11">
        <f t="shared" si="17"/>
        <v>0</v>
      </c>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c r="FO177" s="23"/>
      <c r="FP177" s="23"/>
      <c r="FQ177" s="23"/>
      <c r="FR177" s="23"/>
      <c r="FS177" s="23"/>
      <c r="FT177" s="23"/>
      <c r="FU177" s="23"/>
      <c r="FV177" s="23"/>
      <c r="FW177" s="23"/>
      <c r="FX177" s="23"/>
      <c r="FY177" s="23"/>
      <c r="FZ177" s="23"/>
      <c r="GA177" s="23"/>
      <c r="GB177" s="23"/>
      <c r="GC177" s="23"/>
      <c r="GD177" s="23"/>
      <c r="GE177" s="23"/>
      <c r="GF177" s="23"/>
      <c r="GG177" s="23"/>
      <c r="GH177" s="23"/>
      <c r="GI177" s="23"/>
      <c r="GJ177" s="23"/>
      <c r="GK177" s="23"/>
      <c r="GL177" s="23"/>
      <c r="GM177" s="23"/>
      <c r="GN177" s="23"/>
      <c r="GO177" s="23"/>
      <c r="GP177" s="23"/>
      <c r="GQ177" s="23"/>
      <c r="GR177" s="23"/>
      <c r="GS177" s="23"/>
      <c r="GT177" s="23"/>
      <c r="GU177" s="23"/>
      <c r="GV177" s="23"/>
      <c r="GW177" s="23"/>
      <c r="GX177" s="23"/>
      <c r="GY177" s="23"/>
      <c r="GZ177" s="23"/>
      <c r="HA177" s="23"/>
      <c r="HB177" s="23"/>
      <c r="HC177" s="23"/>
      <c r="HD177" s="23"/>
      <c r="HE177" s="23"/>
      <c r="HF177" s="23"/>
      <c r="HG177" s="23"/>
      <c r="HH177" s="23"/>
      <c r="HI177" s="23"/>
      <c r="HJ177" s="23"/>
      <c r="HK177" s="23"/>
      <c r="HL177" s="23"/>
      <c r="HM177" s="23"/>
      <c r="HN177" s="23"/>
      <c r="HO177" s="23"/>
      <c r="HP177" s="23"/>
      <c r="HQ177" s="23"/>
      <c r="HR177" s="23"/>
      <c r="HS177" s="23"/>
      <c r="HT177" s="23"/>
      <c r="HU177" s="23"/>
      <c r="HV177" s="23"/>
      <c r="HW177" s="23"/>
      <c r="HX177" s="23"/>
      <c r="HY177" s="23"/>
      <c r="HZ177" s="23"/>
      <c r="IA177" s="23"/>
      <c r="IB177" s="23"/>
      <c r="IC177" s="23"/>
      <c r="ID177" s="23"/>
      <c r="IE177" s="23"/>
      <c r="IF177" s="23"/>
      <c r="IG177" s="23"/>
      <c r="IH177" s="23"/>
      <c r="II177" s="23"/>
      <c r="IJ177" s="23"/>
      <c r="IK177" s="23"/>
      <c r="IL177" s="23"/>
      <c r="IM177" s="23"/>
      <c r="IN177" s="23"/>
    </row>
    <row r="178" spans="1:248" s="13" customFormat="1" ht="63" x14ac:dyDescent="0.25">
      <c r="A178" s="59" t="s">
        <v>300</v>
      </c>
      <c r="B178" s="18" t="s">
        <v>308</v>
      </c>
      <c r="C178" s="11">
        <v>4831.6000000000004</v>
      </c>
      <c r="D178" s="11">
        <v>4831.6000000000004</v>
      </c>
      <c r="E178" s="11">
        <v>4831.6000000000004</v>
      </c>
      <c r="F178" s="11">
        <f t="shared" si="16"/>
        <v>0</v>
      </c>
      <c r="G178" s="12"/>
      <c r="H178" s="11">
        <v>4831.6000000000004</v>
      </c>
      <c r="I178" s="11">
        <v>4831.6000000000004</v>
      </c>
      <c r="J178" s="11">
        <f t="shared" si="15"/>
        <v>0</v>
      </c>
      <c r="K178" s="11">
        <v>4831.6000000000004</v>
      </c>
      <c r="L178" s="11">
        <v>4831.6000000000004</v>
      </c>
      <c r="M178" s="11">
        <f t="shared" si="17"/>
        <v>0</v>
      </c>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c r="FO178" s="23"/>
      <c r="FP178" s="23"/>
      <c r="FQ178" s="23"/>
      <c r="FR178" s="23"/>
      <c r="FS178" s="23"/>
      <c r="FT178" s="23"/>
      <c r="FU178" s="23"/>
      <c r="FV178" s="23"/>
      <c r="FW178" s="23"/>
      <c r="FX178" s="23"/>
      <c r="FY178" s="23"/>
      <c r="FZ178" s="23"/>
      <c r="GA178" s="23"/>
      <c r="GB178" s="23"/>
      <c r="GC178" s="23"/>
      <c r="GD178" s="23"/>
      <c r="GE178" s="23"/>
      <c r="GF178" s="23"/>
      <c r="GG178" s="23"/>
      <c r="GH178" s="23"/>
      <c r="GI178" s="23"/>
      <c r="GJ178" s="23"/>
      <c r="GK178" s="23"/>
      <c r="GL178" s="23"/>
      <c r="GM178" s="23"/>
      <c r="GN178" s="23"/>
      <c r="GO178" s="23"/>
      <c r="GP178" s="23"/>
      <c r="GQ178" s="23"/>
      <c r="GR178" s="23"/>
      <c r="GS178" s="23"/>
      <c r="GT178" s="23"/>
      <c r="GU178" s="23"/>
      <c r="GV178" s="23"/>
      <c r="GW178" s="23"/>
      <c r="GX178" s="23"/>
      <c r="GY178" s="23"/>
      <c r="GZ178" s="23"/>
      <c r="HA178" s="23"/>
      <c r="HB178" s="23"/>
      <c r="HC178" s="23"/>
      <c r="HD178" s="23"/>
      <c r="HE178" s="23"/>
      <c r="HF178" s="23"/>
      <c r="HG178" s="23"/>
      <c r="HH178" s="23"/>
      <c r="HI178" s="23"/>
      <c r="HJ178" s="23"/>
      <c r="HK178" s="23"/>
      <c r="HL178" s="23"/>
      <c r="HM178" s="23"/>
      <c r="HN178" s="23"/>
      <c r="HO178" s="23"/>
      <c r="HP178" s="23"/>
      <c r="HQ178" s="23"/>
      <c r="HR178" s="23"/>
      <c r="HS178" s="23"/>
      <c r="HT178" s="23"/>
      <c r="HU178" s="23"/>
      <c r="HV178" s="23"/>
      <c r="HW178" s="23"/>
      <c r="HX178" s="23"/>
      <c r="HY178" s="23"/>
      <c r="HZ178" s="23"/>
      <c r="IA178" s="23"/>
      <c r="IB178" s="23"/>
      <c r="IC178" s="23"/>
      <c r="ID178" s="23"/>
      <c r="IE178" s="23"/>
      <c r="IF178" s="23"/>
      <c r="IG178" s="23"/>
      <c r="IH178" s="23"/>
      <c r="II178" s="23"/>
      <c r="IJ178" s="23"/>
      <c r="IK178" s="23"/>
      <c r="IL178" s="23"/>
      <c r="IM178" s="23"/>
      <c r="IN178" s="23"/>
    </row>
    <row r="179" spans="1:248" ht="63" x14ac:dyDescent="0.25">
      <c r="A179" s="56" t="s">
        <v>300</v>
      </c>
      <c r="B179" s="62" t="s">
        <v>309</v>
      </c>
      <c r="C179" s="11">
        <v>12486.1</v>
      </c>
      <c r="D179" s="11">
        <v>12486.1</v>
      </c>
      <c r="E179" s="11">
        <v>12486.1</v>
      </c>
      <c r="F179" s="11">
        <f t="shared" si="16"/>
        <v>0</v>
      </c>
      <c r="G179" s="12"/>
      <c r="H179" s="11">
        <v>12486.1</v>
      </c>
      <c r="I179" s="11">
        <v>12486.1</v>
      </c>
      <c r="J179" s="11">
        <f t="shared" si="15"/>
        <v>0</v>
      </c>
      <c r="K179" s="11">
        <v>12486.1</v>
      </c>
      <c r="L179" s="11">
        <v>12486.1</v>
      </c>
      <c r="M179" s="11">
        <f t="shared" si="17"/>
        <v>0</v>
      </c>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c r="FO179" s="23"/>
      <c r="FP179" s="23"/>
      <c r="FQ179" s="23"/>
      <c r="FR179" s="23"/>
      <c r="FS179" s="23"/>
      <c r="FT179" s="23"/>
      <c r="FU179" s="23"/>
      <c r="FV179" s="23"/>
      <c r="FW179" s="23"/>
      <c r="FX179" s="23"/>
      <c r="FY179" s="23"/>
      <c r="FZ179" s="23"/>
      <c r="GA179" s="23"/>
      <c r="GB179" s="23"/>
      <c r="GC179" s="23"/>
      <c r="GD179" s="23"/>
      <c r="GE179" s="23"/>
      <c r="GF179" s="23"/>
      <c r="GG179" s="23"/>
      <c r="GH179" s="23"/>
      <c r="GI179" s="23"/>
      <c r="GJ179" s="23"/>
      <c r="GK179" s="23"/>
      <c r="GL179" s="23"/>
      <c r="GM179" s="23"/>
      <c r="GN179" s="23"/>
      <c r="GO179" s="23"/>
      <c r="GP179" s="23"/>
      <c r="GQ179" s="23"/>
      <c r="GR179" s="23"/>
      <c r="GS179" s="23"/>
      <c r="GT179" s="23"/>
      <c r="GU179" s="23"/>
      <c r="GV179" s="23"/>
      <c r="GW179" s="23"/>
      <c r="GX179" s="23"/>
      <c r="GY179" s="23"/>
      <c r="GZ179" s="23"/>
      <c r="HA179" s="23"/>
      <c r="HB179" s="23"/>
      <c r="HC179" s="23"/>
      <c r="HD179" s="23"/>
      <c r="HE179" s="23"/>
      <c r="HF179" s="23"/>
      <c r="HG179" s="23"/>
      <c r="HH179" s="23"/>
      <c r="HI179" s="23"/>
      <c r="HJ179" s="23"/>
      <c r="HK179" s="23"/>
      <c r="HL179" s="23"/>
      <c r="HM179" s="23"/>
      <c r="HN179" s="23"/>
      <c r="HO179" s="23"/>
      <c r="HP179" s="23"/>
      <c r="HQ179" s="23"/>
      <c r="HR179" s="23"/>
      <c r="HS179" s="23"/>
      <c r="HT179" s="23"/>
      <c r="HU179" s="23"/>
      <c r="HV179" s="23"/>
      <c r="HW179" s="23"/>
      <c r="HX179" s="23"/>
      <c r="HY179" s="23"/>
      <c r="HZ179" s="23"/>
      <c r="IA179" s="23"/>
      <c r="IB179" s="23"/>
      <c r="IC179" s="23"/>
      <c r="ID179" s="23"/>
      <c r="IE179" s="23"/>
      <c r="IF179" s="23"/>
      <c r="IG179" s="23"/>
      <c r="IH179" s="23"/>
      <c r="II179" s="23"/>
      <c r="IJ179" s="23"/>
      <c r="IK179" s="23"/>
      <c r="IL179" s="23"/>
      <c r="IM179" s="23"/>
      <c r="IN179" s="23"/>
    </row>
    <row r="180" spans="1:248" ht="94.5" x14ac:dyDescent="0.25">
      <c r="A180" s="59" t="s">
        <v>310</v>
      </c>
      <c r="B180" s="18" t="s">
        <v>311</v>
      </c>
      <c r="C180" s="11">
        <v>3196.6</v>
      </c>
      <c r="D180" s="11">
        <v>3196.6</v>
      </c>
      <c r="E180" s="11">
        <v>3196.6</v>
      </c>
      <c r="F180" s="11">
        <f t="shared" si="16"/>
        <v>0</v>
      </c>
      <c r="G180" s="12"/>
      <c r="H180" s="11">
        <v>3196.6</v>
      </c>
      <c r="I180" s="11">
        <v>3196.6</v>
      </c>
      <c r="J180" s="11">
        <f t="shared" si="15"/>
        <v>0</v>
      </c>
      <c r="K180" s="11">
        <v>3196.6</v>
      </c>
      <c r="L180" s="11">
        <v>3196.6</v>
      </c>
      <c r="M180" s="11">
        <f t="shared" si="17"/>
        <v>0</v>
      </c>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c r="FO180" s="23"/>
      <c r="FP180" s="23"/>
      <c r="FQ180" s="23"/>
      <c r="FR180" s="23"/>
      <c r="FS180" s="23"/>
      <c r="FT180" s="23"/>
      <c r="FU180" s="23"/>
      <c r="FV180" s="23"/>
      <c r="FW180" s="23"/>
      <c r="FX180" s="23"/>
      <c r="FY180" s="23"/>
      <c r="FZ180" s="23"/>
      <c r="GA180" s="23"/>
      <c r="GB180" s="23"/>
      <c r="GC180" s="23"/>
      <c r="GD180" s="23"/>
      <c r="GE180" s="23"/>
      <c r="GF180" s="23"/>
      <c r="GG180" s="23"/>
      <c r="GH180" s="23"/>
      <c r="GI180" s="23"/>
      <c r="GJ180" s="23"/>
      <c r="GK180" s="23"/>
      <c r="GL180" s="23"/>
      <c r="GM180" s="23"/>
      <c r="GN180" s="23"/>
      <c r="GO180" s="23"/>
      <c r="GP180" s="23"/>
      <c r="GQ180" s="23"/>
      <c r="GR180" s="23"/>
      <c r="GS180" s="23"/>
      <c r="GT180" s="23"/>
      <c r="GU180" s="23"/>
      <c r="GV180" s="23"/>
      <c r="GW180" s="23"/>
      <c r="GX180" s="23"/>
      <c r="GY180" s="23"/>
      <c r="GZ180" s="23"/>
      <c r="HA180" s="23"/>
      <c r="HB180" s="23"/>
      <c r="HC180" s="23"/>
      <c r="HD180" s="23"/>
      <c r="HE180" s="23"/>
      <c r="HF180" s="23"/>
      <c r="HG180" s="23"/>
      <c r="HH180" s="23"/>
      <c r="HI180" s="23"/>
      <c r="HJ180" s="23"/>
      <c r="HK180" s="23"/>
      <c r="HL180" s="23"/>
      <c r="HM180" s="23"/>
      <c r="HN180" s="23"/>
      <c r="HO180" s="23"/>
      <c r="HP180" s="23"/>
      <c r="HQ180" s="23"/>
      <c r="HR180" s="23"/>
      <c r="HS180" s="23"/>
      <c r="HT180" s="23"/>
      <c r="HU180" s="23"/>
      <c r="HV180" s="23"/>
      <c r="HW180" s="23"/>
      <c r="HX180" s="23"/>
      <c r="HY180" s="23"/>
      <c r="HZ180" s="23"/>
      <c r="IA180" s="23"/>
      <c r="IB180" s="23"/>
      <c r="IC180" s="23"/>
      <c r="ID180" s="23"/>
      <c r="IE180" s="23"/>
      <c r="IF180" s="23"/>
      <c r="IG180" s="23"/>
      <c r="IH180" s="23"/>
      <c r="II180" s="23"/>
      <c r="IJ180" s="23"/>
      <c r="IK180" s="23"/>
      <c r="IL180" s="23"/>
      <c r="IM180" s="23"/>
      <c r="IN180" s="23"/>
    </row>
    <row r="181" spans="1:248" s="13" customFormat="1" ht="31.5" x14ac:dyDescent="0.25">
      <c r="A181" s="59" t="s">
        <v>300</v>
      </c>
      <c r="B181" s="18" t="s">
        <v>312</v>
      </c>
      <c r="C181" s="11">
        <v>343</v>
      </c>
      <c r="D181" s="11">
        <v>343</v>
      </c>
      <c r="E181" s="11">
        <v>343</v>
      </c>
      <c r="F181" s="11">
        <f t="shared" si="16"/>
        <v>0</v>
      </c>
      <c r="G181" s="12"/>
      <c r="H181" s="11">
        <v>343</v>
      </c>
      <c r="I181" s="11">
        <v>343</v>
      </c>
      <c r="J181" s="11">
        <f t="shared" si="15"/>
        <v>0</v>
      </c>
      <c r="K181" s="11">
        <v>0</v>
      </c>
      <c r="L181" s="11">
        <v>0</v>
      </c>
      <c r="M181" s="11">
        <f t="shared" si="17"/>
        <v>0</v>
      </c>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c r="FO181" s="23"/>
      <c r="FP181" s="23"/>
      <c r="FQ181" s="23"/>
      <c r="FR181" s="23"/>
      <c r="FS181" s="23"/>
      <c r="FT181" s="23"/>
      <c r="FU181" s="23"/>
      <c r="FV181" s="23"/>
      <c r="FW181" s="23"/>
      <c r="FX181" s="23"/>
      <c r="FY181" s="23"/>
      <c r="FZ181" s="23"/>
      <c r="GA181" s="23"/>
      <c r="GB181" s="23"/>
      <c r="GC181" s="23"/>
      <c r="GD181" s="23"/>
      <c r="GE181" s="23"/>
      <c r="GF181" s="23"/>
      <c r="GG181" s="23"/>
      <c r="GH181" s="23"/>
      <c r="GI181" s="23"/>
      <c r="GJ181" s="23"/>
      <c r="GK181" s="23"/>
      <c r="GL181" s="23"/>
      <c r="GM181" s="23"/>
      <c r="GN181" s="23"/>
      <c r="GO181" s="23"/>
      <c r="GP181" s="23"/>
      <c r="GQ181" s="23"/>
      <c r="GR181" s="23"/>
      <c r="GS181" s="23"/>
      <c r="GT181" s="23"/>
      <c r="GU181" s="23"/>
      <c r="GV181" s="23"/>
      <c r="GW181" s="23"/>
      <c r="GX181" s="23"/>
      <c r="GY181" s="23"/>
      <c r="GZ181" s="23"/>
      <c r="HA181" s="23"/>
      <c r="HB181" s="23"/>
      <c r="HC181" s="23"/>
      <c r="HD181" s="23"/>
      <c r="HE181" s="23"/>
      <c r="HF181" s="23"/>
      <c r="HG181" s="23"/>
      <c r="HH181" s="23"/>
      <c r="HI181" s="23"/>
      <c r="HJ181" s="23"/>
      <c r="HK181" s="23"/>
      <c r="HL181" s="23"/>
      <c r="HM181" s="23"/>
      <c r="HN181" s="23"/>
      <c r="HO181" s="23"/>
      <c r="HP181" s="23"/>
      <c r="HQ181" s="23"/>
      <c r="HR181" s="23"/>
      <c r="HS181" s="23"/>
      <c r="HT181" s="23"/>
      <c r="HU181" s="23"/>
      <c r="HV181" s="23"/>
      <c r="HW181" s="23"/>
      <c r="HX181" s="23"/>
      <c r="HY181" s="23"/>
      <c r="HZ181" s="23"/>
      <c r="IA181" s="23"/>
      <c r="IB181" s="23"/>
      <c r="IC181" s="23"/>
      <c r="ID181" s="23"/>
      <c r="IE181" s="23"/>
      <c r="IF181" s="23"/>
      <c r="IG181" s="23"/>
      <c r="IH181" s="23"/>
      <c r="II181" s="23"/>
      <c r="IJ181" s="23"/>
      <c r="IK181" s="23"/>
      <c r="IL181" s="23"/>
      <c r="IM181" s="23"/>
      <c r="IN181" s="23"/>
    </row>
    <row r="182" spans="1:248" s="13" customFormat="1" ht="63" x14ac:dyDescent="0.25">
      <c r="A182" s="59" t="s">
        <v>300</v>
      </c>
      <c r="B182" s="63" t="s">
        <v>313</v>
      </c>
      <c r="C182" s="11">
        <v>3606.8</v>
      </c>
      <c r="D182" s="11">
        <v>3606.8</v>
      </c>
      <c r="E182" s="11">
        <v>3606.8</v>
      </c>
      <c r="F182" s="11">
        <f t="shared" si="16"/>
        <v>0</v>
      </c>
      <c r="G182" s="12"/>
      <c r="H182" s="11">
        <v>3606.8</v>
      </c>
      <c r="I182" s="11">
        <v>3606.8</v>
      </c>
      <c r="J182" s="11">
        <f t="shared" si="15"/>
        <v>0</v>
      </c>
      <c r="K182" s="11">
        <v>3606.8</v>
      </c>
      <c r="L182" s="11">
        <v>3606.8</v>
      </c>
      <c r="M182" s="11">
        <f t="shared" si="17"/>
        <v>0</v>
      </c>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c r="FO182" s="23"/>
      <c r="FP182" s="23"/>
      <c r="FQ182" s="23"/>
      <c r="FR182" s="23"/>
      <c r="FS182" s="23"/>
      <c r="FT182" s="23"/>
      <c r="FU182" s="23"/>
      <c r="FV182" s="23"/>
      <c r="FW182" s="23"/>
      <c r="FX182" s="23"/>
      <c r="FY182" s="23"/>
      <c r="FZ182" s="23"/>
      <c r="GA182" s="23"/>
      <c r="GB182" s="23"/>
      <c r="GC182" s="23"/>
      <c r="GD182" s="23"/>
      <c r="GE182" s="23"/>
      <c r="GF182" s="23"/>
      <c r="GG182" s="23"/>
      <c r="GH182" s="23"/>
      <c r="GI182" s="23"/>
      <c r="GJ182" s="23"/>
      <c r="GK182" s="23"/>
      <c r="GL182" s="23"/>
      <c r="GM182" s="23"/>
      <c r="GN182" s="23"/>
      <c r="GO182" s="23"/>
      <c r="GP182" s="23"/>
      <c r="GQ182" s="23"/>
      <c r="GR182" s="23"/>
      <c r="GS182" s="23"/>
      <c r="GT182" s="23"/>
      <c r="GU182" s="23"/>
      <c r="GV182" s="23"/>
      <c r="GW182" s="23"/>
      <c r="GX182" s="23"/>
      <c r="GY182" s="23"/>
      <c r="GZ182" s="23"/>
      <c r="HA182" s="23"/>
      <c r="HB182" s="23"/>
      <c r="HC182" s="23"/>
      <c r="HD182" s="23"/>
      <c r="HE182" s="23"/>
      <c r="HF182" s="23"/>
      <c r="HG182" s="23"/>
      <c r="HH182" s="23"/>
      <c r="HI182" s="23"/>
      <c r="HJ182" s="23"/>
      <c r="HK182" s="23"/>
      <c r="HL182" s="23"/>
      <c r="HM182" s="23"/>
      <c r="HN182" s="23"/>
      <c r="HO182" s="23"/>
      <c r="HP182" s="23"/>
      <c r="HQ182" s="23"/>
      <c r="HR182" s="23"/>
      <c r="HS182" s="23"/>
      <c r="HT182" s="23"/>
      <c r="HU182" s="23"/>
      <c r="HV182" s="23"/>
      <c r="HW182" s="23"/>
      <c r="HX182" s="23"/>
      <c r="HY182" s="23"/>
      <c r="HZ182" s="23"/>
      <c r="IA182" s="23"/>
      <c r="IB182" s="23"/>
      <c r="IC182" s="23"/>
      <c r="ID182" s="23"/>
      <c r="IE182" s="23"/>
      <c r="IF182" s="23"/>
      <c r="IG182" s="23"/>
      <c r="IH182" s="23"/>
      <c r="II182" s="23"/>
      <c r="IJ182" s="23"/>
      <c r="IK182" s="23"/>
      <c r="IL182" s="23"/>
      <c r="IM182" s="23"/>
      <c r="IN182" s="23"/>
    </row>
    <row r="183" spans="1:248" s="13" customFormat="1" ht="63" x14ac:dyDescent="0.25">
      <c r="A183" s="59" t="s">
        <v>300</v>
      </c>
      <c r="B183" s="63" t="s">
        <v>314</v>
      </c>
      <c r="C183" s="11">
        <v>2187</v>
      </c>
      <c r="D183" s="11">
        <v>2187</v>
      </c>
      <c r="E183" s="11">
        <v>2187</v>
      </c>
      <c r="F183" s="11">
        <f t="shared" si="16"/>
        <v>0</v>
      </c>
      <c r="G183" s="12"/>
      <c r="H183" s="11">
        <v>2187</v>
      </c>
      <c r="I183" s="11">
        <v>2187</v>
      </c>
      <c r="J183" s="11">
        <f t="shared" si="15"/>
        <v>0</v>
      </c>
      <c r="K183" s="11">
        <v>0</v>
      </c>
      <c r="L183" s="11">
        <v>0</v>
      </c>
      <c r="M183" s="11">
        <f t="shared" si="17"/>
        <v>0</v>
      </c>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c r="FO183" s="23"/>
      <c r="FP183" s="23"/>
      <c r="FQ183" s="23"/>
      <c r="FR183" s="23"/>
      <c r="FS183" s="23"/>
      <c r="FT183" s="23"/>
      <c r="FU183" s="23"/>
      <c r="FV183" s="23"/>
      <c r="FW183" s="23"/>
      <c r="FX183" s="23"/>
      <c r="FY183" s="23"/>
      <c r="FZ183" s="23"/>
      <c r="GA183" s="23"/>
      <c r="GB183" s="23"/>
      <c r="GC183" s="23"/>
      <c r="GD183" s="23"/>
      <c r="GE183" s="23"/>
      <c r="GF183" s="23"/>
      <c r="GG183" s="23"/>
      <c r="GH183" s="23"/>
      <c r="GI183" s="23"/>
      <c r="GJ183" s="23"/>
      <c r="GK183" s="23"/>
      <c r="GL183" s="23"/>
      <c r="GM183" s="23"/>
      <c r="GN183" s="23"/>
      <c r="GO183" s="23"/>
      <c r="GP183" s="23"/>
      <c r="GQ183" s="23"/>
      <c r="GR183" s="23"/>
      <c r="GS183" s="23"/>
      <c r="GT183" s="23"/>
      <c r="GU183" s="23"/>
      <c r="GV183" s="23"/>
      <c r="GW183" s="23"/>
      <c r="GX183" s="23"/>
      <c r="GY183" s="23"/>
      <c r="GZ183" s="23"/>
      <c r="HA183" s="23"/>
      <c r="HB183" s="23"/>
      <c r="HC183" s="23"/>
      <c r="HD183" s="23"/>
      <c r="HE183" s="23"/>
      <c r="HF183" s="23"/>
      <c r="HG183" s="23"/>
      <c r="HH183" s="23"/>
      <c r="HI183" s="23"/>
      <c r="HJ183" s="23"/>
      <c r="HK183" s="23"/>
      <c r="HL183" s="23"/>
      <c r="HM183" s="23"/>
      <c r="HN183" s="23"/>
      <c r="HO183" s="23"/>
      <c r="HP183" s="23"/>
      <c r="HQ183" s="23"/>
      <c r="HR183" s="23"/>
      <c r="HS183" s="23"/>
      <c r="HT183" s="23"/>
      <c r="HU183" s="23"/>
      <c r="HV183" s="23"/>
      <c r="HW183" s="23"/>
      <c r="HX183" s="23"/>
      <c r="HY183" s="23"/>
      <c r="HZ183" s="23"/>
      <c r="IA183" s="23"/>
      <c r="IB183" s="23"/>
      <c r="IC183" s="23"/>
      <c r="ID183" s="23"/>
      <c r="IE183" s="23"/>
      <c r="IF183" s="23"/>
      <c r="IG183" s="23"/>
      <c r="IH183" s="23"/>
      <c r="II183" s="23"/>
      <c r="IJ183" s="23"/>
      <c r="IK183" s="23"/>
      <c r="IL183" s="23"/>
      <c r="IM183" s="23"/>
      <c r="IN183" s="23"/>
    </row>
    <row r="184" spans="1:248" s="13" customFormat="1" ht="63" x14ac:dyDescent="0.25">
      <c r="A184" s="56" t="s">
        <v>300</v>
      </c>
      <c r="B184" s="62" t="s">
        <v>315</v>
      </c>
      <c r="C184" s="11">
        <v>697.6</v>
      </c>
      <c r="D184" s="11">
        <v>697.6</v>
      </c>
      <c r="E184" s="11">
        <v>697.6</v>
      </c>
      <c r="F184" s="11">
        <f t="shared" si="16"/>
        <v>0</v>
      </c>
      <c r="G184" s="12"/>
      <c r="H184" s="19">
        <v>697.6</v>
      </c>
      <c r="I184" s="19">
        <v>697.6</v>
      </c>
      <c r="J184" s="11">
        <f t="shared" si="15"/>
        <v>0</v>
      </c>
      <c r="K184" s="19">
        <v>697.6</v>
      </c>
      <c r="L184" s="19">
        <v>697.6</v>
      </c>
      <c r="M184" s="11">
        <f t="shared" si="17"/>
        <v>0</v>
      </c>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c r="FO184" s="23"/>
      <c r="FP184" s="23"/>
      <c r="FQ184" s="23"/>
      <c r="FR184" s="23"/>
      <c r="FS184" s="23"/>
      <c r="FT184" s="23"/>
      <c r="FU184" s="23"/>
      <c r="FV184" s="23"/>
      <c r="FW184" s="23"/>
      <c r="FX184" s="23"/>
      <c r="FY184" s="23"/>
      <c r="FZ184" s="23"/>
      <c r="GA184" s="23"/>
      <c r="GB184" s="23"/>
      <c r="GC184" s="23"/>
      <c r="GD184" s="23"/>
      <c r="GE184" s="23"/>
      <c r="GF184" s="23"/>
      <c r="GG184" s="23"/>
      <c r="GH184" s="23"/>
      <c r="GI184" s="23"/>
      <c r="GJ184" s="23"/>
      <c r="GK184" s="23"/>
      <c r="GL184" s="23"/>
      <c r="GM184" s="23"/>
      <c r="GN184" s="23"/>
      <c r="GO184" s="23"/>
      <c r="GP184" s="23"/>
      <c r="GQ184" s="23"/>
      <c r="GR184" s="23"/>
      <c r="GS184" s="23"/>
      <c r="GT184" s="23"/>
      <c r="GU184" s="23"/>
      <c r="GV184" s="23"/>
      <c r="GW184" s="23"/>
      <c r="GX184" s="23"/>
      <c r="GY184" s="23"/>
      <c r="GZ184" s="23"/>
      <c r="HA184" s="23"/>
      <c r="HB184" s="23"/>
      <c r="HC184" s="23"/>
      <c r="HD184" s="23"/>
      <c r="HE184" s="23"/>
      <c r="HF184" s="23"/>
      <c r="HG184" s="23"/>
      <c r="HH184" s="23"/>
      <c r="HI184" s="23"/>
      <c r="HJ184" s="23"/>
      <c r="HK184" s="23"/>
      <c r="HL184" s="23"/>
      <c r="HM184" s="23"/>
      <c r="HN184" s="23"/>
      <c r="HO184" s="23"/>
      <c r="HP184" s="23"/>
      <c r="HQ184" s="23"/>
      <c r="HR184" s="23"/>
      <c r="HS184" s="23"/>
      <c r="HT184" s="23"/>
      <c r="HU184" s="23"/>
      <c r="HV184" s="23"/>
      <c r="HW184" s="23"/>
      <c r="HX184" s="23"/>
      <c r="HY184" s="23"/>
      <c r="HZ184" s="23"/>
      <c r="IA184" s="23"/>
      <c r="IB184" s="23"/>
      <c r="IC184" s="23"/>
      <c r="ID184" s="23"/>
      <c r="IE184" s="23"/>
      <c r="IF184" s="23"/>
      <c r="IG184" s="23"/>
      <c r="IH184" s="23"/>
      <c r="II184" s="23"/>
      <c r="IJ184" s="23"/>
      <c r="IK184" s="23"/>
      <c r="IL184" s="23"/>
      <c r="IM184" s="23"/>
      <c r="IN184" s="23"/>
    </row>
    <row r="185" spans="1:248" s="13" customFormat="1" ht="63" x14ac:dyDescent="0.25">
      <c r="A185" s="56" t="s">
        <v>316</v>
      </c>
      <c r="B185" s="62" t="s">
        <v>317</v>
      </c>
      <c r="C185" s="11">
        <v>0</v>
      </c>
      <c r="D185" s="11">
        <v>0</v>
      </c>
      <c r="E185" s="11">
        <v>0</v>
      </c>
      <c r="F185" s="11">
        <f t="shared" si="16"/>
        <v>0</v>
      </c>
      <c r="G185" s="12"/>
      <c r="H185" s="19">
        <v>2293.1</v>
      </c>
      <c r="I185" s="19">
        <v>2293.1</v>
      </c>
      <c r="J185" s="11">
        <f t="shared" si="15"/>
        <v>0</v>
      </c>
      <c r="K185" s="19">
        <v>0</v>
      </c>
      <c r="L185" s="19">
        <v>0</v>
      </c>
      <c r="M185" s="11">
        <f t="shared" si="17"/>
        <v>0</v>
      </c>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c r="FO185" s="23"/>
      <c r="FP185" s="23"/>
      <c r="FQ185" s="23"/>
      <c r="FR185" s="23"/>
      <c r="FS185" s="23"/>
      <c r="FT185" s="23"/>
      <c r="FU185" s="23"/>
      <c r="FV185" s="23"/>
      <c r="FW185" s="23"/>
      <c r="FX185" s="23"/>
      <c r="FY185" s="23"/>
      <c r="FZ185" s="23"/>
      <c r="GA185" s="23"/>
      <c r="GB185" s="23"/>
      <c r="GC185" s="23"/>
      <c r="GD185" s="23"/>
      <c r="GE185" s="23"/>
      <c r="GF185" s="23"/>
      <c r="GG185" s="23"/>
      <c r="GH185" s="23"/>
      <c r="GI185" s="23"/>
      <c r="GJ185" s="23"/>
      <c r="GK185" s="23"/>
      <c r="GL185" s="23"/>
      <c r="GM185" s="23"/>
      <c r="GN185" s="23"/>
      <c r="GO185" s="23"/>
      <c r="GP185" s="23"/>
      <c r="GQ185" s="23"/>
      <c r="GR185" s="23"/>
      <c r="GS185" s="23"/>
      <c r="GT185" s="23"/>
      <c r="GU185" s="23"/>
      <c r="GV185" s="23"/>
      <c r="GW185" s="23"/>
      <c r="GX185" s="23"/>
      <c r="GY185" s="23"/>
      <c r="GZ185" s="23"/>
      <c r="HA185" s="23"/>
      <c r="HB185" s="23"/>
      <c r="HC185" s="23"/>
      <c r="HD185" s="23"/>
      <c r="HE185" s="23"/>
      <c r="HF185" s="23"/>
      <c r="HG185" s="23"/>
      <c r="HH185" s="23"/>
      <c r="HI185" s="23"/>
      <c r="HJ185" s="23"/>
      <c r="HK185" s="23"/>
      <c r="HL185" s="23"/>
      <c r="HM185" s="23"/>
      <c r="HN185" s="23"/>
      <c r="HO185" s="23"/>
      <c r="HP185" s="23"/>
      <c r="HQ185" s="23"/>
      <c r="HR185" s="23"/>
      <c r="HS185" s="23"/>
      <c r="HT185" s="23"/>
      <c r="HU185" s="23"/>
      <c r="HV185" s="23"/>
      <c r="HW185" s="23"/>
      <c r="HX185" s="23"/>
      <c r="HY185" s="23"/>
      <c r="HZ185" s="23"/>
      <c r="IA185" s="23"/>
      <c r="IB185" s="23"/>
      <c r="IC185" s="23"/>
      <c r="ID185" s="23"/>
      <c r="IE185" s="23"/>
      <c r="IF185" s="23"/>
      <c r="IG185" s="23"/>
      <c r="IH185" s="23"/>
      <c r="II185" s="23"/>
      <c r="IJ185" s="23"/>
      <c r="IK185" s="23"/>
      <c r="IL185" s="23"/>
      <c r="IM185" s="23"/>
      <c r="IN185" s="23"/>
    </row>
    <row r="186" spans="1:248" ht="31.5" x14ac:dyDescent="0.25">
      <c r="A186" s="8" t="s">
        <v>318</v>
      </c>
      <c r="B186" s="9" t="s">
        <v>319</v>
      </c>
      <c r="C186" s="10">
        <f>SUM(C187:C229)</f>
        <v>2772017.1999999993</v>
      </c>
      <c r="D186" s="10">
        <f>SUM(D187:D229)</f>
        <v>2774379.3</v>
      </c>
      <c r="E186" s="10">
        <f>SUM(E187:E229)</f>
        <v>2739907.0999999996</v>
      </c>
      <c r="F186" s="11">
        <f t="shared" si="16"/>
        <v>-34472.200000000186</v>
      </c>
      <c r="G186" s="12"/>
      <c r="H186" s="10">
        <f>SUM(H187:H229)</f>
        <v>2811608.5999999996</v>
      </c>
      <c r="I186" s="10">
        <f>SUM(I187:I229)</f>
        <v>2811608.5999999996</v>
      </c>
      <c r="J186" s="11">
        <f t="shared" si="15"/>
        <v>0</v>
      </c>
      <c r="K186" s="10">
        <f>SUM(K187:K229)</f>
        <v>2856364.0999999996</v>
      </c>
      <c r="L186" s="10">
        <f>SUM(L187:L229)</f>
        <v>2856364.0999999996</v>
      </c>
      <c r="M186" s="11">
        <f t="shared" si="17"/>
        <v>0</v>
      </c>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c r="FO186" s="23"/>
      <c r="FP186" s="23"/>
      <c r="FQ186" s="23"/>
      <c r="FR186" s="23"/>
      <c r="FS186" s="23"/>
      <c r="FT186" s="23"/>
      <c r="FU186" s="23"/>
      <c r="FV186" s="23"/>
      <c r="FW186" s="23"/>
      <c r="FX186" s="23"/>
      <c r="FY186" s="23"/>
      <c r="FZ186" s="23"/>
      <c r="GA186" s="23"/>
      <c r="GB186" s="23"/>
      <c r="GC186" s="23"/>
      <c r="GD186" s="23"/>
      <c r="GE186" s="23"/>
      <c r="GF186" s="23"/>
      <c r="GG186" s="23"/>
      <c r="GH186" s="23"/>
      <c r="GI186" s="23"/>
      <c r="GJ186" s="23"/>
      <c r="GK186" s="23"/>
      <c r="GL186" s="23"/>
      <c r="GM186" s="23"/>
      <c r="GN186" s="23"/>
      <c r="GO186" s="23"/>
      <c r="GP186" s="23"/>
      <c r="GQ186" s="23"/>
      <c r="GR186" s="23"/>
      <c r="GS186" s="23"/>
      <c r="GT186" s="23"/>
      <c r="GU186" s="23"/>
      <c r="GV186" s="23"/>
      <c r="GW186" s="23"/>
      <c r="GX186" s="23"/>
      <c r="GY186" s="23"/>
      <c r="GZ186" s="23"/>
      <c r="HA186" s="23"/>
      <c r="HB186" s="23"/>
      <c r="HC186" s="23"/>
      <c r="HD186" s="23"/>
      <c r="HE186" s="23"/>
      <c r="HF186" s="23"/>
      <c r="HG186" s="23"/>
      <c r="HH186" s="23"/>
      <c r="HI186" s="23"/>
      <c r="HJ186" s="23"/>
      <c r="HK186" s="23"/>
      <c r="HL186" s="23"/>
      <c r="HM186" s="23"/>
      <c r="HN186" s="23"/>
      <c r="HO186" s="23"/>
      <c r="HP186" s="23"/>
      <c r="HQ186" s="23"/>
      <c r="HR186" s="23"/>
      <c r="HS186" s="23"/>
      <c r="HT186" s="23"/>
      <c r="HU186" s="23"/>
      <c r="HV186" s="23"/>
      <c r="HW186" s="23"/>
      <c r="HX186" s="23"/>
      <c r="HY186" s="23"/>
      <c r="HZ186" s="23"/>
      <c r="IA186" s="23"/>
      <c r="IB186" s="23"/>
      <c r="IC186" s="23"/>
      <c r="ID186" s="23"/>
      <c r="IE186" s="23"/>
      <c r="IF186" s="23"/>
      <c r="IG186" s="23"/>
      <c r="IH186" s="23"/>
      <c r="II186" s="23"/>
      <c r="IJ186" s="23"/>
      <c r="IK186" s="23"/>
      <c r="IL186" s="23"/>
      <c r="IM186" s="23"/>
      <c r="IN186" s="23"/>
    </row>
    <row r="187" spans="1:248" ht="47.25" x14ac:dyDescent="0.25">
      <c r="A187" s="6" t="s">
        <v>320</v>
      </c>
      <c r="B187" s="18" t="s">
        <v>321</v>
      </c>
      <c r="C187" s="11">
        <v>9870.1</v>
      </c>
      <c r="D187" s="11">
        <v>9870.1</v>
      </c>
      <c r="E187" s="11">
        <v>9870.1</v>
      </c>
      <c r="F187" s="11">
        <f t="shared" si="16"/>
        <v>0</v>
      </c>
      <c r="G187" s="12"/>
      <c r="H187" s="19">
        <v>10248.200000000001</v>
      </c>
      <c r="I187" s="19">
        <v>10248.200000000001</v>
      </c>
      <c r="J187" s="11">
        <f t="shared" si="15"/>
        <v>0</v>
      </c>
      <c r="K187" s="19">
        <v>10641.5</v>
      </c>
      <c r="L187" s="19">
        <v>10641.5</v>
      </c>
      <c r="M187" s="11">
        <f t="shared" si="17"/>
        <v>0</v>
      </c>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c r="FO187" s="23"/>
      <c r="FP187" s="23"/>
      <c r="FQ187" s="23"/>
      <c r="FR187" s="23"/>
      <c r="FS187" s="23"/>
      <c r="FT187" s="23"/>
      <c r="FU187" s="23"/>
      <c r="FV187" s="23"/>
      <c r="FW187" s="23"/>
      <c r="FX187" s="23"/>
      <c r="FY187" s="23"/>
      <c r="FZ187" s="23"/>
      <c r="GA187" s="23"/>
      <c r="GB187" s="23"/>
      <c r="GC187" s="23"/>
      <c r="GD187" s="23"/>
      <c r="GE187" s="23"/>
      <c r="GF187" s="23"/>
      <c r="GG187" s="23"/>
      <c r="GH187" s="23"/>
      <c r="GI187" s="23"/>
      <c r="GJ187" s="23"/>
      <c r="GK187" s="23"/>
      <c r="GL187" s="23"/>
      <c r="GM187" s="23"/>
      <c r="GN187" s="23"/>
      <c r="GO187" s="23"/>
      <c r="GP187" s="23"/>
      <c r="GQ187" s="23"/>
      <c r="GR187" s="23"/>
      <c r="GS187" s="23"/>
      <c r="GT187" s="23"/>
      <c r="GU187" s="23"/>
      <c r="GV187" s="23"/>
      <c r="GW187" s="23"/>
      <c r="GX187" s="23"/>
      <c r="GY187" s="23"/>
      <c r="GZ187" s="23"/>
      <c r="HA187" s="23"/>
      <c r="HB187" s="23"/>
      <c r="HC187" s="23"/>
      <c r="HD187" s="23"/>
      <c r="HE187" s="23"/>
      <c r="HF187" s="23"/>
      <c r="HG187" s="23"/>
      <c r="HH187" s="23"/>
      <c r="HI187" s="23"/>
      <c r="HJ187" s="23"/>
      <c r="HK187" s="23"/>
      <c r="HL187" s="23"/>
      <c r="HM187" s="23"/>
      <c r="HN187" s="23"/>
      <c r="HO187" s="23"/>
      <c r="HP187" s="23"/>
      <c r="HQ187" s="23"/>
      <c r="HR187" s="23"/>
      <c r="HS187" s="23"/>
      <c r="HT187" s="23"/>
      <c r="HU187" s="23"/>
      <c r="HV187" s="23"/>
      <c r="HW187" s="23"/>
      <c r="HX187" s="23"/>
      <c r="HY187" s="23"/>
      <c r="HZ187" s="23"/>
      <c r="IA187" s="23"/>
      <c r="IB187" s="23"/>
      <c r="IC187" s="23"/>
      <c r="ID187" s="23"/>
      <c r="IE187" s="23"/>
      <c r="IF187" s="23"/>
      <c r="IG187" s="23"/>
      <c r="IH187" s="23"/>
      <c r="II187" s="23"/>
      <c r="IJ187" s="23"/>
      <c r="IK187" s="23"/>
      <c r="IL187" s="23"/>
      <c r="IM187" s="23"/>
      <c r="IN187" s="23"/>
    </row>
    <row r="188" spans="1:248" ht="47.25" x14ac:dyDescent="0.25">
      <c r="A188" s="6" t="s">
        <v>322</v>
      </c>
      <c r="B188" s="18" t="s">
        <v>323</v>
      </c>
      <c r="C188" s="11">
        <v>243196.6</v>
      </c>
      <c r="D188" s="11">
        <v>243196.6</v>
      </c>
      <c r="E188" s="11">
        <v>243196.6</v>
      </c>
      <c r="F188" s="11">
        <f t="shared" si="16"/>
        <v>0</v>
      </c>
      <c r="G188" s="12"/>
      <c r="H188" s="19">
        <v>253880.4</v>
      </c>
      <c r="I188" s="19">
        <v>253880.4</v>
      </c>
      <c r="J188" s="11">
        <f t="shared" si="15"/>
        <v>0</v>
      </c>
      <c r="K188" s="19">
        <v>267454.40000000002</v>
      </c>
      <c r="L188" s="19">
        <v>267454.40000000002</v>
      </c>
      <c r="M188" s="11">
        <f t="shared" si="17"/>
        <v>0</v>
      </c>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c r="FO188" s="23"/>
      <c r="FP188" s="23"/>
      <c r="FQ188" s="23"/>
      <c r="FR188" s="23"/>
      <c r="FS188" s="23"/>
      <c r="FT188" s="23"/>
      <c r="FU188" s="23"/>
      <c r="FV188" s="23"/>
      <c r="FW188" s="23"/>
      <c r="FX188" s="23"/>
      <c r="FY188" s="23"/>
      <c r="FZ188" s="23"/>
      <c r="GA188" s="23"/>
      <c r="GB188" s="23"/>
      <c r="GC188" s="23"/>
      <c r="GD188" s="23"/>
      <c r="GE188" s="23"/>
      <c r="GF188" s="23"/>
      <c r="GG188" s="23"/>
      <c r="GH188" s="23"/>
      <c r="GI188" s="23"/>
      <c r="GJ188" s="23"/>
      <c r="GK188" s="23"/>
      <c r="GL188" s="23"/>
      <c r="GM188" s="23"/>
      <c r="GN188" s="23"/>
      <c r="GO188" s="23"/>
      <c r="GP188" s="23"/>
      <c r="GQ188" s="23"/>
      <c r="GR188" s="23"/>
      <c r="GS188" s="23"/>
      <c r="GT188" s="23"/>
      <c r="GU188" s="23"/>
      <c r="GV188" s="23"/>
      <c r="GW188" s="23"/>
      <c r="GX188" s="23"/>
      <c r="GY188" s="23"/>
      <c r="GZ188" s="23"/>
      <c r="HA188" s="23"/>
      <c r="HB188" s="23"/>
      <c r="HC188" s="23"/>
      <c r="HD188" s="23"/>
      <c r="HE188" s="23"/>
      <c r="HF188" s="23"/>
      <c r="HG188" s="23"/>
      <c r="HH188" s="23"/>
      <c r="HI188" s="23"/>
      <c r="HJ188" s="23"/>
      <c r="HK188" s="23"/>
      <c r="HL188" s="23"/>
      <c r="HM188" s="23"/>
      <c r="HN188" s="23"/>
      <c r="HO188" s="23"/>
      <c r="HP188" s="23"/>
      <c r="HQ188" s="23"/>
      <c r="HR188" s="23"/>
      <c r="HS188" s="23"/>
      <c r="HT188" s="23"/>
      <c r="HU188" s="23"/>
      <c r="HV188" s="23"/>
      <c r="HW188" s="23"/>
      <c r="HX188" s="23"/>
      <c r="HY188" s="23"/>
      <c r="HZ188" s="23"/>
      <c r="IA188" s="23"/>
      <c r="IB188" s="23"/>
      <c r="IC188" s="23"/>
      <c r="ID188" s="23"/>
      <c r="IE188" s="23"/>
      <c r="IF188" s="23"/>
      <c r="IG188" s="23"/>
      <c r="IH188" s="23"/>
      <c r="II188" s="23"/>
      <c r="IJ188" s="23"/>
      <c r="IK188" s="23"/>
      <c r="IL188" s="23"/>
      <c r="IM188" s="23"/>
      <c r="IN188" s="23"/>
    </row>
    <row r="189" spans="1:248" ht="63" x14ac:dyDescent="0.25">
      <c r="A189" s="6" t="s">
        <v>324</v>
      </c>
      <c r="B189" s="18" t="s">
        <v>325</v>
      </c>
      <c r="C189" s="11">
        <v>4390.1000000000004</v>
      </c>
      <c r="D189" s="11">
        <v>4390.1000000000004</v>
      </c>
      <c r="E189" s="11">
        <v>4390.1000000000004</v>
      </c>
      <c r="F189" s="11">
        <f t="shared" si="16"/>
        <v>0</v>
      </c>
      <c r="G189" s="12"/>
      <c r="H189" s="11">
        <v>4390.1000000000004</v>
      </c>
      <c r="I189" s="11">
        <v>4390.1000000000004</v>
      </c>
      <c r="J189" s="11">
        <f t="shared" si="15"/>
        <v>0</v>
      </c>
      <c r="K189" s="11">
        <v>4390.1000000000004</v>
      </c>
      <c r="L189" s="11">
        <v>4390.1000000000004</v>
      </c>
      <c r="M189" s="11">
        <f t="shared" si="17"/>
        <v>0</v>
      </c>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c r="FO189" s="23"/>
      <c r="FP189" s="23"/>
      <c r="FQ189" s="23"/>
      <c r="FR189" s="23"/>
      <c r="FS189" s="23"/>
      <c r="FT189" s="23"/>
      <c r="FU189" s="23"/>
      <c r="FV189" s="23"/>
      <c r="FW189" s="23"/>
      <c r="FX189" s="23"/>
      <c r="FY189" s="23"/>
      <c r="FZ189" s="23"/>
      <c r="GA189" s="23"/>
      <c r="GB189" s="23"/>
      <c r="GC189" s="23"/>
      <c r="GD189" s="23"/>
      <c r="GE189" s="23"/>
      <c r="GF189" s="23"/>
      <c r="GG189" s="23"/>
      <c r="GH189" s="23"/>
      <c r="GI189" s="23"/>
      <c r="GJ189" s="23"/>
      <c r="GK189" s="23"/>
      <c r="GL189" s="23"/>
      <c r="GM189" s="23"/>
      <c r="GN189" s="23"/>
      <c r="GO189" s="23"/>
      <c r="GP189" s="23"/>
      <c r="GQ189" s="23"/>
      <c r="GR189" s="23"/>
      <c r="GS189" s="23"/>
      <c r="GT189" s="23"/>
      <c r="GU189" s="23"/>
      <c r="GV189" s="23"/>
      <c r="GW189" s="23"/>
      <c r="GX189" s="23"/>
      <c r="GY189" s="23"/>
      <c r="GZ189" s="23"/>
      <c r="HA189" s="23"/>
      <c r="HB189" s="23"/>
      <c r="HC189" s="23"/>
      <c r="HD189" s="23"/>
      <c r="HE189" s="23"/>
      <c r="HF189" s="23"/>
      <c r="HG189" s="23"/>
      <c r="HH189" s="23"/>
      <c r="HI189" s="23"/>
      <c r="HJ189" s="23"/>
      <c r="HK189" s="23"/>
      <c r="HL189" s="23"/>
      <c r="HM189" s="23"/>
      <c r="HN189" s="23"/>
      <c r="HO189" s="23"/>
      <c r="HP189" s="23"/>
      <c r="HQ189" s="23"/>
      <c r="HR189" s="23"/>
      <c r="HS189" s="23"/>
      <c r="HT189" s="23"/>
      <c r="HU189" s="23"/>
      <c r="HV189" s="23"/>
      <c r="HW189" s="23"/>
      <c r="HX189" s="23"/>
      <c r="HY189" s="23"/>
      <c r="HZ189" s="23"/>
      <c r="IA189" s="23"/>
      <c r="IB189" s="23"/>
      <c r="IC189" s="23"/>
      <c r="ID189" s="23"/>
      <c r="IE189" s="23"/>
      <c r="IF189" s="23"/>
      <c r="IG189" s="23"/>
      <c r="IH189" s="23"/>
      <c r="II189" s="23"/>
      <c r="IJ189" s="23"/>
      <c r="IK189" s="23"/>
      <c r="IL189" s="23"/>
      <c r="IM189" s="23"/>
      <c r="IN189" s="23"/>
    </row>
    <row r="190" spans="1:248" ht="63" x14ac:dyDescent="0.25">
      <c r="A190" s="6" t="s">
        <v>324</v>
      </c>
      <c r="B190" s="18" t="s">
        <v>326</v>
      </c>
      <c r="C190" s="11">
        <v>236.4</v>
      </c>
      <c r="D190" s="11">
        <v>236.4</v>
      </c>
      <c r="E190" s="11">
        <v>236.4</v>
      </c>
      <c r="F190" s="11">
        <f t="shared" si="16"/>
        <v>0</v>
      </c>
      <c r="G190" s="12"/>
      <c r="H190" s="11">
        <v>236.4</v>
      </c>
      <c r="I190" s="11">
        <v>236.4</v>
      </c>
      <c r="J190" s="11">
        <f t="shared" si="15"/>
        <v>0</v>
      </c>
      <c r="K190" s="11">
        <v>236.4</v>
      </c>
      <c r="L190" s="11">
        <v>236.4</v>
      </c>
      <c r="M190" s="11">
        <f t="shared" si="17"/>
        <v>0</v>
      </c>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c r="FO190" s="23"/>
      <c r="FP190" s="23"/>
      <c r="FQ190" s="23"/>
      <c r="FR190" s="23"/>
      <c r="FS190" s="23"/>
      <c r="FT190" s="23"/>
      <c r="FU190" s="23"/>
      <c r="FV190" s="23"/>
      <c r="FW190" s="23"/>
      <c r="FX190" s="23"/>
      <c r="FY190" s="23"/>
      <c r="FZ190" s="23"/>
      <c r="GA190" s="23"/>
      <c r="GB190" s="23"/>
      <c r="GC190" s="23"/>
      <c r="GD190" s="23"/>
      <c r="GE190" s="23"/>
      <c r="GF190" s="23"/>
      <c r="GG190" s="23"/>
      <c r="GH190" s="23"/>
      <c r="GI190" s="23"/>
      <c r="GJ190" s="23"/>
      <c r="GK190" s="23"/>
      <c r="GL190" s="23"/>
      <c r="GM190" s="23"/>
      <c r="GN190" s="23"/>
      <c r="GO190" s="23"/>
      <c r="GP190" s="23"/>
      <c r="GQ190" s="23"/>
      <c r="GR190" s="23"/>
      <c r="GS190" s="23"/>
      <c r="GT190" s="23"/>
      <c r="GU190" s="23"/>
      <c r="GV190" s="23"/>
      <c r="GW190" s="23"/>
      <c r="GX190" s="23"/>
      <c r="GY190" s="23"/>
      <c r="GZ190" s="23"/>
      <c r="HA190" s="23"/>
      <c r="HB190" s="23"/>
      <c r="HC190" s="23"/>
      <c r="HD190" s="23"/>
      <c r="HE190" s="23"/>
      <c r="HF190" s="23"/>
      <c r="HG190" s="23"/>
      <c r="HH190" s="23"/>
      <c r="HI190" s="23"/>
      <c r="HJ190" s="23"/>
      <c r="HK190" s="23"/>
      <c r="HL190" s="23"/>
      <c r="HM190" s="23"/>
      <c r="HN190" s="23"/>
      <c r="HO190" s="23"/>
      <c r="HP190" s="23"/>
      <c r="HQ190" s="23"/>
      <c r="HR190" s="23"/>
      <c r="HS190" s="23"/>
      <c r="HT190" s="23"/>
      <c r="HU190" s="23"/>
      <c r="HV190" s="23"/>
      <c r="HW190" s="23"/>
      <c r="HX190" s="23"/>
      <c r="HY190" s="23"/>
      <c r="HZ190" s="23"/>
      <c r="IA190" s="23"/>
      <c r="IB190" s="23"/>
      <c r="IC190" s="23"/>
      <c r="ID190" s="23"/>
      <c r="IE190" s="23"/>
      <c r="IF190" s="23"/>
      <c r="IG190" s="23"/>
      <c r="IH190" s="23"/>
      <c r="II190" s="23"/>
      <c r="IJ190" s="23"/>
      <c r="IK190" s="23"/>
      <c r="IL190" s="23"/>
      <c r="IM190" s="23"/>
      <c r="IN190" s="23"/>
    </row>
    <row r="191" spans="1:248" ht="78.75" x14ac:dyDescent="0.25">
      <c r="A191" s="6" t="s">
        <v>324</v>
      </c>
      <c r="B191" s="18" t="s">
        <v>327</v>
      </c>
      <c r="C191" s="11">
        <v>124.2</v>
      </c>
      <c r="D191" s="11">
        <v>124.2</v>
      </c>
      <c r="E191" s="11">
        <v>124.2</v>
      </c>
      <c r="F191" s="11">
        <f t="shared" si="16"/>
        <v>0</v>
      </c>
      <c r="G191" s="12"/>
      <c r="H191" s="19">
        <v>124.2</v>
      </c>
      <c r="I191" s="19">
        <v>124.2</v>
      </c>
      <c r="J191" s="11">
        <f t="shared" si="15"/>
        <v>0</v>
      </c>
      <c r="K191" s="19">
        <v>124.2</v>
      </c>
      <c r="L191" s="19">
        <v>124.2</v>
      </c>
      <c r="M191" s="11">
        <f t="shared" si="17"/>
        <v>0</v>
      </c>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c r="FO191" s="23"/>
      <c r="FP191" s="23"/>
      <c r="FQ191" s="23"/>
      <c r="FR191" s="23"/>
      <c r="FS191" s="23"/>
      <c r="FT191" s="23"/>
      <c r="FU191" s="23"/>
      <c r="FV191" s="23"/>
      <c r="FW191" s="23"/>
      <c r="FX191" s="23"/>
      <c r="FY191" s="23"/>
      <c r="FZ191" s="23"/>
      <c r="GA191" s="23"/>
      <c r="GB191" s="23"/>
      <c r="GC191" s="23"/>
      <c r="GD191" s="23"/>
      <c r="GE191" s="23"/>
      <c r="GF191" s="23"/>
      <c r="GG191" s="23"/>
      <c r="GH191" s="23"/>
      <c r="GI191" s="23"/>
      <c r="GJ191" s="23"/>
      <c r="GK191" s="23"/>
      <c r="GL191" s="23"/>
      <c r="GM191" s="23"/>
      <c r="GN191" s="23"/>
      <c r="GO191" s="23"/>
      <c r="GP191" s="23"/>
      <c r="GQ191" s="23"/>
      <c r="GR191" s="23"/>
      <c r="GS191" s="23"/>
      <c r="GT191" s="23"/>
      <c r="GU191" s="23"/>
      <c r="GV191" s="23"/>
      <c r="GW191" s="23"/>
      <c r="GX191" s="23"/>
      <c r="GY191" s="23"/>
      <c r="GZ191" s="23"/>
      <c r="HA191" s="23"/>
      <c r="HB191" s="23"/>
      <c r="HC191" s="23"/>
      <c r="HD191" s="23"/>
      <c r="HE191" s="23"/>
      <c r="HF191" s="23"/>
      <c r="HG191" s="23"/>
      <c r="HH191" s="23"/>
      <c r="HI191" s="23"/>
      <c r="HJ191" s="23"/>
      <c r="HK191" s="23"/>
      <c r="HL191" s="23"/>
      <c r="HM191" s="23"/>
      <c r="HN191" s="23"/>
      <c r="HO191" s="23"/>
      <c r="HP191" s="23"/>
      <c r="HQ191" s="23"/>
      <c r="HR191" s="23"/>
      <c r="HS191" s="23"/>
      <c r="HT191" s="23"/>
      <c r="HU191" s="23"/>
      <c r="HV191" s="23"/>
      <c r="HW191" s="23"/>
      <c r="HX191" s="23"/>
      <c r="HY191" s="23"/>
      <c r="HZ191" s="23"/>
      <c r="IA191" s="23"/>
      <c r="IB191" s="23"/>
      <c r="IC191" s="23"/>
      <c r="ID191" s="23"/>
      <c r="IE191" s="23"/>
      <c r="IF191" s="23"/>
      <c r="IG191" s="23"/>
      <c r="IH191" s="23"/>
      <c r="II191" s="23"/>
      <c r="IJ191" s="23"/>
      <c r="IK191" s="23"/>
      <c r="IL191" s="23"/>
      <c r="IM191" s="23"/>
      <c r="IN191" s="23"/>
    </row>
    <row r="192" spans="1:248" ht="63" x14ac:dyDescent="0.25">
      <c r="A192" s="6" t="s">
        <v>324</v>
      </c>
      <c r="B192" s="18" t="s">
        <v>328</v>
      </c>
      <c r="C192" s="11">
        <v>731.9</v>
      </c>
      <c r="D192" s="11">
        <v>731.9</v>
      </c>
      <c r="E192" s="11">
        <v>731.9</v>
      </c>
      <c r="F192" s="11">
        <f t="shared" si="16"/>
        <v>0</v>
      </c>
      <c r="G192" s="12"/>
      <c r="H192" s="19">
        <v>731.9</v>
      </c>
      <c r="I192" s="19">
        <v>731.9</v>
      </c>
      <c r="J192" s="11">
        <f t="shared" si="15"/>
        <v>0</v>
      </c>
      <c r="K192" s="19">
        <v>731.9</v>
      </c>
      <c r="L192" s="19">
        <v>731.9</v>
      </c>
      <c r="M192" s="11">
        <f t="shared" si="17"/>
        <v>0</v>
      </c>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c r="FO192" s="23"/>
      <c r="FP192" s="23"/>
      <c r="FQ192" s="23"/>
      <c r="FR192" s="23"/>
      <c r="FS192" s="23"/>
      <c r="FT192" s="23"/>
      <c r="FU192" s="23"/>
      <c r="FV192" s="23"/>
      <c r="FW192" s="23"/>
      <c r="FX192" s="23"/>
      <c r="FY192" s="23"/>
      <c r="FZ192" s="23"/>
      <c r="GA192" s="23"/>
      <c r="GB192" s="23"/>
      <c r="GC192" s="23"/>
      <c r="GD192" s="23"/>
      <c r="GE192" s="23"/>
      <c r="GF192" s="23"/>
      <c r="GG192" s="23"/>
      <c r="GH192" s="23"/>
      <c r="GI192" s="23"/>
      <c r="GJ192" s="23"/>
      <c r="GK192" s="23"/>
      <c r="GL192" s="23"/>
      <c r="GM192" s="23"/>
      <c r="GN192" s="23"/>
      <c r="GO192" s="23"/>
      <c r="GP192" s="23"/>
      <c r="GQ192" s="23"/>
      <c r="GR192" s="23"/>
      <c r="GS192" s="23"/>
      <c r="GT192" s="23"/>
      <c r="GU192" s="23"/>
      <c r="GV192" s="23"/>
      <c r="GW192" s="23"/>
      <c r="GX192" s="23"/>
      <c r="GY192" s="23"/>
      <c r="GZ192" s="23"/>
      <c r="HA192" s="23"/>
      <c r="HB192" s="23"/>
      <c r="HC192" s="23"/>
      <c r="HD192" s="23"/>
      <c r="HE192" s="23"/>
      <c r="HF192" s="23"/>
      <c r="HG192" s="23"/>
      <c r="HH192" s="23"/>
      <c r="HI192" s="23"/>
      <c r="HJ192" s="23"/>
      <c r="HK192" s="23"/>
      <c r="HL192" s="23"/>
      <c r="HM192" s="23"/>
      <c r="HN192" s="23"/>
      <c r="HO192" s="23"/>
      <c r="HP192" s="23"/>
      <c r="HQ192" s="23"/>
      <c r="HR192" s="23"/>
      <c r="HS192" s="23"/>
      <c r="HT192" s="23"/>
      <c r="HU192" s="23"/>
      <c r="HV192" s="23"/>
      <c r="HW192" s="23"/>
      <c r="HX192" s="23"/>
      <c r="HY192" s="23"/>
      <c r="HZ192" s="23"/>
      <c r="IA192" s="23"/>
      <c r="IB192" s="23"/>
      <c r="IC192" s="23"/>
      <c r="ID192" s="23"/>
      <c r="IE192" s="23"/>
      <c r="IF192" s="23"/>
      <c r="IG192" s="23"/>
      <c r="IH192" s="23"/>
      <c r="II192" s="23"/>
      <c r="IJ192" s="23"/>
      <c r="IK192" s="23"/>
      <c r="IL192" s="23"/>
      <c r="IM192" s="23"/>
      <c r="IN192" s="23"/>
    </row>
    <row r="193" spans="1:248" ht="47.25" x14ac:dyDescent="0.25">
      <c r="A193" s="6" t="s">
        <v>324</v>
      </c>
      <c r="B193" s="18" t="s">
        <v>329</v>
      </c>
      <c r="C193" s="11">
        <v>1182.7</v>
      </c>
      <c r="D193" s="11">
        <v>1182.7</v>
      </c>
      <c r="E193" s="11">
        <v>1182.7</v>
      </c>
      <c r="F193" s="11">
        <f t="shared" si="16"/>
        <v>0</v>
      </c>
      <c r="G193" s="12"/>
      <c r="H193" s="11">
        <v>1182.7</v>
      </c>
      <c r="I193" s="11">
        <v>1182.7</v>
      </c>
      <c r="J193" s="11">
        <f t="shared" si="15"/>
        <v>0</v>
      </c>
      <c r="K193" s="11">
        <v>1182.7</v>
      </c>
      <c r="L193" s="11">
        <v>1182.7</v>
      </c>
      <c r="M193" s="11">
        <f t="shared" si="17"/>
        <v>0</v>
      </c>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c r="FO193" s="23"/>
      <c r="FP193" s="23"/>
      <c r="FQ193" s="23"/>
      <c r="FR193" s="23"/>
      <c r="FS193" s="23"/>
      <c r="FT193" s="23"/>
      <c r="FU193" s="23"/>
      <c r="FV193" s="23"/>
      <c r="FW193" s="23"/>
      <c r="FX193" s="23"/>
      <c r="FY193" s="23"/>
      <c r="FZ193" s="23"/>
      <c r="GA193" s="23"/>
      <c r="GB193" s="23"/>
      <c r="GC193" s="23"/>
      <c r="GD193" s="23"/>
      <c r="GE193" s="23"/>
      <c r="GF193" s="23"/>
      <c r="GG193" s="23"/>
      <c r="GH193" s="23"/>
      <c r="GI193" s="23"/>
      <c r="GJ193" s="23"/>
      <c r="GK193" s="23"/>
      <c r="GL193" s="23"/>
      <c r="GM193" s="23"/>
      <c r="GN193" s="23"/>
      <c r="GO193" s="23"/>
      <c r="GP193" s="23"/>
      <c r="GQ193" s="23"/>
      <c r="GR193" s="23"/>
      <c r="GS193" s="23"/>
      <c r="GT193" s="23"/>
      <c r="GU193" s="23"/>
      <c r="GV193" s="23"/>
      <c r="GW193" s="23"/>
      <c r="GX193" s="23"/>
      <c r="GY193" s="23"/>
      <c r="GZ193" s="23"/>
      <c r="HA193" s="23"/>
      <c r="HB193" s="23"/>
      <c r="HC193" s="23"/>
      <c r="HD193" s="23"/>
      <c r="HE193" s="23"/>
      <c r="HF193" s="23"/>
      <c r="HG193" s="23"/>
      <c r="HH193" s="23"/>
      <c r="HI193" s="23"/>
      <c r="HJ193" s="23"/>
      <c r="HK193" s="23"/>
      <c r="HL193" s="23"/>
      <c r="HM193" s="23"/>
      <c r="HN193" s="23"/>
      <c r="HO193" s="23"/>
      <c r="HP193" s="23"/>
      <c r="HQ193" s="23"/>
      <c r="HR193" s="23"/>
      <c r="HS193" s="23"/>
      <c r="HT193" s="23"/>
      <c r="HU193" s="23"/>
      <c r="HV193" s="23"/>
      <c r="HW193" s="23"/>
      <c r="HX193" s="23"/>
      <c r="HY193" s="23"/>
      <c r="HZ193" s="23"/>
      <c r="IA193" s="23"/>
      <c r="IB193" s="23"/>
      <c r="IC193" s="23"/>
      <c r="ID193" s="23"/>
      <c r="IE193" s="23"/>
      <c r="IF193" s="23"/>
      <c r="IG193" s="23"/>
      <c r="IH193" s="23"/>
      <c r="II193" s="23"/>
      <c r="IJ193" s="23"/>
      <c r="IK193" s="23"/>
      <c r="IL193" s="23"/>
      <c r="IM193" s="23"/>
      <c r="IN193" s="23"/>
    </row>
    <row r="194" spans="1:248" ht="189" x14ac:dyDescent="0.25">
      <c r="A194" s="6" t="s">
        <v>324</v>
      </c>
      <c r="B194" s="18" t="s">
        <v>330</v>
      </c>
      <c r="C194" s="11">
        <v>0</v>
      </c>
      <c r="D194" s="11">
        <v>72.400000000000006</v>
      </c>
      <c r="E194" s="11">
        <v>72.400000000000006</v>
      </c>
      <c r="F194" s="11">
        <f t="shared" si="16"/>
        <v>0</v>
      </c>
      <c r="G194" s="12"/>
      <c r="H194" s="11">
        <v>70.3</v>
      </c>
      <c r="I194" s="11">
        <v>70.3</v>
      </c>
      <c r="J194" s="11">
        <f t="shared" si="15"/>
        <v>0</v>
      </c>
      <c r="K194" s="11">
        <v>70.3</v>
      </c>
      <c r="L194" s="11">
        <v>70.3</v>
      </c>
      <c r="M194" s="11">
        <f t="shared" si="17"/>
        <v>0</v>
      </c>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c r="FO194" s="23"/>
      <c r="FP194" s="23"/>
      <c r="FQ194" s="23"/>
      <c r="FR194" s="23"/>
      <c r="FS194" s="23"/>
      <c r="FT194" s="23"/>
      <c r="FU194" s="23"/>
      <c r="FV194" s="23"/>
      <c r="FW194" s="23"/>
      <c r="FX194" s="23"/>
      <c r="FY194" s="23"/>
      <c r="FZ194" s="23"/>
      <c r="GA194" s="23"/>
      <c r="GB194" s="23"/>
      <c r="GC194" s="23"/>
      <c r="GD194" s="23"/>
      <c r="GE194" s="23"/>
      <c r="GF194" s="23"/>
      <c r="GG194" s="23"/>
      <c r="GH194" s="23"/>
      <c r="GI194" s="23"/>
      <c r="GJ194" s="23"/>
      <c r="GK194" s="23"/>
      <c r="GL194" s="23"/>
      <c r="GM194" s="23"/>
      <c r="GN194" s="23"/>
      <c r="GO194" s="23"/>
      <c r="GP194" s="23"/>
      <c r="GQ194" s="23"/>
      <c r="GR194" s="23"/>
      <c r="GS194" s="23"/>
      <c r="GT194" s="23"/>
      <c r="GU194" s="23"/>
      <c r="GV194" s="23"/>
      <c r="GW194" s="23"/>
      <c r="GX194" s="23"/>
      <c r="GY194" s="23"/>
      <c r="GZ194" s="23"/>
      <c r="HA194" s="23"/>
      <c r="HB194" s="23"/>
      <c r="HC194" s="23"/>
      <c r="HD194" s="23"/>
      <c r="HE194" s="23"/>
      <c r="HF194" s="23"/>
      <c r="HG194" s="23"/>
      <c r="HH194" s="23"/>
      <c r="HI194" s="23"/>
      <c r="HJ194" s="23"/>
      <c r="HK194" s="23"/>
      <c r="HL194" s="23"/>
      <c r="HM194" s="23"/>
      <c r="HN194" s="23"/>
      <c r="HO194" s="23"/>
      <c r="HP194" s="23"/>
      <c r="HQ194" s="23"/>
      <c r="HR194" s="23"/>
      <c r="HS194" s="23"/>
      <c r="HT194" s="23"/>
      <c r="HU194" s="23"/>
      <c r="HV194" s="23"/>
      <c r="HW194" s="23"/>
      <c r="HX194" s="23"/>
      <c r="HY194" s="23"/>
      <c r="HZ194" s="23"/>
      <c r="IA194" s="23"/>
      <c r="IB194" s="23"/>
      <c r="IC194" s="23"/>
      <c r="ID194" s="23"/>
      <c r="IE194" s="23"/>
      <c r="IF194" s="23"/>
      <c r="IG194" s="23"/>
      <c r="IH194" s="23"/>
      <c r="II194" s="23"/>
      <c r="IJ194" s="23"/>
      <c r="IK194" s="23"/>
      <c r="IL194" s="23"/>
      <c r="IM194" s="23"/>
      <c r="IN194" s="23"/>
    </row>
    <row r="195" spans="1:248" s="64" customFormat="1" ht="63" x14ac:dyDescent="0.25">
      <c r="A195" s="6" t="s">
        <v>331</v>
      </c>
      <c r="B195" s="18" t="s">
        <v>332</v>
      </c>
      <c r="C195" s="11">
        <v>8465.7000000000007</v>
      </c>
      <c r="D195" s="11">
        <v>8465.7000000000007</v>
      </c>
      <c r="E195" s="11">
        <v>8465.7000000000007</v>
      </c>
      <c r="F195" s="11">
        <f t="shared" si="16"/>
        <v>0</v>
      </c>
      <c r="G195" s="12"/>
      <c r="H195" s="11">
        <v>8465.7000000000007</v>
      </c>
      <c r="I195" s="11">
        <v>8465.7000000000007</v>
      </c>
      <c r="J195" s="11">
        <f t="shared" si="15"/>
        <v>0</v>
      </c>
      <c r="K195" s="11">
        <v>8465.7000000000007</v>
      </c>
      <c r="L195" s="11">
        <v>8465.7000000000007</v>
      </c>
      <c r="M195" s="11">
        <f t="shared" si="17"/>
        <v>0</v>
      </c>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c r="FO195" s="23"/>
      <c r="FP195" s="23"/>
      <c r="FQ195" s="23"/>
      <c r="FR195" s="23"/>
      <c r="FS195" s="23"/>
      <c r="FT195" s="23"/>
      <c r="FU195" s="23"/>
      <c r="FV195" s="23"/>
      <c r="FW195" s="23"/>
      <c r="FX195" s="23"/>
      <c r="FY195" s="23"/>
      <c r="FZ195" s="23"/>
      <c r="GA195" s="23"/>
      <c r="GB195" s="23"/>
      <c r="GC195" s="23"/>
      <c r="GD195" s="23"/>
      <c r="GE195" s="23"/>
      <c r="GF195" s="23"/>
      <c r="GG195" s="23"/>
      <c r="GH195" s="23"/>
      <c r="GI195" s="23"/>
      <c r="GJ195" s="23"/>
      <c r="GK195" s="23"/>
      <c r="GL195" s="23"/>
      <c r="GM195" s="23"/>
      <c r="GN195" s="23"/>
      <c r="GO195" s="23"/>
      <c r="GP195" s="23"/>
      <c r="GQ195" s="23"/>
      <c r="GR195" s="23"/>
      <c r="GS195" s="23"/>
      <c r="GT195" s="23"/>
      <c r="GU195" s="23"/>
      <c r="GV195" s="23"/>
      <c r="GW195" s="23"/>
      <c r="GX195" s="23"/>
      <c r="GY195" s="23"/>
      <c r="GZ195" s="23"/>
      <c r="HA195" s="23"/>
      <c r="HB195" s="23"/>
      <c r="HC195" s="23"/>
      <c r="HD195" s="23"/>
      <c r="HE195" s="23"/>
      <c r="HF195" s="23"/>
      <c r="HG195" s="23"/>
      <c r="HH195" s="23"/>
      <c r="HI195" s="23"/>
      <c r="HJ195" s="23"/>
      <c r="HK195" s="23"/>
      <c r="HL195" s="23"/>
      <c r="HM195" s="23"/>
      <c r="HN195" s="23"/>
      <c r="HO195" s="23"/>
      <c r="HP195" s="23"/>
      <c r="HQ195" s="23"/>
      <c r="HR195" s="23"/>
      <c r="HS195" s="23"/>
      <c r="HT195" s="23"/>
      <c r="HU195" s="23"/>
      <c r="HV195" s="23"/>
      <c r="HW195" s="23"/>
      <c r="HX195" s="23"/>
      <c r="HY195" s="23"/>
      <c r="HZ195" s="23"/>
      <c r="IA195" s="23"/>
      <c r="IB195" s="23"/>
      <c r="IC195" s="23"/>
      <c r="ID195" s="23"/>
      <c r="IE195" s="23"/>
      <c r="IF195" s="23"/>
      <c r="IG195" s="23"/>
      <c r="IH195" s="23"/>
      <c r="II195" s="23"/>
      <c r="IJ195" s="23"/>
      <c r="IK195" s="23"/>
      <c r="IL195" s="23"/>
      <c r="IM195" s="23"/>
      <c r="IN195" s="23"/>
    </row>
    <row r="196" spans="1:248" s="64" customFormat="1" ht="157.5" x14ac:dyDescent="0.25">
      <c r="A196" s="6" t="s">
        <v>331</v>
      </c>
      <c r="B196" s="18" t="s">
        <v>333</v>
      </c>
      <c r="C196" s="11">
        <v>348</v>
      </c>
      <c r="D196" s="11">
        <v>348</v>
      </c>
      <c r="E196" s="11">
        <v>640</v>
      </c>
      <c r="F196" s="11">
        <f t="shared" si="16"/>
        <v>292</v>
      </c>
      <c r="G196" s="12" t="s">
        <v>243</v>
      </c>
      <c r="H196" s="11">
        <v>348</v>
      </c>
      <c r="I196" s="11">
        <v>348</v>
      </c>
      <c r="J196" s="11">
        <f t="shared" si="15"/>
        <v>0</v>
      </c>
      <c r="K196" s="11">
        <v>348</v>
      </c>
      <c r="L196" s="11">
        <v>348</v>
      </c>
      <c r="M196" s="11">
        <f t="shared" si="17"/>
        <v>0</v>
      </c>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c r="FO196" s="23"/>
      <c r="FP196" s="23"/>
      <c r="FQ196" s="23"/>
      <c r="FR196" s="23"/>
      <c r="FS196" s="23"/>
      <c r="FT196" s="23"/>
      <c r="FU196" s="23"/>
      <c r="FV196" s="23"/>
      <c r="FW196" s="23"/>
      <c r="FX196" s="23"/>
      <c r="FY196" s="23"/>
      <c r="FZ196" s="23"/>
      <c r="GA196" s="23"/>
      <c r="GB196" s="23"/>
      <c r="GC196" s="23"/>
      <c r="GD196" s="23"/>
      <c r="GE196" s="23"/>
      <c r="GF196" s="23"/>
      <c r="GG196" s="23"/>
      <c r="GH196" s="23"/>
      <c r="GI196" s="23"/>
      <c r="GJ196" s="23"/>
      <c r="GK196" s="23"/>
      <c r="GL196" s="23"/>
      <c r="GM196" s="23"/>
      <c r="GN196" s="23"/>
      <c r="GO196" s="23"/>
      <c r="GP196" s="23"/>
      <c r="GQ196" s="23"/>
      <c r="GR196" s="23"/>
      <c r="GS196" s="23"/>
      <c r="GT196" s="23"/>
      <c r="GU196" s="23"/>
      <c r="GV196" s="23"/>
      <c r="GW196" s="23"/>
      <c r="GX196" s="23"/>
      <c r="GY196" s="23"/>
      <c r="GZ196" s="23"/>
      <c r="HA196" s="23"/>
      <c r="HB196" s="23"/>
      <c r="HC196" s="23"/>
      <c r="HD196" s="23"/>
      <c r="HE196" s="23"/>
      <c r="HF196" s="23"/>
      <c r="HG196" s="23"/>
      <c r="HH196" s="23"/>
      <c r="HI196" s="23"/>
      <c r="HJ196" s="23"/>
      <c r="HK196" s="23"/>
      <c r="HL196" s="23"/>
      <c r="HM196" s="23"/>
      <c r="HN196" s="23"/>
      <c r="HO196" s="23"/>
      <c r="HP196" s="23"/>
      <c r="HQ196" s="23"/>
      <c r="HR196" s="23"/>
      <c r="HS196" s="23"/>
      <c r="HT196" s="23"/>
      <c r="HU196" s="23"/>
      <c r="HV196" s="23"/>
      <c r="HW196" s="23"/>
      <c r="HX196" s="23"/>
      <c r="HY196" s="23"/>
      <c r="HZ196" s="23"/>
      <c r="IA196" s="23"/>
      <c r="IB196" s="23"/>
      <c r="IC196" s="23"/>
      <c r="ID196" s="23"/>
      <c r="IE196" s="23"/>
      <c r="IF196" s="23"/>
      <c r="IG196" s="23"/>
      <c r="IH196" s="23"/>
      <c r="II196" s="23"/>
      <c r="IJ196" s="23"/>
      <c r="IK196" s="23"/>
      <c r="IL196" s="23"/>
      <c r="IM196" s="23"/>
      <c r="IN196" s="23"/>
    </row>
    <row r="197" spans="1:248" ht="83.25" customHeight="1" x14ac:dyDescent="0.25">
      <c r="A197" s="6" t="s">
        <v>331</v>
      </c>
      <c r="B197" s="18" t="s">
        <v>334</v>
      </c>
      <c r="C197" s="11">
        <v>8857.2999999999993</v>
      </c>
      <c r="D197" s="11">
        <v>8857.2999999999993</v>
      </c>
      <c r="E197" s="11">
        <v>8857.2999999999993</v>
      </c>
      <c r="F197" s="11">
        <f t="shared" si="16"/>
        <v>0</v>
      </c>
      <c r="G197" s="12"/>
      <c r="H197" s="19">
        <v>9181.5</v>
      </c>
      <c r="I197" s="19">
        <v>9181.5</v>
      </c>
      <c r="J197" s="11">
        <f t="shared" si="15"/>
        <v>0</v>
      </c>
      <c r="K197" s="19">
        <v>9517.6</v>
      </c>
      <c r="L197" s="19">
        <v>9517.6</v>
      </c>
      <c r="M197" s="11">
        <f t="shared" si="17"/>
        <v>0</v>
      </c>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c r="FO197" s="23"/>
      <c r="FP197" s="23"/>
      <c r="FQ197" s="23"/>
      <c r="FR197" s="23"/>
      <c r="FS197" s="23"/>
      <c r="FT197" s="23"/>
      <c r="FU197" s="23"/>
      <c r="FV197" s="23"/>
      <c r="FW197" s="23"/>
      <c r="FX197" s="23"/>
      <c r="FY197" s="23"/>
      <c r="FZ197" s="23"/>
      <c r="GA197" s="23"/>
      <c r="GB197" s="23"/>
      <c r="GC197" s="23"/>
      <c r="GD197" s="23"/>
      <c r="GE197" s="23"/>
      <c r="GF197" s="23"/>
      <c r="GG197" s="23"/>
      <c r="GH197" s="23"/>
      <c r="GI197" s="23"/>
      <c r="GJ197" s="23"/>
      <c r="GK197" s="23"/>
      <c r="GL197" s="23"/>
      <c r="GM197" s="23"/>
      <c r="GN197" s="23"/>
      <c r="GO197" s="23"/>
      <c r="GP197" s="23"/>
      <c r="GQ197" s="23"/>
      <c r="GR197" s="23"/>
      <c r="GS197" s="23"/>
      <c r="GT197" s="23"/>
      <c r="GU197" s="23"/>
      <c r="GV197" s="23"/>
      <c r="GW197" s="23"/>
      <c r="GX197" s="23"/>
      <c r="GY197" s="23"/>
      <c r="GZ197" s="23"/>
      <c r="HA197" s="23"/>
      <c r="HB197" s="23"/>
      <c r="HC197" s="23"/>
      <c r="HD197" s="23"/>
      <c r="HE197" s="23"/>
      <c r="HF197" s="23"/>
      <c r="HG197" s="23"/>
      <c r="HH197" s="23"/>
      <c r="HI197" s="23"/>
      <c r="HJ197" s="23"/>
      <c r="HK197" s="23"/>
      <c r="HL197" s="23"/>
      <c r="HM197" s="23"/>
      <c r="HN197" s="23"/>
      <c r="HO197" s="23"/>
      <c r="HP197" s="23"/>
      <c r="HQ197" s="23"/>
      <c r="HR197" s="23"/>
      <c r="HS197" s="23"/>
      <c r="HT197" s="23"/>
      <c r="HU197" s="23"/>
      <c r="HV197" s="23"/>
      <c r="HW197" s="23"/>
      <c r="HX197" s="23"/>
      <c r="HY197" s="23"/>
      <c r="HZ197" s="23"/>
      <c r="IA197" s="23"/>
      <c r="IB197" s="23"/>
      <c r="IC197" s="23"/>
      <c r="ID197" s="23"/>
      <c r="IE197" s="23"/>
      <c r="IF197" s="23"/>
      <c r="IG197" s="23"/>
      <c r="IH197" s="23"/>
      <c r="II197" s="23"/>
      <c r="IJ197" s="23"/>
      <c r="IK197" s="23"/>
      <c r="IL197" s="23"/>
      <c r="IM197" s="23"/>
      <c r="IN197" s="23"/>
    </row>
    <row r="198" spans="1:248" ht="69" customHeight="1" x14ac:dyDescent="0.25">
      <c r="A198" s="6" t="s">
        <v>331</v>
      </c>
      <c r="B198" s="18" t="s">
        <v>335</v>
      </c>
      <c r="C198" s="11">
        <v>7736.5</v>
      </c>
      <c r="D198" s="11">
        <v>7736.5</v>
      </c>
      <c r="E198" s="11">
        <v>7736.5</v>
      </c>
      <c r="F198" s="11">
        <f t="shared" si="16"/>
        <v>0</v>
      </c>
      <c r="G198" s="12"/>
      <c r="H198" s="19">
        <v>7736.5</v>
      </c>
      <c r="I198" s="19">
        <v>7736.5</v>
      </c>
      <c r="J198" s="11">
        <f t="shared" si="15"/>
        <v>0</v>
      </c>
      <c r="K198" s="19">
        <v>7736.5</v>
      </c>
      <c r="L198" s="19">
        <v>7736.5</v>
      </c>
      <c r="M198" s="11">
        <f t="shared" si="17"/>
        <v>0</v>
      </c>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c r="FO198" s="23"/>
      <c r="FP198" s="23"/>
      <c r="FQ198" s="23"/>
      <c r="FR198" s="23"/>
      <c r="FS198" s="23"/>
      <c r="FT198" s="23"/>
      <c r="FU198" s="23"/>
      <c r="FV198" s="23"/>
      <c r="FW198" s="23"/>
      <c r="FX198" s="23"/>
      <c r="FY198" s="23"/>
      <c r="FZ198" s="23"/>
      <c r="GA198" s="23"/>
      <c r="GB198" s="23"/>
      <c r="GC198" s="23"/>
      <c r="GD198" s="23"/>
      <c r="GE198" s="23"/>
      <c r="GF198" s="23"/>
      <c r="GG198" s="23"/>
      <c r="GH198" s="23"/>
      <c r="GI198" s="23"/>
      <c r="GJ198" s="23"/>
      <c r="GK198" s="23"/>
      <c r="GL198" s="23"/>
      <c r="GM198" s="23"/>
      <c r="GN198" s="23"/>
      <c r="GO198" s="23"/>
      <c r="GP198" s="23"/>
      <c r="GQ198" s="23"/>
      <c r="GR198" s="23"/>
      <c r="GS198" s="23"/>
      <c r="GT198" s="23"/>
      <c r="GU198" s="23"/>
      <c r="GV198" s="23"/>
      <c r="GW198" s="23"/>
      <c r="GX198" s="23"/>
      <c r="GY198" s="23"/>
      <c r="GZ198" s="23"/>
      <c r="HA198" s="23"/>
      <c r="HB198" s="23"/>
      <c r="HC198" s="23"/>
      <c r="HD198" s="23"/>
      <c r="HE198" s="23"/>
      <c r="HF198" s="23"/>
      <c r="HG198" s="23"/>
      <c r="HH198" s="23"/>
      <c r="HI198" s="23"/>
      <c r="HJ198" s="23"/>
      <c r="HK198" s="23"/>
      <c r="HL198" s="23"/>
      <c r="HM198" s="23"/>
      <c r="HN198" s="23"/>
      <c r="HO198" s="23"/>
      <c r="HP198" s="23"/>
      <c r="HQ198" s="23"/>
      <c r="HR198" s="23"/>
      <c r="HS198" s="23"/>
      <c r="HT198" s="23"/>
      <c r="HU198" s="23"/>
      <c r="HV198" s="23"/>
      <c r="HW198" s="23"/>
      <c r="HX198" s="23"/>
      <c r="HY198" s="23"/>
      <c r="HZ198" s="23"/>
      <c r="IA198" s="23"/>
      <c r="IB198" s="23"/>
      <c r="IC198" s="23"/>
      <c r="ID198" s="23"/>
      <c r="IE198" s="23"/>
      <c r="IF198" s="23"/>
      <c r="IG198" s="23"/>
      <c r="IH198" s="23"/>
      <c r="II198" s="23"/>
      <c r="IJ198" s="23"/>
      <c r="IK198" s="23"/>
      <c r="IL198" s="23"/>
      <c r="IM198" s="23"/>
      <c r="IN198" s="23"/>
    </row>
    <row r="199" spans="1:248" ht="47.25" x14ac:dyDescent="0.25">
      <c r="A199" s="6" t="s">
        <v>331</v>
      </c>
      <c r="B199" s="18" t="s">
        <v>336</v>
      </c>
      <c r="C199" s="11">
        <v>45797.1</v>
      </c>
      <c r="D199" s="11">
        <v>45797.1</v>
      </c>
      <c r="E199" s="11">
        <v>45797.1</v>
      </c>
      <c r="F199" s="11">
        <f t="shared" si="16"/>
        <v>0</v>
      </c>
      <c r="G199" s="12"/>
      <c r="H199" s="19">
        <v>54576.3</v>
      </c>
      <c r="I199" s="19">
        <v>54576.3</v>
      </c>
      <c r="J199" s="11">
        <f t="shared" si="15"/>
        <v>0</v>
      </c>
      <c r="K199" s="19">
        <v>54871.3</v>
      </c>
      <c r="L199" s="19">
        <v>54871.3</v>
      </c>
      <c r="M199" s="11">
        <f t="shared" si="17"/>
        <v>0</v>
      </c>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c r="FO199" s="23"/>
      <c r="FP199" s="23"/>
      <c r="FQ199" s="23"/>
      <c r="FR199" s="23"/>
      <c r="FS199" s="23"/>
      <c r="FT199" s="23"/>
      <c r="FU199" s="23"/>
      <c r="FV199" s="23"/>
      <c r="FW199" s="23"/>
      <c r="FX199" s="23"/>
      <c r="FY199" s="23"/>
      <c r="FZ199" s="23"/>
      <c r="GA199" s="23"/>
      <c r="GB199" s="23"/>
      <c r="GC199" s="23"/>
      <c r="GD199" s="23"/>
      <c r="GE199" s="23"/>
      <c r="GF199" s="23"/>
      <c r="GG199" s="23"/>
      <c r="GH199" s="23"/>
      <c r="GI199" s="23"/>
      <c r="GJ199" s="23"/>
      <c r="GK199" s="23"/>
      <c r="GL199" s="23"/>
      <c r="GM199" s="23"/>
      <c r="GN199" s="23"/>
      <c r="GO199" s="23"/>
      <c r="GP199" s="23"/>
      <c r="GQ199" s="23"/>
      <c r="GR199" s="23"/>
      <c r="GS199" s="23"/>
      <c r="GT199" s="23"/>
      <c r="GU199" s="23"/>
      <c r="GV199" s="23"/>
      <c r="GW199" s="23"/>
      <c r="GX199" s="23"/>
      <c r="GY199" s="23"/>
      <c r="GZ199" s="23"/>
      <c r="HA199" s="23"/>
      <c r="HB199" s="23"/>
      <c r="HC199" s="23"/>
      <c r="HD199" s="23"/>
      <c r="HE199" s="23"/>
      <c r="HF199" s="23"/>
      <c r="HG199" s="23"/>
      <c r="HH199" s="23"/>
      <c r="HI199" s="23"/>
      <c r="HJ199" s="23"/>
      <c r="HK199" s="23"/>
      <c r="HL199" s="23"/>
      <c r="HM199" s="23"/>
      <c r="HN199" s="23"/>
      <c r="HO199" s="23"/>
      <c r="HP199" s="23"/>
      <c r="HQ199" s="23"/>
      <c r="HR199" s="23"/>
      <c r="HS199" s="23"/>
      <c r="HT199" s="23"/>
      <c r="HU199" s="23"/>
      <c r="HV199" s="23"/>
      <c r="HW199" s="23"/>
      <c r="HX199" s="23"/>
      <c r="HY199" s="23"/>
      <c r="HZ199" s="23"/>
      <c r="IA199" s="23"/>
      <c r="IB199" s="23"/>
      <c r="IC199" s="23"/>
      <c r="ID199" s="23"/>
      <c r="IE199" s="23"/>
      <c r="IF199" s="23"/>
      <c r="IG199" s="23"/>
      <c r="IH199" s="23"/>
      <c r="II199" s="23"/>
      <c r="IJ199" s="23"/>
      <c r="IK199" s="23"/>
      <c r="IL199" s="23"/>
      <c r="IM199" s="23"/>
      <c r="IN199" s="23"/>
    </row>
    <row r="200" spans="1:248" ht="63" x14ac:dyDescent="0.25">
      <c r="A200" s="6" t="s">
        <v>331</v>
      </c>
      <c r="B200" s="18" t="s">
        <v>337</v>
      </c>
      <c r="C200" s="11">
        <v>2331.9</v>
      </c>
      <c r="D200" s="11">
        <v>2331.9</v>
      </c>
      <c r="E200" s="11">
        <v>2331.9</v>
      </c>
      <c r="F200" s="11">
        <f t="shared" si="16"/>
        <v>0</v>
      </c>
      <c r="G200" s="12"/>
      <c r="H200" s="11">
        <v>2331.9</v>
      </c>
      <c r="I200" s="11">
        <v>2331.9</v>
      </c>
      <c r="J200" s="11">
        <f t="shared" si="15"/>
        <v>0</v>
      </c>
      <c r="K200" s="11">
        <v>2331.9</v>
      </c>
      <c r="L200" s="11">
        <v>2331.9</v>
      </c>
      <c r="M200" s="11">
        <f t="shared" si="17"/>
        <v>0</v>
      </c>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c r="FO200" s="23"/>
      <c r="FP200" s="23"/>
      <c r="FQ200" s="23"/>
      <c r="FR200" s="23"/>
      <c r="FS200" s="23"/>
      <c r="FT200" s="23"/>
      <c r="FU200" s="23"/>
      <c r="FV200" s="23"/>
      <c r="FW200" s="23"/>
      <c r="FX200" s="23"/>
      <c r="FY200" s="23"/>
      <c r="FZ200" s="23"/>
      <c r="GA200" s="23"/>
      <c r="GB200" s="23"/>
      <c r="GC200" s="23"/>
      <c r="GD200" s="23"/>
      <c r="GE200" s="23"/>
      <c r="GF200" s="23"/>
      <c r="GG200" s="23"/>
      <c r="GH200" s="23"/>
      <c r="GI200" s="23"/>
      <c r="GJ200" s="23"/>
      <c r="GK200" s="23"/>
      <c r="GL200" s="23"/>
      <c r="GM200" s="23"/>
      <c r="GN200" s="23"/>
      <c r="GO200" s="23"/>
      <c r="GP200" s="23"/>
      <c r="GQ200" s="23"/>
      <c r="GR200" s="23"/>
      <c r="GS200" s="23"/>
      <c r="GT200" s="23"/>
      <c r="GU200" s="23"/>
      <c r="GV200" s="23"/>
      <c r="GW200" s="23"/>
      <c r="GX200" s="23"/>
      <c r="GY200" s="23"/>
      <c r="GZ200" s="23"/>
      <c r="HA200" s="23"/>
      <c r="HB200" s="23"/>
      <c r="HC200" s="23"/>
      <c r="HD200" s="23"/>
      <c r="HE200" s="23"/>
      <c r="HF200" s="23"/>
      <c r="HG200" s="23"/>
      <c r="HH200" s="23"/>
      <c r="HI200" s="23"/>
      <c r="HJ200" s="23"/>
      <c r="HK200" s="23"/>
      <c r="HL200" s="23"/>
      <c r="HM200" s="23"/>
      <c r="HN200" s="23"/>
      <c r="HO200" s="23"/>
      <c r="HP200" s="23"/>
      <c r="HQ200" s="23"/>
      <c r="HR200" s="23"/>
      <c r="HS200" s="23"/>
      <c r="HT200" s="23"/>
      <c r="HU200" s="23"/>
      <c r="HV200" s="23"/>
      <c r="HW200" s="23"/>
      <c r="HX200" s="23"/>
      <c r="HY200" s="23"/>
      <c r="HZ200" s="23"/>
      <c r="IA200" s="23"/>
      <c r="IB200" s="23"/>
      <c r="IC200" s="23"/>
      <c r="ID200" s="23"/>
      <c r="IE200" s="23"/>
      <c r="IF200" s="23"/>
      <c r="IG200" s="23"/>
      <c r="IH200" s="23"/>
      <c r="II200" s="23"/>
      <c r="IJ200" s="23"/>
      <c r="IK200" s="23"/>
      <c r="IL200" s="23"/>
      <c r="IM200" s="23"/>
      <c r="IN200" s="23"/>
    </row>
    <row r="201" spans="1:248" ht="63" x14ac:dyDescent="0.25">
      <c r="A201" s="59" t="s">
        <v>331</v>
      </c>
      <c r="B201" s="35" t="s">
        <v>338</v>
      </c>
      <c r="C201" s="11">
        <v>0.6</v>
      </c>
      <c r="D201" s="11">
        <v>0.6</v>
      </c>
      <c r="E201" s="11">
        <v>0.6</v>
      </c>
      <c r="F201" s="11">
        <f t="shared" si="16"/>
        <v>0</v>
      </c>
      <c r="G201" s="12"/>
      <c r="H201" s="19">
        <v>0.6</v>
      </c>
      <c r="I201" s="19">
        <v>0.6</v>
      </c>
      <c r="J201" s="11">
        <f t="shared" si="15"/>
        <v>0</v>
      </c>
      <c r="K201" s="19">
        <v>0.6</v>
      </c>
      <c r="L201" s="19">
        <v>0.6</v>
      </c>
      <c r="M201" s="11">
        <f t="shared" si="17"/>
        <v>0</v>
      </c>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c r="FO201" s="23"/>
      <c r="FP201" s="23"/>
      <c r="FQ201" s="23"/>
      <c r="FR201" s="23"/>
      <c r="FS201" s="23"/>
      <c r="FT201" s="23"/>
      <c r="FU201" s="23"/>
      <c r="FV201" s="23"/>
      <c r="FW201" s="23"/>
      <c r="FX201" s="23"/>
      <c r="FY201" s="23"/>
      <c r="FZ201" s="23"/>
      <c r="GA201" s="23"/>
      <c r="GB201" s="23"/>
      <c r="GC201" s="23"/>
      <c r="GD201" s="23"/>
      <c r="GE201" s="23"/>
      <c r="GF201" s="23"/>
      <c r="GG201" s="23"/>
      <c r="GH201" s="23"/>
      <c r="GI201" s="23"/>
      <c r="GJ201" s="23"/>
      <c r="GK201" s="23"/>
      <c r="GL201" s="23"/>
      <c r="GM201" s="23"/>
      <c r="GN201" s="23"/>
      <c r="GO201" s="23"/>
      <c r="GP201" s="23"/>
      <c r="GQ201" s="23"/>
      <c r="GR201" s="23"/>
      <c r="GS201" s="23"/>
      <c r="GT201" s="23"/>
      <c r="GU201" s="23"/>
      <c r="GV201" s="23"/>
      <c r="GW201" s="23"/>
      <c r="GX201" s="23"/>
      <c r="GY201" s="23"/>
      <c r="GZ201" s="23"/>
      <c r="HA201" s="23"/>
      <c r="HB201" s="23"/>
      <c r="HC201" s="23"/>
      <c r="HD201" s="23"/>
      <c r="HE201" s="23"/>
      <c r="HF201" s="23"/>
      <c r="HG201" s="23"/>
      <c r="HH201" s="23"/>
      <c r="HI201" s="23"/>
      <c r="HJ201" s="23"/>
      <c r="HK201" s="23"/>
      <c r="HL201" s="23"/>
      <c r="HM201" s="23"/>
      <c r="HN201" s="23"/>
      <c r="HO201" s="23"/>
      <c r="HP201" s="23"/>
      <c r="HQ201" s="23"/>
      <c r="HR201" s="23"/>
      <c r="HS201" s="23"/>
      <c r="HT201" s="23"/>
      <c r="HU201" s="23"/>
      <c r="HV201" s="23"/>
      <c r="HW201" s="23"/>
      <c r="HX201" s="23"/>
      <c r="HY201" s="23"/>
      <c r="HZ201" s="23"/>
      <c r="IA201" s="23"/>
      <c r="IB201" s="23"/>
      <c r="IC201" s="23"/>
      <c r="ID201" s="23"/>
      <c r="IE201" s="23"/>
      <c r="IF201" s="23"/>
      <c r="IG201" s="23"/>
      <c r="IH201" s="23"/>
      <c r="II201" s="23"/>
      <c r="IJ201" s="23"/>
      <c r="IK201" s="23"/>
      <c r="IL201" s="23"/>
      <c r="IM201" s="23"/>
      <c r="IN201" s="23"/>
    </row>
    <row r="202" spans="1:248" ht="63" x14ac:dyDescent="0.25">
      <c r="A202" s="59" t="s">
        <v>331</v>
      </c>
      <c r="B202" s="35" t="s">
        <v>339</v>
      </c>
      <c r="C202" s="11">
        <v>18910.2</v>
      </c>
      <c r="D202" s="11">
        <v>18910.2</v>
      </c>
      <c r="E202" s="11">
        <v>17860.2</v>
      </c>
      <c r="F202" s="11">
        <f t="shared" si="16"/>
        <v>-1050</v>
      </c>
      <c r="G202" s="12" t="s">
        <v>243</v>
      </c>
      <c r="H202" s="11">
        <v>19665.400000000001</v>
      </c>
      <c r="I202" s="11">
        <v>19665.400000000001</v>
      </c>
      <c r="J202" s="11">
        <f t="shared" si="15"/>
        <v>0</v>
      </c>
      <c r="K202" s="11">
        <v>20450.8</v>
      </c>
      <c r="L202" s="11">
        <v>20450.8</v>
      </c>
      <c r="M202" s="11">
        <f t="shared" si="17"/>
        <v>0</v>
      </c>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c r="FO202" s="23"/>
      <c r="FP202" s="23"/>
      <c r="FQ202" s="23"/>
      <c r="FR202" s="23"/>
      <c r="FS202" s="23"/>
      <c r="FT202" s="23"/>
      <c r="FU202" s="23"/>
      <c r="FV202" s="23"/>
      <c r="FW202" s="23"/>
      <c r="FX202" s="23"/>
      <c r="FY202" s="23"/>
      <c r="FZ202" s="23"/>
      <c r="GA202" s="23"/>
      <c r="GB202" s="23"/>
      <c r="GC202" s="23"/>
      <c r="GD202" s="23"/>
      <c r="GE202" s="23"/>
      <c r="GF202" s="23"/>
      <c r="GG202" s="23"/>
      <c r="GH202" s="23"/>
      <c r="GI202" s="23"/>
      <c r="GJ202" s="23"/>
      <c r="GK202" s="23"/>
      <c r="GL202" s="23"/>
      <c r="GM202" s="23"/>
      <c r="GN202" s="23"/>
      <c r="GO202" s="23"/>
      <c r="GP202" s="23"/>
      <c r="GQ202" s="23"/>
      <c r="GR202" s="23"/>
      <c r="GS202" s="23"/>
      <c r="GT202" s="23"/>
      <c r="GU202" s="23"/>
      <c r="GV202" s="23"/>
      <c r="GW202" s="23"/>
      <c r="GX202" s="23"/>
      <c r="GY202" s="23"/>
      <c r="GZ202" s="23"/>
      <c r="HA202" s="23"/>
      <c r="HB202" s="23"/>
      <c r="HC202" s="23"/>
      <c r="HD202" s="23"/>
      <c r="HE202" s="23"/>
      <c r="HF202" s="23"/>
      <c r="HG202" s="23"/>
      <c r="HH202" s="23"/>
      <c r="HI202" s="23"/>
      <c r="HJ202" s="23"/>
      <c r="HK202" s="23"/>
      <c r="HL202" s="23"/>
      <c r="HM202" s="23"/>
      <c r="HN202" s="23"/>
      <c r="HO202" s="23"/>
      <c r="HP202" s="23"/>
      <c r="HQ202" s="23"/>
      <c r="HR202" s="23"/>
      <c r="HS202" s="23"/>
      <c r="HT202" s="23"/>
      <c r="HU202" s="23"/>
      <c r="HV202" s="23"/>
      <c r="HW202" s="23"/>
      <c r="HX202" s="23"/>
      <c r="HY202" s="23"/>
      <c r="HZ202" s="23"/>
      <c r="IA202" s="23"/>
      <c r="IB202" s="23"/>
      <c r="IC202" s="23"/>
      <c r="ID202" s="23"/>
      <c r="IE202" s="23"/>
      <c r="IF202" s="23"/>
      <c r="IG202" s="23"/>
      <c r="IH202" s="23"/>
      <c r="II202" s="23"/>
      <c r="IJ202" s="23"/>
      <c r="IK202" s="23"/>
      <c r="IL202" s="23"/>
      <c r="IM202" s="23"/>
      <c r="IN202" s="23"/>
    </row>
    <row r="203" spans="1:248" ht="63" x14ac:dyDescent="0.25">
      <c r="A203" s="6" t="s">
        <v>331</v>
      </c>
      <c r="B203" s="18" t="s">
        <v>340</v>
      </c>
      <c r="C203" s="11">
        <v>25783</v>
      </c>
      <c r="D203" s="11">
        <v>25783</v>
      </c>
      <c r="E203" s="11">
        <v>25783</v>
      </c>
      <c r="F203" s="11">
        <f t="shared" si="16"/>
        <v>0</v>
      </c>
      <c r="G203" s="12"/>
      <c r="H203" s="19">
        <v>26608.6</v>
      </c>
      <c r="I203" s="19">
        <v>26608.6</v>
      </c>
      <c r="J203" s="11">
        <f t="shared" si="15"/>
        <v>0</v>
      </c>
      <c r="K203" s="19">
        <v>27795.4</v>
      </c>
      <c r="L203" s="19">
        <v>27795.4</v>
      </c>
      <c r="M203" s="11">
        <f t="shared" si="17"/>
        <v>0</v>
      </c>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c r="FO203" s="23"/>
      <c r="FP203" s="23"/>
      <c r="FQ203" s="23"/>
      <c r="FR203" s="23"/>
      <c r="FS203" s="23"/>
      <c r="FT203" s="23"/>
      <c r="FU203" s="23"/>
      <c r="FV203" s="23"/>
      <c r="FW203" s="23"/>
      <c r="FX203" s="23"/>
      <c r="FY203" s="23"/>
      <c r="FZ203" s="23"/>
      <c r="GA203" s="23"/>
      <c r="GB203" s="23"/>
      <c r="GC203" s="23"/>
      <c r="GD203" s="23"/>
      <c r="GE203" s="23"/>
      <c r="GF203" s="23"/>
      <c r="GG203" s="23"/>
      <c r="GH203" s="23"/>
      <c r="GI203" s="23"/>
      <c r="GJ203" s="23"/>
      <c r="GK203" s="23"/>
      <c r="GL203" s="23"/>
      <c r="GM203" s="23"/>
      <c r="GN203" s="23"/>
      <c r="GO203" s="23"/>
      <c r="GP203" s="23"/>
      <c r="GQ203" s="23"/>
      <c r="GR203" s="23"/>
      <c r="GS203" s="23"/>
      <c r="GT203" s="23"/>
      <c r="GU203" s="23"/>
      <c r="GV203" s="23"/>
      <c r="GW203" s="23"/>
      <c r="GX203" s="23"/>
      <c r="GY203" s="23"/>
      <c r="GZ203" s="23"/>
      <c r="HA203" s="23"/>
      <c r="HB203" s="23"/>
      <c r="HC203" s="23"/>
      <c r="HD203" s="23"/>
      <c r="HE203" s="23"/>
      <c r="HF203" s="23"/>
      <c r="HG203" s="23"/>
      <c r="HH203" s="23"/>
      <c r="HI203" s="23"/>
      <c r="HJ203" s="23"/>
      <c r="HK203" s="23"/>
      <c r="HL203" s="23"/>
      <c r="HM203" s="23"/>
      <c r="HN203" s="23"/>
      <c r="HO203" s="23"/>
      <c r="HP203" s="23"/>
      <c r="HQ203" s="23"/>
      <c r="HR203" s="23"/>
      <c r="HS203" s="23"/>
      <c r="HT203" s="23"/>
      <c r="HU203" s="23"/>
      <c r="HV203" s="23"/>
      <c r="HW203" s="23"/>
      <c r="HX203" s="23"/>
      <c r="HY203" s="23"/>
      <c r="HZ203" s="23"/>
      <c r="IA203" s="23"/>
      <c r="IB203" s="23"/>
      <c r="IC203" s="23"/>
      <c r="ID203" s="23"/>
      <c r="IE203" s="23"/>
      <c r="IF203" s="23"/>
      <c r="IG203" s="23"/>
      <c r="IH203" s="23"/>
      <c r="II203" s="23"/>
      <c r="IJ203" s="23"/>
      <c r="IK203" s="23"/>
      <c r="IL203" s="23"/>
      <c r="IM203" s="23"/>
      <c r="IN203" s="23"/>
    </row>
    <row r="204" spans="1:248" ht="63" x14ac:dyDescent="0.25">
      <c r="A204" s="6" t="s">
        <v>331</v>
      </c>
      <c r="B204" s="18" t="s">
        <v>341</v>
      </c>
      <c r="C204" s="11">
        <v>181841.9</v>
      </c>
      <c r="D204" s="11">
        <v>181841.9</v>
      </c>
      <c r="E204" s="11">
        <v>173926.7</v>
      </c>
      <c r="F204" s="11">
        <f t="shared" si="16"/>
        <v>-7915.1999999999825</v>
      </c>
      <c r="G204" s="12" t="s">
        <v>243</v>
      </c>
      <c r="H204" s="19">
        <v>189115.5</v>
      </c>
      <c r="I204" s="19">
        <v>189115.5</v>
      </c>
      <c r="J204" s="11">
        <f t="shared" si="15"/>
        <v>0</v>
      </c>
      <c r="K204" s="19">
        <v>196680.2</v>
      </c>
      <c r="L204" s="19">
        <v>196680.2</v>
      </c>
      <c r="M204" s="11">
        <f t="shared" si="17"/>
        <v>0</v>
      </c>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c r="FO204" s="23"/>
      <c r="FP204" s="23"/>
      <c r="FQ204" s="23"/>
      <c r="FR204" s="23"/>
      <c r="FS204" s="23"/>
      <c r="FT204" s="23"/>
      <c r="FU204" s="23"/>
      <c r="FV204" s="23"/>
      <c r="FW204" s="23"/>
      <c r="FX204" s="23"/>
      <c r="FY204" s="23"/>
      <c r="FZ204" s="23"/>
      <c r="GA204" s="23"/>
      <c r="GB204" s="23"/>
      <c r="GC204" s="23"/>
      <c r="GD204" s="23"/>
      <c r="GE204" s="23"/>
      <c r="GF204" s="23"/>
      <c r="GG204" s="23"/>
      <c r="GH204" s="23"/>
      <c r="GI204" s="23"/>
      <c r="GJ204" s="23"/>
      <c r="GK204" s="23"/>
      <c r="GL204" s="23"/>
      <c r="GM204" s="23"/>
      <c r="GN204" s="23"/>
      <c r="GO204" s="23"/>
      <c r="GP204" s="23"/>
      <c r="GQ204" s="23"/>
      <c r="GR204" s="23"/>
      <c r="GS204" s="23"/>
      <c r="GT204" s="23"/>
      <c r="GU204" s="23"/>
      <c r="GV204" s="23"/>
      <c r="GW204" s="23"/>
      <c r="GX204" s="23"/>
      <c r="GY204" s="23"/>
      <c r="GZ204" s="23"/>
      <c r="HA204" s="23"/>
      <c r="HB204" s="23"/>
      <c r="HC204" s="23"/>
      <c r="HD204" s="23"/>
      <c r="HE204" s="23"/>
      <c r="HF204" s="23"/>
      <c r="HG204" s="23"/>
      <c r="HH204" s="23"/>
      <c r="HI204" s="23"/>
      <c r="HJ204" s="23"/>
      <c r="HK204" s="23"/>
      <c r="HL204" s="23"/>
      <c r="HM204" s="23"/>
      <c r="HN204" s="23"/>
      <c r="HO204" s="23"/>
      <c r="HP204" s="23"/>
      <c r="HQ204" s="23"/>
      <c r="HR204" s="23"/>
      <c r="HS204" s="23"/>
      <c r="HT204" s="23"/>
      <c r="HU204" s="23"/>
      <c r="HV204" s="23"/>
      <c r="HW204" s="23"/>
      <c r="HX204" s="23"/>
      <c r="HY204" s="23"/>
      <c r="HZ204" s="23"/>
      <c r="IA204" s="23"/>
      <c r="IB204" s="23"/>
      <c r="IC204" s="23"/>
      <c r="ID204" s="23"/>
      <c r="IE204" s="23"/>
      <c r="IF204" s="23"/>
      <c r="IG204" s="23"/>
      <c r="IH204" s="23"/>
      <c r="II204" s="23"/>
      <c r="IJ204" s="23"/>
      <c r="IK204" s="23"/>
      <c r="IL204" s="23"/>
      <c r="IM204" s="23"/>
      <c r="IN204" s="23"/>
    </row>
    <row r="205" spans="1:248" ht="63" x14ac:dyDescent="0.25">
      <c r="A205" s="6" t="s">
        <v>331</v>
      </c>
      <c r="B205" s="18" t="s">
        <v>342</v>
      </c>
      <c r="C205" s="11">
        <v>130865</v>
      </c>
      <c r="D205" s="11">
        <v>130865</v>
      </c>
      <c r="E205" s="11">
        <v>127308.3</v>
      </c>
      <c r="F205" s="11">
        <f t="shared" si="16"/>
        <v>-3556.6999999999971</v>
      </c>
      <c r="G205" s="12" t="s">
        <v>243</v>
      </c>
      <c r="H205" s="19">
        <v>136099.6</v>
      </c>
      <c r="I205" s="19">
        <v>136099.6</v>
      </c>
      <c r="J205" s="11">
        <f t="shared" si="15"/>
        <v>0</v>
      </c>
      <c r="K205" s="19">
        <v>141543.6</v>
      </c>
      <c r="L205" s="19">
        <v>141543.6</v>
      </c>
      <c r="M205" s="11">
        <f t="shared" si="17"/>
        <v>0</v>
      </c>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c r="FO205" s="23"/>
      <c r="FP205" s="23"/>
      <c r="FQ205" s="23"/>
      <c r="FR205" s="23"/>
      <c r="FS205" s="23"/>
      <c r="FT205" s="23"/>
      <c r="FU205" s="23"/>
      <c r="FV205" s="23"/>
      <c r="FW205" s="23"/>
      <c r="FX205" s="23"/>
      <c r="FY205" s="23"/>
      <c r="FZ205" s="23"/>
      <c r="GA205" s="23"/>
      <c r="GB205" s="23"/>
      <c r="GC205" s="23"/>
      <c r="GD205" s="23"/>
      <c r="GE205" s="23"/>
      <c r="GF205" s="23"/>
      <c r="GG205" s="23"/>
      <c r="GH205" s="23"/>
      <c r="GI205" s="23"/>
      <c r="GJ205" s="23"/>
      <c r="GK205" s="23"/>
      <c r="GL205" s="23"/>
      <c r="GM205" s="23"/>
      <c r="GN205" s="23"/>
      <c r="GO205" s="23"/>
      <c r="GP205" s="23"/>
      <c r="GQ205" s="23"/>
      <c r="GR205" s="23"/>
      <c r="GS205" s="23"/>
      <c r="GT205" s="23"/>
      <c r="GU205" s="23"/>
      <c r="GV205" s="23"/>
      <c r="GW205" s="23"/>
      <c r="GX205" s="23"/>
      <c r="GY205" s="23"/>
      <c r="GZ205" s="23"/>
      <c r="HA205" s="23"/>
      <c r="HB205" s="23"/>
      <c r="HC205" s="23"/>
      <c r="HD205" s="23"/>
      <c r="HE205" s="23"/>
      <c r="HF205" s="23"/>
      <c r="HG205" s="23"/>
      <c r="HH205" s="23"/>
      <c r="HI205" s="23"/>
      <c r="HJ205" s="23"/>
      <c r="HK205" s="23"/>
      <c r="HL205" s="23"/>
      <c r="HM205" s="23"/>
      <c r="HN205" s="23"/>
      <c r="HO205" s="23"/>
      <c r="HP205" s="23"/>
      <c r="HQ205" s="23"/>
      <c r="HR205" s="23"/>
      <c r="HS205" s="23"/>
      <c r="HT205" s="23"/>
      <c r="HU205" s="23"/>
      <c r="HV205" s="23"/>
      <c r="HW205" s="23"/>
      <c r="HX205" s="23"/>
      <c r="HY205" s="23"/>
      <c r="HZ205" s="23"/>
      <c r="IA205" s="23"/>
      <c r="IB205" s="23"/>
      <c r="IC205" s="23"/>
      <c r="ID205" s="23"/>
      <c r="IE205" s="23"/>
      <c r="IF205" s="23"/>
      <c r="IG205" s="23"/>
      <c r="IH205" s="23"/>
      <c r="II205" s="23"/>
      <c r="IJ205" s="23"/>
      <c r="IK205" s="23"/>
      <c r="IL205" s="23"/>
      <c r="IM205" s="23"/>
      <c r="IN205" s="23"/>
    </row>
    <row r="206" spans="1:248" ht="78.75" x14ac:dyDescent="0.25">
      <c r="A206" s="6" t="s">
        <v>331</v>
      </c>
      <c r="B206" s="18" t="s">
        <v>343</v>
      </c>
      <c r="C206" s="11">
        <v>0</v>
      </c>
      <c r="D206" s="11">
        <v>0</v>
      </c>
      <c r="E206" s="11">
        <v>0</v>
      </c>
      <c r="F206" s="11">
        <f t="shared" si="16"/>
        <v>0</v>
      </c>
      <c r="G206" s="12"/>
      <c r="H206" s="19">
        <v>0</v>
      </c>
      <c r="I206" s="19">
        <v>0</v>
      </c>
      <c r="J206" s="11">
        <f t="shared" ref="J206:J241" si="18">I206-H206</f>
        <v>0</v>
      </c>
      <c r="K206" s="19">
        <v>0</v>
      </c>
      <c r="L206" s="19">
        <v>0</v>
      </c>
      <c r="M206" s="11">
        <f t="shared" si="17"/>
        <v>0</v>
      </c>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c r="FO206" s="23"/>
      <c r="FP206" s="23"/>
      <c r="FQ206" s="23"/>
      <c r="FR206" s="23"/>
      <c r="FS206" s="23"/>
      <c r="FT206" s="23"/>
      <c r="FU206" s="23"/>
      <c r="FV206" s="23"/>
      <c r="FW206" s="23"/>
      <c r="FX206" s="23"/>
      <c r="FY206" s="23"/>
      <c r="FZ206" s="23"/>
      <c r="GA206" s="23"/>
      <c r="GB206" s="23"/>
      <c r="GC206" s="23"/>
      <c r="GD206" s="23"/>
      <c r="GE206" s="23"/>
      <c r="GF206" s="23"/>
      <c r="GG206" s="23"/>
      <c r="GH206" s="23"/>
      <c r="GI206" s="23"/>
      <c r="GJ206" s="23"/>
      <c r="GK206" s="23"/>
      <c r="GL206" s="23"/>
      <c r="GM206" s="23"/>
      <c r="GN206" s="23"/>
      <c r="GO206" s="23"/>
      <c r="GP206" s="23"/>
      <c r="GQ206" s="23"/>
      <c r="GR206" s="23"/>
      <c r="GS206" s="23"/>
      <c r="GT206" s="23"/>
      <c r="GU206" s="23"/>
      <c r="GV206" s="23"/>
      <c r="GW206" s="23"/>
      <c r="GX206" s="23"/>
      <c r="GY206" s="23"/>
      <c r="GZ206" s="23"/>
      <c r="HA206" s="23"/>
      <c r="HB206" s="23"/>
      <c r="HC206" s="23"/>
      <c r="HD206" s="23"/>
      <c r="HE206" s="23"/>
      <c r="HF206" s="23"/>
      <c r="HG206" s="23"/>
      <c r="HH206" s="23"/>
      <c r="HI206" s="23"/>
      <c r="HJ206" s="23"/>
      <c r="HK206" s="23"/>
      <c r="HL206" s="23"/>
      <c r="HM206" s="23"/>
      <c r="HN206" s="23"/>
      <c r="HO206" s="23"/>
      <c r="HP206" s="23"/>
      <c r="HQ206" s="23"/>
      <c r="HR206" s="23"/>
      <c r="HS206" s="23"/>
      <c r="HT206" s="23"/>
      <c r="HU206" s="23"/>
      <c r="HV206" s="23"/>
      <c r="HW206" s="23"/>
      <c r="HX206" s="23"/>
      <c r="HY206" s="23"/>
      <c r="HZ206" s="23"/>
      <c r="IA206" s="23"/>
      <c r="IB206" s="23"/>
      <c r="IC206" s="23"/>
      <c r="ID206" s="23"/>
      <c r="IE206" s="23"/>
      <c r="IF206" s="23"/>
      <c r="IG206" s="23"/>
      <c r="IH206" s="23"/>
      <c r="II206" s="23"/>
      <c r="IJ206" s="23"/>
      <c r="IK206" s="23"/>
      <c r="IL206" s="23"/>
      <c r="IM206" s="23"/>
      <c r="IN206" s="23"/>
    </row>
    <row r="207" spans="1:248" ht="78.75" x14ac:dyDescent="0.25">
      <c r="A207" s="6" t="s">
        <v>331</v>
      </c>
      <c r="B207" s="18" t="s">
        <v>344</v>
      </c>
      <c r="C207" s="11">
        <v>320.7</v>
      </c>
      <c r="D207" s="11">
        <v>320.7</v>
      </c>
      <c r="E207" s="11">
        <v>320.7</v>
      </c>
      <c r="F207" s="11">
        <f t="shared" si="16"/>
        <v>0</v>
      </c>
      <c r="G207" s="12"/>
      <c r="H207" s="19">
        <v>333.5</v>
      </c>
      <c r="I207" s="19">
        <v>333.5</v>
      </c>
      <c r="J207" s="11">
        <f t="shared" si="18"/>
        <v>0</v>
      </c>
      <c r="K207" s="19">
        <v>346.8</v>
      </c>
      <c r="L207" s="19">
        <v>346.8</v>
      </c>
      <c r="M207" s="11">
        <f t="shared" si="17"/>
        <v>0</v>
      </c>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c r="FO207" s="23"/>
      <c r="FP207" s="23"/>
      <c r="FQ207" s="23"/>
      <c r="FR207" s="23"/>
      <c r="FS207" s="23"/>
      <c r="FT207" s="23"/>
      <c r="FU207" s="23"/>
      <c r="FV207" s="23"/>
      <c r="FW207" s="23"/>
      <c r="FX207" s="23"/>
      <c r="FY207" s="23"/>
      <c r="FZ207" s="23"/>
      <c r="GA207" s="23"/>
      <c r="GB207" s="23"/>
      <c r="GC207" s="23"/>
      <c r="GD207" s="23"/>
      <c r="GE207" s="23"/>
      <c r="GF207" s="23"/>
      <c r="GG207" s="23"/>
      <c r="GH207" s="23"/>
      <c r="GI207" s="23"/>
      <c r="GJ207" s="23"/>
      <c r="GK207" s="23"/>
      <c r="GL207" s="23"/>
      <c r="GM207" s="23"/>
      <c r="GN207" s="23"/>
      <c r="GO207" s="23"/>
      <c r="GP207" s="23"/>
      <c r="GQ207" s="23"/>
      <c r="GR207" s="23"/>
      <c r="GS207" s="23"/>
      <c r="GT207" s="23"/>
      <c r="GU207" s="23"/>
      <c r="GV207" s="23"/>
      <c r="GW207" s="23"/>
      <c r="GX207" s="23"/>
      <c r="GY207" s="23"/>
      <c r="GZ207" s="23"/>
      <c r="HA207" s="23"/>
      <c r="HB207" s="23"/>
      <c r="HC207" s="23"/>
      <c r="HD207" s="23"/>
      <c r="HE207" s="23"/>
      <c r="HF207" s="23"/>
      <c r="HG207" s="23"/>
      <c r="HH207" s="23"/>
      <c r="HI207" s="23"/>
      <c r="HJ207" s="23"/>
      <c r="HK207" s="23"/>
      <c r="HL207" s="23"/>
      <c r="HM207" s="23"/>
      <c r="HN207" s="23"/>
      <c r="HO207" s="23"/>
      <c r="HP207" s="23"/>
      <c r="HQ207" s="23"/>
      <c r="HR207" s="23"/>
      <c r="HS207" s="23"/>
      <c r="HT207" s="23"/>
      <c r="HU207" s="23"/>
      <c r="HV207" s="23"/>
      <c r="HW207" s="23"/>
      <c r="HX207" s="23"/>
      <c r="HY207" s="23"/>
      <c r="HZ207" s="23"/>
      <c r="IA207" s="23"/>
      <c r="IB207" s="23"/>
      <c r="IC207" s="23"/>
      <c r="ID207" s="23"/>
      <c r="IE207" s="23"/>
      <c r="IF207" s="23"/>
      <c r="IG207" s="23"/>
      <c r="IH207" s="23"/>
      <c r="II207" s="23"/>
      <c r="IJ207" s="23"/>
      <c r="IK207" s="23"/>
      <c r="IL207" s="23"/>
      <c r="IM207" s="23"/>
      <c r="IN207" s="23"/>
    </row>
    <row r="208" spans="1:248" ht="78.75" x14ac:dyDescent="0.25">
      <c r="A208" s="6" t="s">
        <v>331</v>
      </c>
      <c r="B208" s="18" t="s">
        <v>345</v>
      </c>
      <c r="C208" s="11">
        <v>24.6</v>
      </c>
      <c r="D208" s="11">
        <v>24.6</v>
      </c>
      <c r="E208" s="11">
        <v>24.6</v>
      </c>
      <c r="F208" s="11">
        <f t="shared" si="16"/>
        <v>0</v>
      </c>
      <c r="G208" s="12"/>
      <c r="H208" s="19">
        <v>24.6</v>
      </c>
      <c r="I208" s="19">
        <v>24.6</v>
      </c>
      <c r="J208" s="11">
        <f t="shared" si="18"/>
        <v>0</v>
      </c>
      <c r="K208" s="19">
        <v>24.6</v>
      </c>
      <c r="L208" s="19">
        <v>24.6</v>
      </c>
      <c r="M208" s="11">
        <f t="shared" si="17"/>
        <v>0</v>
      </c>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c r="FO208" s="23"/>
      <c r="FP208" s="23"/>
      <c r="FQ208" s="23"/>
      <c r="FR208" s="23"/>
      <c r="FS208" s="23"/>
      <c r="FT208" s="23"/>
      <c r="FU208" s="23"/>
      <c r="FV208" s="23"/>
      <c r="FW208" s="23"/>
      <c r="FX208" s="23"/>
      <c r="FY208" s="23"/>
      <c r="FZ208" s="23"/>
      <c r="GA208" s="23"/>
      <c r="GB208" s="23"/>
      <c r="GC208" s="23"/>
      <c r="GD208" s="23"/>
      <c r="GE208" s="23"/>
      <c r="GF208" s="23"/>
      <c r="GG208" s="23"/>
      <c r="GH208" s="23"/>
      <c r="GI208" s="23"/>
      <c r="GJ208" s="23"/>
      <c r="GK208" s="23"/>
      <c r="GL208" s="23"/>
      <c r="GM208" s="23"/>
      <c r="GN208" s="23"/>
      <c r="GO208" s="23"/>
      <c r="GP208" s="23"/>
      <c r="GQ208" s="23"/>
      <c r="GR208" s="23"/>
      <c r="GS208" s="23"/>
      <c r="GT208" s="23"/>
      <c r="GU208" s="23"/>
      <c r="GV208" s="23"/>
      <c r="GW208" s="23"/>
      <c r="GX208" s="23"/>
      <c r="GY208" s="23"/>
      <c r="GZ208" s="23"/>
      <c r="HA208" s="23"/>
      <c r="HB208" s="23"/>
      <c r="HC208" s="23"/>
      <c r="HD208" s="23"/>
      <c r="HE208" s="23"/>
      <c r="HF208" s="23"/>
      <c r="HG208" s="23"/>
      <c r="HH208" s="23"/>
      <c r="HI208" s="23"/>
      <c r="HJ208" s="23"/>
      <c r="HK208" s="23"/>
      <c r="HL208" s="23"/>
      <c r="HM208" s="23"/>
      <c r="HN208" s="23"/>
      <c r="HO208" s="23"/>
      <c r="HP208" s="23"/>
      <c r="HQ208" s="23"/>
      <c r="HR208" s="23"/>
      <c r="HS208" s="23"/>
      <c r="HT208" s="23"/>
      <c r="HU208" s="23"/>
      <c r="HV208" s="23"/>
      <c r="HW208" s="23"/>
      <c r="HX208" s="23"/>
      <c r="HY208" s="23"/>
      <c r="HZ208" s="23"/>
      <c r="IA208" s="23"/>
      <c r="IB208" s="23"/>
      <c r="IC208" s="23"/>
      <c r="ID208" s="23"/>
      <c r="IE208" s="23"/>
      <c r="IF208" s="23"/>
      <c r="IG208" s="23"/>
      <c r="IH208" s="23"/>
      <c r="II208" s="23"/>
      <c r="IJ208" s="23"/>
      <c r="IK208" s="23"/>
      <c r="IL208" s="23"/>
      <c r="IM208" s="23"/>
      <c r="IN208" s="23"/>
    </row>
    <row r="209" spans="1:248" ht="141.75" x14ac:dyDescent="0.25">
      <c r="A209" s="6" t="s">
        <v>331</v>
      </c>
      <c r="B209" s="18" t="s">
        <v>346</v>
      </c>
      <c r="C209" s="11">
        <v>111</v>
      </c>
      <c r="D209" s="11">
        <v>111</v>
      </c>
      <c r="E209" s="11">
        <v>126</v>
      </c>
      <c r="F209" s="11">
        <f t="shared" si="16"/>
        <v>15</v>
      </c>
      <c r="G209" s="12" t="s">
        <v>243</v>
      </c>
      <c r="H209" s="19">
        <v>111</v>
      </c>
      <c r="I209" s="19">
        <v>111</v>
      </c>
      <c r="J209" s="11">
        <f t="shared" si="18"/>
        <v>0</v>
      </c>
      <c r="K209" s="19">
        <v>111</v>
      </c>
      <c r="L209" s="19">
        <v>111</v>
      </c>
      <c r="M209" s="11">
        <f t="shared" si="17"/>
        <v>0</v>
      </c>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c r="FO209" s="23"/>
      <c r="FP209" s="23"/>
      <c r="FQ209" s="23"/>
      <c r="FR209" s="23"/>
      <c r="FS209" s="23"/>
      <c r="FT209" s="23"/>
      <c r="FU209" s="23"/>
      <c r="FV209" s="23"/>
      <c r="FW209" s="23"/>
      <c r="FX209" s="23"/>
      <c r="FY209" s="23"/>
      <c r="FZ209" s="23"/>
      <c r="GA209" s="23"/>
      <c r="GB209" s="23"/>
      <c r="GC209" s="23"/>
      <c r="GD209" s="23"/>
      <c r="GE209" s="23"/>
      <c r="GF209" s="23"/>
      <c r="GG209" s="23"/>
      <c r="GH209" s="23"/>
      <c r="GI209" s="23"/>
      <c r="GJ209" s="23"/>
      <c r="GK209" s="23"/>
      <c r="GL209" s="23"/>
      <c r="GM209" s="23"/>
      <c r="GN209" s="23"/>
      <c r="GO209" s="23"/>
      <c r="GP209" s="23"/>
      <c r="GQ209" s="23"/>
      <c r="GR209" s="23"/>
      <c r="GS209" s="23"/>
      <c r="GT209" s="23"/>
      <c r="GU209" s="23"/>
      <c r="GV209" s="23"/>
      <c r="GW209" s="23"/>
      <c r="GX209" s="23"/>
      <c r="GY209" s="23"/>
      <c r="GZ209" s="23"/>
      <c r="HA209" s="23"/>
      <c r="HB209" s="23"/>
      <c r="HC209" s="23"/>
      <c r="HD209" s="23"/>
      <c r="HE209" s="23"/>
      <c r="HF209" s="23"/>
      <c r="HG209" s="23"/>
      <c r="HH209" s="23"/>
      <c r="HI209" s="23"/>
      <c r="HJ209" s="23"/>
      <c r="HK209" s="23"/>
      <c r="HL209" s="23"/>
      <c r="HM209" s="23"/>
      <c r="HN209" s="23"/>
      <c r="HO209" s="23"/>
      <c r="HP209" s="23"/>
      <c r="HQ209" s="23"/>
      <c r="HR209" s="23"/>
      <c r="HS209" s="23"/>
      <c r="HT209" s="23"/>
      <c r="HU209" s="23"/>
      <c r="HV209" s="23"/>
      <c r="HW209" s="23"/>
      <c r="HX209" s="23"/>
      <c r="HY209" s="23"/>
      <c r="HZ209" s="23"/>
      <c r="IA209" s="23"/>
      <c r="IB209" s="23"/>
      <c r="IC209" s="23"/>
      <c r="ID209" s="23"/>
      <c r="IE209" s="23"/>
      <c r="IF209" s="23"/>
      <c r="IG209" s="23"/>
      <c r="IH209" s="23"/>
      <c r="II209" s="23"/>
      <c r="IJ209" s="23"/>
      <c r="IK209" s="23"/>
      <c r="IL209" s="23"/>
      <c r="IM209" s="23"/>
      <c r="IN209" s="23"/>
    </row>
    <row r="210" spans="1:248" ht="189" x14ac:dyDescent="0.25">
      <c r="A210" s="6" t="s">
        <v>331</v>
      </c>
      <c r="B210" s="18" t="s">
        <v>347</v>
      </c>
      <c r="C210" s="11">
        <v>924.8</v>
      </c>
      <c r="D210" s="11">
        <v>924.8</v>
      </c>
      <c r="E210" s="11">
        <v>924.8</v>
      </c>
      <c r="F210" s="11">
        <f t="shared" si="16"/>
        <v>0</v>
      </c>
      <c r="G210" s="12"/>
      <c r="H210" s="19">
        <v>924.8</v>
      </c>
      <c r="I210" s="19">
        <v>924.8</v>
      </c>
      <c r="J210" s="11">
        <f t="shared" si="18"/>
        <v>0</v>
      </c>
      <c r="K210" s="19">
        <v>924.8</v>
      </c>
      <c r="L210" s="19">
        <v>924.8</v>
      </c>
      <c r="M210" s="11">
        <f t="shared" si="17"/>
        <v>0</v>
      </c>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c r="FO210" s="23"/>
      <c r="FP210" s="23"/>
      <c r="FQ210" s="23"/>
      <c r="FR210" s="23"/>
      <c r="FS210" s="23"/>
      <c r="FT210" s="23"/>
      <c r="FU210" s="23"/>
      <c r="FV210" s="23"/>
      <c r="FW210" s="23"/>
      <c r="FX210" s="23"/>
      <c r="FY210" s="23"/>
      <c r="FZ210" s="23"/>
      <c r="GA210" s="23"/>
      <c r="GB210" s="23"/>
      <c r="GC210" s="23"/>
      <c r="GD210" s="23"/>
      <c r="GE210" s="23"/>
      <c r="GF210" s="23"/>
      <c r="GG210" s="23"/>
      <c r="GH210" s="23"/>
      <c r="GI210" s="23"/>
      <c r="GJ210" s="23"/>
      <c r="GK210" s="23"/>
      <c r="GL210" s="23"/>
      <c r="GM210" s="23"/>
      <c r="GN210" s="23"/>
      <c r="GO210" s="23"/>
      <c r="GP210" s="23"/>
      <c r="GQ210" s="23"/>
      <c r="GR210" s="23"/>
      <c r="GS210" s="23"/>
      <c r="GT210" s="23"/>
      <c r="GU210" s="23"/>
      <c r="GV210" s="23"/>
      <c r="GW210" s="23"/>
      <c r="GX210" s="23"/>
      <c r="GY210" s="23"/>
      <c r="GZ210" s="23"/>
      <c r="HA210" s="23"/>
      <c r="HB210" s="23"/>
      <c r="HC210" s="23"/>
      <c r="HD210" s="23"/>
      <c r="HE210" s="23"/>
      <c r="HF210" s="23"/>
      <c r="HG210" s="23"/>
      <c r="HH210" s="23"/>
      <c r="HI210" s="23"/>
      <c r="HJ210" s="23"/>
      <c r="HK210" s="23"/>
      <c r="HL210" s="23"/>
      <c r="HM210" s="23"/>
      <c r="HN210" s="23"/>
      <c r="HO210" s="23"/>
      <c r="HP210" s="23"/>
      <c r="HQ210" s="23"/>
      <c r="HR210" s="23"/>
      <c r="HS210" s="23"/>
      <c r="HT210" s="23"/>
      <c r="HU210" s="23"/>
      <c r="HV210" s="23"/>
      <c r="HW210" s="23"/>
      <c r="HX210" s="23"/>
      <c r="HY210" s="23"/>
      <c r="HZ210" s="23"/>
      <c r="IA210" s="23"/>
      <c r="IB210" s="23"/>
      <c r="IC210" s="23"/>
      <c r="ID210" s="23"/>
      <c r="IE210" s="23"/>
      <c r="IF210" s="23"/>
      <c r="IG210" s="23"/>
      <c r="IH210" s="23"/>
      <c r="II210" s="23"/>
      <c r="IJ210" s="23"/>
      <c r="IK210" s="23"/>
      <c r="IL210" s="23"/>
      <c r="IM210" s="23"/>
      <c r="IN210" s="23"/>
    </row>
    <row r="211" spans="1:248" ht="63" x14ac:dyDescent="0.25">
      <c r="A211" s="6" t="s">
        <v>331</v>
      </c>
      <c r="B211" s="65" t="s">
        <v>348</v>
      </c>
      <c r="C211" s="11">
        <v>139.5</v>
      </c>
      <c r="D211" s="11">
        <v>139.5</v>
      </c>
      <c r="E211" s="11">
        <v>139.5</v>
      </c>
      <c r="F211" s="11">
        <f t="shared" si="16"/>
        <v>0</v>
      </c>
      <c r="G211" s="12"/>
      <c r="H211" s="19">
        <v>145</v>
      </c>
      <c r="I211" s="19">
        <v>145</v>
      </c>
      <c r="J211" s="11">
        <f t="shared" si="18"/>
        <v>0</v>
      </c>
      <c r="K211" s="19">
        <v>145</v>
      </c>
      <c r="L211" s="19">
        <v>145</v>
      </c>
      <c r="M211" s="11">
        <f t="shared" si="17"/>
        <v>0</v>
      </c>
    </row>
    <row r="212" spans="1:248" ht="94.5" x14ac:dyDescent="0.25">
      <c r="A212" s="6" t="s">
        <v>331</v>
      </c>
      <c r="B212" s="65" t="s">
        <v>349</v>
      </c>
      <c r="C212" s="11">
        <v>0</v>
      </c>
      <c r="D212" s="11">
        <v>17688.400000000001</v>
      </c>
      <c r="E212" s="11">
        <v>17688.400000000001</v>
      </c>
      <c r="F212" s="11">
        <f t="shared" si="16"/>
        <v>0</v>
      </c>
      <c r="G212" s="12"/>
      <c r="H212" s="19">
        <v>19331.099999999999</v>
      </c>
      <c r="I212" s="19">
        <v>19331.099999999999</v>
      </c>
      <c r="J212" s="11">
        <f t="shared" si="18"/>
        <v>0</v>
      </c>
      <c r="K212" s="19">
        <v>18639.099999999999</v>
      </c>
      <c r="L212" s="19">
        <v>18639.099999999999</v>
      </c>
      <c r="M212" s="11">
        <f t="shared" si="17"/>
        <v>0</v>
      </c>
    </row>
    <row r="213" spans="1:248" ht="126" x14ac:dyDescent="0.25">
      <c r="A213" s="6" t="s">
        <v>350</v>
      </c>
      <c r="B213" s="18" t="s">
        <v>351</v>
      </c>
      <c r="C213" s="11">
        <v>3287.2</v>
      </c>
      <c r="D213" s="11">
        <v>3287.2</v>
      </c>
      <c r="E213" s="11">
        <v>3287.2</v>
      </c>
      <c r="F213" s="11">
        <f t="shared" si="16"/>
        <v>0</v>
      </c>
      <c r="G213" s="12"/>
      <c r="H213" s="11">
        <v>3287.2</v>
      </c>
      <c r="I213" s="11">
        <v>3287.2</v>
      </c>
      <c r="J213" s="11">
        <f t="shared" si="18"/>
        <v>0</v>
      </c>
      <c r="K213" s="11">
        <v>3287.2</v>
      </c>
      <c r="L213" s="11">
        <v>3287.2</v>
      </c>
      <c r="M213" s="11">
        <f t="shared" si="17"/>
        <v>0</v>
      </c>
    </row>
    <row r="214" spans="1:248" ht="110.25" x14ac:dyDescent="0.25">
      <c r="A214" s="6" t="s">
        <v>350</v>
      </c>
      <c r="B214" s="18" t="s">
        <v>352</v>
      </c>
      <c r="C214" s="11">
        <v>4800.2</v>
      </c>
      <c r="D214" s="11">
        <v>4800.2</v>
      </c>
      <c r="E214" s="11">
        <v>4800.2</v>
      </c>
      <c r="F214" s="11">
        <f t="shared" si="16"/>
        <v>0</v>
      </c>
      <c r="G214" s="12"/>
      <c r="H214" s="11">
        <v>4814.1000000000004</v>
      </c>
      <c r="I214" s="11">
        <v>4814.1000000000004</v>
      </c>
      <c r="J214" s="11">
        <f t="shared" si="18"/>
        <v>0</v>
      </c>
      <c r="K214" s="11">
        <v>4828.7</v>
      </c>
      <c r="L214" s="11">
        <v>4828.7</v>
      </c>
      <c r="M214" s="11">
        <f t="shared" si="17"/>
        <v>0</v>
      </c>
    </row>
    <row r="215" spans="1:248" ht="126" x14ac:dyDescent="0.25">
      <c r="A215" s="6" t="s">
        <v>350</v>
      </c>
      <c r="B215" s="18" t="s">
        <v>353</v>
      </c>
      <c r="C215" s="66">
        <v>61366.6</v>
      </c>
      <c r="D215" s="66">
        <v>61366.6</v>
      </c>
      <c r="E215" s="66">
        <v>61366.6</v>
      </c>
      <c r="F215" s="11">
        <f t="shared" si="16"/>
        <v>0</v>
      </c>
      <c r="G215" s="12"/>
      <c r="H215" s="66">
        <v>61371.6</v>
      </c>
      <c r="I215" s="66">
        <v>61371.6</v>
      </c>
      <c r="J215" s="11">
        <f t="shared" si="18"/>
        <v>0</v>
      </c>
      <c r="K215" s="11">
        <v>61376.7</v>
      </c>
      <c r="L215" s="11">
        <v>61376.7</v>
      </c>
      <c r="M215" s="11">
        <f t="shared" si="17"/>
        <v>0</v>
      </c>
    </row>
    <row r="216" spans="1:248" ht="94.5" x14ac:dyDescent="0.25">
      <c r="A216" s="6" t="s">
        <v>350</v>
      </c>
      <c r="B216" s="18" t="s">
        <v>354</v>
      </c>
      <c r="C216" s="11">
        <v>978023.4</v>
      </c>
      <c r="D216" s="11">
        <v>978023.4</v>
      </c>
      <c r="E216" s="11">
        <v>978023.4</v>
      </c>
      <c r="F216" s="11">
        <f t="shared" si="16"/>
        <v>0</v>
      </c>
      <c r="G216" s="12"/>
      <c r="H216" s="11">
        <v>978820.3</v>
      </c>
      <c r="I216" s="11">
        <v>978820.3</v>
      </c>
      <c r="J216" s="11">
        <f t="shared" si="18"/>
        <v>0</v>
      </c>
      <c r="K216" s="11">
        <v>979649.2</v>
      </c>
      <c r="L216" s="11">
        <v>979649.2</v>
      </c>
      <c r="M216" s="11">
        <f t="shared" si="17"/>
        <v>0</v>
      </c>
    </row>
    <row r="217" spans="1:248" ht="63" x14ac:dyDescent="0.25">
      <c r="A217" s="6" t="s">
        <v>350</v>
      </c>
      <c r="B217" s="18" t="s">
        <v>355</v>
      </c>
      <c r="C217" s="11">
        <v>669827.9</v>
      </c>
      <c r="D217" s="11">
        <v>669827.9</v>
      </c>
      <c r="E217" s="11">
        <v>669827.9</v>
      </c>
      <c r="F217" s="11">
        <f t="shared" si="16"/>
        <v>0</v>
      </c>
      <c r="G217" s="12"/>
      <c r="H217" s="11">
        <v>670431.1</v>
      </c>
      <c r="I217" s="11">
        <v>670431.1</v>
      </c>
      <c r="J217" s="11">
        <f t="shared" si="18"/>
        <v>0</v>
      </c>
      <c r="K217" s="11">
        <v>671058.4</v>
      </c>
      <c r="L217" s="11">
        <v>671058.4</v>
      </c>
      <c r="M217" s="11">
        <f t="shared" si="17"/>
        <v>0</v>
      </c>
    </row>
    <row r="218" spans="1:248" ht="78.75" x14ac:dyDescent="0.25">
      <c r="A218" s="6" t="s">
        <v>350</v>
      </c>
      <c r="B218" s="18" t="s">
        <v>356</v>
      </c>
      <c r="C218" s="11">
        <v>33081</v>
      </c>
      <c r="D218" s="11">
        <v>33081</v>
      </c>
      <c r="E218" s="11">
        <v>33081</v>
      </c>
      <c r="F218" s="11">
        <f t="shared" si="16"/>
        <v>0</v>
      </c>
      <c r="G218" s="12"/>
      <c r="H218" s="11">
        <v>33081</v>
      </c>
      <c r="I218" s="11">
        <v>33081</v>
      </c>
      <c r="J218" s="11">
        <f t="shared" si="18"/>
        <v>0</v>
      </c>
      <c r="K218" s="11">
        <v>33081</v>
      </c>
      <c r="L218" s="11">
        <v>33081</v>
      </c>
      <c r="M218" s="11">
        <f t="shared" si="17"/>
        <v>0</v>
      </c>
    </row>
    <row r="219" spans="1:248" ht="141.75" x14ac:dyDescent="0.25">
      <c r="A219" s="6" t="s">
        <v>350</v>
      </c>
      <c r="B219" s="18" t="s">
        <v>357</v>
      </c>
      <c r="C219" s="11">
        <v>0</v>
      </c>
      <c r="D219" s="11">
        <v>2362.1</v>
      </c>
      <c r="E219" s="11">
        <v>2561.9</v>
      </c>
      <c r="F219" s="11">
        <f t="shared" si="16"/>
        <v>199.80000000000018</v>
      </c>
      <c r="G219" s="12" t="s">
        <v>358</v>
      </c>
      <c r="H219" s="11">
        <v>0</v>
      </c>
      <c r="I219" s="11">
        <v>0</v>
      </c>
      <c r="J219" s="11">
        <f t="shared" si="18"/>
        <v>0</v>
      </c>
      <c r="K219" s="11">
        <v>0</v>
      </c>
      <c r="L219" s="11">
        <v>0</v>
      </c>
      <c r="M219" s="11">
        <f t="shared" si="17"/>
        <v>0</v>
      </c>
    </row>
    <row r="220" spans="1:248" ht="47.25" x14ac:dyDescent="0.25">
      <c r="A220" s="6" t="s">
        <v>359</v>
      </c>
      <c r="B220" s="18" t="s">
        <v>360</v>
      </c>
      <c r="C220" s="11">
        <v>103612</v>
      </c>
      <c r="D220" s="11">
        <v>103612</v>
      </c>
      <c r="E220" s="11">
        <v>103612</v>
      </c>
      <c r="F220" s="11">
        <f t="shared" si="16"/>
        <v>0</v>
      </c>
      <c r="G220" s="12"/>
      <c r="H220" s="19">
        <v>104864.3</v>
      </c>
      <c r="I220" s="19">
        <v>104864.3</v>
      </c>
      <c r="J220" s="11">
        <f t="shared" si="18"/>
        <v>0</v>
      </c>
      <c r="K220" s="19">
        <v>106161.7</v>
      </c>
      <c r="L220" s="19">
        <v>106161.7</v>
      </c>
      <c r="M220" s="11">
        <f t="shared" si="17"/>
        <v>0</v>
      </c>
    </row>
    <row r="221" spans="1:248" ht="78.75" x14ac:dyDescent="0.25">
      <c r="A221" s="6" t="s">
        <v>361</v>
      </c>
      <c r="B221" s="18" t="s">
        <v>362</v>
      </c>
      <c r="C221" s="11">
        <v>28059.1</v>
      </c>
      <c r="D221" s="11">
        <v>28059.1</v>
      </c>
      <c r="E221" s="11">
        <v>28059.1</v>
      </c>
      <c r="F221" s="11">
        <f t="shared" si="16"/>
        <v>0</v>
      </c>
      <c r="G221" s="12"/>
      <c r="H221" s="11">
        <v>28059.1</v>
      </c>
      <c r="I221" s="11">
        <v>28059.1</v>
      </c>
      <c r="J221" s="11">
        <f t="shared" si="18"/>
        <v>0</v>
      </c>
      <c r="K221" s="11">
        <v>28059.1</v>
      </c>
      <c r="L221" s="11">
        <v>28059.1</v>
      </c>
      <c r="M221" s="11">
        <f t="shared" si="17"/>
        <v>0</v>
      </c>
    </row>
    <row r="222" spans="1:248" ht="63" x14ac:dyDescent="0.25">
      <c r="A222" s="6" t="s">
        <v>363</v>
      </c>
      <c r="B222" s="18" t="s">
        <v>364</v>
      </c>
      <c r="C222" s="11">
        <v>39590.400000000001</v>
      </c>
      <c r="D222" s="11">
        <v>39590.400000000001</v>
      </c>
      <c r="E222" s="11">
        <v>16449.599999999999</v>
      </c>
      <c r="F222" s="11">
        <f t="shared" si="16"/>
        <v>-23140.800000000003</v>
      </c>
      <c r="G222" s="12" t="s">
        <v>243</v>
      </c>
      <c r="H222" s="11">
        <v>39590.400000000001</v>
      </c>
      <c r="I222" s="11">
        <v>39590.400000000001</v>
      </c>
      <c r="J222" s="11">
        <f t="shared" si="18"/>
        <v>0</v>
      </c>
      <c r="K222" s="11">
        <v>51863.6</v>
      </c>
      <c r="L222" s="11">
        <v>51863.6</v>
      </c>
      <c r="M222" s="11">
        <f t="shared" si="17"/>
        <v>0</v>
      </c>
    </row>
    <row r="223" spans="1:248" ht="63" x14ac:dyDescent="0.25">
      <c r="A223" s="6" t="s">
        <v>365</v>
      </c>
      <c r="B223" s="18" t="s">
        <v>366</v>
      </c>
      <c r="C223" s="11">
        <v>3</v>
      </c>
      <c r="D223" s="11">
        <v>3</v>
      </c>
      <c r="E223" s="11">
        <v>3</v>
      </c>
      <c r="F223" s="11">
        <f t="shared" ref="F223:F249" si="19">E223-D223</f>
        <v>0</v>
      </c>
      <c r="G223" s="12"/>
      <c r="H223" s="19">
        <v>3.1</v>
      </c>
      <c r="I223" s="19">
        <v>3.1</v>
      </c>
      <c r="J223" s="11">
        <f t="shared" si="18"/>
        <v>0</v>
      </c>
      <c r="K223" s="19">
        <v>2.8</v>
      </c>
      <c r="L223" s="19">
        <v>2.8</v>
      </c>
      <c r="M223" s="11">
        <f t="shared" ref="M223:M249" si="20">L223-K223</f>
        <v>0</v>
      </c>
    </row>
    <row r="224" spans="1:248" ht="63" x14ac:dyDescent="0.25">
      <c r="A224" s="6" t="s">
        <v>367</v>
      </c>
      <c r="B224" s="18" t="s">
        <v>368</v>
      </c>
      <c r="C224" s="11">
        <v>16902.599999999999</v>
      </c>
      <c r="D224" s="11">
        <v>16902.599999999999</v>
      </c>
      <c r="E224" s="11">
        <v>16905.599999999999</v>
      </c>
      <c r="F224" s="11">
        <f t="shared" si="19"/>
        <v>3</v>
      </c>
      <c r="G224" s="12" t="s">
        <v>243</v>
      </c>
      <c r="H224" s="19">
        <v>17578.8</v>
      </c>
      <c r="I224" s="19">
        <v>17578.8</v>
      </c>
      <c r="J224" s="11">
        <f t="shared" si="18"/>
        <v>0</v>
      </c>
      <c r="K224" s="19">
        <v>18282</v>
      </c>
      <c r="L224" s="19">
        <v>18282</v>
      </c>
      <c r="M224" s="11">
        <f t="shared" si="20"/>
        <v>0</v>
      </c>
    </row>
    <row r="225" spans="1:13" ht="31.5" x14ac:dyDescent="0.25">
      <c r="A225" s="6" t="s">
        <v>369</v>
      </c>
      <c r="B225" s="18" t="s">
        <v>370</v>
      </c>
      <c r="C225" s="11">
        <v>100852.3</v>
      </c>
      <c r="D225" s="11">
        <v>100852.3</v>
      </c>
      <c r="E225" s="11">
        <v>100852.3</v>
      </c>
      <c r="F225" s="11">
        <f t="shared" si="19"/>
        <v>0</v>
      </c>
      <c r="G225" s="12"/>
      <c r="H225" s="19">
        <v>100842</v>
      </c>
      <c r="I225" s="19">
        <v>100842</v>
      </c>
      <c r="J225" s="11">
        <f t="shared" si="18"/>
        <v>0</v>
      </c>
      <c r="K225" s="19">
        <v>100842</v>
      </c>
      <c r="L225" s="19">
        <v>100842</v>
      </c>
      <c r="M225" s="11">
        <f t="shared" si="20"/>
        <v>0</v>
      </c>
    </row>
    <row r="226" spans="1:13" ht="47.25" x14ac:dyDescent="0.25">
      <c r="A226" s="6" t="s">
        <v>371</v>
      </c>
      <c r="B226" s="18" t="s">
        <v>372</v>
      </c>
      <c r="C226" s="11">
        <v>35592.400000000001</v>
      </c>
      <c r="D226" s="11">
        <v>17904</v>
      </c>
      <c r="E226" s="11">
        <v>17904</v>
      </c>
      <c r="F226" s="11">
        <f t="shared" si="19"/>
        <v>0</v>
      </c>
      <c r="G226" s="12"/>
      <c r="H226" s="19">
        <v>17911.5</v>
      </c>
      <c r="I226" s="19">
        <v>17911.5</v>
      </c>
      <c r="J226" s="11">
        <f t="shared" si="18"/>
        <v>0</v>
      </c>
      <c r="K226" s="19">
        <v>17792.3</v>
      </c>
      <c r="L226" s="19">
        <v>17792.3</v>
      </c>
      <c r="M226" s="11">
        <f t="shared" si="20"/>
        <v>0</v>
      </c>
    </row>
    <row r="227" spans="1:13" ht="31.5" x14ac:dyDescent="0.25">
      <c r="A227" s="6" t="s">
        <v>373</v>
      </c>
      <c r="B227" s="18" t="s">
        <v>374</v>
      </c>
      <c r="C227" s="11">
        <v>4595.6000000000004</v>
      </c>
      <c r="D227" s="11">
        <v>4595.6000000000004</v>
      </c>
      <c r="E227" s="11">
        <v>5276.3</v>
      </c>
      <c r="F227" s="11">
        <f t="shared" si="19"/>
        <v>680.69999999999982</v>
      </c>
      <c r="G227" s="12" t="s">
        <v>243</v>
      </c>
      <c r="H227" s="19">
        <v>4929</v>
      </c>
      <c r="I227" s="19">
        <v>4929</v>
      </c>
      <c r="J227" s="11">
        <f t="shared" si="18"/>
        <v>0</v>
      </c>
      <c r="K227" s="19">
        <v>5153.7</v>
      </c>
      <c r="L227" s="19">
        <v>5153.7</v>
      </c>
      <c r="M227" s="11">
        <f t="shared" si="20"/>
        <v>0</v>
      </c>
    </row>
    <row r="228" spans="1:13" ht="189" x14ac:dyDescent="0.25">
      <c r="A228" s="67" t="s">
        <v>375</v>
      </c>
      <c r="B228" s="18" t="s">
        <v>330</v>
      </c>
      <c r="C228" s="11">
        <v>72.400000000000006</v>
      </c>
      <c r="D228" s="11">
        <v>0</v>
      </c>
      <c r="E228" s="11">
        <v>0</v>
      </c>
      <c r="F228" s="11">
        <f t="shared" si="19"/>
        <v>0</v>
      </c>
      <c r="G228" s="12"/>
      <c r="H228" s="19">
        <v>0</v>
      </c>
      <c r="I228" s="19">
        <v>0</v>
      </c>
      <c r="J228" s="11">
        <f t="shared" si="18"/>
        <v>0</v>
      </c>
      <c r="K228" s="19">
        <v>0</v>
      </c>
      <c r="L228" s="19">
        <v>0</v>
      </c>
      <c r="M228" s="11">
        <f t="shared" si="20"/>
        <v>0</v>
      </c>
    </row>
    <row r="229" spans="1:13" ht="47.25" x14ac:dyDescent="0.25">
      <c r="A229" s="67" t="s">
        <v>375</v>
      </c>
      <c r="B229" s="65" t="s">
        <v>376</v>
      </c>
      <c r="C229" s="11">
        <v>161.30000000000001</v>
      </c>
      <c r="D229" s="11">
        <v>161.30000000000001</v>
      </c>
      <c r="E229" s="11">
        <v>161.30000000000001</v>
      </c>
      <c r="F229" s="11">
        <f t="shared" si="19"/>
        <v>0</v>
      </c>
      <c r="G229" s="12"/>
      <c r="H229" s="11">
        <v>161.30000000000001</v>
      </c>
      <c r="I229" s="11">
        <v>161.30000000000001</v>
      </c>
      <c r="J229" s="11">
        <f t="shared" si="18"/>
        <v>0</v>
      </c>
      <c r="K229" s="11">
        <v>161.30000000000001</v>
      </c>
      <c r="L229" s="11">
        <v>161.30000000000001</v>
      </c>
      <c r="M229" s="11">
        <f t="shared" si="20"/>
        <v>0</v>
      </c>
    </row>
    <row r="230" spans="1:13" ht="15.75" x14ac:dyDescent="0.25">
      <c r="A230" s="8" t="s">
        <v>377</v>
      </c>
      <c r="B230" s="9" t="s">
        <v>378</v>
      </c>
      <c r="C230" s="10">
        <f>SUM(C231:C239)</f>
        <v>91979.6</v>
      </c>
      <c r="D230" s="10">
        <f>SUM(D231:D239)</f>
        <v>98274.900000000009</v>
      </c>
      <c r="E230" s="10">
        <f>SUM(E231:E239)</f>
        <v>98274.900000000009</v>
      </c>
      <c r="F230" s="11">
        <f t="shared" si="19"/>
        <v>0</v>
      </c>
      <c r="G230" s="12"/>
      <c r="H230" s="10">
        <f>SUM(H231:H237)</f>
        <v>89356.5</v>
      </c>
      <c r="I230" s="10">
        <f>SUM(I231:I237)</f>
        <v>89356.5</v>
      </c>
      <c r="J230" s="11">
        <f t="shared" si="18"/>
        <v>0</v>
      </c>
      <c r="K230" s="10">
        <f>SUM(K231:K237)</f>
        <v>89760.7</v>
      </c>
      <c r="L230" s="10">
        <f>SUM(L231:L237)</f>
        <v>89760.7</v>
      </c>
      <c r="M230" s="11">
        <f t="shared" si="20"/>
        <v>0</v>
      </c>
    </row>
    <row r="231" spans="1:13" ht="78.75" x14ac:dyDescent="0.25">
      <c r="A231" s="6" t="s">
        <v>379</v>
      </c>
      <c r="B231" s="65" t="s">
        <v>380</v>
      </c>
      <c r="C231" s="11">
        <v>8664.1</v>
      </c>
      <c r="D231" s="11">
        <v>8664.1</v>
      </c>
      <c r="E231" s="11">
        <v>8664.1</v>
      </c>
      <c r="F231" s="11">
        <f t="shared" si="19"/>
        <v>0</v>
      </c>
      <c r="G231" s="12"/>
      <c r="H231" s="11">
        <v>8541</v>
      </c>
      <c r="I231" s="11">
        <v>8541</v>
      </c>
      <c r="J231" s="11">
        <f t="shared" si="18"/>
        <v>0</v>
      </c>
      <c r="K231" s="11">
        <v>8541</v>
      </c>
      <c r="L231" s="11">
        <v>8541</v>
      </c>
      <c r="M231" s="11">
        <f t="shared" si="20"/>
        <v>0</v>
      </c>
    </row>
    <row r="232" spans="1:13" ht="63" x14ac:dyDescent="0.25">
      <c r="A232" s="6" t="s">
        <v>381</v>
      </c>
      <c r="B232" s="65" t="s">
        <v>382</v>
      </c>
      <c r="C232" s="11">
        <v>80133.5</v>
      </c>
      <c r="D232" s="11">
        <v>80133.5</v>
      </c>
      <c r="E232" s="11">
        <v>80133.5</v>
      </c>
      <c r="F232" s="11">
        <f t="shared" si="19"/>
        <v>0</v>
      </c>
      <c r="G232" s="12"/>
      <c r="H232" s="19">
        <v>80133.5</v>
      </c>
      <c r="I232" s="19">
        <v>80133.5</v>
      </c>
      <c r="J232" s="11">
        <f t="shared" si="18"/>
        <v>0</v>
      </c>
      <c r="K232" s="19">
        <v>80133.5</v>
      </c>
      <c r="L232" s="19">
        <v>80133.5</v>
      </c>
      <c r="M232" s="11">
        <f t="shared" si="20"/>
        <v>0</v>
      </c>
    </row>
    <row r="233" spans="1:13" ht="31.5" x14ac:dyDescent="0.25">
      <c r="A233" s="6" t="s">
        <v>383</v>
      </c>
      <c r="B233" s="65" t="s">
        <v>384</v>
      </c>
      <c r="C233" s="11">
        <v>2500</v>
      </c>
      <c r="D233" s="11">
        <v>2500</v>
      </c>
      <c r="E233" s="11">
        <v>2500</v>
      </c>
      <c r="F233" s="11">
        <f t="shared" si="19"/>
        <v>0</v>
      </c>
      <c r="G233" s="12"/>
      <c r="H233" s="19">
        <v>0</v>
      </c>
      <c r="I233" s="19">
        <v>0</v>
      </c>
      <c r="J233" s="11">
        <f t="shared" si="18"/>
        <v>0</v>
      </c>
      <c r="K233" s="19">
        <v>0</v>
      </c>
      <c r="L233" s="19">
        <v>0</v>
      </c>
      <c r="M233" s="11">
        <f t="shared" si="20"/>
        <v>0</v>
      </c>
    </row>
    <row r="234" spans="1:13" ht="47.25" x14ac:dyDescent="0.25">
      <c r="A234" s="6" t="s">
        <v>385</v>
      </c>
      <c r="B234" s="65" t="s">
        <v>386</v>
      </c>
      <c r="C234" s="11">
        <v>682</v>
      </c>
      <c r="D234" s="11">
        <v>682</v>
      </c>
      <c r="E234" s="11">
        <v>682</v>
      </c>
      <c r="F234" s="11">
        <f t="shared" si="19"/>
        <v>0</v>
      </c>
      <c r="G234" s="12"/>
      <c r="H234" s="19">
        <v>682</v>
      </c>
      <c r="I234" s="19">
        <v>682</v>
      </c>
      <c r="J234" s="11">
        <f t="shared" si="18"/>
        <v>0</v>
      </c>
      <c r="K234" s="19">
        <v>682</v>
      </c>
      <c r="L234" s="19">
        <v>682</v>
      </c>
      <c r="M234" s="11">
        <f t="shared" si="20"/>
        <v>0</v>
      </c>
    </row>
    <row r="235" spans="1:13" ht="63" x14ac:dyDescent="0.25">
      <c r="A235" s="6" t="s">
        <v>385</v>
      </c>
      <c r="B235" s="65" t="s">
        <v>387</v>
      </c>
      <c r="C235" s="11">
        <v>0</v>
      </c>
      <c r="D235" s="11">
        <v>2000</v>
      </c>
      <c r="E235" s="11">
        <v>2000</v>
      </c>
      <c r="F235" s="11">
        <f t="shared" si="19"/>
        <v>0</v>
      </c>
      <c r="G235" s="12"/>
      <c r="H235" s="19"/>
      <c r="I235" s="19"/>
      <c r="J235" s="11">
        <f t="shared" si="18"/>
        <v>0</v>
      </c>
      <c r="K235" s="19"/>
      <c r="L235" s="19"/>
      <c r="M235" s="11">
        <f t="shared" si="20"/>
        <v>0</v>
      </c>
    </row>
    <row r="236" spans="1:13" ht="47.25" x14ac:dyDescent="0.25">
      <c r="A236" s="6" t="s">
        <v>385</v>
      </c>
      <c r="B236" s="65" t="s">
        <v>388</v>
      </c>
      <c r="C236" s="11">
        <v>0</v>
      </c>
      <c r="D236" s="11">
        <v>3214.5</v>
      </c>
      <c r="E236" s="11">
        <v>3214.5</v>
      </c>
      <c r="F236" s="11">
        <f t="shared" si="19"/>
        <v>0</v>
      </c>
      <c r="G236" s="12"/>
      <c r="H236" s="19"/>
      <c r="I236" s="19"/>
      <c r="J236" s="11">
        <f t="shared" si="18"/>
        <v>0</v>
      </c>
      <c r="K236" s="19"/>
      <c r="L236" s="19"/>
      <c r="M236" s="11">
        <f t="shared" si="20"/>
        <v>0</v>
      </c>
    </row>
    <row r="237" spans="1:13" ht="47.25" x14ac:dyDescent="0.25">
      <c r="A237" s="6" t="s">
        <v>385</v>
      </c>
      <c r="B237" s="65" t="s">
        <v>389</v>
      </c>
      <c r="C237" s="11">
        <v>0</v>
      </c>
      <c r="D237" s="11">
        <v>0</v>
      </c>
      <c r="E237" s="11">
        <v>0</v>
      </c>
      <c r="F237" s="11">
        <f t="shared" si="19"/>
        <v>0</v>
      </c>
      <c r="G237" s="12"/>
      <c r="H237" s="19">
        <v>0</v>
      </c>
      <c r="I237" s="19">
        <v>0</v>
      </c>
      <c r="J237" s="11">
        <f t="shared" si="18"/>
        <v>0</v>
      </c>
      <c r="K237" s="19">
        <v>404.2</v>
      </c>
      <c r="L237" s="19">
        <v>404.2</v>
      </c>
      <c r="M237" s="11">
        <f t="shared" si="20"/>
        <v>0</v>
      </c>
    </row>
    <row r="238" spans="1:13" ht="47.25" x14ac:dyDescent="0.25">
      <c r="A238" s="6" t="s">
        <v>390</v>
      </c>
      <c r="B238" s="65" t="s">
        <v>391</v>
      </c>
      <c r="C238" s="11">
        <v>0</v>
      </c>
      <c r="D238" s="11">
        <v>465.7</v>
      </c>
      <c r="E238" s="11">
        <v>465.7</v>
      </c>
      <c r="F238" s="11">
        <f t="shared" si="19"/>
        <v>0</v>
      </c>
      <c r="G238" s="12"/>
      <c r="H238" s="19"/>
      <c r="I238" s="19"/>
      <c r="J238" s="11">
        <f t="shared" si="18"/>
        <v>0</v>
      </c>
      <c r="K238" s="19"/>
      <c r="L238" s="19"/>
      <c r="M238" s="11">
        <f t="shared" si="20"/>
        <v>0</v>
      </c>
    </row>
    <row r="239" spans="1:13" ht="47.25" x14ac:dyDescent="0.25">
      <c r="A239" s="6" t="s">
        <v>390</v>
      </c>
      <c r="B239" s="65" t="s">
        <v>392</v>
      </c>
      <c r="C239" s="11">
        <v>0</v>
      </c>
      <c r="D239" s="11">
        <v>615.1</v>
      </c>
      <c r="E239" s="11">
        <v>615.1</v>
      </c>
      <c r="F239" s="11">
        <f t="shared" si="19"/>
        <v>0</v>
      </c>
      <c r="G239" s="12"/>
      <c r="H239" s="19"/>
      <c r="I239" s="19"/>
      <c r="J239" s="11">
        <f t="shared" si="18"/>
        <v>0</v>
      </c>
      <c r="K239" s="19"/>
      <c r="L239" s="19"/>
      <c r="M239" s="11">
        <f t="shared" si="20"/>
        <v>0</v>
      </c>
    </row>
    <row r="240" spans="1:13" ht="31.5" x14ac:dyDescent="0.25">
      <c r="A240" s="8" t="s">
        <v>393</v>
      </c>
      <c r="B240" s="9" t="s">
        <v>394</v>
      </c>
      <c r="C240" s="10">
        <v>0</v>
      </c>
      <c r="D240" s="10">
        <f>D241</f>
        <v>270</v>
      </c>
      <c r="E240" s="10">
        <f>SUM(E241:E243)</f>
        <v>387.6</v>
      </c>
      <c r="F240" s="11">
        <f t="shared" si="19"/>
        <v>117.60000000000002</v>
      </c>
      <c r="G240" s="12"/>
      <c r="H240" s="10">
        <v>0</v>
      </c>
      <c r="I240" s="10">
        <v>0</v>
      </c>
      <c r="J240" s="11">
        <f t="shared" si="18"/>
        <v>0</v>
      </c>
      <c r="K240" s="10">
        <v>0</v>
      </c>
      <c r="L240" s="10">
        <v>0</v>
      </c>
      <c r="M240" s="11">
        <f t="shared" si="20"/>
        <v>0</v>
      </c>
    </row>
    <row r="241" spans="1:22" ht="89.25" x14ac:dyDescent="0.25">
      <c r="A241" s="21" t="s">
        <v>395</v>
      </c>
      <c r="B241" s="18" t="s">
        <v>396</v>
      </c>
      <c r="C241" s="11">
        <v>0</v>
      </c>
      <c r="D241" s="11">
        <v>270</v>
      </c>
      <c r="E241" s="11">
        <v>273.60000000000002</v>
      </c>
      <c r="F241" s="11">
        <f t="shared" si="19"/>
        <v>3.6000000000000227</v>
      </c>
      <c r="G241" s="12" t="s">
        <v>121</v>
      </c>
      <c r="H241" s="10"/>
      <c r="I241" s="10"/>
      <c r="J241" s="11">
        <f t="shared" si="18"/>
        <v>0</v>
      </c>
      <c r="K241" s="10"/>
      <c r="L241" s="10"/>
      <c r="M241" s="11">
        <f t="shared" si="20"/>
        <v>0</v>
      </c>
    </row>
    <row r="242" spans="1:22" ht="89.25" x14ac:dyDescent="0.25">
      <c r="A242" s="21" t="s">
        <v>397</v>
      </c>
      <c r="B242" s="18" t="s">
        <v>396</v>
      </c>
      <c r="C242" s="11">
        <v>0</v>
      </c>
      <c r="D242" s="11">
        <v>0</v>
      </c>
      <c r="E242" s="11">
        <v>75</v>
      </c>
      <c r="F242" s="11">
        <f t="shared" si="19"/>
        <v>75</v>
      </c>
      <c r="G242" s="12" t="s">
        <v>398</v>
      </c>
      <c r="H242" s="10"/>
      <c r="I242" s="10"/>
      <c r="J242" s="11"/>
      <c r="K242" s="10"/>
      <c r="L242" s="10"/>
      <c r="M242" s="11">
        <f t="shared" si="20"/>
        <v>0</v>
      </c>
    </row>
    <row r="243" spans="1:22" ht="102" x14ac:dyDescent="0.25">
      <c r="A243" s="21" t="s">
        <v>399</v>
      </c>
      <c r="B243" s="18" t="s">
        <v>396</v>
      </c>
      <c r="C243" s="11">
        <v>0</v>
      </c>
      <c r="D243" s="11">
        <v>0</v>
      </c>
      <c r="E243" s="11">
        <v>39</v>
      </c>
      <c r="F243" s="11">
        <f t="shared" si="19"/>
        <v>39</v>
      </c>
      <c r="G243" s="12" t="s">
        <v>400</v>
      </c>
      <c r="H243" s="10"/>
      <c r="I243" s="10"/>
      <c r="J243" s="11"/>
      <c r="K243" s="10"/>
      <c r="L243" s="10"/>
      <c r="M243" s="11"/>
    </row>
    <row r="244" spans="1:22" ht="15.75" x14ac:dyDescent="0.25">
      <c r="A244" s="8" t="s">
        <v>401</v>
      </c>
      <c r="B244" s="9" t="s">
        <v>402</v>
      </c>
      <c r="C244" s="39">
        <v>0</v>
      </c>
      <c r="D244" s="39">
        <f>D245+D247</f>
        <v>17.5</v>
      </c>
      <c r="E244" s="39">
        <f>E245+E247+E246</f>
        <v>191.9</v>
      </c>
      <c r="F244" s="11">
        <f t="shared" si="19"/>
        <v>174.4</v>
      </c>
      <c r="G244" s="12"/>
      <c r="H244" s="39">
        <v>0</v>
      </c>
      <c r="I244" s="39">
        <v>0</v>
      </c>
      <c r="J244" s="11">
        <f>I244-H244</f>
        <v>0</v>
      </c>
      <c r="K244" s="39">
        <v>0</v>
      </c>
      <c r="L244" s="39">
        <v>0</v>
      </c>
      <c r="M244" s="11">
        <f t="shared" si="20"/>
        <v>0</v>
      </c>
    </row>
    <row r="245" spans="1:22" ht="89.25" x14ac:dyDescent="0.25">
      <c r="A245" s="21" t="s">
        <v>403</v>
      </c>
      <c r="B245" s="18" t="s">
        <v>404</v>
      </c>
      <c r="C245" s="19">
        <v>0</v>
      </c>
      <c r="D245" s="19">
        <v>17.5</v>
      </c>
      <c r="E245" s="19">
        <v>39.9</v>
      </c>
      <c r="F245" s="11">
        <f t="shared" si="19"/>
        <v>22.4</v>
      </c>
      <c r="G245" s="12" t="s">
        <v>121</v>
      </c>
      <c r="H245" s="39"/>
      <c r="I245" s="39"/>
      <c r="J245" s="11">
        <f>I245-H245</f>
        <v>0</v>
      </c>
      <c r="K245" s="39"/>
      <c r="L245" s="39"/>
      <c r="M245" s="11">
        <f t="shared" si="20"/>
        <v>0</v>
      </c>
    </row>
    <row r="246" spans="1:22" ht="89.25" x14ac:dyDescent="0.25">
      <c r="A246" s="21" t="s">
        <v>405</v>
      </c>
      <c r="B246" s="18" t="s">
        <v>404</v>
      </c>
      <c r="C246" s="19">
        <v>0</v>
      </c>
      <c r="D246" s="19">
        <v>0</v>
      </c>
      <c r="E246" s="19">
        <v>151</v>
      </c>
      <c r="F246" s="11">
        <f t="shared" si="19"/>
        <v>151</v>
      </c>
      <c r="G246" s="12" t="s">
        <v>406</v>
      </c>
      <c r="H246" s="39"/>
      <c r="I246" s="39"/>
      <c r="J246" s="11"/>
      <c r="K246" s="39"/>
      <c r="L246" s="39"/>
      <c r="M246" s="11"/>
    </row>
    <row r="247" spans="1:22" ht="89.25" x14ac:dyDescent="0.25">
      <c r="A247" s="21" t="s">
        <v>407</v>
      </c>
      <c r="B247" s="18" t="s">
        <v>404</v>
      </c>
      <c r="C247" s="19">
        <v>0</v>
      </c>
      <c r="D247" s="19">
        <v>0</v>
      </c>
      <c r="E247" s="19">
        <v>1</v>
      </c>
      <c r="F247" s="11">
        <f t="shared" si="19"/>
        <v>1</v>
      </c>
      <c r="G247" s="12" t="s">
        <v>408</v>
      </c>
      <c r="H247" s="39"/>
      <c r="I247" s="39"/>
      <c r="J247" s="11"/>
      <c r="K247" s="39"/>
      <c r="L247" s="39"/>
      <c r="M247" s="11">
        <f t="shared" si="20"/>
        <v>0</v>
      </c>
    </row>
    <row r="248" spans="1:22" ht="15.75" x14ac:dyDescent="0.25">
      <c r="A248" s="8" t="s">
        <v>409</v>
      </c>
      <c r="B248" s="9" t="s">
        <v>410</v>
      </c>
      <c r="C248" s="10">
        <f>C122+C240+C244</f>
        <v>4091791.0999999992</v>
      </c>
      <c r="D248" s="10">
        <f>D122+D240+D244</f>
        <v>4121615.6999999997</v>
      </c>
      <c r="E248" s="10">
        <f>E122+E240+E244</f>
        <v>4628070.5000000009</v>
      </c>
      <c r="F248" s="11">
        <f t="shared" si="19"/>
        <v>506454.80000000121</v>
      </c>
      <c r="G248" s="12"/>
      <c r="H248" s="10">
        <f>H122+H240+H244</f>
        <v>3720330.9999999995</v>
      </c>
      <c r="I248" s="10">
        <f>I122+I240+I244</f>
        <v>4100545.1999999997</v>
      </c>
      <c r="J248" s="11">
        <f>I248-H248</f>
        <v>380214.20000000019</v>
      </c>
      <c r="K248" s="10">
        <f>K122+K240+K244</f>
        <v>3669752.4</v>
      </c>
      <c r="L248" s="10">
        <f>L122+L240+L244</f>
        <v>3669752.4</v>
      </c>
      <c r="M248" s="11">
        <f t="shared" si="20"/>
        <v>0</v>
      </c>
    </row>
    <row r="249" spans="1:22" ht="15.75" x14ac:dyDescent="0.25">
      <c r="A249" s="68" t="s">
        <v>411</v>
      </c>
      <c r="B249" s="68" t="s">
        <v>411</v>
      </c>
      <c r="C249" s="10">
        <f>C248+C121</f>
        <v>6407389.6999999993</v>
      </c>
      <c r="D249" s="10">
        <f>D248+D121</f>
        <v>6437214.2999999998</v>
      </c>
      <c r="E249" s="10">
        <f>E248+E121</f>
        <v>7054673.0000000009</v>
      </c>
      <c r="F249" s="11">
        <f t="shared" si="19"/>
        <v>617458.70000000112</v>
      </c>
      <c r="G249" s="11"/>
      <c r="H249" s="10">
        <f>H248+H121</f>
        <v>6194119.1999999993</v>
      </c>
      <c r="I249" s="10">
        <f>I248+I121</f>
        <v>6574333.4000000004</v>
      </c>
      <c r="J249" s="11">
        <f>I249-H249</f>
        <v>380214.20000000112</v>
      </c>
      <c r="K249" s="10">
        <f>K248+K121</f>
        <v>6289257.7000000002</v>
      </c>
      <c r="L249" s="10">
        <f>L248+L121</f>
        <v>6289257.7000000002</v>
      </c>
      <c r="M249" s="11">
        <f t="shared" si="20"/>
        <v>0</v>
      </c>
    </row>
    <row r="250" spans="1:22" x14ac:dyDescent="0.25">
      <c r="B250" s="70"/>
      <c r="C250" s="71"/>
      <c r="D250" s="71"/>
      <c r="E250" s="71"/>
      <c r="F250" s="71"/>
      <c r="G250" s="71"/>
      <c r="H250" s="71"/>
      <c r="I250" s="71"/>
      <c r="J250" s="71"/>
      <c r="K250" s="71"/>
      <c r="L250" s="71"/>
      <c r="M250" s="71"/>
      <c r="N250" s="72"/>
      <c r="O250" s="72"/>
      <c r="P250" s="72"/>
      <c r="Q250" s="72"/>
      <c r="R250" s="72"/>
      <c r="S250" s="72"/>
      <c r="T250" s="72"/>
      <c r="U250" s="72"/>
      <c r="V250" s="72"/>
    </row>
    <row r="251" spans="1:22" x14ac:dyDescent="0.25">
      <c r="B251" s="70"/>
      <c r="C251" s="71"/>
      <c r="D251" s="71"/>
      <c r="E251" s="71"/>
      <c r="F251" s="71"/>
      <c r="G251" s="71"/>
      <c r="H251" s="71"/>
      <c r="I251" s="71"/>
      <c r="J251" s="71"/>
      <c r="K251" s="71"/>
      <c r="L251" s="71"/>
      <c r="M251" s="71"/>
      <c r="N251" s="72"/>
      <c r="O251" s="72"/>
      <c r="P251" s="72"/>
      <c r="Q251" s="72"/>
      <c r="R251" s="72"/>
      <c r="S251" s="72"/>
      <c r="T251" s="72"/>
      <c r="U251" s="72"/>
      <c r="V251" s="72"/>
    </row>
    <row r="252" spans="1:22" x14ac:dyDescent="0.25">
      <c r="B252" s="70"/>
      <c r="C252" s="71"/>
      <c r="D252" s="71"/>
      <c r="E252" s="71"/>
      <c r="F252" s="71"/>
      <c r="G252" s="71"/>
      <c r="H252" s="71"/>
      <c r="I252" s="71"/>
      <c r="J252" s="71"/>
      <c r="K252" s="71"/>
      <c r="L252" s="71"/>
      <c r="M252" s="71"/>
      <c r="N252" s="72"/>
      <c r="O252" s="72"/>
      <c r="P252" s="72"/>
      <c r="Q252" s="72"/>
      <c r="R252" s="72"/>
      <c r="S252" s="72"/>
      <c r="T252" s="72"/>
      <c r="U252" s="72"/>
      <c r="V252" s="72"/>
    </row>
    <row r="253" spans="1:22" x14ac:dyDescent="0.25">
      <c r="B253" s="70"/>
      <c r="C253" s="71"/>
      <c r="D253" s="71"/>
      <c r="E253" s="71"/>
      <c r="F253" s="71"/>
      <c r="G253" s="71"/>
      <c r="H253" s="71"/>
      <c r="I253" s="71"/>
      <c r="J253" s="71"/>
      <c r="K253" s="71"/>
      <c r="L253" s="71"/>
      <c r="M253" s="71"/>
      <c r="N253" s="72"/>
      <c r="O253" s="72"/>
      <c r="P253" s="72"/>
      <c r="Q253" s="72"/>
      <c r="R253" s="72"/>
      <c r="S253" s="72"/>
      <c r="T253" s="72"/>
      <c r="U253" s="72"/>
      <c r="V253" s="72"/>
    </row>
    <row r="254" spans="1:22" x14ac:dyDescent="0.25">
      <c r="B254" s="70"/>
      <c r="C254" s="71"/>
      <c r="D254" s="71"/>
      <c r="E254" s="71"/>
      <c r="F254" s="71"/>
      <c r="G254" s="71"/>
      <c r="H254" s="71"/>
      <c r="I254" s="71"/>
      <c r="J254" s="71"/>
      <c r="K254" s="71"/>
      <c r="L254" s="71"/>
      <c r="M254" s="71"/>
      <c r="N254" s="72"/>
      <c r="O254" s="72"/>
      <c r="P254" s="72"/>
      <c r="Q254" s="72"/>
      <c r="R254" s="72"/>
      <c r="S254" s="72"/>
      <c r="T254" s="72"/>
      <c r="U254" s="72"/>
      <c r="V254" s="72"/>
    </row>
    <row r="255" spans="1:22" x14ac:dyDescent="0.25">
      <c r="B255" s="70"/>
      <c r="C255" s="71"/>
      <c r="D255" s="71"/>
      <c r="E255" s="71"/>
      <c r="F255" s="71"/>
      <c r="G255" s="71"/>
      <c r="H255" s="71"/>
      <c r="I255" s="71"/>
      <c r="J255" s="71"/>
      <c r="K255" s="71"/>
      <c r="L255" s="71"/>
      <c r="M255" s="71"/>
      <c r="N255" s="72"/>
      <c r="O255" s="72"/>
      <c r="P255" s="72"/>
      <c r="Q255" s="72"/>
      <c r="R255" s="72"/>
      <c r="S255" s="72"/>
      <c r="T255" s="72"/>
      <c r="U255" s="72"/>
      <c r="V255" s="72"/>
    </row>
    <row r="256" spans="1:22" x14ac:dyDescent="0.25">
      <c r="B256" s="70"/>
      <c r="C256" s="71"/>
      <c r="D256" s="71"/>
      <c r="E256" s="71"/>
      <c r="F256" s="71"/>
      <c r="G256" s="71"/>
      <c r="H256" s="71"/>
      <c r="I256" s="71"/>
      <c r="J256" s="71"/>
      <c r="K256" s="71"/>
      <c r="L256" s="71"/>
      <c r="M256" s="71"/>
      <c r="N256" s="72"/>
      <c r="O256" s="72"/>
      <c r="P256" s="72"/>
      <c r="Q256" s="72"/>
      <c r="R256" s="72"/>
      <c r="S256" s="72"/>
      <c r="T256" s="72"/>
      <c r="U256" s="72"/>
      <c r="V256" s="72"/>
    </row>
    <row r="257" spans="2:22" x14ac:dyDescent="0.25">
      <c r="B257" s="70"/>
      <c r="C257" s="71"/>
      <c r="D257" s="71"/>
      <c r="E257" s="71"/>
      <c r="F257" s="71"/>
      <c r="G257" s="71"/>
      <c r="H257" s="71"/>
      <c r="I257" s="71"/>
      <c r="J257" s="71"/>
      <c r="K257" s="71"/>
      <c r="L257" s="71"/>
      <c r="M257" s="71"/>
      <c r="N257" s="72"/>
      <c r="O257" s="72"/>
      <c r="P257" s="72"/>
      <c r="Q257" s="72"/>
      <c r="R257" s="72"/>
      <c r="S257" s="72"/>
      <c r="T257" s="72"/>
      <c r="U257" s="72"/>
      <c r="V257" s="72"/>
    </row>
    <row r="258" spans="2:22" x14ac:dyDescent="0.25">
      <c r="B258" s="70"/>
      <c r="C258" s="71"/>
      <c r="D258" s="71"/>
      <c r="E258" s="71"/>
      <c r="F258" s="71"/>
      <c r="G258" s="71"/>
      <c r="H258" s="71"/>
      <c r="I258" s="71"/>
      <c r="J258" s="71"/>
      <c r="K258" s="71"/>
      <c r="L258" s="71"/>
      <c r="M258" s="71"/>
      <c r="N258" s="72"/>
      <c r="O258" s="72"/>
      <c r="P258" s="72"/>
      <c r="Q258" s="72"/>
      <c r="R258" s="72"/>
      <c r="S258" s="72"/>
      <c r="T258" s="72"/>
      <c r="U258" s="72"/>
      <c r="V258" s="72"/>
    </row>
    <row r="259" spans="2:22" x14ac:dyDescent="0.25">
      <c r="B259" s="70"/>
      <c r="C259" s="71"/>
      <c r="D259" s="71"/>
      <c r="E259" s="71"/>
      <c r="F259" s="71"/>
      <c r="G259" s="71"/>
      <c r="H259" s="71"/>
      <c r="I259" s="71"/>
      <c r="J259" s="71"/>
      <c r="K259" s="71"/>
      <c r="L259" s="71"/>
      <c r="M259" s="71"/>
      <c r="N259" s="72"/>
      <c r="O259" s="72"/>
      <c r="P259" s="72"/>
      <c r="Q259" s="72"/>
      <c r="R259" s="72"/>
      <c r="S259" s="72"/>
      <c r="T259" s="72"/>
      <c r="U259" s="72"/>
      <c r="V259" s="72"/>
    </row>
    <row r="260" spans="2:22" x14ac:dyDescent="0.25">
      <c r="B260" s="70"/>
      <c r="C260" s="71"/>
      <c r="D260" s="71"/>
      <c r="E260" s="71"/>
      <c r="F260" s="71"/>
      <c r="G260" s="71"/>
      <c r="H260" s="71"/>
      <c r="I260" s="71"/>
      <c r="J260" s="71"/>
      <c r="K260" s="71"/>
      <c r="L260" s="71"/>
      <c r="M260" s="71"/>
      <c r="N260" s="72"/>
      <c r="O260" s="72"/>
      <c r="P260" s="72"/>
      <c r="Q260" s="72"/>
      <c r="R260" s="72"/>
      <c r="S260" s="72"/>
      <c r="T260" s="72"/>
      <c r="U260" s="72"/>
      <c r="V260" s="72"/>
    </row>
    <row r="261" spans="2:22" x14ac:dyDescent="0.25">
      <c r="B261" s="70"/>
      <c r="C261" s="71"/>
      <c r="D261" s="71"/>
      <c r="E261" s="71"/>
      <c r="F261" s="71"/>
      <c r="G261" s="71"/>
      <c r="H261" s="71"/>
      <c r="I261" s="71"/>
      <c r="J261" s="71"/>
      <c r="K261" s="71"/>
      <c r="L261" s="71"/>
      <c r="M261" s="71"/>
      <c r="N261" s="72"/>
      <c r="O261" s="72"/>
      <c r="P261" s="72"/>
      <c r="Q261" s="72"/>
      <c r="R261" s="72"/>
      <c r="S261" s="72"/>
      <c r="T261" s="72"/>
      <c r="U261" s="72"/>
      <c r="V261" s="72"/>
    </row>
    <row r="262" spans="2:22" x14ac:dyDescent="0.25">
      <c r="B262" s="70"/>
      <c r="C262" s="71"/>
      <c r="D262" s="71"/>
      <c r="E262" s="71"/>
      <c r="F262" s="71"/>
      <c r="G262" s="71"/>
      <c r="H262" s="71"/>
      <c r="I262" s="71"/>
      <c r="J262" s="71"/>
      <c r="K262" s="71"/>
      <c r="L262" s="71"/>
      <c r="M262" s="71"/>
      <c r="N262" s="72"/>
      <c r="O262" s="72"/>
      <c r="P262" s="72"/>
      <c r="Q262" s="72"/>
      <c r="R262" s="72"/>
      <c r="S262" s="72"/>
      <c r="T262" s="72"/>
      <c r="U262" s="72"/>
      <c r="V262" s="72"/>
    </row>
    <row r="263" spans="2:22" x14ac:dyDescent="0.25">
      <c r="B263" s="70"/>
      <c r="C263" s="71"/>
      <c r="D263" s="71"/>
      <c r="E263" s="71"/>
      <c r="F263" s="71"/>
      <c r="G263" s="71"/>
      <c r="H263" s="71"/>
      <c r="I263" s="71"/>
      <c r="J263" s="71"/>
      <c r="K263" s="71"/>
      <c r="L263" s="71"/>
      <c r="M263" s="71"/>
      <c r="N263" s="72"/>
      <c r="O263" s="72"/>
      <c r="P263" s="72"/>
      <c r="Q263" s="72"/>
      <c r="R263" s="72"/>
      <c r="S263" s="72"/>
      <c r="T263" s="72"/>
      <c r="U263" s="72"/>
      <c r="V263" s="72"/>
    </row>
    <row r="264" spans="2:22" x14ac:dyDescent="0.25">
      <c r="B264" s="70"/>
      <c r="C264" s="71"/>
      <c r="D264" s="71"/>
      <c r="E264" s="71"/>
      <c r="F264" s="71"/>
      <c r="G264" s="71"/>
      <c r="H264" s="71"/>
      <c r="I264" s="71"/>
      <c r="J264" s="71"/>
      <c r="K264" s="71"/>
      <c r="L264" s="71"/>
      <c r="M264" s="71"/>
      <c r="N264" s="72"/>
      <c r="O264" s="72"/>
      <c r="P264" s="72"/>
      <c r="Q264" s="72"/>
      <c r="R264" s="72"/>
      <c r="S264" s="72"/>
      <c r="T264" s="72"/>
      <c r="U264" s="72"/>
      <c r="V264" s="72"/>
    </row>
    <row r="265" spans="2:22" x14ac:dyDescent="0.25">
      <c r="B265" s="70"/>
      <c r="C265" s="71"/>
      <c r="D265" s="71"/>
      <c r="E265" s="71"/>
      <c r="F265" s="71"/>
      <c r="G265" s="71"/>
      <c r="H265" s="71"/>
      <c r="I265" s="71"/>
      <c r="J265" s="71"/>
      <c r="K265" s="71"/>
      <c r="L265" s="71"/>
      <c r="M265" s="71"/>
      <c r="N265" s="72"/>
      <c r="O265" s="72"/>
      <c r="P265" s="72"/>
      <c r="Q265" s="72"/>
      <c r="R265" s="72"/>
      <c r="S265" s="72"/>
      <c r="T265" s="72"/>
      <c r="U265" s="72"/>
      <c r="V265" s="72"/>
    </row>
    <row r="266" spans="2:22" x14ac:dyDescent="0.25">
      <c r="B266" s="70"/>
      <c r="C266" s="71"/>
      <c r="D266" s="71"/>
      <c r="E266" s="71"/>
      <c r="F266" s="71"/>
      <c r="G266" s="71"/>
      <c r="H266" s="71"/>
      <c r="I266" s="71"/>
      <c r="J266" s="71"/>
      <c r="K266" s="71"/>
      <c r="L266" s="71"/>
      <c r="M266" s="71"/>
      <c r="N266" s="72"/>
      <c r="O266" s="72"/>
      <c r="P266" s="72"/>
      <c r="Q266" s="72"/>
      <c r="R266" s="72"/>
      <c r="S266" s="72"/>
      <c r="T266" s="72"/>
      <c r="U266" s="72"/>
      <c r="V266" s="72"/>
    </row>
    <row r="267" spans="2:22" x14ac:dyDescent="0.25">
      <c r="B267" s="70"/>
      <c r="C267" s="71"/>
      <c r="D267" s="71"/>
      <c r="E267" s="71"/>
      <c r="F267" s="71"/>
      <c r="G267" s="71"/>
      <c r="H267" s="71"/>
      <c r="I267" s="71"/>
      <c r="J267" s="71"/>
      <c r="K267" s="71"/>
      <c r="L267" s="71"/>
      <c r="M267" s="71"/>
      <c r="N267" s="72"/>
      <c r="O267" s="72"/>
      <c r="P267" s="72"/>
      <c r="Q267" s="72"/>
      <c r="R267" s="72"/>
      <c r="S267" s="72"/>
      <c r="T267" s="72"/>
      <c r="U267" s="72"/>
      <c r="V267" s="72"/>
    </row>
    <row r="268" spans="2:22" x14ac:dyDescent="0.25">
      <c r="B268" s="70"/>
      <c r="C268" s="71"/>
      <c r="D268" s="71"/>
      <c r="E268" s="71"/>
      <c r="F268" s="71"/>
      <c r="G268" s="71"/>
      <c r="H268" s="71"/>
      <c r="I268" s="71"/>
      <c r="J268" s="71"/>
      <c r="K268" s="71"/>
      <c r="L268" s="71"/>
      <c r="M268" s="71"/>
      <c r="N268" s="72"/>
      <c r="O268" s="72"/>
      <c r="P268" s="72"/>
      <c r="Q268" s="72"/>
      <c r="R268" s="72"/>
      <c r="S268" s="72"/>
      <c r="T268" s="72"/>
      <c r="U268" s="72"/>
      <c r="V268" s="72"/>
    </row>
    <row r="269" spans="2:22" x14ac:dyDescent="0.25">
      <c r="B269" s="70"/>
      <c r="C269" s="71"/>
      <c r="D269" s="71"/>
      <c r="E269" s="71"/>
      <c r="F269" s="71"/>
      <c r="G269" s="71"/>
      <c r="H269" s="71"/>
      <c r="I269" s="71"/>
      <c r="J269" s="71"/>
      <c r="K269" s="71"/>
      <c r="L269" s="71"/>
      <c r="M269" s="71"/>
      <c r="N269" s="72"/>
      <c r="O269" s="72"/>
      <c r="P269" s="72"/>
      <c r="Q269" s="72"/>
      <c r="R269" s="72"/>
      <c r="S269" s="72"/>
      <c r="T269" s="72"/>
      <c r="U269" s="72"/>
      <c r="V269" s="72"/>
    </row>
    <row r="270" spans="2:22" x14ac:dyDescent="0.25">
      <c r="B270" s="70"/>
      <c r="C270" s="71"/>
      <c r="D270" s="71"/>
      <c r="E270" s="71"/>
      <c r="F270" s="71"/>
      <c r="G270" s="71"/>
      <c r="H270" s="71"/>
      <c r="I270" s="71"/>
      <c r="J270" s="71"/>
      <c r="K270" s="71"/>
      <c r="L270" s="71"/>
      <c r="M270" s="71"/>
      <c r="N270" s="72"/>
      <c r="O270" s="72"/>
      <c r="P270" s="72"/>
      <c r="Q270" s="72"/>
      <c r="R270" s="72"/>
      <c r="S270" s="72"/>
      <c r="T270" s="72"/>
      <c r="U270" s="72"/>
      <c r="V270" s="72"/>
    </row>
    <row r="271" spans="2:22" x14ac:dyDescent="0.25">
      <c r="B271" s="70"/>
      <c r="C271" s="71"/>
      <c r="D271" s="71"/>
      <c r="E271" s="71"/>
      <c r="F271" s="71"/>
      <c r="G271" s="71"/>
      <c r="H271" s="71"/>
      <c r="I271" s="71"/>
      <c r="J271" s="71"/>
      <c r="K271" s="71"/>
      <c r="L271" s="71"/>
      <c r="M271" s="71"/>
      <c r="N271" s="72"/>
      <c r="O271" s="72"/>
      <c r="P271" s="72"/>
      <c r="Q271" s="72"/>
      <c r="R271" s="72"/>
      <c r="S271" s="72"/>
      <c r="T271" s="72"/>
      <c r="U271" s="72"/>
      <c r="V271" s="72"/>
    </row>
    <row r="272" spans="2:22" x14ac:dyDescent="0.25">
      <c r="B272" s="70"/>
      <c r="C272" s="71"/>
      <c r="D272" s="71"/>
      <c r="E272" s="71"/>
      <c r="F272" s="71"/>
      <c r="G272" s="71"/>
      <c r="H272" s="71"/>
      <c r="I272" s="71"/>
      <c r="J272" s="71"/>
      <c r="K272" s="71"/>
      <c r="L272" s="71"/>
      <c r="M272" s="71"/>
      <c r="N272" s="72"/>
      <c r="O272" s="72"/>
      <c r="P272" s="72"/>
      <c r="Q272" s="72"/>
      <c r="R272" s="72"/>
      <c r="S272" s="72"/>
      <c r="T272" s="72"/>
      <c r="U272" s="72"/>
      <c r="V272" s="72"/>
    </row>
    <row r="273" spans="2:22" x14ac:dyDescent="0.25">
      <c r="B273" s="70"/>
      <c r="C273" s="71"/>
      <c r="D273" s="71"/>
      <c r="E273" s="71"/>
      <c r="F273" s="71"/>
      <c r="G273" s="71"/>
      <c r="H273" s="71"/>
      <c r="I273" s="71"/>
      <c r="J273" s="71"/>
      <c r="K273" s="71"/>
      <c r="L273" s="71"/>
      <c r="M273" s="71"/>
      <c r="N273" s="72"/>
      <c r="O273" s="72"/>
      <c r="P273" s="72"/>
      <c r="Q273" s="72"/>
      <c r="R273" s="72"/>
      <c r="S273" s="72"/>
      <c r="T273" s="72"/>
      <c r="U273" s="72"/>
      <c r="V273" s="72"/>
    </row>
    <row r="274" spans="2:22" x14ac:dyDescent="0.25">
      <c r="B274" s="70"/>
      <c r="C274" s="71"/>
      <c r="D274" s="71"/>
      <c r="E274" s="71"/>
      <c r="F274" s="71"/>
      <c r="G274" s="71"/>
      <c r="H274" s="71"/>
      <c r="I274" s="71"/>
      <c r="J274" s="71"/>
      <c r="K274" s="71"/>
      <c r="L274" s="71"/>
      <c r="M274" s="71"/>
      <c r="N274" s="72"/>
      <c r="O274" s="72"/>
      <c r="P274" s="72"/>
      <c r="Q274" s="72"/>
      <c r="R274" s="72"/>
      <c r="S274" s="72"/>
      <c r="T274" s="72"/>
      <c r="U274" s="72"/>
      <c r="V274" s="72"/>
    </row>
    <row r="275" spans="2:22" x14ac:dyDescent="0.25">
      <c r="B275" s="70"/>
      <c r="C275" s="71"/>
      <c r="D275" s="71"/>
      <c r="E275" s="71"/>
      <c r="F275" s="71"/>
      <c r="G275" s="71"/>
      <c r="H275" s="71"/>
      <c r="I275" s="71"/>
      <c r="J275" s="71"/>
      <c r="K275" s="71"/>
      <c r="L275" s="71"/>
      <c r="M275" s="71"/>
      <c r="N275" s="72"/>
      <c r="O275" s="72"/>
      <c r="P275" s="72"/>
      <c r="Q275" s="72"/>
      <c r="R275" s="72"/>
      <c r="S275" s="72"/>
      <c r="T275" s="72"/>
      <c r="U275" s="72"/>
      <c r="V275" s="72"/>
    </row>
    <row r="276" spans="2:22" x14ac:dyDescent="0.25">
      <c r="B276" s="70"/>
      <c r="C276" s="71"/>
      <c r="D276" s="71"/>
      <c r="E276" s="71"/>
      <c r="F276" s="71"/>
      <c r="G276" s="71"/>
      <c r="H276" s="71"/>
      <c r="I276" s="71"/>
      <c r="J276" s="71"/>
      <c r="K276" s="71"/>
      <c r="L276" s="71"/>
      <c r="M276" s="71"/>
      <c r="N276" s="72"/>
      <c r="O276" s="72"/>
      <c r="P276" s="72"/>
      <c r="Q276" s="72"/>
      <c r="R276" s="72"/>
      <c r="S276" s="72"/>
      <c r="T276" s="72"/>
      <c r="U276" s="72"/>
      <c r="V276" s="72"/>
    </row>
    <row r="277" spans="2:22" x14ac:dyDescent="0.25">
      <c r="B277" s="70"/>
      <c r="C277" s="71"/>
      <c r="D277" s="71"/>
      <c r="E277" s="71"/>
      <c r="F277" s="71"/>
      <c r="G277" s="71"/>
      <c r="H277" s="71"/>
      <c r="I277" s="71"/>
      <c r="J277" s="71"/>
      <c r="K277" s="71"/>
      <c r="L277" s="71"/>
      <c r="M277" s="71"/>
      <c r="N277" s="72"/>
      <c r="O277" s="72"/>
      <c r="P277" s="72"/>
      <c r="Q277" s="72"/>
      <c r="R277" s="72"/>
      <c r="S277" s="72"/>
      <c r="T277" s="72"/>
      <c r="U277" s="72"/>
      <c r="V277" s="72"/>
    </row>
    <row r="278" spans="2:22" x14ac:dyDescent="0.25">
      <c r="B278" s="70"/>
      <c r="C278" s="71"/>
      <c r="D278" s="71"/>
      <c r="E278" s="71"/>
      <c r="F278" s="71"/>
      <c r="G278" s="71"/>
      <c r="H278" s="71"/>
      <c r="I278" s="71"/>
      <c r="J278" s="71"/>
      <c r="K278" s="71"/>
      <c r="L278" s="71"/>
      <c r="M278" s="71"/>
      <c r="N278" s="72"/>
      <c r="O278" s="72"/>
      <c r="P278" s="72"/>
      <c r="Q278" s="72"/>
      <c r="R278" s="72"/>
      <c r="S278" s="72"/>
      <c r="T278" s="72"/>
      <c r="U278" s="72"/>
      <c r="V278" s="72"/>
    </row>
    <row r="279" spans="2:22" x14ac:dyDescent="0.25">
      <c r="B279" s="70"/>
      <c r="C279" s="71"/>
      <c r="D279" s="71"/>
      <c r="E279" s="71"/>
      <c r="F279" s="71"/>
      <c r="G279" s="71"/>
      <c r="H279" s="71"/>
      <c r="I279" s="71"/>
      <c r="J279" s="71"/>
      <c r="K279" s="71"/>
      <c r="L279" s="71"/>
      <c r="M279" s="71"/>
      <c r="N279" s="72"/>
      <c r="O279" s="72"/>
      <c r="P279" s="72"/>
      <c r="Q279" s="72"/>
      <c r="R279" s="72"/>
      <c r="S279" s="72"/>
      <c r="T279" s="72"/>
      <c r="U279" s="72"/>
      <c r="V279" s="72"/>
    </row>
    <row r="280" spans="2:22" x14ac:dyDescent="0.25">
      <c r="B280" s="70"/>
      <c r="C280" s="71"/>
      <c r="D280" s="71"/>
      <c r="E280" s="71"/>
      <c r="F280" s="71"/>
      <c r="G280" s="71"/>
      <c r="H280" s="71"/>
      <c r="I280" s="71"/>
      <c r="J280" s="71"/>
      <c r="K280" s="71"/>
      <c r="L280" s="71"/>
      <c r="M280" s="71"/>
      <c r="N280" s="72"/>
      <c r="O280" s="72"/>
      <c r="P280" s="72"/>
      <c r="Q280" s="72"/>
      <c r="R280" s="72"/>
      <c r="S280" s="72"/>
      <c r="T280" s="72"/>
      <c r="U280" s="72"/>
      <c r="V280" s="72"/>
    </row>
    <row r="281" spans="2:22" x14ac:dyDescent="0.25">
      <c r="B281" s="70"/>
      <c r="C281" s="71"/>
      <c r="D281" s="71"/>
      <c r="E281" s="71"/>
      <c r="F281" s="71"/>
      <c r="G281" s="71"/>
      <c r="H281" s="71"/>
      <c r="I281" s="71"/>
      <c r="J281" s="71"/>
      <c r="K281" s="71"/>
      <c r="L281" s="71"/>
      <c r="M281" s="71"/>
      <c r="N281" s="72"/>
      <c r="O281" s="72"/>
      <c r="P281" s="72"/>
      <c r="Q281" s="72"/>
      <c r="R281" s="72"/>
      <c r="S281" s="72"/>
      <c r="T281" s="72"/>
      <c r="U281" s="72"/>
      <c r="V281" s="72"/>
    </row>
    <row r="282" spans="2:22" x14ac:dyDescent="0.25">
      <c r="B282" s="70"/>
      <c r="C282" s="71"/>
      <c r="D282" s="71"/>
      <c r="E282" s="71"/>
      <c r="F282" s="71"/>
      <c r="G282" s="71"/>
      <c r="H282" s="71"/>
      <c r="I282" s="71"/>
      <c r="J282" s="71"/>
      <c r="K282" s="71"/>
      <c r="L282" s="71"/>
      <c r="M282" s="71"/>
      <c r="N282" s="72"/>
      <c r="O282" s="72"/>
      <c r="P282" s="72"/>
      <c r="Q282" s="72"/>
      <c r="R282" s="72"/>
      <c r="S282" s="72"/>
      <c r="T282" s="72"/>
      <c r="U282" s="72"/>
      <c r="V282" s="72"/>
    </row>
  </sheetData>
  <mergeCells count="4">
    <mergeCell ref="A6:A7"/>
    <mergeCell ref="A120:B120"/>
    <mergeCell ref="A1:M1"/>
    <mergeCell ref="A2:J2"/>
  </mergeCells>
  <hyperlinks>
    <hyperlink ref="B90" r:id="rId1" display="consultantplus://offline/ref=988EC015ECBBF128B41797C3F93EFEE418A639455C871F0F56FDEF5480375203D55CBFEB8F11FA2C863F8EB8F7B01CF71C7C854735E60A15i2XAK"/>
    <hyperlink ref="B94" r:id="rId2" display="consultantplus://offline/ref=A5C545EE8C1C93B0B058E1FFE19DF454C219EB0B98198F2DC0D7B691EFFF64CC26DC8ECE4D9F7B181B1727911B979A94C0CB426D4AE9j9HFG"/>
    <hyperlink ref="B87" r:id="rId3" display="consultantplus://offline/ref=D42EAC7BD398020209D35F6AF6672FBA6F13F77B84F225875A8095FA102A9B2D8E358CD609751112B9E7A4869E64DFF883BAA8D38BAB06D8YDV9M"/>
    <hyperlink ref="B88" r:id="rId4" display="consultantplus://offline/ref=D42EAC7BD398020209D35F6AF6672FBA6F13F77B84F225875A8095FA102A9B2D8E358CD609751112B9E7A4869E64DFF883BAA8D38BAB06D8YDV9M"/>
    <hyperlink ref="B97" r:id="rId5" display="consultantplus://offline/ref=64FC3C9F96C0230A0CECA4E56C028B5E86A06F799E50F1FABBE4A6CFAC6E9A2AB2A69A82FE33DE9CACC0441FC29EF02FFBFA7ABCF960A970JDh7G"/>
  </hyperlinks>
  <pageMargins left="0.27559055118110237" right="0.19685039370078741" top="0.15748031496062992" bottom="0.19685039370078741" header="0.15748031496062992" footer="0.15748031496062992"/>
  <pageSetup paperSize="9" scale="62" fitToHeight="32" orientation="landscape" r:id="rId6"/>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Уточнение июнь</vt:lpstr>
      <vt:lpstr>'Уточнение июнь'!Заголовки_для_печати</vt:lpstr>
      <vt:lpstr>'Уточнение июнь'!Область_печати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2023-06-09T09:23:49Z</cp:lastPrinted>
  <dcterms:created xsi:type="dcterms:W3CDTF">2023-06-09T09:21:50Z</dcterms:created>
  <dcterms:modified xsi:type="dcterms:W3CDTF">2023-06-09T09:23:53Z</dcterms:modified>
</cp:coreProperties>
</file>