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05" windowWidth="27555" windowHeight="12300"/>
  </bookViews>
  <sheets>
    <sheet name="2022 год" sheetId="1" r:id="rId1"/>
  </sheets>
  <definedNames>
    <definedName name="_xlnm.Print_Titles" localSheetId="0">'2022 год'!$4:$5</definedName>
    <definedName name="_xlnm.Print_Area" localSheetId="0">'2022 год'!$A$1:$H$142</definedName>
  </definedNames>
  <calcPr calcId="145621"/>
</workbook>
</file>

<file path=xl/calcChain.xml><?xml version="1.0" encoding="utf-8"?>
<calcChain xmlns="http://schemas.openxmlformats.org/spreadsheetml/2006/main">
  <c r="F118" i="1" l="1"/>
  <c r="G118" i="1" s="1"/>
  <c r="K104" i="1"/>
  <c r="G104" i="1"/>
  <c r="G103" i="1"/>
  <c r="G102" i="1"/>
  <c r="G101" i="1"/>
  <c r="G100" i="1"/>
  <c r="K99" i="1"/>
  <c r="G99" i="1"/>
  <c r="K97" i="1"/>
  <c r="J97" i="1"/>
  <c r="I97" i="1"/>
  <c r="G97" i="1"/>
  <c r="K96" i="1"/>
  <c r="J96" i="1"/>
  <c r="I96" i="1"/>
  <c r="G96" i="1"/>
  <c r="K95" i="1"/>
  <c r="J95" i="1"/>
  <c r="I95" i="1"/>
  <c r="G95" i="1"/>
  <c r="K94" i="1"/>
  <c r="J94" i="1"/>
  <c r="I94" i="1"/>
  <c r="G94" i="1"/>
  <c r="K93" i="1"/>
  <c r="J93" i="1"/>
  <c r="I93" i="1"/>
  <c r="G93" i="1"/>
  <c r="K92" i="1"/>
  <c r="J92" i="1"/>
  <c r="I92" i="1"/>
  <c r="G92" i="1"/>
  <c r="K91" i="1"/>
  <c r="J91" i="1"/>
  <c r="I91" i="1"/>
  <c r="G91" i="1"/>
  <c r="K90" i="1"/>
  <c r="J90" i="1"/>
  <c r="I90" i="1"/>
  <c r="G90" i="1"/>
  <c r="K89" i="1"/>
  <c r="J89" i="1"/>
  <c r="G89" i="1"/>
  <c r="K88" i="1"/>
  <c r="J88" i="1"/>
  <c r="I88" i="1"/>
  <c r="G88" i="1"/>
  <c r="K87" i="1"/>
  <c r="J87" i="1"/>
  <c r="I87" i="1"/>
  <c r="G87" i="1"/>
  <c r="F86" i="1"/>
  <c r="E86" i="1"/>
  <c r="G86" i="1" s="1"/>
  <c r="K86" i="1" s="1"/>
  <c r="M85" i="1"/>
  <c r="G85" i="1"/>
  <c r="G67" i="1"/>
  <c r="G65" i="1"/>
  <c r="G63" i="1"/>
  <c r="G62" i="1"/>
  <c r="G61" i="1"/>
  <c r="G60" i="1"/>
  <c r="G57" i="1"/>
  <c r="G56" i="1"/>
  <c r="G55" i="1" s="1"/>
  <c r="F55" i="1"/>
  <c r="E55" i="1"/>
  <c r="G51" i="1"/>
  <c r="G36" i="1"/>
  <c r="G33" i="1"/>
  <c r="G30" i="1"/>
  <c r="G28" i="1" s="1"/>
  <c r="F28" i="1"/>
  <c r="E28" i="1"/>
  <c r="G23" i="1"/>
  <c r="G7" i="1" s="1"/>
  <c r="G22" i="1"/>
  <c r="G11" i="1"/>
  <c r="F7" i="1"/>
  <c r="F6" i="1" s="1"/>
  <c r="E7" i="1"/>
  <c r="E6" i="1"/>
  <c r="G6" i="1" l="1"/>
</calcChain>
</file>

<file path=xl/sharedStrings.xml><?xml version="1.0" encoding="utf-8"?>
<sst xmlns="http://schemas.openxmlformats.org/spreadsheetml/2006/main" count="566" uniqueCount="361">
  <si>
    <t>Приложение 1</t>
  </si>
  <si>
    <t>Отчет по плану  мероприятий по увеличению эффективности  использования собственной доходной базы и оптимизации расходов бюджета Миасского городского округа в   2022 году</t>
  </si>
  <si>
    <t>№ п/п</t>
  </si>
  <si>
    <t xml:space="preserve">Наименование </t>
  </si>
  <si>
    <t>Проведенная работа</t>
  </si>
  <si>
    <t>Срок исполнения</t>
  </si>
  <si>
    <t xml:space="preserve">Результат (тыс.руб.): </t>
  </si>
  <si>
    <t>привлечено доходов (+) недополучено доходов (-)</t>
  </si>
  <si>
    <t>Контрольные показатели</t>
  </si>
  <si>
    <t>Факт на            01.01.2023 г.</t>
  </si>
  <si>
    <t>откл</t>
  </si>
  <si>
    <t>заключение</t>
  </si>
  <si>
    <t>В части снижения резервов по налоговым и неналоговым доходам (всего):</t>
  </si>
  <si>
    <t xml:space="preserve">Увеличение поступлений налоговых доходов, снижение недоимки по налоговым доходам </t>
  </si>
  <si>
    <t>1.</t>
  </si>
  <si>
    <t>Проведение мониторинга поступлений налоговых доходов в бюджет Миасского городского округа</t>
  </si>
  <si>
    <r>
      <rPr>
        <sz val="10.5"/>
        <color theme="1"/>
        <rFont val="Times New Roman"/>
        <family val="1"/>
        <charset val="204"/>
      </rPr>
      <t>Проводится ежедневный мониторин</t>
    </r>
    <r>
      <rPr>
        <sz val="10.5"/>
        <rFont val="Times New Roman"/>
        <family val="1"/>
        <charset val="204"/>
      </rPr>
      <t xml:space="preserve">г поступлений налоговых доходов. Поступления в бюджет Округа за 2022 год составили  2043624,5 тыс. рублей. Рост к аналогичному периоду  2021 года составил 18,9%, или 325188,2 тыс. рублей </t>
    </r>
  </si>
  <si>
    <t>ежедневно</t>
  </si>
  <si>
    <t>Х</t>
  </si>
  <si>
    <t>2.</t>
  </si>
  <si>
    <t>Проведение мониторинга поступления налога на доходы физических (далее - НДФЛ), в том числе в разрезе крупнейших плательщиков</t>
  </si>
  <si>
    <t>Проводится ежемесячный мониторинг поступлений НДФЛ (в том числе в разрезе крупнейших плательщиков). Поступление доходов по налогу  по состоянию на  01.01.2023 года от НДФЛ составило 1393065,1 тыс. рублей. Рост к  аналогичному уровню  2021 года составил 21,7%, или 248213,2 тыс. рублей</t>
  </si>
  <si>
    <t>ежемесячно</t>
  </si>
  <si>
    <t>2.1.</t>
  </si>
  <si>
    <r>
      <t>Проведение анализа причин снижения поступления НДФЛ, в том числе в разрезе крупнейших плательщиков.</t>
    </r>
    <r>
      <rPr>
        <sz val="12"/>
        <color rgb="FF000000"/>
        <rFont val="Times New Roman"/>
        <family val="1"/>
        <charset val="204"/>
      </rPr>
      <t xml:space="preserve"> </t>
    </r>
    <r>
      <rPr>
        <sz val="10.5"/>
        <color rgb="FF000000"/>
        <rFont val="Times New Roman"/>
        <family val="1"/>
        <charset val="204"/>
      </rPr>
      <t>Предоставление информации для принятия решения о приглашении руководителей организаций на заседание межведомственной группы</t>
    </r>
  </si>
  <si>
    <t>Подготовлено 12  аналитических материалов по организациям Округа, допустившим снижение поступлений</t>
  </si>
  <si>
    <t>3.</t>
  </si>
  <si>
    <t>Организация работы по снижению задолженности по налогам и сборам в консолидированный бюджет Челябинской области, бюджет Миасского городского округа  и координация работы межведомственных рабочих групп по снижению задолженности по налогам и сборам в консолидированный бюджет Челябинской области:</t>
  </si>
  <si>
    <t>3.1.</t>
  </si>
  <si>
    <t>проведение мониторинга и анализа недоимки по налоговым платежам. Обеспечение снижение  недоимки по местным налогам по состоянию на 01.01.2023 г. (без учета безнадежной к взысканию) по сравнению с недоимкой по состоянию на 01.01.2022 г.;</t>
  </si>
  <si>
    <t xml:space="preserve">Проводится ежемесячный мониторинг и анализ задолженности недоимки по налоговым доходам. На 01.01.2023 г.  недоимка по налоговым доходам (реальная к взысканию)  составила  62043,1 тыс. рублей </t>
  </si>
  <si>
    <t>3.2.</t>
  </si>
  <si>
    <t>направление (в электронном виде) в администрации муниципальных образований информации о налогоплательщиках, имеющих задолженность по налогам, зачисляемым в региональный и местные бюджеты, для проведения совещаний;</t>
  </si>
  <si>
    <t xml:space="preserve">МРИ ФНС № 23 по Челябинской области ежемесячно в Администрацию МГО направляются списки по  должникам </t>
  </si>
  <si>
    <t>ежемесячно до 15-го числа месяца, следующего за отчетным</t>
  </si>
  <si>
    <t>3.3.</t>
  </si>
  <si>
    <t>направление (в электронном виде) в администрации муниципальных образований информации о наличии задолженности по имущественным налогам у сотрудников для ее дальнейшего погашения;</t>
  </si>
  <si>
    <t>МРИ ФНС № 23 по Челябинской области  в адрес Администрации МГО направлено11 информационных писем</t>
  </si>
  <si>
    <t>ежеквартально до 15-го числа месяца, следующего за отчетным</t>
  </si>
  <si>
    <t>3.4.</t>
  </si>
  <si>
    <t>направление (в электронном виде) в администрации муниципальных образований информации об организациях - работодателях, сотрудники которых имеют задолженность по имущественным налогам, более 50 тыс. рублей для проведения совещаний;</t>
  </si>
  <si>
    <t>МРИ ФНС № 23 по Челябинской области  в адрес Администрации МГО направлено 11 информационных писем</t>
  </si>
  <si>
    <t>3.5.</t>
  </si>
  <si>
    <t>направление (в электронном виде) в администрации муниципальных образований информации о работодателях - бюджетных организациях, сотрудники которых имеют задолженность по имущественным налогам, для проведения совещаний;</t>
  </si>
  <si>
    <t>3.6.</t>
  </si>
  <si>
    <t>проведение заседаний  рабочей группы  по обеспечению полноты и своевременности поступления налогов, сборов в консолидированный бюджет Челябинской области и страховых взносов в государственные внебюджетные фонды, арендной платы земли Миасского городского округа, имеющими неудовлетворительные экономические показатели и выработке механизмов, препятствующих рейдерскому захвату предприятий и организаций всех форм собственности на территории Миасского городского округа, по межведомственному  взаимодействию по вопросам организации работы в части легализации трудовых отношений и сокращения неформальной занятости на территории Миасского городского округа;</t>
  </si>
  <si>
    <r>
      <rPr>
        <sz val="10.5"/>
        <rFont val="Times New Roman"/>
        <family val="1"/>
        <charset val="204"/>
      </rPr>
      <t>За 2022 г. было проведено16 зас</t>
    </r>
    <r>
      <rPr>
        <sz val="10.5"/>
        <color theme="1"/>
        <rFont val="Times New Roman"/>
        <family val="1"/>
        <charset val="204"/>
      </rPr>
      <t>еданий рабочей группы, на которых рассматривались вопросы:
- по обеспечению полноты и своевременности поступления налогов, сборов в консолидированный бюджет Челябинской области, бюджет Миасского городского округа и страховых взносов в государственные внебюджетные фонды, арендной платы за землю Миасского городского округа, по снижению недоимки по местным налогам, о задолженности по имущественным налогам физических лиц, в том числе о задолженности по уплате ЕНВД и ПСН;
- по вопросу обязательной уплаты задолженности по имущественным налогам физических лиц;
- об организации работы по легализации налоговой базы в отношении работодателей, выплачивающих заработную плату ниже среднего уровня по отрасли, установленную на основании анализа расчетов по страховым взносам за истекшие отчетные периоды, а также по  повышению уровня заработной платы до уровня средней заработной платы работников Миасского городского округа до уровня МРОТ, установленного по Челябинской области;
- по решению отдельных вопросов</t>
    </r>
  </si>
  <si>
    <t>Всего на заседания рабочей группы в отчетном периоде приглашены 317 организации МГО, ИП МГО и физ.лиц,  в том числе:
- 230 организации МГО и ИП МГО - вопросу налоговой задолженности, задолженности в государственные внебюджетные фонды (по данным Межрайонной ИФНС России № 23 по Челябинской области), в том числе  21 организаций МГО по задолженности по арендной плате за землю МГО (по данным Управления архитектуры, градостроительства и земельных отношений Администрации МГО).
- 87 организаций по  легализации налоговой базы в отношении работодателей, выплачивающих заработную плату ниже среднего уровня по отрасли, установленную на основании анализа расчетов по страховым взносам за истекшие отчетные периоды, а также по  повышению уровня заработной платы до уровня средней заработной платы работников Миасского городского округа до уровня МРОТ, установленного по Челябинской области.</t>
  </si>
  <si>
    <t>3.7.</t>
  </si>
  <si>
    <t>проведение совещаний, направленных на повышение собираемости налоговых платежей путем воздействия на работодателя с целью дальнейшего погашения задолженности по имущественным налогам сотрудниками (по данными МРИ ФНС № 23 по Челябинской  области)</t>
  </si>
  <si>
    <t>В рамках рабочей группы проведена разъяснительная работа с работниками Администрации МГО, отраслевых (функциональных) органов Администрации МГО, а также с сотрудниками муниципальных и бюджетных организаций МГО по вопросу обязательной уплаты задолженности по имущественным налогам физических лиц</t>
  </si>
  <si>
    <t>ежеквартально</t>
  </si>
  <si>
    <t>3.8.</t>
  </si>
  <si>
    <t>организация работы комиссии по легализации налоговой базы в отношении работодателей, выплачивающих заработную плату ниже среднего уровня по отрасли, установленную на основании анализа расчетов по страховым взносам за истекшие отчетные периоды (по данными МРИ ФНС № 23 по Челябинской );</t>
  </si>
  <si>
    <t>За 2022 год в рамках рабочей группы проведена работа с работодателями по легализации налоговой базы в отношении работодателей, выплачивающих заработную плату ниже среднего уровня по отрасли, установленную на основании анализа расчетов по страховым взносам за истекшие отчетные периоды (по данным  МРИ ФНС № 23 по Челябинской области).
Проведено 4  заседания рабочей группы, на которых рассматривался вопрос об организации работы по легализации налоговой базы в отношении работодателей, выплачивающих заработную плату ниже среднего уровня по отрасли, установленную на основании анализа расчетов по страховым взносам за истекшие отчетные периоды, а также по  повышению уровня заработной платы до уровня средней заработной платы работников Миасского городского округа до уровня МРОТ, установленного по Челябинской области.
Было приглашено 87 организаций, 12 руководителей дали обратную связь (письмо). Работа с остальными организациями будет продолжена</t>
  </si>
  <si>
    <t>3.9.</t>
  </si>
  <si>
    <t>организация работы по повышению уровня заработной платы до уровня средней заработной платы работников Миасского городского округа до уровня МРОТ, установленного по Челябинской области (по данными МРИ ФНС № 23 по Челябинской области о работодателях, выплачивающих заработную плату ниже уровня МРОТ, установленного в Челябинской области)</t>
  </si>
  <si>
    <t>За 2022 год в рамках рабочей группы проведена работа по повышению уровня заработной платы до уровня средней заработной платы работников Миасского городского округа до уровня МРОТ, установленного по Челябинской области (по данными МРИ ФНС № 23 по Челябинской области о работодателях, выплачивающих заработную плату ниже уровня МРОТ, установленного в Челябинской области)
Проведено 4 заседания рабочей группы, на которых рассматривался вопрос об организации работы по легализации налоговой базы в отношении работодателей, выплачивающих заработную плату ниже среднего уровня по отрасли, установленную на основании анализа расчетов по страховым взносам за истекшие отчетные периоды, а также по  повышению уровня заработной платы до уровня средней заработной платы работников Миасского городского округа до уровня МРОТ, установленного по Челябинской области.
Было приглашено 52 организации, 9 руководителей предоставили пояснения. Работа с остальными  организациями будет продолжена</t>
  </si>
  <si>
    <t>4.</t>
  </si>
  <si>
    <t>Повышение эффективности  работы налогового органа, отдела судебных приставов по взысканию задолженности по местным налогам  в бюджет Миасского городского округа</t>
  </si>
  <si>
    <t xml:space="preserve">Совместно с отделом судебных приставов проведен 1 рейд по взысканию задолженности по местным налогам в бюджет Миасского городского округа </t>
  </si>
  <si>
    <t>5.</t>
  </si>
  <si>
    <t>Проведение мониторинга результатов работы Межведомственной комиссии по:</t>
  </si>
  <si>
    <t>в течение года</t>
  </si>
  <si>
    <t>-формированию баз данных по вновь введенным объектам налогообложения налогом на имущество физических лиц (объекты незавершенного строительства, хозяйственные строения и сооружения, машино-места);</t>
  </si>
  <si>
    <t xml:space="preserve">Инвентаризация объектов домов, право собственности на которые не зарегистрировано или зарегистрировано на меньшую площадь не проводилось. </t>
  </si>
  <si>
    <t xml:space="preserve">-инвентаризации объектов, пригодных и используемых для  проживания, право собственности на которые не зарегистрировано  или зарегистрированы на меньшую площадь (количество выявленных объектов, из них зарегистрированные объекты и привлеченные к налогообложению) </t>
  </si>
  <si>
    <t>Инвентаризация объектов домов, право собственности на которые не зарегистрировано или зарегистрировано на меньшую площадь не проводилось. Совещания межведомственной комиссии за  2022 года не проводились</t>
  </si>
  <si>
    <t>6.</t>
  </si>
  <si>
    <t>Проведение мероприятий, обеспечивающих предложения на торгах в собственность земельных участков, высвобожденных из-под ветхоаварийного жилья, сформированных вновь земельных участков под индивидуальное жилищное строительство. Для повышения заинтересованности потенциальных инвесторов и повышения уровня доходов бюджета от продажи земельных участков максимально прорабатывать технические условия подключения объектов к сетям инженерно-технического обеспечения</t>
  </si>
  <si>
    <t>7.</t>
  </si>
  <si>
    <t>Проведение разъяснительной работы с населением о необходимости своевременной уплаты имущественных налогов с физических лиц путем информирования о сроках уплаты и последствиях несвоевременности уплаты имущественных налогов</t>
  </si>
  <si>
    <t>В рамках проведения разъяснительной работы с населением о необходимости своевременной уплаты имущественных налогов с физических лиц путем информирования о сроках уплаты и последствиях несвоевременности уплаты имущественных налогов МРИ ФНС № 23 по  Челябинской области проведены следующие мероприятия: трансляция аудироликов на  ТРК "СЛОН", Love - радио г. Миасс, радио "Дача", "Дорожное" радио, радио "Пионер", радио "Хит ФМ", радио "Шансон", "Новое" радио - 2201 выход. Газеты – 19 статей; Сайты - 174 размещений на сайтах, 14 интервью.</t>
  </si>
  <si>
    <t>Увеличение поступления  неналоговых доходов, снижение задолженности по неналоговым доходам:</t>
  </si>
  <si>
    <t>8.</t>
  </si>
  <si>
    <t>Проведение мониторинга поступления неналоговых доходов в бюджет Миасского городского округа</t>
  </si>
  <si>
    <t>Проводится ежедневный мониторинг поступлений. Поступления в бюджет Округа на 01.01.2023 года неналоговых доходов составили 227666,6 тыс. рублей</t>
  </si>
  <si>
    <t>9.</t>
  </si>
  <si>
    <r>
      <t>Осуществление мониторинга задолженности по арендной плате за пользование муниципальным имуществом и земельными участками, в разрезе арендаторов. Обеспечение снижения  задолженности по неналоговым доходам (без учета безнадежной к взысканию) на 01.01.2023 г. по сравнению с недоимкой по состоянию на 01.01.2022 г.</t>
    </r>
    <r>
      <rPr>
        <sz val="11"/>
        <color theme="1"/>
        <rFont val="Calibri"/>
        <family val="2"/>
        <charset val="204"/>
        <scheme val="minor"/>
      </rPr>
      <t xml:space="preserve"> </t>
    </r>
    <r>
      <rPr>
        <sz val="10.5"/>
        <color theme="1"/>
        <rFont val="Times New Roman"/>
        <family val="1"/>
        <charset val="204"/>
      </rPr>
      <t>Проведение заседаний рабочей группы по контролю за поступлением арендной платы за землю в бюджет Миасского городского округа</t>
    </r>
  </si>
  <si>
    <r>
      <rPr>
        <sz val="10.5"/>
        <rFont val="Times New Roman"/>
        <family val="1"/>
        <charset val="204"/>
      </rPr>
      <t>Задолженность по неналоговым доходам (реальная к взысканию) на 01.01.2023 года по данным ГАД составляет 131600,4 тыс. рублей. Рост к 01.01.2022 года составил 6,4%, или 7920,5 тыс. рублей, в основном, в части увеличения задолженности по арендной плате за земли, собственность на которые не разграничена.</t>
    </r>
    <r>
      <rPr>
        <sz val="10.5"/>
        <color rgb="FFFF0000"/>
        <rFont val="Times New Roman"/>
        <family val="1"/>
        <charset val="204"/>
      </rPr>
      <t xml:space="preserve">
</t>
    </r>
    <r>
      <rPr>
        <sz val="10.5"/>
        <rFont val="Times New Roman"/>
        <family val="1"/>
        <charset val="204"/>
      </rPr>
      <t xml:space="preserve">За 2022 год проведено: 
- 10 заседаний  рабочей группы, на которых заслушаны арендаторы, имеющие задолженность по арендной плате за земли. Сумма погашенной задолженности составляет </t>
    </r>
    <r>
      <rPr>
        <b/>
        <sz val="10.5"/>
        <rFont val="Times New Roman"/>
        <family val="1"/>
        <charset val="204"/>
      </rPr>
      <t>2368,1 тыс. рублей</t>
    </r>
    <r>
      <rPr>
        <sz val="10.5"/>
        <rFont val="Times New Roman"/>
        <family val="1"/>
        <charset val="204"/>
      </rPr>
      <t xml:space="preserve">
- 12 заседаний межведомственной рабочей группы, на которых  заслушены арендаторы имеющие задолженность по арендной плате за земли. Сумма погашенной задолженности составляет </t>
    </r>
    <r>
      <rPr>
        <b/>
        <sz val="10.5"/>
        <rFont val="Times New Roman"/>
        <family val="1"/>
        <charset val="204"/>
      </rPr>
      <t xml:space="preserve"> 1270,7 тыс. рублей</t>
    </r>
  </si>
  <si>
    <t>10.</t>
  </si>
  <si>
    <t xml:space="preserve">Разработка Дорожной карты (далее - Дорожной карты) по сокращению задолженности в бюджет Миасского городского округа арендной платы за земельные участки   </t>
  </si>
  <si>
    <t>Дорожная карта разработана и утверждена Главой Округа</t>
  </si>
  <si>
    <t>до 15 февраля 2022 года</t>
  </si>
  <si>
    <t>11.</t>
  </si>
  <si>
    <t xml:space="preserve">Направление информации об итогах реализации мероприятий Дорожной карты в адрес Главы Округа </t>
  </si>
  <si>
    <t xml:space="preserve">Дорожная карта направляется в адрес Главы Округа в установленные сроки  </t>
  </si>
  <si>
    <t>ежеквартально до 20 числа месяца, следующего за отчетным</t>
  </si>
  <si>
    <t>12.</t>
  </si>
  <si>
    <t>Активизация претензионно - исковой работы с должниками по:
- арендной плате за землю</t>
  </si>
  <si>
    <r>
      <t xml:space="preserve">Направлено 241 претензия  о взыскании задолженности по арендной плате за земли. Поступило оплаты по претензиям </t>
    </r>
    <r>
      <rPr>
        <b/>
        <sz val="10.5"/>
        <rFont val="Times New Roman"/>
        <family val="1"/>
        <charset val="204"/>
      </rPr>
      <t>6268,3 тыс. рублей</t>
    </r>
  </si>
  <si>
    <t>постоянно</t>
  </si>
  <si>
    <t>Активизация исковой работы с должниками по:
- арендной плате за пользование муниципальным имуществом,
-  доходам от найма жилых помещений</t>
  </si>
  <si>
    <r>
      <rPr>
        <sz val="10.5"/>
        <rFont val="Times New Roman"/>
        <family val="1"/>
        <charset val="204"/>
      </rPr>
      <t>За 2022 год  направлено 13 претензий по арендной плате за пользование муниципальным имуществом. Поступило оплаты по претензиям</t>
    </r>
    <r>
      <rPr>
        <b/>
        <sz val="10.5"/>
        <rFont val="Times New Roman"/>
        <family val="1"/>
        <charset val="204"/>
      </rPr>
      <t xml:space="preserve"> 952,6 тыс. рублей.</t>
    </r>
    <r>
      <rPr>
        <sz val="10.5"/>
        <rFont val="Times New Roman"/>
        <family val="1"/>
        <charset val="204"/>
      </rPr>
      <t xml:space="preserve">
В судебные органы направлено 6 исков по взысканию задолженности. Поступлений в бюджет Округа (судебные взыскания)  на сумму </t>
    </r>
    <r>
      <rPr>
        <b/>
        <sz val="10.5"/>
        <rFont val="Times New Roman"/>
        <family val="1"/>
        <charset val="204"/>
      </rPr>
      <t>205,3 тыс. рублей.</t>
    </r>
    <r>
      <rPr>
        <b/>
        <sz val="10.5"/>
        <color rgb="FFFF0000"/>
        <rFont val="Times New Roman"/>
        <family val="1"/>
        <charset val="204"/>
      </rPr>
      <t xml:space="preserve">
</t>
    </r>
    <r>
      <rPr>
        <sz val="10.5"/>
        <rFont val="Times New Roman"/>
        <family val="1"/>
        <charset val="204"/>
      </rPr>
      <t xml:space="preserve">За отчетный период   направлено 65 требований о взыскании задолженности по доходам от найма жилых помещений. Поступило оплаты по претензиям </t>
    </r>
    <r>
      <rPr>
        <b/>
        <sz val="10.5"/>
        <rFont val="Times New Roman"/>
        <family val="1"/>
        <charset val="204"/>
      </rPr>
      <t>0,4 тыс. рублей</t>
    </r>
    <r>
      <rPr>
        <sz val="10.5"/>
        <rFont val="Times New Roman"/>
        <family val="1"/>
        <charset val="204"/>
      </rPr>
      <t xml:space="preserve">. В судебные органы направлено 37  исков по взысканию задолженностис. Сумма взысканной задолженностипо исполнителььным листам </t>
    </r>
    <r>
      <rPr>
        <b/>
        <sz val="10.5"/>
        <rFont val="Times New Roman"/>
        <family val="1"/>
        <charset val="204"/>
      </rPr>
      <t>194,6 тыс. рублей</t>
    </r>
  </si>
  <si>
    <t>13.</t>
  </si>
  <si>
    <t>Содействие выполнению мероприятий по проведению оценки кадастровой стоимости земельных участков, расположенных в границах Округа (в случае принятия уполномоченным органом власти Челябинской области соответствующего решения)</t>
  </si>
  <si>
    <t xml:space="preserve">По мере поступления запросов, проводится сотрудничество с Филиалом  ФГБУ «ФКП Росреестра» по Челябинской  области,  в целях предоставления информации, необходимой для определения кадастровой стоимости земельных участков различных категорий </t>
  </si>
  <si>
    <t>14.</t>
  </si>
  <si>
    <t>Проведение разъяснительной работы с организациями, гражданами о недопустимости и последствиях несвоевременной уплаты аренды за муниципальное имущество, землю. Взыскание пени и штрафов за несвоевременное перечисление арендной платы по договорам. Проведение сверок с плательщиками</t>
  </si>
  <si>
    <r>
      <rPr>
        <sz val="10.5"/>
        <rFont val="Times New Roman"/>
        <family val="1"/>
        <charset val="204"/>
      </rPr>
      <t>При выдаче договора аренды проводится беседа с арендаторами о недопустимости и последствиях несвоевременной уплаты аренды за землю.</t>
    </r>
    <r>
      <rPr>
        <sz val="10.5"/>
        <color rgb="FFFF0000"/>
        <rFont val="Times New Roman"/>
        <family val="1"/>
        <charset val="204"/>
      </rPr>
      <t xml:space="preserve">
</t>
    </r>
    <r>
      <rPr>
        <sz val="10.5"/>
        <rFont val="Times New Roman"/>
        <family val="1"/>
        <charset val="204"/>
      </rPr>
      <t xml:space="preserve">Направлено 3542 смс – сообщений оповещений арендаторам имеющим задолженность с напоминанием об оплате задолженности. </t>
    </r>
    <r>
      <rPr>
        <sz val="10.5"/>
        <color rgb="FFFF0000"/>
        <rFont val="Times New Roman"/>
        <family val="1"/>
        <charset val="204"/>
      </rPr>
      <t xml:space="preserve">
</t>
    </r>
    <r>
      <rPr>
        <sz val="10.5"/>
        <rFont val="Times New Roman"/>
        <family val="1"/>
        <charset val="204"/>
      </rPr>
      <t xml:space="preserve">На сайте Администрации ежеквартально размещается информация о сроках оплаты. Ведется разъяснительная работа с должниками через телефонную связь и электронную почту. В адрес плательщиков направляются акты сверки. </t>
    </r>
    <r>
      <rPr>
        <sz val="10.5"/>
        <color rgb="FFFF0000"/>
        <rFont val="Times New Roman"/>
        <family val="1"/>
        <charset val="204"/>
      </rPr>
      <t xml:space="preserve">
</t>
    </r>
    <r>
      <rPr>
        <sz val="10.5"/>
        <rFont val="Times New Roman"/>
        <family val="1"/>
        <charset val="204"/>
      </rPr>
      <t xml:space="preserve">По состоянию на 01.01.2023 года оплачено пени и штрафов в сумме </t>
    </r>
    <r>
      <rPr>
        <b/>
        <sz val="10.5"/>
        <rFont val="Times New Roman"/>
        <family val="1"/>
        <charset val="204"/>
      </rPr>
      <t>2063,1 тыс. рублей</t>
    </r>
    <r>
      <rPr>
        <sz val="10.5"/>
        <color rgb="FFFF0000"/>
        <rFont val="Times New Roman"/>
        <family val="1"/>
        <charset val="204"/>
      </rPr>
      <t xml:space="preserve">
</t>
    </r>
  </si>
  <si>
    <t>15.</t>
  </si>
  <si>
    <t>Проведение мониторинга  целевого использования земельных участков из категории «земли сельскохозяйственного назначения», земель с разрешенным использованием «для проектирования и строительства»</t>
  </si>
  <si>
    <t>Проведено 1769 обследований земельных участков, находящихся на землях собственность на которые не разграничена, выявлено 8 земельных участков в части расхождения фактического использования с утвержденным видом разрешенного использования (на земельных участках числятся объекты незавершенного строительства, а фактически расположены здания).  Администрация МГО не уполномочена на проведение экспертиз в части нахождения на земельном участке объекта завершенного  строительства, специалисты выявляют внешние признаки завершенности объектов  и изменение начислений арендной платы в данном случае может повлечь дополнительные судебные расходы</t>
  </si>
  <si>
    <t>16.</t>
  </si>
  <si>
    <t>Проведение информационно - разъяснительных мероприятий с физическими лицами, уклоняющимися от постановки объектов на кадастровый учет и регистрации прав на объекты недвижимости, в том числе земельные участки (проведение встреч, размещение информации на стендах, предназначенных для объявлений, информирование в СМИ, брошюр, листовок и т.п.).</t>
  </si>
  <si>
    <t xml:space="preserve">Создана комиссия, утвержденная постановлением Администрации МГО № 692 от 17.02.2020г. «О внесении изменений в постановление Администрации Миасского городского округа от 15.07.2014г. № 4366 «Об утверждении Межведомственной комиссии»
</t>
  </si>
  <si>
    <t>на постоянной основе</t>
  </si>
  <si>
    <t>17.</t>
  </si>
  <si>
    <t>Направление в Филиал ФГБУ «ФКП Росреестра» по Челябинской области:</t>
  </si>
  <si>
    <t>17.1.</t>
  </si>
  <si>
    <t>Информации для внесения сведений в ЕГРН в результате проведенных мероприятий по принятым решениям об определении категории земель и (или) вида разрешенного пользования, по  уточнению сведений о характеристиках объектов (категории земель, вид разрешенного пользования и т.п.);</t>
  </si>
  <si>
    <t xml:space="preserve">Проведена работа по 375 земельным участкам (изменение вида разрешенного использования). 
Изменение вида разрешенного использования не повлияло на арендную плату за земельные участки (приведение в соответствие с классификатором)
</t>
  </si>
  <si>
    <t>по мере выявления</t>
  </si>
  <si>
    <t>17.2.</t>
  </si>
  <si>
    <t xml:space="preserve">Информации для внесения сведений в ЕГРН в случае:
- выдачи разрешения на ввод объекта капитального строительства (далее - ОКС) в эксплуатацию;
- принятия решений об изменении назначения ОКС, разрешенного использования земельного участка, отнесении земельного участка к определенной категории земель и т.д.
</t>
  </si>
  <si>
    <t>За  2022 год выдано 65 разрешений на ввод объектов в эксплуатацию</t>
  </si>
  <si>
    <t>17.3.</t>
  </si>
  <si>
    <t>Документов, необходимых для постановки на государственный кадастровый учет ОКС и земельных участков, отсутствующих в базе данных налогового органа и в ЕГРН, по которым установлены факты использования объектов недвижимости, сведения о которых отсутствуют в ЕГРН</t>
  </si>
  <si>
    <t>В орган регистрации направляются сведения для внесения в ЕГРН при изменении назначения ОКС</t>
  </si>
  <si>
    <t>18.</t>
  </si>
  <si>
    <t xml:space="preserve">Проведение в процессе оказания государственных и муниципальных услуг, предусматривающих использование адресов объектов недвижимого имущества, сопоставления сведений о наименовании населенных пунктов, элементов улично- дорожной сети и нумерации домов, размещенных в федеральной информационной адресной системе (далее - ФИАС). В случае выявления ошибок информировать об этом МРИ ФНС № 23 по Челябинской области  </t>
  </si>
  <si>
    <t>За 2022 год поступило и внесено 99 объектов недвижимого имущества, сопоставления сведений о наименовании населенных пунктов, элементов улично-дорожной сети и нумерации домов, размещенных в федеральной информационной адресной системе (далее - ФИАС)</t>
  </si>
  <si>
    <t>19.</t>
  </si>
  <si>
    <t>Обеспечение своевременного внесения в ФИАС актуальных сведений об элементах планировочной структуры, улично-дорожной сети; объектах адресации, типах зданий и помещений, а также направляемых МРИ ФНС № 23 по Челябинской области  Челябинской области отсутствующих (ошибочных) адресных объектов</t>
  </si>
  <si>
    <t>За 2022 год внесено в ФИАС 177 актуальных сведений об элементах планировочной структуры, улично-дорожной сети; объектах адресации, типах зданий и помещений</t>
  </si>
  <si>
    <t>20.</t>
  </si>
  <si>
    <t>Принятие мер для внесения изменений в правоустанавливающие документы по земельным участкам, предоставленным в аренду с видом разрешенного использования «для проектирования и строительства» при выявлении фактов наличия на участках введенных в эксплуатацию объектов капитального строительства</t>
  </si>
  <si>
    <t>За 2022 год  выдано 65  разрешения на ввод объектов в эксплуатацию, из них 27 объектов на земельных участках, переданных в аренду. Информация о выданных разрешениях на ввод объектов в эксплуатацию передается для перерасчета арендной платы. При поступлении заявлений на ввод объектов в эксплуатацию проводится проверка по оплате арендных платежей</t>
  </si>
  <si>
    <t>21.</t>
  </si>
  <si>
    <t>Осуществление мониторинга своевременного предоставления информации о выданных разрешениях на ввод объектов в эксплуатацию для учета данной информации при расчете арендной платы за землю</t>
  </si>
  <si>
    <t>За 2022 год выдано 65 разрешений на ввод объектов в эксплуатацию</t>
  </si>
  <si>
    <t>22.</t>
  </si>
  <si>
    <t>Размещение информационных материалов (листовки, плакаты) в помещениях для приема налогоплательщиков в Администрации МГО</t>
  </si>
  <si>
    <t xml:space="preserve">Проводилась работа с физическими лицами, уклоняющимися от постановки объектов на кадастровый учет и регистрации прав на объекты недвижимости, в том числе земельные участки (проведение встреч, размещение информации на стендах, предназначенных для объявлений, информирование в СМИ, брошюр, листовок и т.п.) </t>
  </si>
  <si>
    <t>23.</t>
  </si>
  <si>
    <t>Оказание содействия в распространении информационных сообщений (заметки, новостные материалы) в средствах массовой информации на территории МГО</t>
  </si>
  <si>
    <t xml:space="preserve">На сайте Администрации Миасского городского округа размещается информация о сроках уплаты имущественных налогов.В помещениях для приема налогоплательщиков в Администрации МГО  размещены листовки о сроках уплаты имущественных налогов. Также информация о сроках уплаты имущественных налогов  была размещена в муниципальном транспорте </t>
  </si>
  <si>
    <t>24.</t>
  </si>
  <si>
    <t>Оказание содействия налоговым органам в размещении информационных продуктов (социальная реклама) на территории региона в средствах массовой информации, средствах наружной рекламы (баннеры, билборды, растяжки, аудио и видеоролики)</t>
  </si>
  <si>
    <t>В  рамках оказания содействия МРИ ФНС № 23 по Челябинской области  в размещении информационных продуктов (социальная реклама) на территории Округа на  постоянной основе осуществляется размещение  в средствах массовой информации, средствах наружной рекламы (баннеры на  билбордах; видео ролики на многоформатных рекламных конструкциях)</t>
  </si>
  <si>
    <t>25.</t>
  </si>
  <si>
    <t>Принятие мер, направленных на сокращение объемов дебиторской задолженности: инвентаризация числящейся на балансовом учете дебиторской задолженности. Проведение заседаний комиссии по рассмотрению вопросов о признании безнадежной к взысканию и списании задолженности по неналоговым доходам</t>
  </si>
  <si>
    <t>Проводится работа с должниками через телефонную связь и электронную почту. 
В 2022 году проведено 3 заседания комиссии по рассмотрению вопросов о признании безнадежной к взысканию и списании задолженности по неналоговым доходам в бюджет</t>
  </si>
  <si>
    <t>26.</t>
  </si>
  <si>
    <t>Активизация работы по взысканию задолженности по штрафам, налагаемым:</t>
  </si>
  <si>
    <t xml:space="preserve">- Административной комиссией, </t>
  </si>
  <si>
    <r>
      <t xml:space="preserve">В службу судебных приставов за 2022 год направлено 34  постановления  для возбуждения исполнительных производств и принудительного взыскания. Поступил от судебных приставов 93 платежа на сумму </t>
    </r>
    <r>
      <rPr>
        <b/>
        <sz val="10.5"/>
        <rFont val="Times New Roman"/>
        <family val="1"/>
        <charset val="204"/>
      </rPr>
      <t xml:space="preserve">49,4 тыс. рублей </t>
    </r>
  </si>
  <si>
    <t>- Комиссией по делам несовершеннолетних и защите их прав,</t>
  </si>
  <si>
    <r>
      <t xml:space="preserve">За 2022 год  направлено 461 постановление для возбуждения исполнительных производств  на общую сумму 471,6 тыс. рублей. Поступило от судебных приставов 1054 платежей на сумму </t>
    </r>
    <r>
      <rPr>
        <b/>
        <sz val="10.5"/>
        <rFont val="Times New Roman"/>
        <family val="1"/>
        <charset val="204"/>
      </rPr>
      <t>232,1 тыс. рублей</t>
    </r>
  </si>
  <si>
    <t>Направление соответствующих материалов в отдел судебных приставов</t>
  </si>
  <si>
    <t>Оптимизация, эффективное управление и распоряжение имуществом муниципальной казны:</t>
  </si>
  <si>
    <t>27.</t>
  </si>
  <si>
    <t>Проведение активной работы по инвентаризации неиспользованного  имущества, находящегося в муниципальной собственности путем  выявления неиспользованного (бесхозного) имущества и установления направления эффективного использования</t>
  </si>
  <si>
    <r>
      <rPr>
        <sz val="10.5"/>
        <rFont val="Times New Roman"/>
        <family val="1"/>
        <charset val="204"/>
      </rPr>
      <t>Проведена инвентаризация неиспользуемого имущества находящегося в безвозмездном пользовании, по результатам которой выявлено 4 объект недвижимого имущества: 
1) нежилое помещение расположенное по адресу: г. Миасс, ул. Павших Борцов, д.2, нежилое помещение №50 назначение: нежилое, общей площадью 124,6 кв.м., этаж: 1, кадастровый номер: 74:34:1100023:599 - данное помещение находится в пргнозном плане приватизации на 2022 г. После проведения независимой оценки рыночной стоимости имущества, будут выставлены на аукцион.
2) нежилое помещение,  этаж: 2, общей площадью 100,4 кв.м., кадастровый номер: 74:34:1800122:81, инв. 1К10200473, находящегося по адресу: Челябинская область, г. Миасс, ул. Спорта, д. 1, пом. 2 - был объявлен аукцион на право заключения договора аренды муниципального имущества. 08.07.2022 г. аукцион был признан несостоявшимся, ввиду отсутствия заявок на участие в аукционе.</t>
    </r>
    <r>
      <rPr>
        <sz val="10.5"/>
        <color rgb="FFFF0000"/>
        <rFont val="Times New Roman"/>
        <family val="1"/>
        <charset val="204"/>
      </rPr>
      <t xml:space="preserve">
</t>
    </r>
    <r>
      <rPr>
        <sz val="10.5"/>
        <rFont val="Times New Roman"/>
        <family val="1"/>
        <charset val="204"/>
      </rPr>
      <t xml:space="preserve">3) нежилое здание – банно-оздоровительный центр,  общей площадью 1024,1 кв.м., кадастровый номер: 74:34:1303005:70, находящегося по адресу: Челябинская область, г. Миасс, ул. Керченская, д. 38а - был объявлен аукцион на право заключения договора аренды муниципального имущества. 24.11.2022 аукцион был признан несостоявшимся, ввиду отсутствия заявок на участие в аукционе.
4) нежилое здание – прачечная и гараж,  общей площадью 410,8 кв.м., кадастровый номер: 74:34:1800009:70, инв. АД1К10201238, находящегося по адресу: Челябинская область, г. Миасс, ул. Городская, 1а - выставлен на аукцион  на право заключения договора аренды муниципального имущества. аукцион признан несостоявшимся, в связи с единственным участником открытого аукциона.
</t>
    </r>
  </si>
  <si>
    <t xml:space="preserve">Активизировать работу по  инвентаризации неиспользованного  имущества, находящегося в муниципальной собственности </t>
  </si>
  <si>
    <t>28.</t>
  </si>
  <si>
    <t>Проведение регулярного контроля эффективности использования объектов муниципального имущества (используемых на праве хозяйственного ведения, концессии, аренды, безвозмездного пользования) в целях выявления неэффективного использования или предоставления в пользование третьим лицам без согласования с собственником имущества</t>
  </si>
  <si>
    <t>Произведено 23 выездные проверки, нарушений в использовании имущества не выявлено</t>
  </si>
  <si>
    <t>29.</t>
  </si>
  <si>
    <t>Принятие мер для осуществления государственной регистрации права собственности округа на эксплуатируемые объекты капитального строительства, построенные за период 2008-2015 годы, осуществить их учет в муниципальной казне и Реестре имущества округа, а также принять меры для получения доходов в бюджет округа от их использования</t>
  </si>
  <si>
    <t>Технологический газопровод для развития Северной части города  право муниципальной собственности МГО зарегистрировано. Находится в аренде ООО «Тополь М». Учитывая, что документы, необходимые для регистрации права муниципальной собственности на иные объекты из перечня МКУ «Комитет по_x000D_ строительству» отсутствуют, принято решение оформить 11 объектов недвижимого имущества как бесхозяйные объекты в установленном законом порядке. В настоящее время оформлени право муниципальной собственности на 10 объектов газоснабжения</t>
  </si>
  <si>
    <t>30.</t>
  </si>
  <si>
    <r>
      <t>Принятие мер для осуществления государственной регистрации право собственности Округа на эксплуатируемые объекты инженерной структуры  Округа</t>
    </r>
    <r>
      <rPr>
        <sz val="12"/>
        <color rgb="FF000000"/>
        <rFont val="Times New Roman"/>
        <family val="1"/>
        <charset val="204"/>
      </rPr>
      <t xml:space="preserve"> </t>
    </r>
  </si>
  <si>
    <t>Поставлено на учет в Управлении Росреестра по Челябинской области 306 объект ЖКХ как бесхозяйных объектов недвижимого имущества.</t>
  </si>
  <si>
    <t>31.</t>
  </si>
  <si>
    <t>Проведение анализа заключенных договоров аренды, заключение дополнительных договоров аренды на текущий календарный год</t>
  </si>
  <si>
    <t xml:space="preserve">В ходе анализа договоров аренды земли, заключено 143 дополнительных соглашений. Проведенный анализ заключенных договоров аренды земли на изменение арендной платы, поступающей в бюджет Округа, не повлиял.
</t>
  </si>
  <si>
    <t>32.</t>
  </si>
  <si>
    <t>Организация и проведение аукционов по продаже права на заключение договоров аренды земельных участков для строительства капитальных и временных объектов</t>
  </si>
  <si>
    <r>
      <t xml:space="preserve">В отчетном периоде заключено 8 договоров аренды  земельных участков (с торгов). Поступления в бюджет Округа составили </t>
    </r>
    <r>
      <rPr>
        <b/>
        <sz val="10.5"/>
        <rFont val="Times New Roman"/>
        <family val="1"/>
        <charset val="204"/>
      </rPr>
      <t>16425,2 тыс. рублей</t>
    </r>
  </si>
  <si>
    <t>33.</t>
  </si>
  <si>
    <t>Организация и проведение аукционов по сдаче в аренду муниципального имущества</t>
  </si>
  <si>
    <t>Был объявлен 1 аукцион  на право заключения договора аренды муниципального имущества. Аукцион был признан несостоявшимся, в связи с отсутствием заявок на участие в аукционе</t>
  </si>
  <si>
    <t>34.</t>
  </si>
  <si>
    <t>Заключение договоров аренды на вновь сформированные земельные участки</t>
  </si>
  <si>
    <t>В отчетном периоде договоров не заключалось</t>
  </si>
  <si>
    <t>35.</t>
  </si>
  <si>
    <t>Принятие  мер к понуждению юридических и физических лиц, осуществляющих фактическое пользование земельными участками, к оформлению соответствующих правоустанавливающих документов в порядке, установленном Земельным кодексом РФ</t>
  </si>
  <si>
    <t>После проведения выездных обследований по 96  земельным участкам специалистами отдела муниципального земельного контроля были выявлении признаки самовольного занятия земель без оформленных в установленном порядке правоустанавливающих документов, пользователям направлены требования. 73 комплекта документов были направлены в Комиссию по демонтажу НТО, 14 комплектов направлены в Правовое управление для подачи  искового заявления в суд  для освобождения самовольно занятого земельного участка</t>
  </si>
  <si>
    <t>36.</t>
  </si>
  <si>
    <t>Осуществление мер, направленных на минимизацию последствий массового оспаривания собственниками (арендаторами) кадастровой стоимости земельных участков.</t>
  </si>
  <si>
    <t>В Министерство имущества Челябинской области (в Комиссию по расмотрению споров о результате определения кадастровой стоимости) подано 12 заявлений об оспаривании кадастровой стоимости</t>
  </si>
  <si>
    <t>Проведение мониторинга результатов работы Комиссии по рассмотрению споров о результатах определения кадастровой стоимости земельных участков</t>
  </si>
  <si>
    <t>В результате оспаривания кадастровой стоимости  потери арендной платы за 2022 год составили  1 530,5 тыс. руб.</t>
  </si>
  <si>
    <t>37.</t>
  </si>
  <si>
    <t xml:space="preserve">Осуществление выездных проверок с целью контроля использования муниципального имущества, переданного в аренду и безвозмездного пользования в целях выявления неэффективного использования или предоставления в пользование третьим лицам без согласования с собственником имущества </t>
  </si>
  <si>
    <t>Произведено 11 выездных проверок в целях осуществления обследования муниципального имущества, в целях исключения случаев самовольного использования и выявления неиспользуемого муниципального имущества</t>
  </si>
  <si>
    <t>в соответствии с утвержденным графиком на текущий год</t>
  </si>
  <si>
    <t>38.</t>
  </si>
  <si>
    <t>Осуществление контроля за поступлением доходов от перечисления части прибыли, оставшейся после уплаты налогов и сборов, иных обязательных платежей, муниципальными унитарными предприятиями МГО по результатам работы за отчетный период</t>
  </si>
  <si>
    <t xml:space="preserve">Управлением имущественных отношений проводятся балансовые комиссии по подведению итогов финансово-хозяйственной деятельности муниципальных унитарных предприятий, осуществляется контроль за поступлением доходов от перечисления части прибыли в бюджет МГО. В бюджет МГО Муниципальными унитарными предприятиями в 2022 г. перечислено 1611,0 тыс. рублей 
МУП «Расчетный центр» МГО – 967, 6 тыс. рублей,
МУП «Городская управляющая компания» - 261,3  рублей,
МУП УПП МГО - 382,1 рублей </t>
  </si>
  <si>
    <t>в срок, установленный для перечисления  доходов</t>
  </si>
  <si>
    <t>39.</t>
  </si>
  <si>
    <t>Проведение документального оформления созданных неотделимых улучшений арендованного муниципального имущества и неотделимых улучшений имущества, переданного в хозяйственное ведение муниципальных унитарных предприятий</t>
  </si>
  <si>
    <t>Решением Собрания депутатов № 22 от 22.06.2018  г. утверждено Положение «О порядке принятия неотделимых улучшений муницип. имущества, произведенных арендатором (ссудополучателем, концессионером) муниципальными учреждениями и унитарными предприятиями МГО»   
В настоящее время завершена инвентаризация объектов, переданных по концессионным соглашениям, произведен  сбор информации о произведенных неотделимых улучшениях</t>
  </si>
  <si>
    <t>40.</t>
  </si>
  <si>
    <t>Проведение сравнительного анализа налоговой базы по арендной  плате  при  установлении коэффициент К1 в размере больше 1  по  виду деятельности осуществляемому на арендованном земельном участке: добыча  полезных ископаемых</t>
  </si>
  <si>
    <t>В настоящее время в аренде находятся 5 земельных участков с разрешенным использованием «Добыча недр открытым (карьеры, отвалы) и закрытым (шахты, скважины) способами». При определении размера арендной платы за вышеуказанные земельные участки применяется значение коэффициента К1 равное 0,2. Общий размер годовой арендной платы составляет 79,6 тыс. рублей. При установлении значения коэффициента К1 равным 1 годовой размер арендной платы по данным земельным участкам возрастет до 318,4 тыс. рублей.  Следует отметить, что увеличение размера арендной платы в 5 раз для производственных предприятий таких, как ОАО "Миасский завод железобетонных конструкций", ООО "Миасский керамический завод", ООО "ЖБИ-Сервис" неблагоприятно отразится на возможности производить арендные платежи своевременно и в полном объеме</t>
  </si>
  <si>
    <t>до 1 июля 2022 года</t>
  </si>
  <si>
    <t>41.</t>
  </si>
  <si>
    <t xml:space="preserve">Осуществление контроля за организацией и проведение торгов на право заключения договоров на установку и эксплуатацию рекламных конструкций в установленном законом сроком </t>
  </si>
  <si>
    <t xml:space="preserve">Контроль осуществляется на постоянной основе. За  2022 год  проведены торги в форме аукциона   на заключение договоров на установку и эксплуатацию рекламных конструкций на территории МГО. По итогам торгов заключено 12 договоров  </t>
  </si>
  <si>
    <t>42.</t>
  </si>
  <si>
    <t>Пересмотр  корректирующих коэффициентов расчета  платы по договорам на установку и эксплуатацию рекламных конструкций с учетом экономического обоснования, подготовленного экспертами</t>
  </si>
  <si>
    <t>Администрацией Миасского городского округа (далее – Администрация МГО) 06.05.2019г. с ООО «ЦНО «Перспектива» был заключен муниципальный контракт на оказание услуг по расчету  экономического обоснования базовой ставки БС за установку и эксплуатацию рекламных конструкций, применяемой  при определении  платы за установку и эксплуатацию рекламной конструкции на недвижимом имуществе, находящемся в муниципальной собственности Миасского городского округа, или на имуществе, которым органы местного самоуправления Миасского городского округа вправе распоряжаться в соответствии с действующим законодательством. В связи с не предоставлением услуги  в срок, Администрация МГО уведомила Исполнителя об одностороннем расторжении Контракта. Решением Арбитражного суда Челябинской области от 22.03.2021г. по делу №А76 -48303/2019 исковые требования Администрации МГО удовлетворены. В настоящее время ООО «ЦНО «Перспектива» подана Апелляционная жалоба на решение Арбитражного суда Челябинской области от 22.03.2021г</t>
  </si>
  <si>
    <t>до 1 ноября 2022 года</t>
  </si>
  <si>
    <t>В свою очередь, Администрацией МГО было принято решение о заключении контракта с единственным поставщиком  на сумму 186,6 тыс. рублей  Южно-Уральской торгово-промышленной палатой, предоставившей наиболее выгодное коммерческое  предложение на выполнение  работ по  оказанию услуг по разработке экономическогообоснования  предложений  по актуализации коэффициентов  актуализации и экономическому обоснованию коэффициентов (К1, К2, К3, К4) применяемых   при определении  платы за установку и эксплуатацию рекламной конструкции на недвижимом имуществе, находящемся в муниципальной собственности Миасского городского округа, или на имуществе, которым органы местного самоуправления Миасского городского округа вправе распоряжаться в соответствии с действующим законодательством. Но в связи с возникшей потребностью предоставления дополнительной информации запрашиваемой Южно-уральской торгово-промышленной палатой у Рекламраспространителей необходимой для разработки вышеуказанного экономического обоснования, и отказом предоставления требуемой информации  Рекламраспространителями с целью избежания раскрытия коммерческой тайны  организаций, заключение  Контракта с Южно-Уральской торгово - промышленной палатой было приостановлено</t>
  </si>
  <si>
    <t>В части нормативных правовых актов:</t>
  </si>
  <si>
    <t>43.</t>
  </si>
  <si>
    <t>Проведение оценки эффективности налоговых расходов Миасского городского округа, во исполнение постановления Администрации МГО от 16.07.2020 года № 3038 «Об утверждении Порядка формирования перечня налоговых расходов и оценки налоговых расходов Миасского городского округа».</t>
  </si>
  <si>
    <t>Анализ  проведен в утвержденные сроки. Все расходы признаны эффективными</t>
  </si>
  <si>
    <t>ежегодно до 1 сентября</t>
  </si>
  <si>
    <t>Выполнено</t>
  </si>
  <si>
    <t>В части  оптимизации расходов бюджета округа:</t>
  </si>
  <si>
    <t>Наименование мероприятия</t>
  </si>
  <si>
    <t>Срок  исполнения</t>
  </si>
  <si>
    <t>Контрольные показатели (тыс.рублей)</t>
  </si>
  <si>
    <t>Результат, экономия (шт., ед., тыс. рублей):</t>
  </si>
  <si>
    <t>Факт на 01.01.2023г.</t>
  </si>
  <si>
    <t>I</t>
  </si>
  <si>
    <t>Муниципальная служба</t>
  </si>
  <si>
    <t>44.</t>
  </si>
  <si>
    <t>Соблюдение установленного норматива формирования расходов бюджетов городских округов на оплату труда депутатов, выборных должностных лиц местного самоуправления, осуществляющих свои полномочия на постоянной основе, и муниципальных служащих</t>
  </si>
  <si>
    <t xml:space="preserve">Расходы производятся в пределах утвержденного ФОТ (постановление Администрации МГО от 29.12.2022г. №6836 "Об установлении предельного фонда оплаты труда на 2022 год") </t>
  </si>
  <si>
    <t>≤ 153 974,0 тыс. руб.</t>
  </si>
  <si>
    <t xml:space="preserve">45.                      </t>
  </si>
  <si>
    <t>Проведение мероприятий по реализации проекта Правительства Челябинской области «Оптимизация системы муниципального управления: организационных структур, штатной численности и оплаты труда в органах местного самоуправления муниципальных образований Челябинской области»</t>
  </si>
  <si>
    <t xml:space="preserve">В течение 2022 года по данному направлению проводились мероприятия в соответствии с региональным  проектом "Оптимизация системы муниципального управления: организационных структур, штатной численности и оплаты труда в органах местного самоуправления муниципальных образований Челябинской области" </t>
  </si>
  <si>
    <t>II</t>
  </si>
  <si>
    <t>Оптимизация бюджетной сети</t>
  </si>
  <si>
    <t>46.</t>
  </si>
  <si>
    <t>Проведение инвентаризации муниципальных услуг, оказываемых муниципальными учреждениями Округа, оценка социальной потребности в их финансировании</t>
  </si>
  <si>
    <t>Перечни государственных и муниципальных услуг (работ), предоставляемых (выполняемых) структурными подразделениями Администрации МГО, отраслевыми (функциональными) органами Администрации МГО, муниципальными учреждениями МГО, утверждены постановлением Администрации МГО от 11.02.2016 г. № 707 «Об утверждении Перечней государственных и муниципальных функций и услуг в МГО» (далее – постановление № 707). 
Управлением экономики Администрации МГО в течение 8 месяцев 2022 года проводился на постоянной основе Мониторинг Перечней государственных и муниципальных услуг (работ), по результатам которого в постановление № 707  внесены  соответствующие изменения от 07.11.2022 № 5630.
 Проведена работа по определению и утверждению распоряжением Администрации МГО (от 01.11.2021 года № 279-р в редакции от 22.07.2022 года):
- Перечня массовых социально значимых 39 муниципальных услуг, предоставляемых в МГО, 
- Перечня должностных лиц, ответственных за обеспечение перевода массовых социально значимых муниципальных услуг в электронный формат,
- Плана перевода в электронный формат массовых социально значимых муниципальных услуг, предоставляемых в МГО.
Разработан и утвержден распоряжением Администрации МГО (от 22.07.2022 г. № 153-р) План мероприятий по повышению качества и популяризации предоставления государственных и муниципальных массовых социально значимых услуг</t>
  </si>
  <si>
    <t>ежегодно до 01 сентября для подготовки проекта бюджета</t>
  </si>
  <si>
    <t>Предложения по оптимизации перечня и объемов услуг (работ), оказываемых (выполняемых) муниципальными учреждениями</t>
  </si>
  <si>
    <t>Управлением экономики Администрации МГО в течение 8 месяцев 2022 года проводился на постоянной основе Мониторинг по приведению административных регламентов предоставления муниципальных массовых социально значимых услуг в соответствии с типовыми административными регламентами Челябинской области.
По состоянию на 01.09.2022 года в Миасском городском округе: по 39 муниципальным массовым социально значимым услугам утверждено 31 административный регламент, что составляет порядка 80%</t>
  </si>
  <si>
    <t>47.</t>
  </si>
  <si>
    <t>Проведение мониторинга:
- по выполнению плана доходов от оказания  платных услуг казенными учреждениями;</t>
  </si>
  <si>
    <t>Управление культуры Администрации МГО: 
план по  доходам от оказания  платных услуг казенными учреждениями выполнен в сумме 1228,5  тыс.рублей от годовых назначений 1232,8 тыс.рублей или 99,7%.</t>
  </si>
  <si>
    <t xml:space="preserve">Невыполнение плана по доходам по МКУ «ЦБС» связано   с закрытием филиала № 2 с 25.11.2022 года, по  МКУ ФХК МГО  сотрудники учреждения, оказывающие платные услуги  не были задействованы в  проводимых платных мероприятиях.       </t>
  </si>
  <si>
    <t xml:space="preserve">Управление образования Администрации МГО:
План по  доходам от оказания  платных услуг казенными учреждениями выполнен в сумме 7241,71 тыс.рублей от годовых назначений 7401,43 тыс.рублей, или 97,8%. </t>
  </si>
  <si>
    <t xml:space="preserve">Невыполнение плана по доходам связано  с  пропусками по болезням воспитанников образовательных учреждений, реализующих программы дошкольного образования, а также снижением контингента по результатам  комплектования. </t>
  </si>
  <si>
    <t>по численности и доведению заработной платы до МРОТ;</t>
  </si>
  <si>
    <r>
      <rPr>
        <b/>
        <sz val="10.5"/>
        <rFont val="Times New Roman"/>
        <family val="1"/>
        <charset val="204"/>
      </rPr>
      <t>Управление культуры Администрации МГО:</t>
    </r>
    <r>
      <rPr>
        <sz val="10.5"/>
        <rFont val="Times New Roman"/>
        <family val="1"/>
        <charset val="204"/>
      </rPr>
      <t xml:space="preserve">
Средняя заработная плата за  2022 год  с учетом всех источников финансирования  (в расчете на физическое лицо без внешних совместителей) составила: 
-по учреждениям культуры (работники культуры) - 37697,28  рублей, индикативный показатель, по письму  Министерства культуры Челябинской области  от  от 05.10.2022г. № 1401/4504- 37606,30 рублей, исполнение составляет 100,2 %</t>
    </r>
  </si>
  <si>
    <t xml:space="preserve"> - по педагогическим работникам ДШИ  - 36193,7 рублей, индикативный показатель по письму МОиН ЧО   от 20.10.2022г. №10323  в размере 39666,6 рублей, исполнение 99,9%. 
        Доведение заработной платы до МРОТ с 01.01.2022 года по 31.05.2022 года  - 15973,50 рублей (с учетом уральского коэффициента) в соответствии с Федеральным законом от 06.12.2021 г. № 406-ФЗ, с учетом районного коэффициента.  С 01.06.2022г. - 17570,85 в соответствии с постановлением Правительства РФ от 28.05.2022г. № 973. </t>
  </si>
  <si>
    <r>
      <rPr>
        <b/>
        <sz val="10.5"/>
        <rFont val="Times New Roman"/>
        <family val="1"/>
        <charset val="204"/>
      </rPr>
      <t xml:space="preserve">Администрация МГО: </t>
    </r>
    <r>
      <rPr>
        <sz val="10.5"/>
        <rFont val="Times New Roman"/>
        <family val="1"/>
        <charset val="204"/>
      </rPr>
      <t>Средняя заработная плата за  2022 год по МБУ "Архив" составила  39838,1 тыс. рублей, исполнение 106 %</t>
    </r>
  </si>
  <si>
    <r>
      <rPr>
        <b/>
        <sz val="10.5"/>
        <rFont val="Times New Roman"/>
        <family val="1"/>
        <charset val="204"/>
      </rPr>
      <t xml:space="preserve">Управление образования Администрации МГО:     </t>
    </r>
    <r>
      <rPr>
        <sz val="10.5"/>
        <rFont val="Times New Roman"/>
        <family val="1"/>
        <charset val="204"/>
      </rPr>
      <t xml:space="preserve">     
Средняя заработная плата педагогических работников ДОУ за  2022 год составила 36960,81 рубля. Исполнение 101,1% от индикативного показателя  - 36572,7 рублей. </t>
    </r>
  </si>
  <si>
    <t xml:space="preserve">
На основании обращения Министерства образования и науки Чел. обл. от 23.03.2022 г. №2748 допустимо недостижение индикативного показателя до 5%. Управлению образования АМГО продолжить контроль  за выполнением индикативных показателей по заработной плате. </t>
  </si>
  <si>
    <t xml:space="preserve">Средняя заработная плата педагогических работников общеобразовательных учреждений за   2022 год составила  38870,12 рублей.  Исполнение 100,6% от индикативного показателя  -  38656,2 рублей. 
Cредняя  заработная плата учителей составила  39455,25 рублей. </t>
  </si>
  <si>
    <t>Средняя заработная плата педагогических работников учреждения дополнительного образования детей с учетом всех источников финансирования (в расчете на физическое лицо без учета внешних совместителей) составила 43464,54 рублей.  Исполнение 109,6%  от индикатива - 39666,6 рублей.
 Доведение заработной платы до МРОТ с 01.01.2022 года по 31.05.2022 года  - 15973,50 рублей (с учетом уральского коэффициента) в соответствии с Федеральным законом от 06.12.2021 г. № 406-ФЗ, с учетом районного коэффициента.  С 01.06.2022 г. - 17570,85 рублей  (с учетом уральского коэффициента) в соответствии с постановлением Правительства РФ от 28.05.2022г. № 973</t>
  </si>
  <si>
    <r>
      <rPr>
        <b/>
        <sz val="10.5"/>
        <rFont val="Times New Roman"/>
        <family val="1"/>
        <charset val="204"/>
      </rPr>
      <t xml:space="preserve">Учреждения физической культуры и спорта Администрации МГО: </t>
    </r>
    <r>
      <rPr>
        <sz val="10.5"/>
        <rFont val="Times New Roman"/>
        <family val="1"/>
        <charset val="204"/>
      </rPr>
      <t xml:space="preserve">
Средняя заработная плата тренерского состава  за 2022 год составила 45364,7 рубля, при плане 40393,4  рублей, исполнение 112,3 %.
Индикативный показатель по средней заработной плате тренерского состава в соответствии с «дорожной картой» (распоряжение Правительства Челябинской области от 29.11.2021г. № 914-рп с изменениями),   по письму Министерства по физической культуре и спорту ЧО от 24.10.2022г. № 1501/3907 - 40393,4 рублей.                                                                     
 Доведение заработной платы до МРОТ с 01.01.2022 года по 31.05.2022 года  - 15973,50 рублей (с учетом уральского коэффициента) в соответствии с Федеральным законом от 06.12.2021 г. № 406-ФЗ, с учетом районного коэффициента.  С 01.06.2022г. - 17570,85 в соответствии с постановлением Правительства РФ от 28.05.2022г. № 973</t>
    </r>
  </si>
  <si>
    <t xml:space="preserve">Превышение  заработной платы тренерского состава по сравнению с индикативом связано с  методикой расчета оплаты труда тренера, размерами нормативов за подготовку одного спортсмена и для работы с группой, а также с установленной нагрузкой при тарификации.Управлению ФКиС АМГО продолжить контроль  за выполнением индикативных показателей по заработной плате </t>
  </si>
  <si>
    <r>
      <rPr>
        <b/>
        <sz val="10.5"/>
        <rFont val="Times New Roman"/>
        <family val="1"/>
        <charset val="204"/>
      </rPr>
      <t>УСЗН Администрации МГО:</t>
    </r>
    <r>
      <rPr>
        <sz val="10.5"/>
        <rFont val="Times New Roman"/>
        <family val="1"/>
        <charset val="204"/>
      </rPr>
      <t xml:space="preserve">
Средняя заработная плата за 2022 год:
 -  по среднему медицинскому персоналу  составила 34423,18 рублей или 101,9% от индикативного показателя с учетом фактической нагрузки - 33794,2 рубля </t>
    </r>
  </si>
  <si>
    <t>Превышение индикатива связано с выплатой отпускных в текущем периоде. 
В соответствии с Законом Челябинской области №658-ЗО от 31.08.2022г. "О прекращении осуществления органами местного самоуправления отдельных государственных полномочий по социальному обслуживанию граждан и социальной поддержке детей-сирот и детей, оставшихся без попечения родителей, и внесении изменений в статью 3 Закона Челябинской области "О наделении органов местного самоуправления отдельными государственными полномочиями по социальному обслуживанию граждан и профилактике безнадзорности и правонарушений несовершеннолетних" и статью 3 Закона Челябинской области "О наделении органов местного самоуправления государственными полномочиями по социальной поддержке детей-сирот и детей, оставшихся без попечения родителей", постановлением Правительства Челябинской области от 30.09.2022г. №534-П "О принятии в государственную собственность Челябинской области муниципальных учреждений системы социальной защиты населения Миасского городского округа Челябинской области" с 01.10.2022г. подведомственные учреждения УСЗН переданы в госсобственность .</t>
  </si>
  <si>
    <t xml:space="preserve"> - по младшему медицинскому персоналу составила 35410,44 рублей или 100,8% от индикативного показателя - 35138,00 рублей </t>
  </si>
  <si>
    <t xml:space="preserve"> -  по социальным работникам составила 37080,62 рублей или 105,1% от индикативного показателя с учетом фактической нагрузки - 35295,7 рублей </t>
  </si>
  <si>
    <t xml:space="preserve"> -  по педагогическим работникам составила 35679,83 рублей или 102,2% от индикативного показателя с учетом фактической нагрузки - 34915,90 рублей.
Индикативные показатели установлены на уровне достигнутых показателей в 2021 году с учетом дополнительного увеличения на 2,5 % нарастающим итогом за полугодие в  соответствии с письмом  МСО ЧО от 22.06.2022г. №2847-СЭД).
 Доведение заработной платы до МРОТ с 01.01.2022 года по 31.05.2022 года  - 15973,50 рублей (с учетом уральского коэффициента) в соответствии с Федеральным законом от 06.12.2021 г. № 406-ФЗ, с учетом районного коэффициента.  С 01.06.2022 г. - 17570,85 рублей  (с учетом уральского коэффициента) в соответствии с постановлением Правительства РФ от 28.05.2022г. № 973</t>
  </si>
  <si>
    <t>по достижению значений целевых показателей заработной платы, установленных соглашениями с отраслевыми министерствами о доведении средней заработной платы педагогических работников муниципальных общеобразовательных организаций, муниципальных дошкольных образовательных организаций, муниципальных организаций дополнительного образования до уровня не ниже средней заработной платы, указанной в Соглашении, о сохранении действующего порядка выполнения показателей повышения оплаты труда работников культуры, иными документами в отраслях социальной сферы, направленных на повышение эффективности образования и науки, культуры и социального обслуживания населения, в части использования показателя среднемесячного дохода от трудовой деятельности и обеспечения уровня номинальной заработной платы в среднем по отдельным категориям работников бюджетной сферы;</t>
  </si>
  <si>
    <t>Мониторинг по достижению значений целевых показателей заработной платы, установленных соглашениями с отраслевыми министерствами о доведении средней заработной платы педагогических работников, производится ежемесячно.</t>
  </si>
  <si>
    <t>по выполнению нормативной стоимости питания детей</t>
  </si>
  <si>
    <r>
      <rPr>
        <b/>
        <sz val="10.5"/>
        <rFont val="Times New Roman"/>
        <family val="1"/>
        <charset val="204"/>
      </rPr>
      <t>Управление образования Администрации МГО</t>
    </r>
    <r>
      <rPr>
        <sz val="10.5"/>
        <rFont val="Times New Roman"/>
        <family val="1"/>
        <charset val="204"/>
      </rPr>
      <t>: 
1) Выполнение нормативной стоимости питания в ДОУ. Плановая стоимость дето/дня питания составляет 112 рублей 06 коп. в день для детей, питающихся за родительскую плату, а так же для льготной категории детей, питающихся за счет средств бюджета Округа. Выполнение стоимости за   2022 год составило 114,68 рублей для детей, питающихся за счет  родительской платы и льготной категории детей или 102,3% . Отклонение: + 2,62 рублей.  Превышение объясняется повышением цен на продукты питания.   Так же питание в ДОУ осуществлялось за счет остатков  продуктов питания на складах.  Натуральные нормы за  2022 год  выполнены в среднем по возрастным категориям детей от 94,93 до 96,46 %.  По отдельным категориям продуктов выполнение составляет: по мясопродуктам - 88,0%, яйцо - 91,9%, конд. изделия - 89,7%, свежие фрукты - 92,1%, субпродукты - 72,3%.   
В связи с тем, что внесение изменений в постановление Правительства Челябинской области от 11.01.2016г. № 2-П «Об утверждении максимального размера платы, взимаемой с родителей (законных представителей) за присмотр и уход  за детьми в государственных и муниципальных образовательных организациях, реализующих образовательную программу дошкольного образования, расположенных на территории Челябинской области» в части увеличения размера родительской платы не производилось с 2016 года, средств родительской платы недостаточно для выполнения натуральных норм. В соответствии с Постановлением АМГО  от 21.11.2022г. № 5931 «Об утверждении финансирования из средств Миасского городского округа обеспечения питанием детей в муниципальных образовательных учреждениях Миасского городского округа, реализующих основную образовательную программу дошкольного образования» за счет средств бюджета Округа дополнительно выделено 12053,6 тыс.рублей.</t>
    </r>
  </si>
  <si>
    <t>Превышение объясняется повышением цен в текущем году по сравнению с ценами, применяемыми при планировании</t>
  </si>
  <si>
    <t>2) По льготному питанию в школах выполнение нормативной стоимости питания составило 50 рублей, при плане 50 рублей, или 100%.</t>
  </si>
  <si>
    <t>3) По горячему питанию обучающихся начального звена выполнение нормативной стоимости питания составило 66,6 рублей, при плане 64,92 рублей, или 102,6%.</t>
  </si>
  <si>
    <t xml:space="preserve">4) По питанию детей с ограниченными возможностями выполнение нормативной стоимости обучающихся:
- начального образования составило 81,59 рубль при плане 81,59 рубль, или 100,0 %. </t>
  </si>
  <si>
    <t xml:space="preserve"> - среднего и общего образования составило 93,41 рубля при плане 93,41 рубля, или 100 %.</t>
  </si>
  <si>
    <r>
      <rPr>
        <b/>
        <sz val="11"/>
        <rFont val="Times New Roman"/>
        <family val="1"/>
        <charset val="204"/>
      </rPr>
      <t>По подведомственным учреждениям УСЗН Администрации МГО за 2022г.</t>
    </r>
    <r>
      <rPr>
        <sz val="11"/>
        <rFont val="Times New Roman"/>
        <family val="1"/>
        <charset val="204"/>
      </rPr>
      <t xml:space="preserve"> фактическая стоимость питания в день на 1 ребенка составила 243 рублей 38 коп. при плане 206 рублей 25 коп., или 118 %. Натуральные нормы выполнены</t>
    </r>
  </si>
  <si>
    <t>Учреждения переданы в государственную собственность Челябинской области с 01.10.2022г.</t>
  </si>
  <si>
    <t>48.</t>
  </si>
  <si>
    <t>Предложения по оптимизации сети, штатов и контингентов муниципальных учреждений</t>
  </si>
  <si>
    <t>По  УСЗН Администрации МГО: В соответствии с законом Челябинской области №658-ЗО от 31.08.2022г. «О прекращении осуществления органами местного самоуправления отдельных государственных полномочий по социальному обслуживанию граждан и социальной поддержке детей-сирот и детей, оставшихся без попечения родителей, и внесении изменений в статью 3 Закона Челябинской области «О наделении органов местного самоуправления отдельными государственными полномочиями по социальному обслуживанию граждан и профилактике безнадзорности и правонарушений несовершеннолетних» и статью 3 Закона Челябинской области «О наделении органов местного самоуправления государственными полномочиями по социальной поддержке детей-сирот и детей, оставшихся без попечения родителей», Постановлением Правительства Челябинской области от 30.09.2022 года №534-П «О принятии в государственную собственность Челябинской области муниципальных учреждений системы социальной защиты населения Миасского городского округа Челябинской области»,  с 1 октября 2022 года учреждения подведомственные Управлению социальной защиты населения Администрации Миасского городского округа были переданы в  государственную собственность  Челябинской области.  
По Управлению образования Администрации МГО в течении года и по результатам комплектования групп и детей в дошкольных образовательных учреждениях  с 01.09.2022 года закрыто и перепрофилировано 24 группы, что привело к сокращению ставок педагогических работников на 22,95 ед. и младших воспитателей на 32,6 ед. (за счет субвенции из областного бюджета)</t>
  </si>
  <si>
    <t xml:space="preserve">ежегодно,
в сроки, установленные для предоставления бюджетных проектировок 
</t>
  </si>
  <si>
    <t>Укрупнение или присоединение «мелких» учреждений, а также организаций, загруженных менее чем на 50 процентов, к более «крупным»</t>
  </si>
  <si>
    <r>
      <rPr>
        <b/>
        <sz val="10.5"/>
        <rFont val="Times New Roman"/>
        <family val="1"/>
        <charset val="204"/>
      </rPr>
      <t>По Управлению образования Администрации МГО</t>
    </r>
    <r>
      <rPr>
        <sz val="10.5"/>
        <rFont val="Times New Roman"/>
        <family val="1"/>
        <charset val="204"/>
      </rPr>
      <t xml:space="preserve"> в 2022 году  присоединены 6 дошкольных учреждений: 
1) постановлением Администарции МГО от 26.07.2021 г. № 3580 "О реорганизации Муниципального бюджетного дошкольного образовательного учреждения "Детский сад № 30" (присоединен  МБДОУ № 84 с 13.01.2022 г.);
2) постановлением Администарции МГО от 27.07.2021 № 3604 "О реорганизации Муниципальных бюджетных дошкольных образовательных учреждений " (присоединен  МБДОУ № 54,МБДОУ № 60 к МБДОУ № 49 с 13.01.2022 г.);
3) постановлением Администарции МГО от 26.07.2021 № 3580 "О реорганизации Муниципального бюджетного дошкольного образовательного учреждения "Детский сад № 66" (присоединен  МБДОУ № 28 с 13.01.2022 г.);
4) постановлением Администарции МГО от 26.07.2021 № 3578 "О реорганизации Муниципального бюджетного общеобразовательного учреждения "Средняя общеобразовательная школа № 22" (присоединен  МКДОУ № 3 с 14.01.2022 г.);
5) постановлением Администарции МГО от 26.07.2021 № 3581 "О реорганизации Муниципального бюджетного общеобразовательного учреждения "Средняя общеобразовательная школа № 35" (присоединен  МКДОУ № 43 с 13.01.2022 г.)</t>
    </r>
  </si>
  <si>
    <t>Бюджетный эффект  от прекращения деятельности юридических лиц достигнут в 100% размере   в сумме 1519,0 тыс.рублей</t>
  </si>
  <si>
    <t>49.</t>
  </si>
  <si>
    <t>Проведение оценки отдельных мероприятий (кроме содержания учреждений) муниципальных программ на предмет  приоритетности их выполнения и достижения ожидаемых результатов.
Оптимизация расходов на реализацию отдельных мероприятий муниципальных программ</t>
  </si>
  <si>
    <t xml:space="preserve">Информация  Управлением экономики представлена </t>
  </si>
  <si>
    <t xml:space="preserve">ежегодно
до 15 июля
ежегодно
до 1 сентября
</t>
  </si>
  <si>
    <t>50.</t>
  </si>
  <si>
    <t>Обеспечение контроля выполнения муниципальными бюджетными и автономными учреждениями муниципальных заданий на оказание государственных и муниципальных услуг.</t>
  </si>
  <si>
    <t xml:space="preserve">Контроль за выполнением муниципальными бюджетными учреждениями муниципальных заданий на оказание государственных и муниципальных услуг осуществляется на основании Постановления Администрации МГО от 24.06.2016г. № 3406 "Об утверждении Положения о формировании муниципального задания на оказание государственных (муниципальных) услуг (выполнение работ) в отношении муниципальных учреждений Миасского городского округа и финансовом обеспечении выполнения муниципального задания" с учетом редакций. </t>
  </si>
  <si>
    <t>ежеквартально до 10 числа месяца, следующего за отчетным кварталом</t>
  </si>
  <si>
    <t xml:space="preserve">Уведомлением об изменении бюджетных назначений № 9800 от 26.12.2022 г. в соответствии с № 724-ЗО от 22.12.2022г. (изменениями в закон (декабрь) произведена корректировка ассигнований в сторону уменьшения в сумме 1330,0 тыс.рублей на обеспечение бесплатным двухразовым горячим питанием обучающихся по образовательным программам основного общего, среднего общего образования в  муниципальных образовательных организациях, расположенных на территории Челябинской области, один из родителей которых является военнослужащим. ПОФЫ на данные цели не доводились. Неисполнение в связи с заболеваемостью детей. 
Платежным поручением  № 11958 от 17.02.2023г.  МБУ СШОР "Старт" произведен возврат средств субсидии на финансовое обеспечение выполнения муниципального задания в сумме 37594,18 рублей </t>
  </si>
  <si>
    <t>Предоставление в Финансовое управление Администрации МГО сводной информации о выполнении бюджетными  и автономными учреждениями муниципального задания и предложения по изменению объема ассигнований на финансовое обеспечение  выполнения муниципального задания</t>
  </si>
  <si>
    <t xml:space="preserve">По Управлению образования выполнение муниципального задания за 2022 год  составило: 
1) в ДОУпо количеству детей: 
Образовательная программа от 3 до 8 лет 98,35 - 100,22 %, 
Адаптированная программа от 3 до 8 лет 98,07 - 100,57%, 
Образовательная программа от 1 до 3 лет  97,64 - 102,56 %, 
2)  Предоставление питания в ДОУ  96,15 - 100,35 %.
3)  в школах  по количеству обучающихся: 
Образовательная программа начального общего образования от 99,17-100,34 %, 
Образовательная программа начального общего образования (Адапт.) 100,0-102,03 %, 
Образовательная программа основного общего образования 97,41-103,25 %, 
Образовательная программа основного общего образования (Адапт.) 99,94-102,38 %,
Образовательная программа среднего общего образования 97,48-100,54 %,
Образовательная программа среднего общего образования  (Адаптированная) 100%;
4) По дополнительному образованию детей (человеко-часы): 
Социально-педагогическая направленность 94,38-101,44 %, 
Физкультурно-спортивная направленность 97,06-101,27 %, 
Туристско-краеведческая направленность 97,4-100,17 %, 
Техническая направленность 98,38-114,45 %, 
Художественная направленность 97,39-101,52 %,
Естественно-научная направленность 99,47-103,3 %.    
5) Организация отдыха детей и молодежи 99,85-100,0 %
6) Предоставление питания в СОШ:
- дотационное 98,81-100,03 %
- молоко 99,3-100,0 %
- горячее питание 98,73-100,47 %
- для детей с ОВЗ в учреждении 97,62-100,3 %
- для детей с ОВЗ на дому 99,8-123,98 %
- на подвозе 99,57-99,68 %                                                                                                                                                                                                                                                                                                                                                   - для детей, один из родителей которых является военнослужащим 87,5-100,0 % </t>
  </si>
  <si>
    <t xml:space="preserve">
По Управлению культуры выполнение  муниципального задания за  2022 год по предоставлению муниципальных услуг по направлениям деятельности по  количеству человеко-часов и по качеству предоставляемых услуг в Детских школах искусств составляет от 97,0% до 105% от утвержденного муниципального задания; по учреждениям культуры ЦД "Строитель", ДК "Бригантина", ДК "Динамо" по  количеству проведенных мероприятий и  количеству участников мероприятий  от 97% до 108%, по количеству посетителей клубных формирований, в том числе в Онлайн формате  от 97,0% до 105,0%; по МБУ "Городской краеведческий музей" общее исполнение 109% 
По Управлению по физической культуре и спорту выполнение муниципального задания за  2022 год по предоставлению муниципальных услуг по  направлениям деятельности в спортивных школах по показателям, характеризующим объем муниципальной услуги  составляет от 93 до 105% от утвержденного муниципального задания. Отклонение по горнолыжному спорту (тренировочный этап) в связи с переходом спортсмена в отделение фристайла.</t>
  </si>
  <si>
    <t>51.</t>
  </si>
  <si>
    <t>Повышение качества бюджетного планирования, в том числе в целях сокращения количества изменений, вносимых в сводную бюджетную роспись  Миасского городского округа в течение года</t>
  </si>
  <si>
    <t>Обращения ГРБС производятся  в соответствии с Приказом Финансового управления от 06.12.2021 № 101 "Об утверждении Порядка составления и ведения сводной бюджетной росписи и лимитов бюджетных обязательств бюджета Миасского городского округа и бюджетных росписей главных распорядителей средств бюджета Миасского городского округа, главных администраторов источников финансирования дефицита бюджета Миасского городского округа". Количество обращений - один из показателей, который оказывает влияние на оценку качества финансового менеджмента ГРБС за год</t>
  </si>
  <si>
    <r>
      <t xml:space="preserve">не более  </t>
    </r>
    <r>
      <rPr>
        <b/>
        <sz val="10.5"/>
        <color theme="1"/>
        <rFont val="Times New Roman"/>
        <family val="1"/>
        <charset val="204"/>
      </rPr>
      <t>3</t>
    </r>
    <r>
      <rPr>
        <sz val="10.5"/>
        <color theme="1"/>
        <rFont val="Times New Roman"/>
        <family val="1"/>
        <charset val="204"/>
      </rPr>
      <t>-х обращений ГРБС в месяц</t>
    </r>
  </si>
  <si>
    <t>52.</t>
  </si>
  <si>
    <t>Проведение анализа причин не полного исполнения запланированных расходов, на основе данного анализа принятие решений по повышению эффективности бюджетных расходов.</t>
  </si>
  <si>
    <t>Ежемесячно  проводится анализ исполнения предельных объемов финансирования по ГРБС. По учреждениям социальной сферы исполнение ПОФ за отчетный период составило 99,99%</t>
  </si>
  <si>
    <t xml:space="preserve">ежемесячно </t>
  </si>
  <si>
    <t>Принятие мер по полному освоению доведенных ежемесячных предельных объемов финансирования в течение года</t>
  </si>
  <si>
    <t>53.</t>
  </si>
  <si>
    <t>Проведение инвентаризации земельных участков и имущества, находящегося в оперативном управлении муниципальных учреждений с целью исключения  имущества, неиспользуемого  для осуществления уставной деятельности</t>
  </si>
  <si>
    <t>Проведена сверка с Комитетом по имуществу земельных участков и недвижимого имущества, находящегося в оперативном управлении. По итогам инвентаризации неиспользуемых объектов не выявлено</t>
  </si>
  <si>
    <t>ежегодно</t>
  </si>
  <si>
    <t>54.</t>
  </si>
  <si>
    <t>Осуществление оптимизации лимитов потребления топливно-энергетических ресурсов муниципальных учреждений; обеспечение энергоэффективности в бюджетном секторе</t>
  </si>
  <si>
    <t xml:space="preserve">Расходы осуществлялись в пределах уточненных годовых лимитов потребления топливно-энергетических ресурсов муниципальных учреждений </t>
  </si>
  <si>
    <t xml:space="preserve">III </t>
  </si>
  <si>
    <t>Совершенствование закупок для муниципальных нужд</t>
  </si>
  <si>
    <t>55.</t>
  </si>
  <si>
    <t>Учет средств экономии при осуществлении закупок товаров, работ, услуг для обеспечения муниципальных нужд</t>
  </si>
  <si>
    <t>Всего</t>
  </si>
  <si>
    <r>
      <rPr>
        <b/>
        <sz val="10.5"/>
        <rFont val="Times New Roman"/>
        <family val="1"/>
        <charset val="204"/>
      </rPr>
      <t>По УСЗН Администрации МГО</t>
    </r>
    <r>
      <rPr>
        <sz val="10.5"/>
        <rFont val="Times New Roman"/>
        <family val="1"/>
        <charset val="204"/>
      </rPr>
      <t xml:space="preserve"> на 01.01.2023г. проведено всего закупок - 828; в том числе электронных аукционов -92; котировок - 0; закупки у единственного поставщика - 736.  За 2022г. достигнута экономия в сумме 1287,1 тыс.рублей за счет средств областного бюджета, 120,2 тыс. руб. за счет средств федерального бюджета, 858,5 тыс. рублей за счет средств местного бюджета.</t>
    </r>
  </si>
  <si>
    <t>Администрации МГО сумма экономии от проведения процедур составила 32153 тыс.рублей</t>
  </si>
  <si>
    <t>СД, ФУ  экономия составила 39,6 тыс. рублей</t>
  </si>
  <si>
    <r>
      <rPr>
        <b/>
        <sz val="10.5"/>
        <rFont val="Times New Roman"/>
        <family val="1"/>
        <charset val="204"/>
      </rPr>
      <t>По Управлению образования Администрации МГ</t>
    </r>
    <r>
      <rPr>
        <sz val="10.5"/>
        <rFont val="Times New Roman"/>
        <family val="1"/>
        <charset val="204"/>
      </rPr>
      <t xml:space="preserve">О за  2022 год проведено  9 аукционов заключено 9 муниципальных контрактов на сумму 13 104,98 тыс.рублей .
 Экономия средств, сложившаяся в результате закупочных процедур  в сумме 1728,7 тыс.рублей </t>
    </r>
  </si>
  <si>
    <r>
      <t xml:space="preserve">По Управлению по физической культуре и спорту Администрации МГО                              </t>
    </r>
    <r>
      <rPr>
        <sz val="10.5"/>
        <rFont val="Times New Roman"/>
        <family val="1"/>
        <charset val="204"/>
      </rPr>
      <t>За  2022 год проведено 7 аукционов: 1) МБУ "СШОР "Старт" 04.07.2022 г. проведен аукцион по Реализации инициативного проекта "Устройство дополнительных помещений к ледовой арене стадиона "Труд" на сумму 8830,8 тыс.руб., 2) МБУ "СШОР "Старт" 16.08.2022 г. проведен аукцион по Реализации инициативного проекта "Ремонт асфальтового покрытия беговой дорожки на стадионе "Труд" на сумму 1219,8 тыс.руб., 3) МБУ "СШОР" 26.09.2022 г. проведен аукцион "Устройство ограждения "умной" площадки" на сумму 1013,3 тыс. рублей, 4) МБУ "СШОР" 13.09.2022 г. проведен аукцион "Устройство основания и асфальтирование "умной" площадки" на сумму 6811,5 тыс.рублей 5) Спортивно-технологическое оборудование для создания «умной» спортивной площадки на сумму 24752,0 тыс.рублей 6) Монтаж спортивно-технологического оборудования для создания «умной» спортивной площадки 1476,0 тыс.рублей. По аукционам МБУ "СШОР" сложилась экономия в сумме  1508,1 тыс.рублей (1063,1 тыс. рублей по итогам проведения открытого электронного аукциона «устройство основания и асфальтирования «умной» площадки», 444,7 тыс.рублей по итогам проведения аукциона на "устройство ограждения "умной" площадки)</t>
    </r>
  </si>
  <si>
    <r>
      <rPr>
        <b/>
        <sz val="10.5"/>
        <rFont val="Times New Roman"/>
        <family val="1"/>
        <charset val="204"/>
      </rPr>
      <t xml:space="preserve">По Управлению культуры  Администрации </t>
    </r>
    <r>
      <rPr>
        <sz val="10.5"/>
        <rFont val="Times New Roman"/>
        <family val="1"/>
        <charset val="204"/>
      </rPr>
      <t>МГО за 2022 год проведено 9 электронных аукционов. Экономия средств, сложившаяся в результате закупочных процедур - 1040,9 тыс.рублей</t>
    </r>
  </si>
  <si>
    <t>56.</t>
  </si>
  <si>
    <t>Недопущение нарушений законодательства о контрактной системе закупок при формировании планов - графиков закупок, осуществлении закупок</t>
  </si>
  <si>
    <r>
      <rPr>
        <b/>
        <sz val="10.5"/>
        <rFont val="Times New Roman"/>
        <family val="1"/>
        <charset val="204"/>
      </rPr>
      <t>По Управлению социальной защиты населения Администрации МГО:</t>
    </r>
    <r>
      <rPr>
        <sz val="10.5"/>
        <rFont val="Times New Roman"/>
        <family val="1"/>
        <charset val="204"/>
      </rPr>
      <t xml:space="preserve">
За отчетный период проведена проверка МКУ "Центр "Алые паруса" Контрольно-ревизионным отделом АМГО, выявлены нарушения части 2 ст. 7.30 КоАП РФ,части 2 ст. 7.31 КоАП РФ  (Информация о выявленных нарушениях от 25.03.2022г. № 38.15 на 1 листе). В 1 кв 2022г. проведена проверка МКУ "Центр "Алые паруса" КСП МГО.В нарушение требований ст.6-7 Закона о контрактной системе из документов о приемке невозможно сделать вывод о дате проведения экспертизы  результатов, предусмотренных контрактом по 19 контрактам на сумму 1078,8 тыс.руб. В нарушение ч.4 ст.38 за контрактным управляющим не закреплены функции и полномочия, установленные ч.4 ст.38 Закона о контрактной системе.В ходе осуществления проверки указанные нарушения устранены. (Акт№ 1 от 17.02.2022г на 20 листах). Проведена проверка МКУ КЦСОН c 20.01.22г. no 1.02.22г. Контрольно-счетной палатой Миасского городского округа. Выявлены нарушения: В нарушение ст.6-7 Закона о контрактной системе из документов о приемке невозможно сделать вывод о дате проведения экспертизы результатов, предусмотренных контрактом по 19 контрактам на сумму 1078,8 тыс.руб..В нарушение ч.4 ст.38 за контрактным управляющим не закреплены функции и полномочия установленные ч.4 ст.38 Закона о контрактной системе. В ходе осуществления проверки указанные нарушения устранены. (Акт № 1 от 17.02.2022г. на 20 листах)</t>
    </r>
  </si>
  <si>
    <t>Нарушения устранены. Приняты к сведению для дальнейшей работы.</t>
  </si>
  <si>
    <r>
      <rPr>
        <b/>
        <sz val="10.5"/>
        <rFont val="Times New Roman"/>
        <family val="1"/>
        <charset val="204"/>
      </rPr>
      <t>По Управлению по физической культуре и спорту Администрации МГО:</t>
    </r>
    <r>
      <rPr>
        <sz val="10.5"/>
        <rFont val="Times New Roman"/>
        <family val="1"/>
        <charset val="204"/>
      </rPr>
      <t xml:space="preserve">
КСП МГО, контрольно-ревизионным отделом Администрации МГО  проведены проверки финансово-хозяйственной деятельности подведомственных учреждений, аудит в сфере закупок для муниципальных нужд. По результатам которых установлены  нарушения выявленные в результате аудита в сфере закупок. Ведется работа по устранению выявленных нарушений. </t>
    </r>
  </si>
  <si>
    <r>
      <rPr>
        <b/>
        <sz val="10.5"/>
        <rFont val="Times New Roman"/>
        <family val="1"/>
        <charset val="204"/>
      </rPr>
      <t>По Управлению культуры Администрации МГО:</t>
    </r>
    <r>
      <rPr>
        <sz val="10.5"/>
        <rFont val="Times New Roman"/>
        <family val="1"/>
        <charset val="204"/>
      </rPr>
      <t xml:space="preserve">
Отделом внутреннего финансового контроля и контроля закупок Администрации МГО  проведены проверки МБУ ДО "ДШИ №1", МКУ "ДНТ" в сфере закупок товаров, работ, услуг для обеспечения муниципальных нужд. По результатам проверки нарушения не выявлены.</t>
    </r>
  </si>
  <si>
    <r>
      <rPr>
        <b/>
        <sz val="10.5"/>
        <rFont val="Times New Roman"/>
        <family val="1"/>
        <charset val="204"/>
      </rPr>
      <t>По Управлению образования Администрации МГО:</t>
    </r>
    <r>
      <rPr>
        <sz val="10.5"/>
        <rFont val="Times New Roman"/>
        <family val="1"/>
        <charset val="204"/>
      </rPr>
      <t xml:space="preserve">
КСП МГО, контрольно-ревизионным отделом Администрации МГО  проведены проверки финансово-хозяйственной деятельности подведомственных учреждений, аудит в сфере закупок для муниципальных нужд. По результатам которых установлены  нарушения выявленные в результате аудита в сфере закупок. Приняты меры по устранению выявленных нарушений</t>
    </r>
  </si>
  <si>
    <t>IV</t>
  </si>
  <si>
    <t>Оптимизация мер социальной поддержки</t>
  </si>
  <si>
    <t>57.</t>
  </si>
  <si>
    <t>Проведение инвентаризации социальных выплат и льгот, установленных нормативно-правовыми актами Миасского городского округа, и их пересмотр на основе принципов адресности и нуждаемости</t>
  </si>
  <si>
    <t>За 2022 год проведен анализ социальных выплат, осуществляемых за счет средств бюджета Округа на предмет адресности и нуждаемости. Основной контингент граждан, имеющих право на меры социальной поддержки, это граждане, оказавшиеся в трудной жизненной ситуации, малоимущие семьи с детьми, инвалиды, то есть категории для которых получение мер социальной поддержки является жизненно важной необходимостью.</t>
  </si>
  <si>
    <t>в сроки, установленные для предоставления бюджетных проектировок</t>
  </si>
  <si>
    <t>Оптимизация инвестиционных расходов, субсидий юридическим лицам и дебиторской задолженности</t>
  </si>
  <si>
    <t>58.</t>
  </si>
  <si>
    <t>Оценка эффективности предоставления из бюджета Округа средств юридическим лицам, в том числе муниципальным унитарным предприятиям</t>
  </si>
  <si>
    <t xml:space="preserve">За 2022 год из бюджета Округа на финансовое обеспечение затрат в рамках мер по предупреждению банкротства и восстановлению платежеспособности, муниципальным унитарным предприятиям выделено  56175,3 тыс. рублей, (из них 46556,0 тыс. рублей за счет дотации из областного бюджета)  в виде субсидии МУП «Городское хозяйство» </t>
  </si>
  <si>
    <t>постоянно при рассмотрении вопросов о предоставлении новых мер поддержки</t>
  </si>
  <si>
    <t>59.</t>
  </si>
  <si>
    <t>Инвентаризация муниципальных унитарных предприятий, анализ их хозяйственной деятельности</t>
  </si>
  <si>
    <t xml:space="preserve">Финансово-хозяйственную деятельность в 2022 году осуществляют четыре муниципальных унитарных предприятия Миасского городского округа (далее по тексту - МУП МГО), а именно:
 - МУП «Городская управляющая компания» (далее по тексту - МУП «ГУК»);
- МУП «Расчетный Центр» Миасского городского округа (далее по тексту - МУП «РЦ» МГО);
- МУП «Управление пассажирских перевозок Миасского городского округа» (далее по тексту - МУП «УПП МГО»);
- МУП МГО «Городское хозяйство».
В целях повышения эффективности деятельности МУП МГО оценка результатов хозяйственной деятельности осуществляется на основании ежеквартальной, годовой отчетности по выполнению Планов финансово-хозяйственной деятельности (далее по тексту - План (ы) ФХД МУП) следующим образом:
1) По всем МУП МГО утверждены Планы ФХД МУП на 2022 год и показатели, которые направлены на:
 - оптимизацию затрат; 
 - выполнение показателей социальной эффективности МУП МГО;
 - повышение доходности конкретного предприятия.
Исходя из данных бухгалтерской отчетности МУП МГО за девять месяцев 2022 г.:
 - По МУП МГО «Городское хозяйство» фактический убыток за девять месяцев 2022 г. составил 45928,0,00 тысяч рублей, размер которого увеличен по сравнению с размером, утвержденным в Плане ФХД на 2022 г.
 - По МУП «УПП МГО» чистая прибыль за девять месяцев 2022 г. составила 490,00 тысяч рублей, размер которой выше утвержденного размера в Плане ФХД на 2022 г
. - По МУП «РЦ» МГО чистая прибыль за девять месяцев 2022 г. составила 1790,0 тыс. руб., размер которой выше утвержденного размера на 2022 г.
 - По МУП «ГУК» чистая прибыль от прочей деятельности за девять месяцев 2022 г. составила 135 тыс. руб., размер которой выше по сравнению с размером, утвержденным в Плане ФХД на 2022 г.
</t>
  </si>
  <si>
    <t>Ежегодно до 05 ноября 2022г.</t>
  </si>
  <si>
    <t>Результаты по реорганизации или ликвидации МУП</t>
  </si>
  <si>
    <t>60.</t>
  </si>
  <si>
    <t>В приоритетном порядке в соответствующие муниципальные программы для нужд Округа включать  переходящие объекты капитального строительства и подлежащие завершению в очередном финансовом году</t>
  </si>
  <si>
    <t>Перечень строек и объектов для нужд округа на 2022 год и плановый период 2023-2024 годов составлен с учетом приоритетных направлений строительства объектов в Миасском городском округе, с учетом социальной значимости объектов, запланированных к строительству</t>
  </si>
  <si>
    <t>61.</t>
  </si>
  <si>
    <t>Проведение анализа объемов незавершенного строительства с целью их сокращения.</t>
  </si>
  <si>
    <t xml:space="preserve">Переданы в муниципальную казну объекты газоснабжения на сумму 91241,0 тыс. рублей. </t>
  </si>
  <si>
    <t>62.</t>
  </si>
  <si>
    <t>Оценка эффективности расходов капитального характера, предусматриваемых в рамках муниципальных программ. Оптимизация расходов капитального характера с учетом оценки эффективности расходов</t>
  </si>
  <si>
    <t>Отчет о показателях оценки эффективности расходов капитального характера, предусмотренных в рамках муниципальных программ за 2022 год будет представлен в Управление экономики Администрации МГО в срок до 15.02.2023г.</t>
  </si>
  <si>
    <t>ежегодно до 1 сентября (предварительная оценка по итогам  за 1 полугодие)</t>
  </si>
  <si>
    <t>63.</t>
  </si>
  <si>
    <t>Проведение анализа и представление предложений по оптимизации расходов в части капитальных вложений в объекты капитального строительства муниципальной собственности.</t>
  </si>
  <si>
    <t>Постановлением Администрации Миасского городского округа от 31.05.2022 г. № 2551 "Об утверждении Порядка списания объектов незавершенного строительства и затрат по объектам незавершенного строительства и Положения о комиссии по списанию объектов незавершенного строительства и затрат по объектам незавершенного  строительства" Порядок и Положение утверждены</t>
  </si>
  <si>
    <t>64.</t>
  </si>
  <si>
    <t>Принятие мер, направленных на сокращение объемов дебиторской и кредиторской задолженности: инвентаризация числящейся на балансовом учете дебиторской задолженности</t>
  </si>
  <si>
    <t>На балансе МКУ "Комитет по строительству" по состоянию на 01.01.2023 г.  числится дебиторская задолженность в сумме 118 036,4 тыс. рублей по авансам, выданным по условиям договоров на строительство объектов для нужд Миасского городского округа, срок погашения по которым не наступил</t>
  </si>
  <si>
    <t>65.</t>
  </si>
  <si>
    <t>Проведение инвентаризации автомобильных дорог общего пользования местного значения</t>
  </si>
  <si>
    <t>По состоянию на 01.01.2023 года продолжается проводиться инвентаризация автомобильных дорог общего пользования местного значения</t>
  </si>
  <si>
    <t>до 01 августа 2022 года</t>
  </si>
  <si>
    <t>66.</t>
  </si>
  <si>
    <t>Утверждение перечня автомобильных дорог общего пользования местного значения с учетом проведенной инвентаризации и с учетом согласования с органами исполнительной власти Челябинской области уточненных данных о протяженности автомобильных дорог.</t>
  </si>
  <si>
    <t>В настоящее время в техподдержку электронной системы контроля дорожных фондов (СКДФ) подготавливается заявка на включение недостающих дорог Округа в данную систему</t>
  </si>
  <si>
    <t>до 01 сентября 2022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</si>
</sst>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0" x14ac:knownFonts="1">
    <font>
      <sz val="11"/>
      <color theme="1"/>
      <name val="Calibri"/>
      <family val="2"/>
      <charset val="204"/>
      <scheme val="minor"/>
    </font>
    <font>
      <sz val="10.5"/>
      <color theme="1"/>
      <name val="Times New Roman"/>
      <family val="1"/>
      <charset val="204"/>
    </font>
    <font>
      <sz val="10.5"/>
      <color rgb="FFFF0000"/>
      <name val="Times New Roman"/>
      <family val="1"/>
      <charset val="204"/>
    </font>
    <font>
      <sz val="10"/>
      <name val="Times New Roman"/>
      <family val="1"/>
      <charset val="204"/>
    </font>
    <font>
      <b/>
      <sz val="10.5"/>
      <color theme="1"/>
      <name val="Times New Roman"/>
      <family val="1"/>
      <charset val="204"/>
    </font>
    <font>
      <sz val="10.5"/>
      <name val="Times New Roman"/>
      <family val="1"/>
      <charset val="204"/>
    </font>
    <font>
      <b/>
      <sz val="12"/>
      <color theme="1"/>
      <name val="Times New Roman"/>
      <family val="1"/>
      <charset val="204"/>
    </font>
    <font>
      <sz val="12"/>
      <color theme="1"/>
      <name val="Times New Roman"/>
      <family val="1"/>
      <charset val="204"/>
    </font>
    <font>
      <sz val="10"/>
      <color rgb="FFFF0000"/>
      <name val="Times New Roman"/>
      <family val="1"/>
      <charset val="204"/>
    </font>
    <font>
      <sz val="12"/>
      <color rgb="FFFF0000"/>
      <name val="Times New Roman"/>
      <family val="1"/>
      <charset val="204"/>
    </font>
    <font>
      <b/>
      <sz val="10.5"/>
      <name val="Times New Roman"/>
      <family val="1"/>
      <charset val="204"/>
    </font>
    <font>
      <sz val="10.5"/>
      <color rgb="FF000000"/>
      <name val="Times New Roman"/>
      <family val="1"/>
      <charset val="204"/>
    </font>
    <font>
      <i/>
      <sz val="10.5"/>
      <color rgb="FF000000"/>
      <name val="Times New Roman"/>
      <family val="1"/>
      <charset val="204"/>
    </font>
    <font>
      <sz val="12"/>
      <color rgb="FF000000"/>
      <name val="Times New Roman"/>
      <family val="1"/>
      <charset val="204"/>
    </font>
    <font>
      <i/>
      <sz val="10.5"/>
      <color theme="1"/>
      <name val="Times New Roman"/>
      <family val="1"/>
      <charset val="204"/>
    </font>
    <font>
      <sz val="12"/>
      <name val="Times New Roman"/>
      <family val="1"/>
      <charset val="204"/>
    </font>
    <font>
      <sz val="12"/>
      <name val="Calibri"/>
      <family val="2"/>
      <charset val="204"/>
      <scheme val="minor"/>
    </font>
    <font>
      <b/>
      <sz val="10.5"/>
      <color rgb="FFFF0000"/>
      <name val="Times New Roman"/>
      <family val="1"/>
      <charset val="204"/>
    </font>
    <font>
      <sz val="11"/>
      <name val="Calibri"/>
      <family val="2"/>
      <charset val="204"/>
      <scheme val="minor"/>
    </font>
    <font>
      <sz val="11"/>
      <name val="Times New Roman"/>
      <family val="1"/>
      <charset val="204"/>
    </font>
    <font>
      <sz val="10.5"/>
      <color theme="0"/>
      <name val="Times New Roman"/>
      <family val="1"/>
      <charset val="204"/>
    </font>
    <font>
      <b/>
      <sz val="12"/>
      <color rgb="FF000000"/>
      <name val="Times New Roman"/>
      <family val="1"/>
      <charset val="204"/>
    </font>
    <font>
      <b/>
      <sz val="12"/>
      <color rgb="FFFF0000"/>
      <name val="Times New Roman"/>
      <family val="1"/>
      <charset val="204"/>
    </font>
    <font>
      <sz val="10"/>
      <color theme="1"/>
      <name val="Times New Roman"/>
      <family val="1"/>
      <charset val="204"/>
    </font>
    <font>
      <b/>
      <sz val="12"/>
      <name val="Times New Roman"/>
      <family val="1"/>
      <charset val="204"/>
    </font>
    <font>
      <sz val="11"/>
      <color theme="1"/>
      <name val="Times New Roman"/>
      <family val="1"/>
      <charset val="204"/>
    </font>
    <font>
      <b/>
      <sz val="11"/>
      <name val="Times New Roman"/>
      <family val="1"/>
      <charset val="204"/>
    </font>
    <font>
      <b/>
      <sz val="12"/>
      <color theme="1"/>
      <name val="Calibri"/>
      <family val="2"/>
      <charset val="204"/>
      <scheme val="minor"/>
    </font>
    <font>
      <b/>
      <sz val="10"/>
      <name val="Times New Roman"/>
      <family val="1"/>
      <charset val="204"/>
    </font>
    <font>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166">
    <xf numFmtId="0" fontId="0" fillId="0" borderId="0" xfId="0"/>
    <xf numFmtId="0" fontId="1" fillId="0" borderId="0" xfId="0" applyFont="1" applyFill="1" applyAlignment="1">
      <alignment horizontal="center" vertical="center"/>
    </xf>
    <xf numFmtId="0" fontId="1" fillId="2" borderId="0" xfId="0" applyFont="1" applyFill="1" applyAlignment="1">
      <alignment horizontal="justify" vertical="center"/>
    </xf>
    <xf numFmtId="0" fontId="2" fillId="2" borderId="0" xfId="0" applyFont="1" applyFill="1" applyAlignment="1">
      <alignment horizontal="justify" vertical="center"/>
    </xf>
    <xf numFmtId="0" fontId="2" fillId="0" borderId="0" xfId="0" applyFont="1" applyFill="1" applyAlignment="1">
      <alignment horizontal="center" vertical="center"/>
    </xf>
    <xf numFmtId="0" fontId="2" fillId="2" borderId="0" xfId="0" applyFont="1" applyFill="1" applyAlignment="1">
      <alignment horizontal="center" vertical="center"/>
    </xf>
    <xf numFmtId="0" fontId="3" fillId="0" borderId="0" xfId="0" applyFont="1" applyFill="1" applyAlignment="1">
      <alignment horizontal="right" vertical="center"/>
    </xf>
    <xf numFmtId="0" fontId="1" fillId="0" borderId="0" xfId="0" applyFont="1" applyFill="1" applyAlignment="1">
      <alignment vertical="center"/>
    </xf>
    <xf numFmtId="0" fontId="4"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2" borderId="2" xfId="0" applyFont="1" applyFill="1" applyBorder="1" applyAlignment="1">
      <alignment horizontal="justify" vertical="center" wrapText="1"/>
    </xf>
    <xf numFmtId="0" fontId="1" fillId="2"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2" borderId="2" xfId="0" applyFont="1" applyFill="1" applyBorder="1" applyAlignment="1">
      <alignment horizontal="justify" vertical="center"/>
    </xf>
    <xf numFmtId="0" fontId="1" fillId="2"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1" fillId="0" borderId="2" xfId="0" applyFont="1" applyFill="1" applyBorder="1" applyAlignment="1">
      <alignment horizontal="center" vertical="center"/>
    </xf>
    <xf numFmtId="164" fontId="4" fillId="2" borderId="2" xfId="0" applyNumberFormat="1" applyFont="1" applyFill="1" applyBorder="1" applyAlignment="1">
      <alignment horizontal="center" vertical="center"/>
    </xf>
    <xf numFmtId="0" fontId="8" fillId="0" borderId="2" xfId="0" applyFont="1" applyFill="1" applyBorder="1" applyAlignment="1">
      <alignment horizontal="justify" vertical="center"/>
    </xf>
    <xf numFmtId="0" fontId="6" fillId="0" borderId="2" xfId="0" applyFont="1" applyBorder="1" applyAlignment="1">
      <alignment horizontal="left" vertical="center"/>
    </xf>
    <xf numFmtId="0" fontId="7" fillId="2" borderId="2" xfId="0" applyFont="1" applyFill="1" applyBorder="1" applyAlignment="1">
      <alignment horizontal="justify" vertical="center"/>
    </xf>
    <xf numFmtId="0" fontId="9" fillId="2" borderId="2" xfId="0" applyFont="1" applyFill="1" applyBorder="1" applyAlignment="1">
      <alignment horizontal="justify" vertical="center"/>
    </xf>
    <xf numFmtId="164" fontId="10" fillId="2" borderId="2" xfId="0" applyNumberFormat="1" applyFont="1" applyFill="1" applyBorder="1" applyAlignment="1">
      <alignment horizontal="center" vertical="center"/>
    </xf>
    <xf numFmtId="164" fontId="10" fillId="0" borderId="2" xfId="0" applyNumberFormat="1" applyFont="1" applyFill="1" applyBorder="1" applyAlignment="1">
      <alignment horizontal="center" vertical="center"/>
    </xf>
    <xf numFmtId="0" fontId="3" fillId="0" borderId="2" xfId="0" applyFont="1" applyFill="1" applyBorder="1" applyAlignment="1">
      <alignment horizontal="justify" vertical="center" wrapText="1"/>
    </xf>
    <xf numFmtId="0" fontId="11" fillId="0" borderId="2" xfId="0" applyFont="1" applyBorder="1" applyAlignment="1">
      <alignment horizontal="center" vertical="center" wrapText="1"/>
    </xf>
    <xf numFmtId="0" fontId="11" fillId="0" borderId="2" xfId="0" applyFont="1" applyBorder="1" applyAlignment="1">
      <alignment horizontal="justify" vertical="center" wrapText="1"/>
    </xf>
    <xf numFmtId="0" fontId="2" fillId="0" borderId="2" xfId="0" applyFont="1" applyBorder="1" applyAlignment="1">
      <alignment horizontal="justify" vertical="center" wrapText="1"/>
    </xf>
    <xf numFmtId="0" fontId="5" fillId="0" borderId="2" xfId="0" applyFont="1" applyBorder="1" applyAlignment="1">
      <alignment horizontal="center" vertical="center" wrapText="1"/>
    </xf>
    <xf numFmtId="0" fontId="3" fillId="0" borderId="2" xfId="0" applyFont="1" applyFill="1" applyBorder="1" applyAlignment="1">
      <alignment horizontal="center" vertical="center"/>
    </xf>
    <xf numFmtId="0" fontId="5" fillId="0" borderId="2" xfId="0" applyFont="1" applyBorder="1" applyAlignment="1">
      <alignment horizontal="justify" vertical="center" wrapText="1"/>
    </xf>
    <xf numFmtId="16" fontId="12" fillId="0" borderId="2" xfId="0" applyNumberFormat="1" applyFont="1" applyBorder="1" applyAlignment="1">
      <alignment horizontal="center" vertical="center" wrapText="1"/>
    </xf>
    <xf numFmtId="0" fontId="1" fillId="0" borderId="2" xfId="0" applyFont="1" applyBorder="1" applyAlignment="1">
      <alignment horizontal="justify" vertical="center" wrapText="1"/>
    </xf>
    <xf numFmtId="0" fontId="1" fillId="0" borderId="2" xfId="0" applyFont="1" applyBorder="1" applyAlignment="1">
      <alignment horizontal="center" vertical="center" wrapText="1"/>
    </xf>
    <xf numFmtId="0" fontId="11" fillId="0" borderId="2" xfId="0" applyFont="1" applyBorder="1" applyAlignment="1">
      <alignment horizontal="justify" vertical="center"/>
    </xf>
    <xf numFmtId="0" fontId="2" fillId="0" borderId="2" xfId="0" applyFont="1" applyFill="1" applyBorder="1" applyAlignment="1">
      <alignment horizontal="justify" vertical="center" wrapText="1"/>
    </xf>
    <xf numFmtId="0" fontId="14" fillId="0" borderId="2" xfId="0" applyFont="1" applyBorder="1" applyAlignment="1">
      <alignment horizontal="center" vertical="center" wrapText="1"/>
    </xf>
    <xf numFmtId="0" fontId="5" fillId="2" borderId="2" xfId="0" applyFont="1" applyFill="1" applyBorder="1" applyAlignment="1">
      <alignment horizontal="justify" vertical="center"/>
    </xf>
    <xf numFmtId="0" fontId="1" fillId="0" borderId="2" xfId="0" applyFont="1" applyBorder="1" applyAlignment="1">
      <alignment horizontal="center" vertical="center"/>
    </xf>
    <xf numFmtId="164" fontId="15" fillId="2" borderId="2" xfId="0" applyNumberFormat="1" applyFont="1" applyFill="1" applyBorder="1" applyAlignment="1">
      <alignment horizontal="center" vertical="center"/>
    </xf>
    <xf numFmtId="0" fontId="1" fillId="0" borderId="2" xfId="0" applyFont="1" applyFill="1" applyBorder="1" applyAlignment="1">
      <alignment horizontal="justify" vertical="center"/>
    </xf>
    <xf numFmtId="0" fontId="1" fillId="0" borderId="2" xfId="0" applyFont="1" applyBorder="1" applyAlignment="1">
      <alignment horizontal="center" wrapText="1"/>
    </xf>
    <xf numFmtId="0" fontId="1" fillId="0" borderId="2" xfId="0" applyFont="1" applyBorder="1" applyAlignment="1">
      <alignment horizontal="center" vertical="center" wrapText="1"/>
    </xf>
    <xf numFmtId="0" fontId="5" fillId="0" borderId="2" xfId="0" applyFont="1" applyFill="1" applyBorder="1" applyAlignment="1">
      <alignment horizontal="justify" vertical="center"/>
    </xf>
    <xf numFmtId="0" fontId="0" fillId="0" borderId="2" xfId="0" applyBorder="1" applyAlignment="1">
      <alignment horizontal="center" vertical="center" wrapText="1"/>
    </xf>
    <xf numFmtId="0" fontId="14" fillId="0" borderId="2" xfId="0" applyFont="1" applyBorder="1" applyAlignment="1">
      <alignment horizontal="center" vertical="center" wrapText="1"/>
    </xf>
    <xf numFmtId="0" fontId="1" fillId="0" borderId="2" xfId="0" applyFont="1" applyBorder="1" applyAlignment="1">
      <alignment horizontal="justify" vertical="center"/>
    </xf>
    <xf numFmtId="0" fontId="1" fillId="0" borderId="2" xfId="0" applyFont="1" applyBorder="1" applyAlignment="1">
      <alignment horizontal="center" vertical="center"/>
    </xf>
    <xf numFmtId="0" fontId="0" fillId="0" borderId="2" xfId="0" applyBorder="1" applyAlignment="1">
      <alignment horizontal="justify" vertical="center"/>
    </xf>
    <xf numFmtId="0" fontId="5" fillId="0" borderId="2" xfId="0" applyFont="1" applyFill="1" applyBorder="1" applyAlignment="1">
      <alignment horizontal="justify" wrapText="1"/>
    </xf>
    <xf numFmtId="0" fontId="0" fillId="0" borderId="2" xfId="0" applyBorder="1" applyAlignment="1">
      <alignment horizontal="center" vertical="center"/>
    </xf>
    <xf numFmtId="0" fontId="14" fillId="0" borderId="2" xfId="0" applyFont="1" applyBorder="1" applyAlignment="1">
      <alignment horizontal="center" vertical="center"/>
    </xf>
    <xf numFmtId="0" fontId="5" fillId="0" borderId="2" xfId="0" applyNumberFormat="1" applyFont="1" applyFill="1" applyBorder="1" applyAlignment="1">
      <alignment horizontal="justify" vertical="center"/>
    </xf>
    <xf numFmtId="0" fontId="16" fillId="0" borderId="2" xfId="0" applyFont="1" applyBorder="1" applyAlignment="1">
      <alignment horizontal="center" vertical="center"/>
    </xf>
    <xf numFmtId="0" fontId="3" fillId="0" borderId="2" xfId="0" applyFont="1" applyFill="1" applyBorder="1" applyAlignment="1">
      <alignment horizontal="justify" vertical="center"/>
    </xf>
    <xf numFmtId="0" fontId="1" fillId="0" borderId="2" xfId="0" applyFont="1" applyBorder="1" applyAlignment="1">
      <alignment horizontal="justify" vertical="center"/>
    </xf>
    <xf numFmtId="0" fontId="5" fillId="0" borderId="2" xfId="0" applyFont="1" applyFill="1" applyBorder="1" applyAlignment="1">
      <alignment horizontal="justify" vertical="center" wrapText="1"/>
    </xf>
    <xf numFmtId="16" fontId="14" fillId="0" borderId="2" xfId="0" applyNumberFormat="1" applyFont="1" applyBorder="1" applyAlignment="1">
      <alignment horizontal="center" vertical="center"/>
    </xf>
    <xf numFmtId="0" fontId="5" fillId="2" borderId="2" xfId="0" applyFont="1" applyFill="1" applyBorder="1" applyAlignment="1">
      <alignment horizontal="center" vertical="center" wrapText="1"/>
    </xf>
    <xf numFmtId="0" fontId="3" fillId="2" borderId="2" xfId="0" applyFont="1" applyFill="1" applyBorder="1" applyAlignment="1">
      <alignment horizontal="justify" vertical="center"/>
    </xf>
    <xf numFmtId="0" fontId="2" fillId="0" borderId="2" xfId="0" applyFont="1" applyBorder="1" applyAlignment="1">
      <alignment vertical="center" wrapText="1"/>
    </xf>
    <xf numFmtId="0" fontId="11"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 fillId="0" borderId="2" xfId="0" applyFont="1" applyBorder="1" applyAlignment="1">
      <alignment vertical="center" wrapText="1"/>
    </xf>
    <xf numFmtId="0" fontId="2" fillId="2" borderId="2" xfId="0" applyFont="1" applyFill="1" applyBorder="1" applyAlignment="1">
      <alignment vertical="center" wrapText="1"/>
    </xf>
    <xf numFmtId="0" fontId="5" fillId="0" borderId="2" xfId="0" applyNumberFormat="1" applyFont="1" applyBorder="1" applyAlignment="1">
      <alignment horizontal="justify" vertical="center" wrapText="1"/>
    </xf>
    <xf numFmtId="0" fontId="6" fillId="0" borderId="2" xfId="0" applyFont="1" applyBorder="1" applyAlignment="1">
      <alignment horizontal="left" vertical="center" wrapText="1"/>
    </xf>
    <xf numFmtId="165" fontId="10" fillId="0" borderId="2" xfId="0" applyNumberFormat="1" applyFont="1" applyFill="1" applyBorder="1" applyAlignment="1">
      <alignment horizontal="center" vertical="center"/>
    </xf>
    <xf numFmtId="165" fontId="5" fillId="0" borderId="2" xfId="0" applyNumberFormat="1" applyFont="1" applyBorder="1" applyAlignment="1">
      <alignment horizontal="center" vertical="center" wrapText="1"/>
    </xf>
    <xf numFmtId="0" fontId="1" fillId="0" borderId="2" xfId="0" applyFont="1" applyFill="1" applyBorder="1" applyAlignment="1">
      <alignment horizontal="justify" vertical="center" wrapText="1"/>
    </xf>
    <xf numFmtId="164" fontId="5" fillId="0" borderId="2" xfId="0" applyNumberFormat="1" applyFont="1" applyFill="1" applyBorder="1" applyAlignment="1">
      <alignment horizontal="center" vertical="center"/>
    </xf>
    <xf numFmtId="164" fontId="5" fillId="0" borderId="2" xfId="0" applyNumberFormat="1" applyFont="1" applyBorder="1" applyAlignment="1">
      <alignment horizontal="center" vertical="center" wrapText="1"/>
    </xf>
    <xf numFmtId="0" fontId="18" fillId="0" borderId="2" xfId="0" applyFont="1" applyBorder="1" applyAlignment="1">
      <alignment horizontal="center" vertical="center"/>
    </xf>
    <xf numFmtId="0" fontId="5" fillId="2" borderId="2" xfId="0" applyFont="1" applyFill="1" applyBorder="1" applyAlignment="1">
      <alignment horizontal="justify" vertical="center" wrapText="1"/>
    </xf>
    <xf numFmtId="16" fontId="1" fillId="0" borderId="2" xfId="0" applyNumberFormat="1" applyFont="1" applyBorder="1" applyAlignment="1">
      <alignment horizontal="center" vertical="center" wrapText="1"/>
    </xf>
    <xf numFmtId="0" fontId="18" fillId="0" borderId="2" xfId="0" applyFont="1" applyBorder="1" applyAlignment="1">
      <alignment horizontal="center" vertical="center" wrapText="1"/>
    </xf>
    <xf numFmtId="0" fontId="5" fillId="0" borderId="2" xfId="0" applyFont="1" applyBorder="1" applyAlignment="1">
      <alignment vertical="center" wrapText="1"/>
    </xf>
    <xf numFmtId="0" fontId="11" fillId="0" borderId="2" xfId="0" applyFont="1" applyFill="1" applyBorder="1" applyAlignment="1">
      <alignment horizontal="justify" vertical="center" wrapText="1"/>
    </xf>
    <xf numFmtId="0" fontId="2" fillId="0" borderId="2" xfId="0" applyFont="1" applyFill="1" applyBorder="1" applyAlignment="1">
      <alignment horizontal="justify" vertical="center"/>
    </xf>
    <xf numFmtId="0" fontId="19" fillId="0" borderId="2" xfId="0" applyFont="1" applyBorder="1" applyAlignment="1">
      <alignment horizontal="center" vertical="center" wrapText="1"/>
    </xf>
    <xf numFmtId="0" fontId="4" fillId="2" borderId="2" xfId="0" applyFont="1" applyFill="1" applyBorder="1" applyAlignment="1">
      <alignment vertical="center"/>
    </xf>
    <xf numFmtId="0" fontId="1" fillId="0" borderId="2" xfId="0" applyFont="1" applyFill="1" applyBorder="1" applyAlignment="1">
      <alignment horizontal="center" vertical="center" wrapText="1"/>
    </xf>
    <xf numFmtId="0" fontId="2" fillId="0" borderId="2" xfId="0" applyNumberFormat="1" applyFont="1" applyFill="1" applyBorder="1" applyAlignment="1">
      <alignment horizontal="justify" vertical="center" wrapText="1"/>
    </xf>
    <xf numFmtId="0" fontId="19" fillId="2" borderId="2" xfId="0" applyFont="1" applyFill="1" applyBorder="1" applyAlignment="1">
      <alignment horizontal="center" vertical="center" wrapText="1"/>
    </xf>
    <xf numFmtId="0" fontId="5" fillId="0" borderId="2" xfId="0" applyNumberFormat="1" applyFont="1" applyFill="1" applyBorder="1" applyAlignment="1">
      <alignment horizontal="justify" vertical="center" wrapText="1"/>
    </xf>
    <xf numFmtId="0" fontId="19" fillId="0" borderId="2" xfId="0" applyFont="1" applyBorder="1" applyAlignment="1">
      <alignment horizontal="center" vertical="center" wrapText="1"/>
    </xf>
    <xf numFmtId="0" fontId="3" fillId="0" borderId="2" xfId="0" applyFont="1" applyFill="1" applyBorder="1" applyAlignment="1">
      <alignment horizontal="justify" vertical="center"/>
    </xf>
    <xf numFmtId="0" fontId="20" fillId="0" borderId="0" xfId="0" applyFont="1" applyFill="1" applyAlignment="1">
      <alignment vertical="center"/>
    </xf>
    <xf numFmtId="0" fontId="18" fillId="0" borderId="2" xfId="0" applyFont="1" applyBorder="1" applyAlignment="1">
      <alignment horizontal="justify" vertical="center"/>
    </xf>
    <xf numFmtId="0" fontId="11" fillId="0" borderId="2" xfId="0" applyFont="1" applyBorder="1" applyAlignment="1">
      <alignment horizontal="justify" vertical="center" wrapText="1"/>
    </xf>
    <xf numFmtId="0" fontId="0" fillId="0" borderId="2" xfId="0" applyBorder="1" applyAlignment="1">
      <alignment horizontal="justify" vertical="center" wrapText="1"/>
    </xf>
    <xf numFmtId="0" fontId="21" fillId="0" borderId="2" xfId="0" applyFont="1" applyBorder="1" applyAlignment="1">
      <alignment vertical="center" wrapText="1"/>
    </xf>
    <xf numFmtId="0" fontId="22" fillId="0" borderId="2" xfId="0" applyFont="1" applyBorder="1" applyAlignment="1">
      <alignment horizontal="center" vertical="center" wrapText="1"/>
    </xf>
    <xf numFmtId="0" fontId="1" fillId="2" borderId="2" xfId="0" applyFont="1" applyFill="1" applyBorder="1" applyAlignment="1">
      <alignment horizontal="justify" vertical="center"/>
    </xf>
    <xf numFmtId="0" fontId="23" fillId="0" borderId="2" xfId="0" applyFont="1" applyFill="1" applyBorder="1" applyAlignment="1">
      <alignment horizontal="center" vertical="center"/>
    </xf>
    <xf numFmtId="0" fontId="4" fillId="0" borderId="2" xfId="0" applyFont="1" applyBorder="1" applyAlignment="1">
      <alignment vertical="center"/>
    </xf>
    <xf numFmtId="0" fontId="2" fillId="2" borderId="2" xfId="0" applyFont="1" applyFill="1" applyBorder="1" applyAlignment="1">
      <alignment horizontal="justify" vertical="center"/>
    </xf>
    <xf numFmtId="0" fontId="2" fillId="0" borderId="2" xfId="0" applyFont="1" applyFill="1" applyBorder="1" applyAlignment="1">
      <alignment horizontal="center" vertical="center"/>
    </xf>
    <xf numFmtId="0" fontId="2"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2" xfId="0" applyFont="1" applyFill="1" applyBorder="1" applyAlignment="1">
      <alignment horizontal="justify" vertical="center" wrapText="1"/>
    </xf>
    <xf numFmtId="0" fontId="5" fillId="0" borderId="0" xfId="0" applyFont="1" applyFill="1" applyAlignment="1">
      <alignment vertical="center"/>
    </xf>
    <xf numFmtId="0" fontId="3"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4" fillId="0" borderId="2" xfId="0" applyFont="1" applyBorder="1" applyAlignment="1">
      <alignment horizontal="center" vertical="center"/>
    </xf>
    <xf numFmtId="0" fontId="16" fillId="0" borderId="2" xfId="0" applyFont="1" applyBorder="1" applyAlignment="1">
      <alignment vertical="center"/>
    </xf>
    <xf numFmtId="0" fontId="6" fillId="0" borderId="2" xfId="0" applyFont="1" applyBorder="1" applyAlignment="1">
      <alignment horizontal="center" vertical="center" wrapText="1"/>
    </xf>
    <xf numFmtId="0" fontId="6" fillId="0" borderId="2" xfId="0" applyFont="1" applyBorder="1" applyAlignment="1">
      <alignment horizontal="center" vertical="center" wrapText="1"/>
    </xf>
    <xf numFmtId="0" fontId="1" fillId="0" borderId="6" xfId="0" applyFont="1" applyBorder="1" applyAlignment="1">
      <alignment horizontal="left" vertical="center" wrapText="1"/>
    </xf>
    <xf numFmtId="4" fontId="3" fillId="0" borderId="2" xfId="0" applyNumberFormat="1"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165" fontId="1" fillId="0" borderId="0" xfId="0" applyNumberFormat="1" applyFont="1" applyFill="1" applyAlignment="1">
      <alignment vertical="center"/>
    </xf>
    <xf numFmtId="0" fontId="1" fillId="0" borderId="7" xfId="0" applyFont="1" applyBorder="1" applyAlignment="1">
      <alignment horizontal="left" vertical="center" wrapText="1"/>
    </xf>
    <xf numFmtId="1" fontId="2" fillId="0" borderId="0" xfId="0" applyNumberFormat="1" applyFont="1" applyFill="1" applyAlignment="1">
      <alignment vertical="center"/>
    </xf>
    <xf numFmtId="4" fontId="3" fillId="2" borderId="2" xfId="0" applyNumberFormat="1" applyFont="1" applyFill="1" applyBorder="1" applyAlignment="1">
      <alignment horizontal="center" vertical="center" wrapText="1"/>
    </xf>
    <xf numFmtId="4" fontId="5" fillId="2" borderId="2"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165" fontId="20" fillId="0" borderId="0" xfId="0" applyNumberFormat="1" applyFont="1" applyFill="1" applyAlignment="1">
      <alignment vertical="center"/>
    </xf>
    <xf numFmtId="0" fontId="5" fillId="2" borderId="2" xfId="0" applyFont="1" applyFill="1" applyBorder="1" applyAlignment="1">
      <alignment vertical="top" wrapText="1"/>
    </xf>
    <xf numFmtId="0" fontId="5" fillId="0" borderId="2" xfId="0" applyFont="1" applyFill="1" applyBorder="1" applyAlignment="1">
      <alignment horizontal="justify" vertical="top" wrapText="1"/>
    </xf>
    <xf numFmtId="0" fontId="3" fillId="0" borderId="2" xfId="0" applyFont="1" applyFill="1" applyBorder="1" applyAlignment="1">
      <alignment horizontal="center" vertical="center" wrapText="1"/>
    </xf>
    <xf numFmtId="0" fontId="1" fillId="0" borderId="0" xfId="0" applyNumberFormat="1" applyFont="1" applyFill="1" applyAlignment="1">
      <alignment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0" fontId="5" fillId="2" borderId="8" xfId="0" applyFont="1" applyFill="1" applyBorder="1" applyAlignment="1">
      <alignment horizontal="justify" vertical="center" wrapText="1"/>
    </xf>
    <xf numFmtId="2" fontId="3" fillId="2" borderId="2" xfId="0" applyNumberFormat="1" applyFont="1" applyFill="1" applyBorder="1" applyAlignment="1">
      <alignment horizontal="center" vertical="center" wrapText="1"/>
    </xf>
    <xf numFmtId="4" fontId="25" fillId="0" borderId="9" xfId="0" applyNumberFormat="1" applyFont="1" applyFill="1" applyBorder="1" applyAlignment="1">
      <alignment horizontal="center" vertical="center" wrapText="1"/>
    </xf>
    <xf numFmtId="0" fontId="19" fillId="0" borderId="2" xfId="0" applyFont="1" applyBorder="1" applyAlignment="1">
      <alignment horizontal="justify" vertical="center" wrapText="1"/>
    </xf>
    <xf numFmtId="0" fontId="1" fillId="0" borderId="6" xfId="0" applyFont="1" applyBorder="1" applyAlignment="1">
      <alignment horizontal="center" vertical="top" wrapText="1"/>
    </xf>
    <xf numFmtId="0" fontId="1" fillId="0" borderId="6" xfId="0" applyFont="1" applyBorder="1" applyAlignment="1">
      <alignment horizontal="center" vertical="center" wrapText="1"/>
    </xf>
    <xf numFmtId="0" fontId="5" fillId="0" borderId="7" xfId="0" applyFont="1" applyFill="1" applyBorder="1" applyAlignment="1">
      <alignment horizontal="left" vertical="center" wrapText="1"/>
    </xf>
    <xf numFmtId="0" fontId="1" fillId="0" borderId="8" xfId="0" applyFont="1" applyBorder="1" applyAlignment="1">
      <alignment horizontal="center" vertical="top" wrapText="1"/>
    </xf>
    <xf numFmtId="0" fontId="1" fillId="0" borderId="7" xfId="0" applyFont="1" applyBorder="1" applyAlignment="1">
      <alignment horizontal="center" vertical="center" wrapText="1"/>
    </xf>
    <xf numFmtId="0" fontId="5" fillId="0" borderId="7" xfId="0" applyFont="1" applyFill="1" applyBorder="1" applyAlignment="1">
      <alignment horizontal="justify" vertical="center" wrapText="1"/>
    </xf>
    <xf numFmtId="0" fontId="1" fillId="0" borderId="7" xfId="0" applyFont="1" applyBorder="1" applyAlignment="1">
      <alignment horizontal="center" vertical="top" wrapText="1"/>
    </xf>
    <xf numFmtId="0" fontId="2" fillId="0" borderId="2" xfId="0" applyFont="1" applyBorder="1" applyAlignment="1">
      <alignment horizontal="center" vertical="center" wrapText="1"/>
    </xf>
    <xf numFmtId="0" fontId="2" fillId="2" borderId="2" xfId="0" applyFont="1" applyFill="1" applyBorder="1" applyAlignment="1">
      <alignment horizontal="justify" vertical="center" wrapText="1"/>
    </xf>
    <xf numFmtId="0" fontId="5" fillId="0" borderId="2" xfId="0" applyFont="1" applyBorder="1" applyAlignment="1">
      <alignment horizontal="center" vertical="center"/>
    </xf>
    <xf numFmtId="0" fontId="4" fillId="0" borderId="2" xfId="0" applyFont="1" applyBorder="1" applyAlignment="1">
      <alignment horizontal="center" vertical="center" wrapText="1"/>
    </xf>
    <xf numFmtId="0" fontId="27" fillId="0" borderId="2" xfId="0" applyFont="1" applyBorder="1" applyAlignment="1">
      <alignment horizontal="center" vertical="center"/>
    </xf>
    <xf numFmtId="4" fontId="23" fillId="0" borderId="2" xfId="0" applyNumberFormat="1" applyFont="1" applyBorder="1" applyAlignment="1">
      <alignment horizontal="center" vertical="center" wrapText="1"/>
    </xf>
    <xf numFmtId="4" fontId="28" fillId="0" borderId="2"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0" fontId="5" fillId="2" borderId="6" xfId="0" applyFont="1" applyFill="1" applyBorder="1" applyAlignment="1">
      <alignment horizontal="justify" vertical="center" wrapText="1"/>
    </xf>
    <xf numFmtId="0" fontId="10" fillId="0" borderId="2" xfId="0" applyFont="1" applyBorder="1" applyAlignment="1">
      <alignment horizontal="justify" vertical="center" wrapText="1"/>
    </xf>
    <xf numFmtId="0" fontId="1" fillId="0" borderId="2" xfId="0" applyFont="1" applyBorder="1" applyAlignment="1">
      <alignment horizontal="justify" vertical="center" wrapText="1"/>
    </xf>
    <xf numFmtId="0" fontId="4" fillId="0" borderId="2" xfId="0" applyFont="1" applyBorder="1" applyAlignment="1">
      <alignment horizontal="center" vertical="center"/>
    </xf>
    <xf numFmtId="0" fontId="6" fillId="0" borderId="2" xfId="0" applyFont="1" applyBorder="1" applyAlignment="1">
      <alignment horizontal="center" vertical="center"/>
    </xf>
    <xf numFmtId="0" fontId="29" fillId="0" borderId="2" xfId="0" applyFont="1" applyBorder="1" applyAlignment="1">
      <alignment horizontal="center" vertical="center"/>
    </xf>
    <xf numFmtId="0" fontId="4" fillId="0" borderId="2"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7" xfId="0" applyFont="1" applyBorder="1" applyAlignment="1">
      <alignment horizontal="justify" vertical="center" wrapText="1"/>
    </xf>
    <xf numFmtId="0" fontId="2" fillId="0" borderId="0" xfId="0" applyFont="1" applyFill="1" applyAlignment="1">
      <alignment vertical="center"/>
    </xf>
    <xf numFmtId="0" fontId="5" fillId="0" borderId="2" xfId="0" applyFont="1" applyBorder="1" applyAlignment="1">
      <alignment horizontal="justify" vertical="center" wrapText="1"/>
    </xf>
    <xf numFmtId="0" fontId="8" fillId="0" borderId="0" xfId="0" applyFont="1" applyFill="1" applyAlignment="1">
      <alignment horizontal="justify"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M142"/>
  <sheetViews>
    <sheetView tabSelected="1" zoomScale="90" zoomScaleNormal="90" zoomScaleSheetLayoutView="90" workbookViewId="0">
      <pane xSplit="2" ySplit="7" topLeftCell="C113" activePane="bottomRight" state="frozen"/>
      <selection pane="topRight" activeCell="C1" sqref="C1"/>
      <selection pane="bottomLeft" activeCell="A8" sqref="A8"/>
      <selection pane="bottomRight" activeCell="C115" sqref="C115"/>
    </sheetView>
  </sheetViews>
  <sheetFormatPr defaultColWidth="9.140625" defaultRowHeight="13.5" x14ac:dyDescent="0.25"/>
  <cols>
    <col min="1" max="1" width="9.140625" style="1"/>
    <col min="2" max="2" width="50.85546875" style="2" customWidth="1"/>
    <col min="3" max="3" width="79.5703125" style="3" customWidth="1"/>
    <col min="4" max="4" width="14.85546875" style="1" customWidth="1"/>
    <col min="5" max="5" width="21.7109375" style="4" customWidth="1"/>
    <col min="6" max="6" width="15.85546875" style="5" customWidth="1"/>
    <col min="7" max="7" width="13.28515625" style="4" customWidth="1"/>
    <col min="8" max="8" width="26.5703125" style="165" customWidth="1"/>
    <col min="9" max="9" width="23.140625" style="7" hidden="1" customWidth="1"/>
    <col min="10" max="10" width="10.5703125" style="7" hidden="1" customWidth="1"/>
    <col min="11" max="11" width="10.5703125" style="95" bestFit="1" customWidth="1"/>
    <col min="12" max="12" width="15.5703125" style="7" customWidth="1"/>
    <col min="13" max="16384" width="9.140625" style="7"/>
  </cols>
  <sheetData>
    <row r="1" spans="1:8" x14ac:dyDescent="0.25">
      <c r="H1" s="6" t="s">
        <v>0</v>
      </c>
    </row>
    <row r="2" spans="1:8" x14ac:dyDescent="0.25">
      <c r="A2" s="8" t="s">
        <v>1</v>
      </c>
      <c r="B2" s="9"/>
      <c r="C2" s="9"/>
      <c r="D2" s="9"/>
      <c r="E2" s="9"/>
      <c r="F2" s="9"/>
      <c r="G2" s="9"/>
      <c r="H2" s="9"/>
    </row>
    <row r="3" spans="1:8" x14ac:dyDescent="0.25">
      <c r="A3" s="10"/>
      <c r="B3" s="10"/>
      <c r="C3" s="10"/>
      <c r="D3" s="10"/>
      <c r="E3" s="10"/>
      <c r="F3" s="10"/>
      <c r="G3" s="10"/>
      <c r="H3" s="10"/>
    </row>
    <row r="4" spans="1:8" x14ac:dyDescent="0.25">
      <c r="A4" s="11" t="s">
        <v>2</v>
      </c>
      <c r="B4" s="12" t="s">
        <v>3</v>
      </c>
      <c r="C4" s="13" t="s">
        <v>4</v>
      </c>
      <c r="D4" s="11" t="s">
        <v>5</v>
      </c>
      <c r="E4" s="14" t="s">
        <v>6</v>
      </c>
      <c r="F4" s="15" t="s">
        <v>7</v>
      </c>
      <c r="G4" s="15"/>
      <c r="H4" s="15"/>
    </row>
    <row r="5" spans="1:8" ht="27" x14ac:dyDescent="0.25">
      <c r="A5" s="16"/>
      <c r="B5" s="17"/>
      <c r="C5" s="18"/>
      <c r="D5" s="16"/>
      <c r="E5" s="19" t="s">
        <v>8</v>
      </c>
      <c r="F5" s="19" t="s">
        <v>9</v>
      </c>
      <c r="G5" s="19" t="s">
        <v>10</v>
      </c>
      <c r="H5" s="20" t="s">
        <v>11</v>
      </c>
    </row>
    <row r="6" spans="1:8" ht="15.75" x14ac:dyDescent="0.25">
      <c r="A6" s="21" t="s">
        <v>12</v>
      </c>
      <c r="B6" s="22"/>
      <c r="C6" s="23"/>
      <c r="D6" s="24"/>
      <c r="E6" s="25">
        <f>SUM(E7+E28+E55)</f>
        <v>25000</v>
      </c>
      <c r="F6" s="25">
        <f t="shared" ref="F6:G6" si="0">SUM(F7+F28+F55)</f>
        <v>35987.4</v>
      </c>
      <c r="G6" s="25">
        <f t="shared" si="0"/>
        <v>10987.400000000001</v>
      </c>
      <c r="H6" s="26"/>
    </row>
    <row r="7" spans="1:8" ht="15.75" x14ac:dyDescent="0.25">
      <c r="A7" s="27" t="s">
        <v>13</v>
      </c>
      <c r="B7" s="28"/>
      <c r="C7" s="29"/>
      <c r="D7" s="24"/>
      <c r="E7" s="30">
        <f>SUM(E8:E27)</f>
        <v>10400</v>
      </c>
      <c r="F7" s="31">
        <f>SUM(F8:F27)</f>
        <v>7488.1</v>
      </c>
      <c r="G7" s="30">
        <f>SUM(G8:G27)</f>
        <v>-2911.8999999999996</v>
      </c>
      <c r="H7" s="32"/>
    </row>
    <row r="8" spans="1:8" ht="40.5" x14ac:dyDescent="0.25">
      <c r="A8" s="33" t="s">
        <v>14</v>
      </c>
      <c r="B8" s="34" t="s">
        <v>15</v>
      </c>
      <c r="C8" s="35" t="s">
        <v>16</v>
      </c>
      <c r="D8" s="33" t="s">
        <v>17</v>
      </c>
      <c r="E8" s="36" t="s">
        <v>18</v>
      </c>
      <c r="F8" s="36" t="s">
        <v>18</v>
      </c>
      <c r="G8" s="36" t="s">
        <v>18</v>
      </c>
      <c r="H8" s="37"/>
    </row>
    <row r="9" spans="1:8" ht="54" x14ac:dyDescent="0.25">
      <c r="A9" s="33" t="s">
        <v>19</v>
      </c>
      <c r="B9" s="34" t="s">
        <v>20</v>
      </c>
      <c r="C9" s="38" t="s">
        <v>21</v>
      </c>
      <c r="D9" s="33" t="s">
        <v>22</v>
      </c>
      <c r="E9" s="36" t="s">
        <v>18</v>
      </c>
      <c r="F9" s="36" t="s">
        <v>18</v>
      </c>
      <c r="G9" s="36" t="s">
        <v>18</v>
      </c>
      <c r="H9" s="37"/>
    </row>
    <row r="10" spans="1:8" ht="75.75" customHeight="1" x14ac:dyDescent="0.25">
      <c r="A10" s="39" t="s">
        <v>23</v>
      </c>
      <c r="B10" s="34" t="s">
        <v>24</v>
      </c>
      <c r="C10" s="40" t="s">
        <v>25</v>
      </c>
      <c r="D10" s="33" t="s">
        <v>22</v>
      </c>
      <c r="E10" s="36" t="s">
        <v>18</v>
      </c>
      <c r="F10" s="36" t="s">
        <v>18</v>
      </c>
      <c r="G10" s="36" t="s">
        <v>18</v>
      </c>
      <c r="H10" s="37"/>
    </row>
    <row r="11" spans="1:8" ht="94.5" x14ac:dyDescent="0.25">
      <c r="A11" s="41" t="s">
        <v>26</v>
      </c>
      <c r="B11" s="42" t="s">
        <v>27</v>
      </c>
      <c r="C11" s="43"/>
      <c r="D11" s="41"/>
      <c r="E11" s="36">
        <v>9400</v>
      </c>
      <c r="F11" s="36">
        <v>7488.1</v>
      </c>
      <c r="G11" s="19">
        <f>F11-E11</f>
        <v>-1911.8999999999996</v>
      </c>
      <c r="H11" s="37"/>
    </row>
    <row r="12" spans="1:8" ht="67.5" x14ac:dyDescent="0.25">
      <c r="A12" s="44" t="s">
        <v>28</v>
      </c>
      <c r="B12" s="42" t="s">
        <v>29</v>
      </c>
      <c r="C12" s="45" t="s">
        <v>30</v>
      </c>
      <c r="D12" s="46"/>
      <c r="E12" s="47"/>
      <c r="F12" s="47"/>
      <c r="G12" s="47"/>
      <c r="H12" s="37"/>
    </row>
    <row r="13" spans="1:8" ht="67.5" x14ac:dyDescent="0.2">
      <c r="A13" s="44" t="s">
        <v>31</v>
      </c>
      <c r="B13" s="42" t="s">
        <v>32</v>
      </c>
      <c r="C13" s="48" t="s">
        <v>33</v>
      </c>
      <c r="D13" s="49" t="s">
        <v>34</v>
      </c>
      <c r="E13" s="47"/>
      <c r="F13" s="47"/>
      <c r="G13" s="47"/>
      <c r="H13" s="37"/>
    </row>
    <row r="14" spans="1:8" ht="54" x14ac:dyDescent="0.25">
      <c r="A14" s="44" t="s">
        <v>35</v>
      </c>
      <c r="B14" s="42" t="s">
        <v>36</v>
      </c>
      <c r="C14" s="45" t="s">
        <v>37</v>
      </c>
      <c r="D14" s="50" t="s">
        <v>38</v>
      </c>
      <c r="E14" s="47"/>
      <c r="F14" s="47"/>
      <c r="G14" s="47"/>
      <c r="H14" s="37"/>
    </row>
    <row r="15" spans="1:8" ht="67.5" x14ac:dyDescent="0.25">
      <c r="A15" s="44" t="s">
        <v>39</v>
      </c>
      <c r="B15" s="42" t="s">
        <v>40</v>
      </c>
      <c r="C15" s="51" t="s">
        <v>41</v>
      </c>
      <c r="D15" s="52"/>
      <c r="E15" s="47"/>
      <c r="F15" s="47"/>
      <c r="G15" s="47"/>
      <c r="H15" s="37"/>
    </row>
    <row r="16" spans="1:8" ht="67.5" x14ac:dyDescent="0.25">
      <c r="A16" s="44" t="s">
        <v>42</v>
      </c>
      <c r="B16" s="42" t="s">
        <v>43</v>
      </c>
      <c r="C16" s="51" t="s">
        <v>41</v>
      </c>
      <c r="D16" s="52"/>
      <c r="E16" s="47"/>
      <c r="F16" s="47"/>
      <c r="G16" s="47"/>
      <c r="H16" s="37"/>
    </row>
    <row r="17" spans="1:8" ht="226.5" customHeight="1" x14ac:dyDescent="0.25">
      <c r="A17" s="53" t="s">
        <v>44</v>
      </c>
      <c r="B17" s="54" t="s">
        <v>45</v>
      </c>
      <c r="C17" s="43" t="s">
        <v>46</v>
      </c>
      <c r="D17" s="55" t="s">
        <v>22</v>
      </c>
      <c r="E17" s="47"/>
      <c r="F17" s="47"/>
      <c r="G17" s="47"/>
      <c r="H17" s="37"/>
    </row>
    <row r="18" spans="1:8" ht="177" customHeight="1" x14ac:dyDescent="0.2">
      <c r="A18" s="52"/>
      <c r="B18" s="56"/>
      <c r="C18" s="57" t="s">
        <v>47</v>
      </c>
      <c r="D18" s="58"/>
      <c r="E18" s="47"/>
      <c r="F18" s="47"/>
      <c r="G18" s="47"/>
      <c r="H18" s="37"/>
    </row>
    <row r="19" spans="1:8" ht="81" x14ac:dyDescent="0.25">
      <c r="A19" s="59" t="s">
        <v>48</v>
      </c>
      <c r="B19" s="38" t="s">
        <v>49</v>
      </c>
      <c r="C19" s="60" t="s">
        <v>50</v>
      </c>
      <c r="D19" s="46" t="s">
        <v>51</v>
      </c>
      <c r="E19" s="61"/>
      <c r="F19" s="61"/>
      <c r="G19" s="61"/>
      <c r="H19" s="62"/>
    </row>
    <row r="20" spans="1:8" ht="191.25" customHeight="1" x14ac:dyDescent="0.25">
      <c r="A20" s="59" t="s">
        <v>52</v>
      </c>
      <c r="B20" s="63" t="s">
        <v>53</v>
      </c>
      <c r="C20" s="64" t="s">
        <v>54</v>
      </c>
      <c r="D20" s="46" t="s">
        <v>51</v>
      </c>
      <c r="E20" s="61"/>
      <c r="F20" s="61"/>
      <c r="G20" s="61"/>
      <c r="H20" s="62"/>
    </row>
    <row r="21" spans="1:8" ht="189" x14ac:dyDescent="0.25">
      <c r="A21" s="65" t="s">
        <v>55</v>
      </c>
      <c r="B21" s="63" t="s">
        <v>56</v>
      </c>
      <c r="C21" s="64" t="s">
        <v>57</v>
      </c>
      <c r="D21" s="46" t="s">
        <v>51</v>
      </c>
      <c r="E21" s="61"/>
      <c r="F21" s="61"/>
      <c r="G21" s="61"/>
      <c r="H21" s="62"/>
    </row>
    <row r="22" spans="1:8" ht="54" x14ac:dyDescent="0.25">
      <c r="A22" s="46" t="s">
        <v>58</v>
      </c>
      <c r="B22" s="34" t="s">
        <v>59</v>
      </c>
      <c r="C22" s="51" t="s">
        <v>60</v>
      </c>
      <c r="D22" s="33" t="s">
        <v>51</v>
      </c>
      <c r="E22" s="66">
        <v>500</v>
      </c>
      <c r="F22" s="66">
        <v>0</v>
      </c>
      <c r="G22" s="66">
        <f>F22-E22</f>
        <v>-500</v>
      </c>
      <c r="H22" s="67"/>
    </row>
    <row r="23" spans="1:8" ht="27" x14ac:dyDescent="0.25">
      <c r="A23" s="46" t="s">
        <v>61</v>
      </c>
      <c r="B23" s="34" t="s">
        <v>62</v>
      </c>
      <c r="C23" s="68"/>
      <c r="D23" s="69" t="s">
        <v>63</v>
      </c>
      <c r="E23" s="70">
        <v>500</v>
      </c>
      <c r="F23" s="70">
        <v>0</v>
      </c>
      <c r="G23" s="70">
        <f>F23-E23</f>
        <v>-500</v>
      </c>
      <c r="H23" s="62"/>
    </row>
    <row r="24" spans="1:8" ht="67.5" x14ac:dyDescent="0.25">
      <c r="A24" s="46"/>
      <c r="B24" s="34" t="s">
        <v>64</v>
      </c>
      <c r="C24" s="71" t="s">
        <v>65</v>
      </c>
      <c r="D24" s="69"/>
      <c r="E24" s="70"/>
      <c r="F24" s="70"/>
      <c r="G24" s="70"/>
      <c r="H24" s="62"/>
    </row>
    <row r="25" spans="1:8" ht="81" x14ac:dyDescent="0.25">
      <c r="A25" s="46"/>
      <c r="B25" s="34" t="s">
        <v>66</v>
      </c>
      <c r="C25" s="40" t="s">
        <v>67</v>
      </c>
      <c r="D25" s="69"/>
      <c r="E25" s="70"/>
      <c r="F25" s="70"/>
      <c r="G25" s="70"/>
      <c r="H25" s="62"/>
    </row>
    <row r="26" spans="1:8" ht="143.25" customHeight="1" x14ac:dyDescent="0.25">
      <c r="A26" s="46" t="s">
        <v>68</v>
      </c>
      <c r="B26" s="34" t="s">
        <v>69</v>
      </c>
      <c r="C26" s="72"/>
      <c r="D26" s="33" t="s">
        <v>63</v>
      </c>
      <c r="E26" s="36" t="s">
        <v>18</v>
      </c>
      <c r="F26" s="36" t="s">
        <v>18</v>
      </c>
      <c r="G26" s="36" t="s">
        <v>18</v>
      </c>
      <c r="H26" s="62"/>
    </row>
    <row r="27" spans="1:8" ht="114" customHeight="1" x14ac:dyDescent="0.25">
      <c r="A27" s="46" t="s">
        <v>70</v>
      </c>
      <c r="B27" s="40" t="s">
        <v>71</v>
      </c>
      <c r="C27" s="73" t="s">
        <v>72</v>
      </c>
      <c r="D27" s="33" t="s">
        <v>63</v>
      </c>
      <c r="E27" s="36" t="s">
        <v>18</v>
      </c>
      <c r="F27" s="36" t="s">
        <v>18</v>
      </c>
      <c r="G27" s="36" t="s">
        <v>18</v>
      </c>
      <c r="H27" s="62"/>
    </row>
    <row r="28" spans="1:8" ht="15.75" customHeight="1" x14ac:dyDescent="0.25">
      <c r="A28" s="74" t="s">
        <v>73</v>
      </c>
      <c r="B28" s="74"/>
      <c r="C28" s="74"/>
      <c r="D28" s="74"/>
      <c r="E28" s="75">
        <f>SUM(E29:E54)</f>
        <v>10100</v>
      </c>
      <c r="F28" s="75">
        <f>SUM(F29:F54)</f>
        <v>13604.6</v>
      </c>
      <c r="G28" s="75">
        <f>SUM(G29:G54)</f>
        <v>3504.6</v>
      </c>
      <c r="H28" s="62"/>
    </row>
    <row r="29" spans="1:8" ht="47.25" customHeight="1" x14ac:dyDescent="0.25">
      <c r="A29" s="41" t="s">
        <v>74</v>
      </c>
      <c r="B29" s="40" t="s">
        <v>75</v>
      </c>
      <c r="C29" s="51" t="s">
        <v>76</v>
      </c>
      <c r="D29" s="41" t="s">
        <v>17</v>
      </c>
      <c r="E29" s="36" t="s">
        <v>18</v>
      </c>
      <c r="F29" s="36" t="s">
        <v>18</v>
      </c>
      <c r="G29" s="36" t="s">
        <v>18</v>
      </c>
      <c r="H29" s="62"/>
    </row>
    <row r="30" spans="1:8" ht="150.75" customHeight="1" x14ac:dyDescent="0.25">
      <c r="A30" s="41" t="s">
        <v>77</v>
      </c>
      <c r="B30" s="40" t="s">
        <v>78</v>
      </c>
      <c r="C30" s="35" t="s">
        <v>79</v>
      </c>
      <c r="D30" s="41" t="s">
        <v>22</v>
      </c>
      <c r="E30" s="76">
        <v>8100</v>
      </c>
      <c r="F30" s="76">
        <v>3638.8</v>
      </c>
      <c r="G30" s="76">
        <f>F30-E30</f>
        <v>-4461.2</v>
      </c>
      <c r="H30" s="62"/>
    </row>
    <row r="31" spans="1:8" ht="54" customHeight="1" x14ac:dyDescent="0.25">
      <c r="A31" s="33" t="s">
        <v>80</v>
      </c>
      <c r="B31" s="34" t="s">
        <v>81</v>
      </c>
      <c r="C31" s="34" t="s">
        <v>82</v>
      </c>
      <c r="D31" s="33" t="s">
        <v>83</v>
      </c>
      <c r="E31" s="36" t="s">
        <v>18</v>
      </c>
      <c r="F31" s="36" t="s">
        <v>18</v>
      </c>
      <c r="G31" s="36" t="s">
        <v>18</v>
      </c>
      <c r="H31" s="62"/>
    </row>
    <row r="32" spans="1:8" ht="53.25" customHeight="1" x14ac:dyDescent="0.25">
      <c r="A32" s="33" t="s">
        <v>84</v>
      </c>
      <c r="B32" s="34" t="s">
        <v>85</v>
      </c>
      <c r="C32" s="34" t="s">
        <v>86</v>
      </c>
      <c r="D32" s="33" t="s">
        <v>87</v>
      </c>
      <c r="E32" s="36" t="s">
        <v>18</v>
      </c>
      <c r="F32" s="36" t="s">
        <v>18</v>
      </c>
      <c r="G32" s="36" t="s">
        <v>18</v>
      </c>
      <c r="H32" s="62"/>
    </row>
    <row r="33" spans="1:8" ht="40.5" x14ac:dyDescent="0.25">
      <c r="A33" s="13" t="s">
        <v>88</v>
      </c>
      <c r="B33" s="77" t="s">
        <v>89</v>
      </c>
      <c r="C33" s="64" t="s">
        <v>90</v>
      </c>
      <c r="D33" s="16" t="s">
        <v>91</v>
      </c>
      <c r="E33" s="78">
        <v>1000</v>
      </c>
      <c r="F33" s="70">
        <v>7621.2</v>
      </c>
      <c r="G33" s="79">
        <f>F33-E33</f>
        <v>6621.2</v>
      </c>
      <c r="H33" s="62"/>
    </row>
    <row r="34" spans="1:8" ht="111" customHeight="1" x14ac:dyDescent="0.25">
      <c r="A34" s="52"/>
      <c r="B34" s="77" t="s">
        <v>92</v>
      </c>
      <c r="C34" s="43" t="s">
        <v>93</v>
      </c>
      <c r="D34" s="58"/>
      <c r="E34" s="80"/>
      <c r="F34" s="80"/>
      <c r="G34" s="80"/>
      <c r="H34" s="62"/>
    </row>
    <row r="35" spans="1:8" ht="70.5" customHeight="1" x14ac:dyDescent="0.25">
      <c r="A35" s="41" t="s">
        <v>94</v>
      </c>
      <c r="B35" s="34" t="s">
        <v>95</v>
      </c>
      <c r="C35" s="77" t="s">
        <v>96</v>
      </c>
      <c r="D35" s="33" t="s">
        <v>91</v>
      </c>
      <c r="E35" s="36" t="s">
        <v>18</v>
      </c>
      <c r="F35" s="36" t="s">
        <v>18</v>
      </c>
      <c r="G35" s="36" t="s">
        <v>18</v>
      </c>
      <c r="H35" s="62"/>
    </row>
    <row r="36" spans="1:8" ht="124.5" customHeight="1" x14ac:dyDescent="0.25">
      <c r="A36" s="41" t="s">
        <v>97</v>
      </c>
      <c r="B36" s="34" t="s">
        <v>98</v>
      </c>
      <c r="C36" s="43" t="s">
        <v>99</v>
      </c>
      <c r="D36" s="33" t="s">
        <v>91</v>
      </c>
      <c r="E36" s="36">
        <v>500</v>
      </c>
      <c r="F36" s="36">
        <v>2063.1</v>
      </c>
      <c r="G36" s="36">
        <f>F36-E36</f>
        <v>1563.1</v>
      </c>
      <c r="H36" s="62"/>
    </row>
    <row r="37" spans="1:8" ht="126" customHeight="1" x14ac:dyDescent="0.25">
      <c r="A37" s="41" t="s">
        <v>100</v>
      </c>
      <c r="B37" s="34" t="s">
        <v>101</v>
      </c>
      <c r="C37" s="81" t="s">
        <v>102</v>
      </c>
      <c r="D37" s="33" t="s">
        <v>63</v>
      </c>
      <c r="E37" s="36" t="s">
        <v>18</v>
      </c>
      <c r="F37" s="36" t="s">
        <v>18</v>
      </c>
      <c r="G37" s="36" t="s">
        <v>18</v>
      </c>
      <c r="H37" s="62"/>
    </row>
    <row r="38" spans="1:8" ht="111.75" customHeight="1" x14ac:dyDescent="0.25">
      <c r="A38" s="41" t="s">
        <v>103</v>
      </c>
      <c r="B38" s="34" t="s">
        <v>104</v>
      </c>
      <c r="C38" s="64" t="s">
        <v>105</v>
      </c>
      <c r="D38" s="33" t="s">
        <v>106</v>
      </c>
      <c r="E38" s="36" t="s">
        <v>18</v>
      </c>
      <c r="F38" s="36" t="s">
        <v>18</v>
      </c>
      <c r="G38" s="36" t="s">
        <v>18</v>
      </c>
      <c r="H38" s="62"/>
    </row>
    <row r="39" spans="1:8" ht="27" x14ac:dyDescent="0.25">
      <c r="A39" s="41" t="s">
        <v>107</v>
      </c>
      <c r="B39" s="34" t="s">
        <v>108</v>
      </c>
      <c r="C39" s="68"/>
      <c r="D39" s="33"/>
      <c r="E39" s="36"/>
      <c r="F39" s="36"/>
      <c r="G39" s="36"/>
      <c r="H39" s="62"/>
    </row>
    <row r="40" spans="1:8" ht="81" x14ac:dyDescent="0.25">
      <c r="A40" s="82" t="s">
        <v>109</v>
      </c>
      <c r="B40" s="34" t="s">
        <v>110</v>
      </c>
      <c r="C40" s="64" t="s">
        <v>111</v>
      </c>
      <c r="D40" s="69" t="s">
        <v>112</v>
      </c>
      <c r="E40" s="70" t="s">
        <v>18</v>
      </c>
      <c r="F40" s="70" t="s">
        <v>18</v>
      </c>
      <c r="G40" s="70" t="s">
        <v>18</v>
      </c>
      <c r="H40" s="62"/>
    </row>
    <row r="41" spans="1:8" ht="108" x14ac:dyDescent="0.25">
      <c r="A41" s="41" t="s">
        <v>113</v>
      </c>
      <c r="B41" s="34" t="s">
        <v>114</v>
      </c>
      <c r="C41" s="51" t="s">
        <v>115</v>
      </c>
      <c r="D41" s="52"/>
      <c r="E41" s="83"/>
      <c r="F41" s="83"/>
      <c r="G41" s="83"/>
      <c r="H41" s="62"/>
    </row>
    <row r="42" spans="1:8" ht="81" x14ac:dyDescent="0.25">
      <c r="A42" s="41" t="s">
        <v>116</v>
      </c>
      <c r="B42" s="34" t="s">
        <v>117</v>
      </c>
      <c r="C42" s="48" t="s">
        <v>118</v>
      </c>
      <c r="D42" s="52"/>
      <c r="E42" s="83"/>
      <c r="F42" s="83"/>
      <c r="G42" s="83"/>
      <c r="H42" s="62"/>
    </row>
    <row r="43" spans="1:8" ht="121.5" x14ac:dyDescent="0.25">
      <c r="A43" s="41" t="s">
        <v>119</v>
      </c>
      <c r="B43" s="40" t="s">
        <v>120</v>
      </c>
      <c r="C43" s="51" t="s">
        <v>121</v>
      </c>
      <c r="D43" s="33" t="s">
        <v>106</v>
      </c>
      <c r="E43" s="36" t="s">
        <v>18</v>
      </c>
      <c r="F43" s="36" t="s">
        <v>18</v>
      </c>
      <c r="G43" s="36" t="s">
        <v>18</v>
      </c>
      <c r="H43" s="62"/>
    </row>
    <row r="44" spans="1:8" ht="94.5" x14ac:dyDescent="0.25">
      <c r="A44" s="41" t="s">
        <v>122</v>
      </c>
      <c r="B44" s="40" t="s">
        <v>123</v>
      </c>
      <c r="C44" s="51" t="s">
        <v>124</v>
      </c>
      <c r="D44" s="33" t="s">
        <v>106</v>
      </c>
      <c r="E44" s="36" t="s">
        <v>18</v>
      </c>
      <c r="F44" s="36" t="s">
        <v>18</v>
      </c>
      <c r="G44" s="36" t="s">
        <v>18</v>
      </c>
      <c r="H44" s="62"/>
    </row>
    <row r="45" spans="1:8" ht="94.5" x14ac:dyDescent="0.25">
      <c r="A45" s="41" t="s">
        <v>125</v>
      </c>
      <c r="B45" s="34" t="s">
        <v>126</v>
      </c>
      <c r="C45" s="51" t="s">
        <v>127</v>
      </c>
      <c r="D45" s="33" t="s">
        <v>63</v>
      </c>
      <c r="E45" s="36" t="s">
        <v>18</v>
      </c>
      <c r="F45" s="36" t="s">
        <v>18</v>
      </c>
      <c r="G45" s="36" t="s">
        <v>18</v>
      </c>
      <c r="H45" s="62"/>
    </row>
    <row r="46" spans="1:8" ht="56.25" customHeight="1" x14ac:dyDescent="0.25">
      <c r="A46" s="41" t="s">
        <v>128</v>
      </c>
      <c r="B46" s="34" t="s">
        <v>129</v>
      </c>
      <c r="C46" s="84" t="s">
        <v>130</v>
      </c>
      <c r="D46" s="33" t="s">
        <v>63</v>
      </c>
      <c r="E46" s="36" t="s">
        <v>18</v>
      </c>
      <c r="F46" s="36" t="s">
        <v>18</v>
      </c>
      <c r="G46" s="36" t="s">
        <v>18</v>
      </c>
      <c r="H46" s="62"/>
    </row>
    <row r="47" spans="1:8" ht="63.75" customHeight="1" x14ac:dyDescent="0.25">
      <c r="A47" s="41" t="s">
        <v>131</v>
      </c>
      <c r="B47" s="85" t="s">
        <v>132</v>
      </c>
      <c r="C47" s="51" t="s">
        <v>133</v>
      </c>
      <c r="D47" s="33" t="s">
        <v>106</v>
      </c>
      <c r="E47" s="36" t="s">
        <v>18</v>
      </c>
      <c r="F47" s="36" t="s">
        <v>18</v>
      </c>
      <c r="G47" s="36" t="s">
        <v>18</v>
      </c>
      <c r="H47" s="62"/>
    </row>
    <row r="48" spans="1:8" ht="67.5" x14ac:dyDescent="0.25">
      <c r="A48" s="41" t="s">
        <v>134</v>
      </c>
      <c r="B48" s="85" t="s">
        <v>135</v>
      </c>
      <c r="C48" s="51" t="s">
        <v>136</v>
      </c>
      <c r="D48" s="33" t="s">
        <v>106</v>
      </c>
      <c r="E48" s="36" t="s">
        <v>18</v>
      </c>
      <c r="F48" s="36" t="s">
        <v>18</v>
      </c>
      <c r="G48" s="36" t="s">
        <v>18</v>
      </c>
      <c r="H48" s="62"/>
    </row>
    <row r="49" spans="1:8" ht="67.5" x14ac:dyDescent="0.25">
      <c r="A49" s="41" t="s">
        <v>137</v>
      </c>
      <c r="B49" s="34" t="s">
        <v>138</v>
      </c>
      <c r="C49" s="48" t="s">
        <v>139</v>
      </c>
      <c r="D49" s="33" t="s">
        <v>106</v>
      </c>
      <c r="E49" s="36" t="s">
        <v>18</v>
      </c>
      <c r="F49" s="36" t="s">
        <v>18</v>
      </c>
      <c r="G49" s="36" t="s">
        <v>18</v>
      </c>
      <c r="H49" s="62"/>
    </row>
    <row r="50" spans="1:8" ht="94.5" x14ac:dyDescent="0.25">
      <c r="A50" s="41" t="s">
        <v>140</v>
      </c>
      <c r="B50" s="40" t="s">
        <v>141</v>
      </c>
      <c r="C50" s="64" t="s">
        <v>142</v>
      </c>
      <c r="D50" s="33" t="s">
        <v>63</v>
      </c>
      <c r="E50" s="36" t="s">
        <v>18</v>
      </c>
      <c r="F50" s="36" t="s">
        <v>18</v>
      </c>
      <c r="G50" s="36" t="s">
        <v>18</v>
      </c>
      <c r="H50" s="62"/>
    </row>
    <row r="51" spans="1:8" ht="27" x14ac:dyDescent="0.25">
      <c r="A51" s="50" t="s">
        <v>143</v>
      </c>
      <c r="B51" s="40" t="s">
        <v>144</v>
      </c>
      <c r="C51" s="86"/>
      <c r="D51" s="69" t="s">
        <v>91</v>
      </c>
      <c r="E51" s="87">
        <v>500</v>
      </c>
      <c r="F51" s="70">
        <v>281.5</v>
      </c>
      <c r="G51" s="70">
        <f>F51-E51</f>
        <v>-218.5</v>
      </c>
      <c r="H51" s="62"/>
    </row>
    <row r="52" spans="1:8" ht="40.5" customHeight="1" x14ac:dyDescent="0.25">
      <c r="A52" s="50"/>
      <c r="B52" s="40" t="s">
        <v>145</v>
      </c>
      <c r="C52" s="51" t="s">
        <v>146</v>
      </c>
      <c r="D52" s="69"/>
      <c r="E52" s="87"/>
      <c r="F52" s="70"/>
      <c r="G52" s="70"/>
      <c r="H52" s="62"/>
    </row>
    <row r="53" spans="1:8" ht="46.5" customHeight="1" x14ac:dyDescent="0.25">
      <c r="A53" s="50"/>
      <c r="B53" s="40" t="s">
        <v>147</v>
      </c>
      <c r="C53" s="64" t="s">
        <v>148</v>
      </c>
      <c r="D53" s="69"/>
      <c r="E53" s="87"/>
      <c r="F53" s="70"/>
      <c r="G53" s="70"/>
      <c r="H53" s="62"/>
    </row>
    <row r="54" spans="1:8" ht="30" customHeight="1" x14ac:dyDescent="0.25">
      <c r="A54" s="50"/>
      <c r="B54" s="40" t="s">
        <v>149</v>
      </c>
      <c r="C54" s="68"/>
      <c r="D54" s="69"/>
      <c r="E54" s="87"/>
      <c r="F54" s="70"/>
      <c r="G54" s="70"/>
      <c r="H54" s="62"/>
    </row>
    <row r="55" spans="1:8" ht="18" customHeight="1" x14ac:dyDescent="0.25">
      <c r="A55" s="88" t="s">
        <v>150</v>
      </c>
      <c r="B55" s="77"/>
      <c r="C55" s="86"/>
      <c r="D55" s="89"/>
      <c r="E55" s="75">
        <f>SUM(E56:E73)</f>
        <v>4500</v>
      </c>
      <c r="F55" s="75">
        <f>SUM(F56:F73)</f>
        <v>14894.7</v>
      </c>
      <c r="G55" s="75">
        <f>SUM(G56:G73)</f>
        <v>10394.700000000001</v>
      </c>
      <c r="H55" s="62"/>
    </row>
    <row r="56" spans="1:8" ht="298.5" customHeight="1" x14ac:dyDescent="0.25">
      <c r="A56" s="41" t="s">
        <v>151</v>
      </c>
      <c r="B56" s="34" t="s">
        <v>152</v>
      </c>
      <c r="C56" s="90" t="s">
        <v>153</v>
      </c>
      <c r="D56" s="33" t="s">
        <v>63</v>
      </c>
      <c r="E56" s="66">
        <v>2200</v>
      </c>
      <c r="F56" s="66">
        <v>0</v>
      </c>
      <c r="G56" s="66">
        <f>F56-E56</f>
        <v>-2200</v>
      </c>
      <c r="H56" s="62" t="s">
        <v>154</v>
      </c>
    </row>
    <row r="57" spans="1:8" ht="96.75" customHeight="1" x14ac:dyDescent="0.25">
      <c r="A57" s="41" t="s">
        <v>155</v>
      </c>
      <c r="B57" s="34" t="s">
        <v>156</v>
      </c>
      <c r="C57" s="60" t="s">
        <v>157</v>
      </c>
      <c r="D57" s="33" t="s">
        <v>63</v>
      </c>
      <c r="E57" s="91">
        <v>200</v>
      </c>
      <c r="F57" s="66">
        <v>0</v>
      </c>
      <c r="G57" s="66">
        <f>F57-E57</f>
        <v>-200</v>
      </c>
      <c r="H57" s="62"/>
    </row>
    <row r="58" spans="1:8" ht="111.75" customHeight="1" x14ac:dyDescent="0.25">
      <c r="A58" s="41" t="s">
        <v>158</v>
      </c>
      <c r="B58" s="34" t="s">
        <v>159</v>
      </c>
      <c r="C58" s="92" t="s">
        <v>160</v>
      </c>
      <c r="D58" s="33" t="s">
        <v>63</v>
      </c>
      <c r="E58" s="36" t="s">
        <v>18</v>
      </c>
      <c r="F58" s="36" t="s">
        <v>18</v>
      </c>
      <c r="G58" s="36" t="s">
        <v>18</v>
      </c>
      <c r="H58" s="62"/>
    </row>
    <row r="59" spans="1:8" ht="54" customHeight="1" x14ac:dyDescent="0.25">
      <c r="A59" s="41" t="s">
        <v>161</v>
      </c>
      <c r="B59" s="34" t="s">
        <v>162</v>
      </c>
      <c r="C59" s="60" t="s">
        <v>163</v>
      </c>
      <c r="D59" s="33" t="s">
        <v>63</v>
      </c>
      <c r="E59" s="36" t="s">
        <v>18</v>
      </c>
      <c r="F59" s="36" t="s">
        <v>18</v>
      </c>
      <c r="G59" s="36" t="s">
        <v>18</v>
      </c>
      <c r="H59" s="62"/>
    </row>
    <row r="60" spans="1:8" ht="51.75" customHeight="1" x14ac:dyDescent="0.25">
      <c r="A60" s="41" t="s">
        <v>164</v>
      </c>
      <c r="B60" s="34" t="s">
        <v>165</v>
      </c>
      <c r="C60" s="64" t="s">
        <v>166</v>
      </c>
      <c r="D60" s="33" t="s">
        <v>63</v>
      </c>
      <c r="E60" s="91">
        <v>500</v>
      </c>
      <c r="F60" s="66">
        <v>0</v>
      </c>
      <c r="G60" s="66">
        <f>F60-E60</f>
        <v>-500</v>
      </c>
      <c r="H60" s="62"/>
    </row>
    <row r="61" spans="1:8" ht="55.5" customHeight="1" x14ac:dyDescent="0.25">
      <c r="A61" s="41" t="s">
        <v>167</v>
      </c>
      <c r="B61" s="34" t="s">
        <v>168</v>
      </c>
      <c r="C61" s="60" t="s">
        <v>169</v>
      </c>
      <c r="D61" s="33" t="s">
        <v>63</v>
      </c>
      <c r="E61" s="93">
        <v>1000</v>
      </c>
      <c r="F61" s="76">
        <v>16425.2</v>
      </c>
      <c r="G61" s="76">
        <f>F61-E61</f>
        <v>15425.2</v>
      </c>
      <c r="H61" s="62"/>
    </row>
    <row r="62" spans="1:8" ht="40.5" x14ac:dyDescent="0.25">
      <c r="A62" s="41" t="s">
        <v>170</v>
      </c>
      <c r="B62" s="34" t="s">
        <v>171</v>
      </c>
      <c r="C62" s="60" t="s">
        <v>172</v>
      </c>
      <c r="D62" s="33" t="s">
        <v>63</v>
      </c>
      <c r="E62" s="91">
        <v>400</v>
      </c>
      <c r="F62" s="66">
        <v>0</v>
      </c>
      <c r="G62" s="66">
        <f>F62-E62</f>
        <v>-400</v>
      </c>
      <c r="H62" s="62"/>
    </row>
    <row r="63" spans="1:8" ht="31.5" customHeight="1" x14ac:dyDescent="0.25">
      <c r="A63" s="41" t="s">
        <v>173</v>
      </c>
      <c r="B63" s="34" t="s">
        <v>174</v>
      </c>
      <c r="C63" s="60" t="s">
        <v>175</v>
      </c>
      <c r="D63" s="33" t="s">
        <v>63</v>
      </c>
      <c r="E63" s="91">
        <v>100</v>
      </c>
      <c r="F63" s="66">
        <v>0</v>
      </c>
      <c r="G63" s="66">
        <f>F63-E63</f>
        <v>-100</v>
      </c>
      <c r="H63" s="62"/>
    </row>
    <row r="64" spans="1:8" ht="97.5" customHeight="1" x14ac:dyDescent="0.25">
      <c r="A64" s="41" t="s">
        <v>176</v>
      </c>
      <c r="B64" s="34" t="s">
        <v>177</v>
      </c>
      <c r="C64" s="81" t="s">
        <v>178</v>
      </c>
      <c r="D64" s="33" t="s">
        <v>63</v>
      </c>
      <c r="E64" s="36" t="s">
        <v>18</v>
      </c>
      <c r="F64" s="36" t="s">
        <v>18</v>
      </c>
      <c r="G64" s="36" t="s">
        <v>18</v>
      </c>
      <c r="H64" s="62"/>
    </row>
    <row r="65" spans="1:11" ht="54" x14ac:dyDescent="0.25">
      <c r="A65" s="50" t="s">
        <v>179</v>
      </c>
      <c r="B65" s="40" t="s">
        <v>180</v>
      </c>
      <c r="C65" s="84" t="s">
        <v>181</v>
      </c>
      <c r="D65" s="69" t="s">
        <v>63</v>
      </c>
      <c r="E65" s="70">
        <v>0</v>
      </c>
      <c r="F65" s="70">
        <v>-1530.5</v>
      </c>
      <c r="G65" s="70">
        <f>F65-E65</f>
        <v>-1530.5</v>
      </c>
      <c r="H65" s="94"/>
    </row>
    <row r="66" spans="1:11" ht="63" customHeight="1" x14ac:dyDescent="0.25">
      <c r="A66" s="50"/>
      <c r="B66" s="40" t="s">
        <v>182</v>
      </c>
      <c r="C66" s="64" t="s">
        <v>183</v>
      </c>
      <c r="D66" s="69"/>
      <c r="E66" s="70"/>
      <c r="F66" s="70"/>
      <c r="G66" s="70"/>
      <c r="H66" s="96"/>
    </row>
    <row r="67" spans="1:11" ht="81" x14ac:dyDescent="0.25">
      <c r="A67" s="41" t="s">
        <v>184</v>
      </c>
      <c r="B67" s="34" t="s">
        <v>185</v>
      </c>
      <c r="C67" s="64" t="s">
        <v>186</v>
      </c>
      <c r="D67" s="33" t="s">
        <v>187</v>
      </c>
      <c r="E67" s="91">
        <v>100</v>
      </c>
      <c r="F67" s="66">
        <v>0</v>
      </c>
      <c r="G67" s="66">
        <f>F67-E67</f>
        <v>-100</v>
      </c>
      <c r="H67" s="62"/>
    </row>
    <row r="68" spans="1:11" ht="114" customHeight="1" x14ac:dyDescent="0.25">
      <c r="A68" s="41" t="s">
        <v>188</v>
      </c>
      <c r="B68" s="34" t="s">
        <v>189</v>
      </c>
      <c r="C68" s="64" t="s">
        <v>190</v>
      </c>
      <c r="D68" s="33" t="s">
        <v>191</v>
      </c>
      <c r="E68" s="36" t="s">
        <v>18</v>
      </c>
      <c r="F68" s="36" t="s">
        <v>18</v>
      </c>
      <c r="G68" s="36" t="s">
        <v>18</v>
      </c>
      <c r="H68" s="62"/>
    </row>
    <row r="69" spans="1:11" ht="96.75" customHeight="1" x14ac:dyDescent="0.25">
      <c r="A69" s="41" t="s">
        <v>192</v>
      </c>
      <c r="B69" s="34" t="s">
        <v>193</v>
      </c>
      <c r="C69" s="77" t="s">
        <v>194</v>
      </c>
      <c r="D69" s="33" t="s">
        <v>63</v>
      </c>
      <c r="E69" s="36" t="s">
        <v>18</v>
      </c>
      <c r="F69" s="36" t="s">
        <v>18</v>
      </c>
      <c r="G69" s="36" t="s">
        <v>18</v>
      </c>
      <c r="H69" s="62"/>
    </row>
    <row r="70" spans="1:11" ht="148.5" x14ac:dyDescent="0.25">
      <c r="A70" s="41" t="s">
        <v>195</v>
      </c>
      <c r="B70" s="34" t="s">
        <v>196</v>
      </c>
      <c r="C70" s="64" t="s">
        <v>197</v>
      </c>
      <c r="D70" s="33" t="s">
        <v>198</v>
      </c>
      <c r="E70" s="36" t="s">
        <v>18</v>
      </c>
      <c r="F70" s="36" t="s">
        <v>18</v>
      </c>
      <c r="G70" s="36" t="s">
        <v>18</v>
      </c>
      <c r="H70" s="62"/>
    </row>
    <row r="71" spans="1:11" ht="58.5" customHeight="1" x14ac:dyDescent="0.25">
      <c r="A71" s="41" t="s">
        <v>199</v>
      </c>
      <c r="B71" s="34" t="s">
        <v>200</v>
      </c>
      <c r="C71" s="64" t="s">
        <v>201</v>
      </c>
      <c r="D71" s="33" t="s">
        <v>63</v>
      </c>
      <c r="E71" s="36" t="s">
        <v>18</v>
      </c>
      <c r="F71" s="36" t="s">
        <v>18</v>
      </c>
      <c r="G71" s="36" t="s">
        <v>18</v>
      </c>
      <c r="H71" s="62"/>
    </row>
    <row r="72" spans="1:11" ht="193.5" customHeight="1" x14ac:dyDescent="0.25">
      <c r="A72" s="69" t="s">
        <v>202</v>
      </c>
      <c r="B72" s="97" t="s">
        <v>203</v>
      </c>
      <c r="C72" s="77" t="s">
        <v>204</v>
      </c>
      <c r="D72" s="69" t="s">
        <v>205</v>
      </c>
      <c r="E72" s="36" t="s">
        <v>18</v>
      </c>
      <c r="F72" s="36" t="s">
        <v>18</v>
      </c>
      <c r="G72" s="36" t="s">
        <v>18</v>
      </c>
      <c r="H72" s="62"/>
    </row>
    <row r="73" spans="1:11" ht="231" customHeight="1" x14ac:dyDescent="0.25">
      <c r="A73" s="52"/>
      <c r="B73" s="98"/>
      <c r="C73" s="64" t="s">
        <v>206</v>
      </c>
      <c r="D73" s="52"/>
      <c r="E73" s="36" t="s">
        <v>18</v>
      </c>
      <c r="F73" s="36" t="s">
        <v>18</v>
      </c>
      <c r="G73" s="36" t="s">
        <v>18</v>
      </c>
      <c r="H73" s="62"/>
    </row>
    <row r="74" spans="1:11" ht="16.5" customHeight="1" x14ac:dyDescent="0.25">
      <c r="A74" s="99" t="s">
        <v>207</v>
      </c>
      <c r="B74" s="99"/>
      <c r="C74" s="99"/>
      <c r="D74" s="99"/>
      <c r="E74" s="100"/>
      <c r="F74" s="100"/>
      <c r="G74" s="100"/>
      <c r="H74" s="26"/>
    </row>
    <row r="75" spans="1:11" ht="81" x14ac:dyDescent="0.25">
      <c r="A75" s="33" t="s">
        <v>208</v>
      </c>
      <c r="B75" s="34" t="s">
        <v>209</v>
      </c>
      <c r="C75" s="101" t="s">
        <v>210</v>
      </c>
      <c r="D75" s="33" t="s">
        <v>211</v>
      </c>
      <c r="E75" s="33" t="s">
        <v>18</v>
      </c>
      <c r="F75" s="41" t="s">
        <v>18</v>
      </c>
      <c r="G75" s="41" t="s">
        <v>18</v>
      </c>
      <c r="H75" s="102" t="s">
        <v>212</v>
      </c>
    </row>
    <row r="76" spans="1:11" x14ac:dyDescent="0.25">
      <c r="A76" s="103" t="s">
        <v>213</v>
      </c>
      <c r="B76" s="40"/>
      <c r="C76" s="104"/>
      <c r="D76" s="89"/>
      <c r="E76" s="105"/>
      <c r="F76" s="106"/>
      <c r="G76" s="105"/>
      <c r="H76" s="26"/>
    </row>
    <row r="77" spans="1:11" s="109" customFormat="1" x14ac:dyDescent="0.25">
      <c r="A77" s="107" t="s">
        <v>2</v>
      </c>
      <c r="B77" s="108" t="s">
        <v>214</v>
      </c>
      <c r="C77" s="107" t="s">
        <v>4</v>
      </c>
      <c r="D77" s="107" t="s">
        <v>215</v>
      </c>
      <c r="E77" s="107" t="s">
        <v>216</v>
      </c>
      <c r="F77" s="107" t="s">
        <v>217</v>
      </c>
      <c r="G77" s="107"/>
      <c r="H77" s="107"/>
      <c r="K77" s="95"/>
    </row>
    <row r="78" spans="1:11" s="109" customFormat="1" ht="27" x14ac:dyDescent="0.25">
      <c r="A78" s="107"/>
      <c r="B78" s="108"/>
      <c r="C78" s="107"/>
      <c r="D78" s="107"/>
      <c r="E78" s="107"/>
      <c r="F78" s="66" t="s">
        <v>218</v>
      </c>
      <c r="G78" s="66" t="s">
        <v>10</v>
      </c>
      <c r="H78" s="110" t="s">
        <v>11</v>
      </c>
      <c r="K78" s="95"/>
    </row>
    <row r="79" spans="1:11" ht="15.75" x14ac:dyDescent="0.25">
      <c r="A79" s="111" t="s">
        <v>219</v>
      </c>
      <c r="B79" s="112" t="s">
        <v>220</v>
      </c>
      <c r="C79" s="113"/>
      <c r="D79" s="113"/>
      <c r="E79" s="113"/>
      <c r="F79" s="113"/>
      <c r="G79" s="113"/>
      <c r="H79" s="113"/>
    </row>
    <row r="80" spans="1:11" ht="67.5" x14ac:dyDescent="0.25">
      <c r="A80" s="41" t="s">
        <v>221</v>
      </c>
      <c r="B80" s="38" t="s">
        <v>222</v>
      </c>
      <c r="C80" s="81" t="s">
        <v>223</v>
      </c>
      <c r="D80" s="36" t="s">
        <v>91</v>
      </c>
      <c r="E80" s="36" t="s">
        <v>224</v>
      </c>
      <c r="F80" s="36" t="s">
        <v>18</v>
      </c>
      <c r="G80" s="36" t="s">
        <v>18</v>
      </c>
      <c r="H80" s="62"/>
    </row>
    <row r="81" spans="1:13" ht="81" x14ac:dyDescent="0.25">
      <c r="A81" s="41" t="s">
        <v>225</v>
      </c>
      <c r="B81" s="38" t="s">
        <v>226</v>
      </c>
      <c r="C81" s="81" t="s">
        <v>227</v>
      </c>
      <c r="D81" s="36" t="s">
        <v>63</v>
      </c>
      <c r="E81" s="36" t="s">
        <v>18</v>
      </c>
      <c r="F81" s="36" t="s">
        <v>18</v>
      </c>
      <c r="G81" s="36" t="s">
        <v>18</v>
      </c>
      <c r="H81" s="62"/>
    </row>
    <row r="82" spans="1:13" ht="18" customHeight="1" x14ac:dyDescent="0.25">
      <c r="A82" s="114" t="s">
        <v>228</v>
      </c>
      <c r="B82" s="115" t="s">
        <v>229</v>
      </c>
      <c r="C82" s="115"/>
      <c r="D82" s="115"/>
      <c r="E82" s="115"/>
      <c r="F82" s="115"/>
      <c r="G82" s="115"/>
      <c r="H82" s="26"/>
    </row>
    <row r="83" spans="1:13" ht="326.25" customHeight="1" x14ac:dyDescent="0.25">
      <c r="A83" s="50" t="s">
        <v>230</v>
      </c>
      <c r="B83" s="40" t="s">
        <v>231</v>
      </c>
      <c r="C83" s="64" t="s">
        <v>232</v>
      </c>
      <c r="D83" s="50" t="s">
        <v>233</v>
      </c>
      <c r="E83" s="50" t="s">
        <v>18</v>
      </c>
      <c r="F83" s="70" t="s">
        <v>18</v>
      </c>
      <c r="G83" s="70" t="s">
        <v>18</v>
      </c>
      <c r="H83" s="26"/>
    </row>
    <row r="84" spans="1:13" ht="111.75" customHeight="1" x14ac:dyDescent="0.25">
      <c r="A84" s="50"/>
      <c r="B84" s="40" t="s">
        <v>234</v>
      </c>
      <c r="C84" s="38" t="s">
        <v>235</v>
      </c>
      <c r="D84" s="52"/>
      <c r="E84" s="50"/>
      <c r="F84" s="70"/>
      <c r="G84" s="70"/>
      <c r="H84" s="26"/>
    </row>
    <row r="85" spans="1:13" ht="114.75" x14ac:dyDescent="0.25">
      <c r="A85" s="50" t="s">
        <v>236</v>
      </c>
      <c r="B85" s="116" t="s">
        <v>237</v>
      </c>
      <c r="C85" s="64" t="s">
        <v>238</v>
      </c>
      <c r="D85" s="19"/>
      <c r="E85" s="117">
        <v>1232.8</v>
      </c>
      <c r="F85" s="118">
        <v>1228.5</v>
      </c>
      <c r="G85" s="118">
        <f>F85-E85</f>
        <v>-4.2999999999999545</v>
      </c>
      <c r="H85" s="110" t="s">
        <v>239</v>
      </c>
      <c r="I85" s="119"/>
      <c r="K85" s="109">
        <v>1232.8</v>
      </c>
      <c r="L85" s="109">
        <v>1228.5</v>
      </c>
      <c r="M85" s="119">
        <f>L85/K85*100</f>
        <v>99.651200519143416</v>
      </c>
    </row>
    <row r="86" spans="1:13" ht="120.75" customHeight="1" x14ac:dyDescent="0.25">
      <c r="A86" s="50"/>
      <c r="B86" s="120"/>
      <c r="C86" s="64" t="s">
        <v>240</v>
      </c>
      <c r="D86" s="66"/>
      <c r="E86" s="117">
        <f>7400+1.43</f>
        <v>7401.43</v>
      </c>
      <c r="F86" s="118">
        <f>7240.28+1.43</f>
        <v>7241.71</v>
      </c>
      <c r="G86" s="118">
        <f>E86-F86</f>
        <v>159.72000000000025</v>
      </c>
      <c r="H86" s="20" t="s">
        <v>241</v>
      </c>
      <c r="I86" s="119"/>
      <c r="K86" s="121">
        <f>G86*1000/104/60</f>
        <v>25.596153846153886</v>
      </c>
    </row>
    <row r="87" spans="1:13" ht="102" customHeight="1" x14ac:dyDescent="0.25">
      <c r="A87" s="52"/>
      <c r="B87" s="50" t="s">
        <v>242</v>
      </c>
      <c r="C87" s="81" t="s">
        <v>243</v>
      </c>
      <c r="D87" s="107" t="s">
        <v>22</v>
      </c>
      <c r="E87" s="122">
        <v>37606.300000000003</v>
      </c>
      <c r="F87" s="123">
        <v>37697.279999999999</v>
      </c>
      <c r="G87" s="123">
        <f>F87-E87</f>
        <v>90.979999999995925</v>
      </c>
      <c r="H87" s="124"/>
      <c r="I87" s="119">
        <f>F87/E87*100</f>
        <v>100.24192754937336</v>
      </c>
      <c r="J87" s="119">
        <f t="shared" ref="J87:J88" si="1">SUM(F87/E87*100)</f>
        <v>100.24192754937336</v>
      </c>
      <c r="K87" s="125">
        <f>F87/E87*100</f>
        <v>100.24192754937336</v>
      </c>
    </row>
    <row r="88" spans="1:13" ht="84" customHeight="1" x14ac:dyDescent="0.25">
      <c r="A88" s="52"/>
      <c r="B88" s="50"/>
      <c r="C88" s="126" t="s">
        <v>244</v>
      </c>
      <c r="D88" s="107"/>
      <c r="E88" s="122">
        <v>39666.6</v>
      </c>
      <c r="F88" s="123">
        <v>39625.69</v>
      </c>
      <c r="G88" s="123">
        <f>F88-E88</f>
        <v>-40.909999999996217</v>
      </c>
      <c r="H88" s="124"/>
      <c r="I88" s="119">
        <f>F88/E88*100</f>
        <v>99.896865372882999</v>
      </c>
      <c r="J88" s="119">
        <f t="shared" si="1"/>
        <v>99.896865372882999</v>
      </c>
      <c r="K88" s="125">
        <f t="shared" ref="K88:K99" si="2">F88/E88*100</f>
        <v>99.896865372882999</v>
      </c>
    </row>
    <row r="89" spans="1:13" ht="27" x14ac:dyDescent="0.25">
      <c r="A89" s="52"/>
      <c r="B89" s="50"/>
      <c r="C89" s="127" t="s">
        <v>245</v>
      </c>
      <c r="D89" s="107"/>
      <c r="E89" s="123">
        <v>37697.279999999999</v>
      </c>
      <c r="F89" s="123">
        <v>39838.1</v>
      </c>
      <c r="G89" s="123">
        <f>F89-E89</f>
        <v>2140.8199999999997</v>
      </c>
      <c r="H89" s="110"/>
      <c r="I89" s="119"/>
      <c r="J89" s="119">
        <f>SUM(F89/E89*100)</f>
        <v>105.6789773691895</v>
      </c>
      <c r="K89" s="125">
        <f t="shared" si="2"/>
        <v>105.6789773691895</v>
      </c>
    </row>
    <row r="90" spans="1:13" ht="40.5" x14ac:dyDescent="0.25">
      <c r="A90" s="52"/>
      <c r="B90" s="50"/>
      <c r="C90" s="81" t="s">
        <v>246</v>
      </c>
      <c r="D90" s="107"/>
      <c r="E90" s="123">
        <v>36572.699999999997</v>
      </c>
      <c r="F90" s="123">
        <v>36960.81</v>
      </c>
      <c r="G90" s="123">
        <f t="shared" ref="G90:G97" si="3">F90-E90</f>
        <v>388.11000000000058</v>
      </c>
      <c r="H90" s="128" t="s">
        <v>247</v>
      </c>
      <c r="I90" s="119">
        <f t="shared" ref="I90:I97" si="4">F90/E90*100</f>
        <v>101.06120138792049</v>
      </c>
      <c r="J90" s="119">
        <f t="shared" ref="J90:J97" si="5">SUM(F90/E90*100)</f>
        <v>101.06120138792049</v>
      </c>
      <c r="K90" s="125">
        <f t="shared" si="2"/>
        <v>101.06120138792049</v>
      </c>
    </row>
    <row r="91" spans="1:13" ht="54" x14ac:dyDescent="0.25">
      <c r="A91" s="52"/>
      <c r="B91" s="50"/>
      <c r="C91" s="64" t="s">
        <v>248</v>
      </c>
      <c r="D91" s="107"/>
      <c r="E91" s="118">
        <v>38656.199999999997</v>
      </c>
      <c r="F91" s="118">
        <v>38870.120000000003</v>
      </c>
      <c r="G91" s="123">
        <f t="shared" si="3"/>
        <v>213.92000000000553</v>
      </c>
      <c r="H91" s="128"/>
      <c r="I91" s="119">
        <f t="shared" si="4"/>
        <v>100.55339117657711</v>
      </c>
      <c r="J91" s="119">
        <f t="shared" si="5"/>
        <v>100.55339117657711</v>
      </c>
      <c r="K91" s="125">
        <f t="shared" si="2"/>
        <v>100.55339117657711</v>
      </c>
    </row>
    <row r="92" spans="1:13" ht="158.25" customHeight="1" x14ac:dyDescent="0.25">
      <c r="A92" s="52"/>
      <c r="B92" s="50"/>
      <c r="C92" s="81" t="s">
        <v>249</v>
      </c>
      <c r="D92" s="107"/>
      <c r="E92" s="123">
        <v>39666.6</v>
      </c>
      <c r="F92" s="123">
        <v>43464.54</v>
      </c>
      <c r="G92" s="123">
        <f t="shared" si="3"/>
        <v>3797.9400000000023</v>
      </c>
      <c r="H92" s="128"/>
      <c r="I92" s="119">
        <f t="shared" si="4"/>
        <v>109.57465474731892</v>
      </c>
      <c r="J92" s="119">
        <f t="shared" si="5"/>
        <v>109.57465474731892</v>
      </c>
      <c r="K92" s="125">
        <f t="shared" si="2"/>
        <v>109.57465474731892</v>
      </c>
    </row>
    <row r="93" spans="1:13" ht="228.75" customHeight="1" x14ac:dyDescent="0.25">
      <c r="A93" s="52"/>
      <c r="B93" s="50"/>
      <c r="C93" s="64" t="s">
        <v>250</v>
      </c>
      <c r="D93" s="107"/>
      <c r="E93" s="122">
        <v>40393.4</v>
      </c>
      <c r="F93" s="122">
        <v>45364.7</v>
      </c>
      <c r="G93" s="123">
        <f>F93-E93</f>
        <v>4971.2999999999956</v>
      </c>
      <c r="H93" s="110" t="s">
        <v>251</v>
      </c>
      <c r="I93" s="119">
        <f t="shared" si="4"/>
        <v>112.3072086033857</v>
      </c>
      <c r="J93" s="119">
        <f t="shared" si="5"/>
        <v>112.3072086033857</v>
      </c>
      <c r="K93" s="125">
        <f t="shared" si="2"/>
        <v>112.3072086033857</v>
      </c>
      <c r="L93" s="129"/>
    </row>
    <row r="94" spans="1:13" ht="99" customHeight="1" x14ac:dyDescent="0.25">
      <c r="A94" s="52"/>
      <c r="B94" s="50"/>
      <c r="C94" s="64" t="s">
        <v>252</v>
      </c>
      <c r="D94" s="107"/>
      <c r="E94" s="117">
        <v>33794.199999999997</v>
      </c>
      <c r="F94" s="117">
        <v>34423.18</v>
      </c>
      <c r="G94" s="123">
        <f t="shared" si="3"/>
        <v>628.9800000000032</v>
      </c>
      <c r="H94" s="130" t="s">
        <v>253</v>
      </c>
      <c r="I94" s="119">
        <f t="shared" si="4"/>
        <v>101.86120695267236</v>
      </c>
      <c r="J94" s="119">
        <f t="shared" si="5"/>
        <v>101.86120695267236</v>
      </c>
      <c r="K94" s="125">
        <f t="shared" si="2"/>
        <v>101.86120695267236</v>
      </c>
    </row>
    <row r="95" spans="1:13" ht="85.5" customHeight="1" x14ac:dyDescent="0.25">
      <c r="A95" s="52"/>
      <c r="B95" s="50"/>
      <c r="C95" s="51" t="s">
        <v>254</v>
      </c>
      <c r="D95" s="107"/>
      <c r="E95" s="117">
        <v>35138</v>
      </c>
      <c r="F95" s="117">
        <v>35410.44</v>
      </c>
      <c r="G95" s="123">
        <f t="shared" si="3"/>
        <v>272.44000000000233</v>
      </c>
      <c r="H95" s="131"/>
      <c r="I95" s="119">
        <f t="shared" si="4"/>
        <v>100.7753429335762</v>
      </c>
      <c r="J95" s="119">
        <f t="shared" si="5"/>
        <v>100.7753429335762</v>
      </c>
      <c r="K95" s="125">
        <f t="shared" si="2"/>
        <v>100.7753429335762</v>
      </c>
    </row>
    <row r="96" spans="1:13" ht="88.5" customHeight="1" x14ac:dyDescent="0.25">
      <c r="A96" s="52"/>
      <c r="B96" s="50"/>
      <c r="C96" s="51" t="s">
        <v>255</v>
      </c>
      <c r="D96" s="107"/>
      <c r="E96" s="117">
        <v>35295.699999999997</v>
      </c>
      <c r="F96" s="117">
        <v>37080.620000000003</v>
      </c>
      <c r="G96" s="123">
        <f t="shared" si="3"/>
        <v>1784.9200000000055</v>
      </c>
      <c r="H96" s="131"/>
      <c r="I96" s="119">
        <f t="shared" si="4"/>
        <v>105.05704660907705</v>
      </c>
      <c r="J96" s="119">
        <f t="shared" si="5"/>
        <v>105.05704660907705</v>
      </c>
      <c r="K96" s="125">
        <f t="shared" si="2"/>
        <v>105.05704660907705</v>
      </c>
    </row>
    <row r="97" spans="1:12" ht="330.75" customHeight="1" x14ac:dyDescent="0.25">
      <c r="A97" s="52"/>
      <c r="B97" s="50"/>
      <c r="C97" s="64" t="s">
        <v>256</v>
      </c>
      <c r="D97" s="107"/>
      <c r="E97" s="117">
        <v>34915.9</v>
      </c>
      <c r="F97" s="117">
        <v>35679.83</v>
      </c>
      <c r="G97" s="123">
        <f t="shared" si="3"/>
        <v>763.93000000000029</v>
      </c>
      <c r="H97" s="132"/>
      <c r="I97" s="119">
        <f t="shared" si="4"/>
        <v>102.18791438857369</v>
      </c>
      <c r="J97" s="119">
        <f t="shared" si="5"/>
        <v>102.18791438857369</v>
      </c>
      <c r="K97" s="125">
        <f t="shared" si="2"/>
        <v>102.18791438857369</v>
      </c>
    </row>
    <row r="98" spans="1:12" ht="256.5" x14ac:dyDescent="0.25">
      <c r="A98" s="52"/>
      <c r="B98" s="40" t="s">
        <v>257</v>
      </c>
      <c r="C98" s="64" t="s">
        <v>258</v>
      </c>
      <c r="D98" s="107"/>
      <c r="E98" s="36" t="s">
        <v>18</v>
      </c>
      <c r="F98" s="36" t="s">
        <v>18</v>
      </c>
      <c r="G98" s="36" t="s">
        <v>18</v>
      </c>
      <c r="H98" s="110"/>
      <c r="I98" s="119"/>
    </row>
    <row r="99" spans="1:12" ht="369.75" customHeight="1" x14ac:dyDescent="0.25">
      <c r="A99" s="52"/>
      <c r="B99" s="50" t="s">
        <v>259</v>
      </c>
      <c r="C99" s="81" t="s">
        <v>260</v>
      </c>
      <c r="D99" s="107"/>
      <c r="E99" s="133">
        <v>112.06</v>
      </c>
      <c r="F99" s="110">
        <v>114.68</v>
      </c>
      <c r="G99" s="110">
        <f>F99-E99</f>
        <v>2.6200000000000045</v>
      </c>
      <c r="H99" s="32" t="s">
        <v>261</v>
      </c>
      <c r="I99" s="119"/>
      <c r="K99" s="125">
        <f t="shared" si="2"/>
        <v>102.33803319650188</v>
      </c>
      <c r="L99" s="119"/>
    </row>
    <row r="100" spans="1:12" ht="33" customHeight="1" x14ac:dyDescent="0.25">
      <c r="A100" s="52"/>
      <c r="B100" s="50"/>
      <c r="C100" s="134" t="s">
        <v>262</v>
      </c>
      <c r="D100" s="107"/>
      <c r="E100" s="135">
        <v>50</v>
      </c>
      <c r="F100" s="135">
        <v>50</v>
      </c>
      <c r="G100" s="135">
        <f>F100-E100</f>
        <v>0</v>
      </c>
      <c r="H100" s="110" t="s">
        <v>212</v>
      </c>
      <c r="I100" s="119"/>
      <c r="L100" s="119"/>
    </row>
    <row r="101" spans="1:12" ht="32.25" customHeight="1" x14ac:dyDescent="0.25">
      <c r="A101" s="52"/>
      <c r="B101" s="50"/>
      <c r="C101" s="134" t="s">
        <v>263</v>
      </c>
      <c r="D101" s="107"/>
      <c r="E101" s="110">
        <v>64.92</v>
      </c>
      <c r="F101" s="136">
        <v>66.599999999999994</v>
      </c>
      <c r="G101" s="135">
        <f t="shared" ref="G101:G103" si="6">F101-E101</f>
        <v>1.6799999999999926</v>
      </c>
      <c r="H101" s="110" t="s">
        <v>212</v>
      </c>
      <c r="I101" s="119"/>
      <c r="L101" s="119"/>
    </row>
    <row r="102" spans="1:12" ht="40.5" x14ac:dyDescent="0.25">
      <c r="A102" s="52"/>
      <c r="B102" s="50"/>
      <c r="C102" s="81" t="s">
        <v>264</v>
      </c>
      <c r="D102" s="107"/>
      <c r="E102" s="110">
        <v>81.59</v>
      </c>
      <c r="F102" s="110">
        <v>81.59</v>
      </c>
      <c r="G102" s="135">
        <f t="shared" si="6"/>
        <v>0</v>
      </c>
      <c r="H102" s="110" t="s">
        <v>212</v>
      </c>
      <c r="I102" s="119"/>
      <c r="L102" s="119"/>
    </row>
    <row r="103" spans="1:12" ht="27" x14ac:dyDescent="0.25">
      <c r="A103" s="52"/>
      <c r="B103" s="50"/>
      <c r="C103" s="81" t="s">
        <v>265</v>
      </c>
      <c r="D103" s="107"/>
      <c r="E103" s="110">
        <v>93.41</v>
      </c>
      <c r="F103" s="110">
        <v>93.41</v>
      </c>
      <c r="G103" s="135">
        <f t="shared" si="6"/>
        <v>0</v>
      </c>
      <c r="H103" s="110" t="s">
        <v>212</v>
      </c>
      <c r="I103" s="119"/>
      <c r="L103" s="119"/>
    </row>
    <row r="104" spans="1:12" ht="88.5" customHeight="1" x14ac:dyDescent="0.25">
      <c r="A104" s="52"/>
      <c r="B104" s="50"/>
      <c r="C104" s="137" t="s">
        <v>266</v>
      </c>
      <c r="D104" s="107"/>
      <c r="E104" s="36">
        <v>206.25</v>
      </c>
      <c r="F104" s="36">
        <v>243.38</v>
      </c>
      <c r="G104" s="36">
        <f>F104-E104</f>
        <v>37.129999999999995</v>
      </c>
      <c r="H104" s="32" t="s">
        <v>267</v>
      </c>
      <c r="I104" s="119"/>
      <c r="K104" s="125">
        <f t="shared" ref="K104" si="7">F104/E104*100</f>
        <v>118.00242424242424</v>
      </c>
    </row>
    <row r="105" spans="1:12" ht="294.75" customHeight="1" x14ac:dyDescent="0.25">
      <c r="A105" s="50" t="s">
        <v>268</v>
      </c>
      <c r="B105" s="40" t="s">
        <v>269</v>
      </c>
      <c r="C105" s="64" t="s">
        <v>270</v>
      </c>
      <c r="D105" s="107" t="s">
        <v>271</v>
      </c>
      <c r="E105" s="118" t="s">
        <v>18</v>
      </c>
      <c r="F105" s="118" t="s">
        <v>18</v>
      </c>
      <c r="G105" s="118" t="s">
        <v>18</v>
      </c>
      <c r="H105" s="110"/>
      <c r="I105" s="119"/>
    </row>
    <row r="106" spans="1:12" ht="255.75" customHeight="1" x14ac:dyDescent="0.25">
      <c r="A106" s="52"/>
      <c r="B106" s="40" t="s">
        <v>272</v>
      </c>
      <c r="C106" s="64" t="s">
        <v>273</v>
      </c>
      <c r="D106" s="52"/>
      <c r="E106" s="118" t="s">
        <v>18</v>
      </c>
      <c r="F106" s="118" t="s">
        <v>18</v>
      </c>
      <c r="G106" s="118" t="s">
        <v>18</v>
      </c>
      <c r="H106" s="110" t="s">
        <v>274</v>
      </c>
      <c r="I106" s="119"/>
    </row>
    <row r="107" spans="1:12" ht="81" x14ac:dyDescent="0.25">
      <c r="A107" s="41" t="s">
        <v>275</v>
      </c>
      <c r="B107" s="40" t="s">
        <v>276</v>
      </c>
      <c r="C107" s="81" t="s">
        <v>277</v>
      </c>
      <c r="D107" s="66" t="s">
        <v>278</v>
      </c>
      <c r="E107" s="123" t="s">
        <v>18</v>
      </c>
      <c r="F107" s="123" t="s">
        <v>18</v>
      </c>
      <c r="G107" s="123" t="s">
        <v>18</v>
      </c>
      <c r="H107" s="110"/>
      <c r="I107" s="119"/>
    </row>
    <row r="108" spans="1:12" ht="105" customHeight="1" x14ac:dyDescent="0.25">
      <c r="A108" s="50" t="s">
        <v>279</v>
      </c>
      <c r="B108" s="40" t="s">
        <v>280</v>
      </c>
      <c r="C108" s="64" t="s">
        <v>281</v>
      </c>
      <c r="D108" s="50" t="s">
        <v>282</v>
      </c>
      <c r="E108" s="50" t="s">
        <v>18</v>
      </c>
      <c r="F108" s="70" t="s">
        <v>18</v>
      </c>
      <c r="G108" s="70" t="s">
        <v>18</v>
      </c>
      <c r="H108" s="138" t="s">
        <v>283</v>
      </c>
    </row>
    <row r="109" spans="1:12" ht="408.75" customHeight="1" x14ac:dyDescent="0.25">
      <c r="A109" s="50"/>
      <c r="B109" s="139" t="s">
        <v>284</v>
      </c>
      <c r="C109" s="140" t="s">
        <v>285</v>
      </c>
      <c r="D109" s="50"/>
      <c r="E109" s="50"/>
      <c r="F109" s="70"/>
      <c r="G109" s="70"/>
      <c r="H109" s="141"/>
    </row>
    <row r="110" spans="1:12" ht="219.75" customHeight="1" x14ac:dyDescent="0.25">
      <c r="A110" s="50"/>
      <c r="B110" s="142"/>
      <c r="C110" s="143" t="s">
        <v>286</v>
      </c>
      <c r="D110" s="50"/>
      <c r="E110" s="50"/>
      <c r="F110" s="70"/>
      <c r="G110" s="70"/>
      <c r="H110" s="144"/>
      <c r="I110" s="119"/>
    </row>
    <row r="111" spans="1:12" ht="94.5" x14ac:dyDescent="0.25">
      <c r="A111" s="41" t="s">
        <v>287</v>
      </c>
      <c r="B111" s="40" t="s">
        <v>288</v>
      </c>
      <c r="C111" s="64" t="s">
        <v>289</v>
      </c>
      <c r="D111" s="41" t="s">
        <v>63</v>
      </c>
      <c r="E111" s="50" t="s">
        <v>290</v>
      </c>
      <c r="F111" s="50"/>
      <c r="G111" s="50"/>
      <c r="H111" s="50"/>
      <c r="I111" s="119"/>
    </row>
    <row r="112" spans="1:12" ht="54" x14ac:dyDescent="0.25">
      <c r="A112" s="50" t="s">
        <v>291</v>
      </c>
      <c r="B112" s="40" t="s">
        <v>292</v>
      </c>
      <c r="C112" s="108" t="s">
        <v>293</v>
      </c>
      <c r="D112" s="50" t="s">
        <v>294</v>
      </c>
      <c r="E112" s="50" t="s">
        <v>18</v>
      </c>
      <c r="F112" s="145" t="s">
        <v>18</v>
      </c>
      <c r="G112" s="145" t="s">
        <v>18</v>
      </c>
      <c r="H112" s="50"/>
    </row>
    <row r="113" spans="1:11" ht="40.5" x14ac:dyDescent="0.25">
      <c r="A113" s="50"/>
      <c r="B113" s="40" t="s">
        <v>295</v>
      </c>
      <c r="C113" s="146"/>
      <c r="D113" s="50"/>
      <c r="E113" s="50"/>
      <c r="F113" s="145"/>
      <c r="G113" s="145"/>
      <c r="H113" s="50"/>
      <c r="I113" s="119"/>
    </row>
    <row r="114" spans="1:11" ht="67.5" x14ac:dyDescent="0.25">
      <c r="A114" s="41" t="s">
        <v>296</v>
      </c>
      <c r="B114" s="40" t="s">
        <v>297</v>
      </c>
      <c r="C114" s="45" t="s">
        <v>298</v>
      </c>
      <c r="D114" s="36" t="s">
        <v>299</v>
      </c>
      <c r="E114" s="147" t="s">
        <v>18</v>
      </c>
      <c r="F114" s="147" t="s">
        <v>18</v>
      </c>
      <c r="G114" s="36" t="s">
        <v>18</v>
      </c>
      <c r="H114" s="41"/>
      <c r="I114" s="119"/>
    </row>
    <row r="115" spans="1:11" ht="63" customHeight="1" x14ac:dyDescent="0.25">
      <c r="A115" s="41" t="s">
        <v>300</v>
      </c>
      <c r="B115" s="40" t="s">
        <v>301</v>
      </c>
      <c r="C115" s="38" t="s">
        <v>302</v>
      </c>
      <c r="D115" s="36" t="s">
        <v>91</v>
      </c>
      <c r="E115" s="147" t="s">
        <v>18</v>
      </c>
      <c r="F115" s="147" t="s">
        <v>18</v>
      </c>
      <c r="G115" s="36" t="s">
        <v>18</v>
      </c>
      <c r="H115" s="41"/>
    </row>
    <row r="116" spans="1:11" ht="15.75" x14ac:dyDescent="0.25">
      <c r="A116" s="148" t="s">
        <v>303</v>
      </c>
      <c r="B116" s="115" t="s">
        <v>304</v>
      </c>
      <c r="C116" s="149"/>
      <c r="D116" s="149"/>
      <c r="E116" s="149"/>
      <c r="F116" s="149"/>
      <c r="G116" s="149"/>
      <c r="H116" s="149"/>
    </row>
    <row r="117" spans="1:11" x14ac:dyDescent="0.25">
      <c r="A117" s="41"/>
      <c r="B117" s="40"/>
      <c r="C117" s="35"/>
      <c r="D117" s="36"/>
      <c r="E117" s="14"/>
      <c r="F117" s="106"/>
      <c r="G117" s="105"/>
      <c r="H117" s="26"/>
    </row>
    <row r="118" spans="1:11" ht="40.5" customHeight="1" x14ac:dyDescent="0.25">
      <c r="A118" s="50" t="s">
        <v>305</v>
      </c>
      <c r="B118" s="50" t="s">
        <v>306</v>
      </c>
      <c r="C118" s="64" t="s">
        <v>307</v>
      </c>
      <c r="D118" s="50" t="s">
        <v>22</v>
      </c>
      <c r="E118" s="150">
        <v>10000</v>
      </c>
      <c r="F118" s="151">
        <f>SUM(F119:F124)</f>
        <v>37328.799999999996</v>
      </c>
      <c r="G118" s="152">
        <f>SUM(F118-E118)</f>
        <v>27328.799999999996</v>
      </c>
      <c r="H118" s="26"/>
    </row>
    <row r="119" spans="1:11" ht="76.5" customHeight="1" x14ac:dyDescent="0.25">
      <c r="A119" s="50"/>
      <c r="B119" s="50"/>
      <c r="C119" s="64" t="s">
        <v>308</v>
      </c>
      <c r="D119" s="52"/>
      <c r="E119" s="150"/>
      <c r="F119" s="153">
        <v>858.5</v>
      </c>
      <c r="G119" s="152"/>
      <c r="H119" s="26"/>
    </row>
    <row r="120" spans="1:11" ht="27" x14ac:dyDescent="0.25">
      <c r="A120" s="50"/>
      <c r="B120" s="50"/>
      <c r="C120" s="64" t="s">
        <v>309</v>
      </c>
      <c r="D120" s="52"/>
      <c r="E120" s="150"/>
      <c r="F120" s="153">
        <v>32153</v>
      </c>
      <c r="G120" s="152"/>
      <c r="H120" s="26"/>
    </row>
    <row r="121" spans="1:11" ht="13.5" customHeight="1" x14ac:dyDescent="0.25">
      <c r="A121" s="50"/>
      <c r="B121" s="50"/>
      <c r="C121" s="38" t="s">
        <v>310</v>
      </c>
      <c r="D121" s="52"/>
      <c r="E121" s="150"/>
      <c r="F121" s="153">
        <v>39.6</v>
      </c>
      <c r="G121" s="152"/>
      <c r="H121" s="26"/>
    </row>
    <row r="122" spans="1:11" ht="54" x14ac:dyDescent="0.25">
      <c r="A122" s="50"/>
      <c r="B122" s="50"/>
      <c r="C122" s="154" t="s">
        <v>311</v>
      </c>
      <c r="D122" s="52"/>
      <c r="E122" s="150"/>
      <c r="F122" s="117">
        <v>1728.7</v>
      </c>
      <c r="G122" s="152"/>
      <c r="H122" s="26"/>
    </row>
    <row r="123" spans="1:11" ht="243" customHeight="1" x14ac:dyDescent="0.25">
      <c r="A123" s="50"/>
      <c r="B123" s="50"/>
      <c r="C123" s="155" t="s">
        <v>312</v>
      </c>
      <c r="D123" s="52"/>
      <c r="E123" s="150"/>
      <c r="F123" s="122">
        <v>1508.1</v>
      </c>
      <c r="G123" s="152"/>
      <c r="H123" s="26"/>
    </row>
    <row r="124" spans="1:11" ht="40.5" x14ac:dyDescent="0.25">
      <c r="A124" s="50"/>
      <c r="B124" s="50"/>
      <c r="C124" s="38" t="s">
        <v>313</v>
      </c>
      <c r="D124" s="52"/>
      <c r="E124" s="150"/>
      <c r="F124" s="122">
        <v>1040.9000000000001</v>
      </c>
      <c r="G124" s="152"/>
      <c r="H124" s="26"/>
      <c r="K124" s="95">
        <v>77.2</v>
      </c>
    </row>
    <row r="125" spans="1:11" ht="267.75" customHeight="1" x14ac:dyDescent="0.25">
      <c r="A125" s="50" t="s">
        <v>314</v>
      </c>
      <c r="B125" s="156" t="s">
        <v>315</v>
      </c>
      <c r="C125" s="81" t="s">
        <v>316</v>
      </c>
      <c r="D125" s="50" t="s">
        <v>91</v>
      </c>
      <c r="E125" s="50" t="s">
        <v>18</v>
      </c>
      <c r="F125" s="70" t="s">
        <v>18</v>
      </c>
      <c r="G125" s="70" t="s">
        <v>18</v>
      </c>
      <c r="H125" s="32" t="s">
        <v>317</v>
      </c>
    </row>
    <row r="126" spans="1:11" ht="95.25" customHeight="1" x14ac:dyDescent="0.25">
      <c r="A126" s="50"/>
      <c r="B126" s="156"/>
      <c r="C126" s="64" t="s">
        <v>318</v>
      </c>
      <c r="D126" s="50"/>
      <c r="E126" s="50"/>
      <c r="F126" s="70"/>
      <c r="G126" s="70"/>
      <c r="H126" s="32"/>
    </row>
    <row r="127" spans="1:11" ht="93.75" customHeight="1" x14ac:dyDescent="0.25">
      <c r="A127" s="50"/>
      <c r="B127" s="156"/>
      <c r="C127" s="64" t="s">
        <v>319</v>
      </c>
      <c r="D127" s="50"/>
      <c r="E127" s="50"/>
      <c r="F127" s="70"/>
      <c r="G127" s="70"/>
      <c r="H127" s="32"/>
    </row>
    <row r="128" spans="1:11" ht="99" customHeight="1" x14ac:dyDescent="0.25">
      <c r="A128" s="52"/>
      <c r="B128" s="98"/>
      <c r="C128" s="64" t="s">
        <v>320</v>
      </c>
      <c r="D128" s="52"/>
      <c r="E128" s="52"/>
      <c r="F128" s="83"/>
      <c r="G128" s="83"/>
      <c r="H128" s="32"/>
    </row>
    <row r="129" spans="1:11" ht="15" customHeight="1" x14ac:dyDescent="0.25">
      <c r="A129" s="157" t="s">
        <v>321</v>
      </c>
      <c r="B129" s="158" t="s">
        <v>322</v>
      </c>
      <c r="C129" s="159"/>
      <c r="D129" s="159"/>
      <c r="E129" s="159"/>
      <c r="F129" s="159"/>
      <c r="G129" s="159"/>
      <c r="H129" s="159"/>
    </row>
    <row r="130" spans="1:11" ht="81" x14ac:dyDescent="0.25">
      <c r="A130" s="41" t="s">
        <v>323</v>
      </c>
      <c r="B130" s="38" t="s">
        <v>324</v>
      </c>
      <c r="C130" s="38" t="s">
        <v>325</v>
      </c>
      <c r="D130" s="36" t="s">
        <v>326</v>
      </c>
      <c r="E130" s="36" t="s">
        <v>18</v>
      </c>
      <c r="F130" s="36" t="s">
        <v>18</v>
      </c>
      <c r="G130" s="36" t="s">
        <v>18</v>
      </c>
      <c r="H130" s="62"/>
    </row>
    <row r="131" spans="1:11" ht="15" customHeight="1" x14ac:dyDescent="0.25">
      <c r="A131" s="160"/>
      <c r="B131" s="112" t="s">
        <v>327</v>
      </c>
      <c r="C131" s="112"/>
      <c r="D131" s="112"/>
      <c r="E131" s="112"/>
      <c r="F131" s="112"/>
      <c r="G131" s="112"/>
      <c r="H131" s="112"/>
    </row>
    <row r="132" spans="1:11" ht="81" x14ac:dyDescent="0.25">
      <c r="A132" s="41" t="s">
        <v>328</v>
      </c>
      <c r="B132" s="38" t="s">
        <v>329</v>
      </c>
      <c r="C132" s="38" t="s">
        <v>330</v>
      </c>
      <c r="D132" s="36" t="s">
        <v>331</v>
      </c>
      <c r="E132" s="36" t="s">
        <v>18</v>
      </c>
      <c r="F132" s="36" t="s">
        <v>18</v>
      </c>
      <c r="G132" s="36" t="s">
        <v>18</v>
      </c>
      <c r="H132" s="67"/>
    </row>
    <row r="133" spans="1:11" s="109" customFormat="1" ht="183.75" customHeight="1" x14ac:dyDescent="0.25">
      <c r="A133" s="50" t="s">
        <v>332</v>
      </c>
      <c r="B133" s="38" t="s">
        <v>333</v>
      </c>
      <c r="C133" s="161" t="s">
        <v>334</v>
      </c>
      <c r="D133" s="36" t="s">
        <v>335</v>
      </c>
      <c r="E133" s="70" t="s">
        <v>18</v>
      </c>
      <c r="F133" s="70" t="s">
        <v>18</v>
      </c>
      <c r="G133" s="70" t="s">
        <v>18</v>
      </c>
      <c r="H133" s="62"/>
      <c r="K133" s="95"/>
    </row>
    <row r="134" spans="1:11" ht="216.75" customHeight="1" x14ac:dyDescent="0.25">
      <c r="A134" s="50"/>
      <c r="B134" s="38" t="s">
        <v>336</v>
      </c>
      <c r="C134" s="162"/>
      <c r="D134" s="36" t="s">
        <v>51</v>
      </c>
      <c r="E134" s="70"/>
      <c r="F134" s="70"/>
      <c r="G134" s="70"/>
      <c r="H134" s="62"/>
    </row>
    <row r="135" spans="1:11" s="109" customFormat="1" ht="77.25" customHeight="1" x14ac:dyDescent="0.25">
      <c r="A135" s="41" t="s">
        <v>337</v>
      </c>
      <c r="B135" s="40" t="s">
        <v>338</v>
      </c>
      <c r="C135" s="64" t="s">
        <v>339</v>
      </c>
      <c r="D135" s="41" t="s">
        <v>63</v>
      </c>
      <c r="E135" s="41" t="s">
        <v>18</v>
      </c>
      <c r="F135" s="36" t="s">
        <v>18</v>
      </c>
      <c r="G135" s="36" t="s">
        <v>18</v>
      </c>
      <c r="H135" s="62"/>
      <c r="K135" s="95"/>
    </row>
    <row r="136" spans="1:11" s="163" customFormat="1" ht="54.75" customHeight="1" x14ac:dyDescent="0.25">
      <c r="A136" s="41" t="s">
        <v>340</v>
      </c>
      <c r="B136" s="40" t="s">
        <v>341</v>
      </c>
      <c r="C136" s="64" t="s">
        <v>342</v>
      </c>
      <c r="D136" s="41" t="s">
        <v>63</v>
      </c>
      <c r="E136" s="41"/>
      <c r="F136" s="36"/>
      <c r="G136" s="36"/>
      <c r="H136" s="62"/>
      <c r="K136" s="95"/>
    </row>
    <row r="137" spans="1:11" ht="81" x14ac:dyDescent="0.25">
      <c r="A137" s="41" t="s">
        <v>343</v>
      </c>
      <c r="B137" s="40" t="s">
        <v>344</v>
      </c>
      <c r="C137" s="64" t="s">
        <v>345</v>
      </c>
      <c r="D137" s="41" t="s">
        <v>346</v>
      </c>
      <c r="E137" s="41" t="s">
        <v>18</v>
      </c>
      <c r="F137" s="36" t="s">
        <v>18</v>
      </c>
      <c r="G137" s="36" t="s">
        <v>18</v>
      </c>
      <c r="H137" s="62"/>
    </row>
    <row r="138" spans="1:11" ht="45.75" customHeight="1" x14ac:dyDescent="0.25">
      <c r="A138" s="50" t="s">
        <v>347</v>
      </c>
      <c r="B138" s="156" t="s">
        <v>348</v>
      </c>
      <c r="C138" s="164" t="s">
        <v>349</v>
      </c>
      <c r="D138" s="50" t="s">
        <v>63</v>
      </c>
      <c r="E138" s="50" t="s">
        <v>18</v>
      </c>
      <c r="F138" s="70" t="s">
        <v>18</v>
      </c>
      <c r="G138" s="70" t="s">
        <v>18</v>
      </c>
      <c r="H138" s="62"/>
    </row>
    <row r="139" spans="1:11" ht="38.25" customHeight="1" x14ac:dyDescent="0.25">
      <c r="A139" s="50"/>
      <c r="B139" s="156"/>
      <c r="C139" s="164"/>
      <c r="D139" s="50"/>
      <c r="E139" s="50"/>
      <c r="F139" s="70"/>
      <c r="G139" s="70"/>
      <c r="H139" s="62"/>
    </row>
    <row r="140" spans="1:11" ht="54" x14ac:dyDescent="0.25">
      <c r="A140" s="41" t="s">
        <v>350</v>
      </c>
      <c r="B140" s="40" t="s">
        <v>351</v>
      </c>
      <c r="C140" s="64" t="s">
        <v>352</v>
      </c>
      <c r="D140" s="41" t="s">
        <v>91</v>
      </c>
      <c r="E140" s="41" t="s">
        <v>18</v>
      </c>
      <c r="F140" s="36" t="s">
        <v>18</v>
      </c>
      <c r="G140" s="36" t="s">
        <v>18</v>
      </c>
      <c r="H140" s="62"/>
    </row>
    <row r="141" spans="1:11" ht="27" x14ac:dyDescent="0.25">
      <c r="A141" s="41" t="s">
        <v>353</v>
      </c>
      <c r="B141" s="40" t="s">
        <v>354</v>
      </c>
      <c r="C141" s="38" t="s">
        <v>355</v>
      </c>
      <c r="D141" s="41" t="s">
        <v>356</v>
      </c>
      <c r="E141" s="41" t="s">
        <v>18</v>
      </c>
      <c r="F141" s="36" t="s">
        <v>18</v>
      </c>
      <c r="G141" s="36" t="s">
        <v>18</v>
      </c>
      <c r="H141" s="62"/>
    </row>
    <row r="142" spans="1:11" ht="81" x14ac:dyDescent="0.25">
      <c r="A142" s="41" t="s">
        <v>357</v>
      </c>
      <c r="B142" s="40" t="s">
        <v>358</v>
      </c>
      <c r="C142" s="64" t="s">
        <v>359</v>
      </c>
      <c r="D142" s="41" t="s">
        <v>360</v>
      </c>
      <c r="E142" s="41" t="s">
        <v>18</v>
      </c>
      <c r="F142" s="36" t="s">
        <v>18</v>
      </c>
      <c r="G142" s="36" t="s">
        <v>18</v>
      </c>
      <c r="H142" s="62"/>
    </row>
  </sheetData>
  <mergeCells count="104">
    <mergeCell ref="G138:G139"/>
    <mergeCell ref="A138:A139"/>
    <mergeCell ref="B138:B139"/>
    <mergeCell ref="C138:C139"/>
    <mergeCell ref="D138:D139"/>
    <mergeCell ref="E138:E139"/>
    <mergeCell ref="F138:F139"/>
    <mergeCell ref="B129:H129"/>
    <mergeCell ref="B131:H131"/>
    <mergeCell ref="A133:A134"/>
    <mergeCell ref="C133:C134"/>
    <mergeCell ref="E133:E134"/>
    <mergeCell ref="F133:F134"/>
    <mergeCell ref="G133:G134"/>
    <mergeCell ref="A125:A128"/>
    <mergeCell ref="B125:B128"/>
    <mergeCell ref="D125:D128"/>
    <mergeCell ref="E125:E128"/>
    <mergeCell ref="F125:F128"/>
    <mergeCell ref="G125:G128"/>
    <mergeCell ref="H112:H113"/>
    <mergeCell ref="B116:H116"/>
    <mergeCell ref="A118:A124"/>
    <mergeCell ref="B118:B124"/>
    <mergeCell ref="D118:D124"/>
    <mergeCell ref="E118:E124"/>
    <mergeCell ref="G118:G124"/>
    <mergeCell ref="G108:G110"/>
    <mergeCell ref="H108:H110"/>
    <mergeCell ref="B109:B110"/>
    <mergeCell ref="E111:H111"/>
    <mergeCell ref="A112:A113"/>
    <mergeCell ref="C112:C113"/>
    <mergeCell ref="D112:D113"/>
    <mergeCell ref="E112:E113"/>
    <mergeCell ref="F112:F113"/>
    <mergeCell ref="G112:G113"/>
    <mergeCell ref="A105:A106"/>
    <mergeCell ref="D105:D106"/>
    <mergeCell ref="A108:A110"/>
    <mergeCell ref="D108:D110"/>
    <mergeCell ref="E108:E110"/>
    <mergeCell ref="F108:F110"/>
    <mergeCell ref="A85:A104"/>
    <mergeCell ref="B85:B86"/>
    <mergeCell ref="B87:B97"/>
    <mergeCell ref="D87:D104"/>
    <mergeCell ref="H87:H88"/>
    <mergeCell ref="H90:H92"/>
    <mergeCell ref="H94:H97"/>
    <mergeCell ref="B99:B104"/>
    <mergeCell ref="E77:E78"/>
    <mergeCell ref="F77:H77"/>
    <mergeCell ref="B79:H79"/>
    <mergeCell ref="B82:G82"/>
    <mergeCell ref="A83:A84"/>
    <mergeCell ref="D83:D84"/>
    <mergeCell ref="E83:E84"/>
    <mergeCell ref="F83:F84"/>
    <mergeCell ref="G83:G84"/>
    <mergeCell ref="A72:A73"/>
    <mergeCell ref="B72:B73"/>
    <mergeCell ref="D72:D73"/>
    <mergeCell ref="A74:D74"/>
    <mergeCell ref="A77:A78"/>
    <mergeCell ref="B77:B78"/>
    <mergeCell ref="C77:C78"/>
    <mergeCell ref="D77:D78"/>
    <mergeCell ref="A65:A66"/>
    <mergeCell ref="D65:D66"/>
    <mergeCell ref="E65:E66"/>
    <mergeCell ref="F65:F66"/>
    <mergeCell ref="G65:G66"/>
    <mergeCell ref="H65:H66"/>
    <mergeCell ref="D40:D42"/>
    <mergeCell ref="E40:E42"/>
    <mergeCell ref="F40:F42"/>
    <mergeCell ref="G40:G42"/>
    <mergeCell ref="A51:A54"/>
    <mergeCell ref="D51:D54"/>
    <mergeCell ref="E51:E54"/>
    <mergeCell ref="F51:F54"/>
    <mergeCell ref="G51:G54"/>
    <mergeCell ref="E23:E25"/>
    <mergeCell ref="F23:F25"/>
    <mergeCell ref="G23:G25"/>
    <mergeCell ref="A28:D28"/>
    <mergeCell ref="A33:A34"/>
    <mergeCell ref="D33:D34"/>
    <mergeCell ref="E33:E34"/>
    <mergeCell ref="F33:F34"/>
    <mergeCell ref="G33:G34"/>
    <mergeCell ref="A6:C6"/>
    <mergeCell ref="D14:D16"/>
    <mergeCell ref="A17:A18"/>
    <mergeCell ref="B17:B18"/>
    <mergeCell ref="D17:D18"/>
    <mergeCell ref="D23:D25"/>
    <mergeCell ref="A2:H3"/>
    <mergeCell ref="A4:A5"/>
    <mergeCell ref="B4:B5"/>
    <mergeCell ref="C4:C5"/>
    <mergeCell ref="D4:D5"/>
    <mergeCell ref="F4:H4"/>
  </mergeCells>
  <pageMargins left="0.11811023622047245" right="0.23622047244094491" top="0.19685039370078741" bottom="0.19685039370078741" header="0.31496062992125984" footer="0.31496062992125984"/>
  <pageSetup paperSize="9" scale="62" fitToHeight="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2022 год</vt:lpstr>
      <vt:lpstr>'2022 год'!Заголовки_для_печати</vt:lpstr>
      <vt:lpstr>'2022 год'!Область_печати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Ира Халявина</cp:lastModifiedBy>
  <dcterms:created xsi:type="dcterms:W3CDTF">2023-03-03T04:04:07Z</dcterms:created>
  <dcterms:modified xsi:type="dcterms:W3CDTF">2023-03-03T04:04:37Z</dcterms:modified>
</cp:coreProperties>
</file>