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39" i="2" l="1"/>
  <c r="E36" i="2"/>
  <c r="E34" i="2"/>
  <c r="E23" i="2"/>
  <c r="E22" i="2"/>
  <c r="E16" i="2" s="1"/>
  <c r="E12" i="2"/>
  <c r="E11" i="2"/>
  <c r="E10" i="2"/>
  <c r="E9" i="2"/>
  <c r="E6" i="2" l="1"/>
  <c r="E32" i="2"/>
</calcChain>
</file>

<file path=xl/sharedStrings.xml><?xml version="1.0" encoding="utf-8"?>
<sst xmlns="http://schemas.openxmlformats.org/spreadsheetml/2006/main" count="91" uniqueCount="75">
  <si>
    <t>№</t>
  </si>
  <si>
    <t>Наименование расходов</t>
  </si>
  <si>
    <t>ГРБС</t>
  </si>
  <si>
    <t>ИТОГО</t>
  </si>
  <si>
    <t>Администрация МГО</t>
  </si>
  <si>
    <t>Управление образования Администрации МГО</t>
  </si>
  <si>
    <t>Управление культуры Администрации МГО</t>
  </si>
  <si>
    <t>Управление по физической  культуре и спорту Администрации МГО</t>
  </si>
  <si>
    <t>Управление социальной защиты населения Администрации МГО</t>
  </si>
  <si>
    <t>Распределение средств остатка на счете бюджета Округа по состоянию на 01.01.2023 года</t>
  </si>
  <si>
    <t xml:space="preserve">Пояснения </t>
  </si>
  <si>
    <t xml:space="preserve">Текущее содержание учреждений </t>
  </si>
  <si>
    <t>Прочие коммунальные услуги</t>
  </si>
  <si>
    <t>Оплата кредиторской задолженности казенных учреждений 2022 года</t>
  </si>
  <si>
    <t>Содержание автомобильных дорог</t>
  </si>
  <si>
    <t>Капитальный ремонт и ремонт автомобильных дорог</t>
  </si>
  <si>
    <t xml:space="preserve">Ремонт межквартальных и дворовых проездов </t>
  </si>
  <si>
    <t xml:space="preserve">Мероприятия по программам </t>
  </si>
  <si>
    <t>1</t>
  </si>
  <si>
    <t>МП "Охрана окружающей среды на территории МГО "</t>
  </si>
  <si>
    <t>2</t>
  </si>
  <si>
    <t xml:space="preserve">МП "Развитие физической культуры и спорта в МГО" </t>
  </si>
  <si>
    <t>3</t>
  </si>
  <si>
    <t>МП "Развитие культуры в Миасском городском округе" (мероприятия КИТ)</t>
  </si>
  <si>
    <t>4</t>
  </si>
  <si>
    <t>МП "Формирование благоприятного инвестиционного климата"</t>
  </si>
  <si>
    <t>5</t>
  </si>
  <si>
    <t>МП Развитие системы образования, в т.ч. мероприятия по подпрограмме: Повышение эффективности  реализации молодежной политики в МГО (трудовая занятость подростков)</t>
  </si>
  <si>
    <t>Капитальное строительство</t>
  </si>
  <si>
    <t>Строительство сетей теплоснабжения ж/д №1,2,3,4 на пл.Революции</t>
  </si>
  <si>
    <t>Физкультурно-спортивный комплекс (ФСК) «Центр скалолазания» г. Миасс, пр. Макеева, стадион «Заря» на технологическое присоединение</t>
  </si>
  <si>
    <t>Физкультурно-оздоровительный комплекс на стадионе "Заря" в Северной части г. Миасса на госэкспертизу</t>
  </si>
  <si>
    <t>Общеобразовательная организация в мкр. Динамо</t>
  </si>
  <si>
    <t>Памятник воинам, погибшим в годы Великой Отечественной войны (Мемориал славы "Скорбящая мать")</t>
  </si>
  <si>
    <t>Кап.вложения, ремонты, приобретение осн.ср</t>
  </si>
  <si>
    <t>Приобретение автомобиля для управления УСЗН</t>
  </si>
  <si>
    <t>Приобретение оборудования для нужд учреждений</t>
  </si>
  <si>
    <t xml:space="preserve">Приобретение спортивного  инвентаря и оборудования физкультурно-спортивным организациям </t>
  </si>
  <si>
    <t>Сопровождение функционирования и безопасности организаций, подведомственных Управлению образования Администрации МГО</t>
  </si>
  <si>
    <t>Ремонт помещений и здания Администрации</t>
  </si>
  <si>
    <t xml:space="preserve">Расходные материалы </t>
  </si>
  <si>
    <t xml:space="preserve">Для лицензирования образовательной деятельности по дополнительным программам спортивной подготовки учреждений физической культуры и спорта при переходе на 127-ФЗ </t>
  </si>
  <si>
    <t>На устранение аварийных ситуаций  в учреждениях образования</t>
  </si>
  <si>
    <t xml:space="preserve">На текущие расходы за счет остатков средств, поступивших в доход бюджета  от приносящей доход деятельности казенных учреждений в 2022г. </t>
  </si>
  <si>
    <t>Жилищно-коммунальное хозяйство</t>
  </si>
  <si>
    <t>На приобретение продуктов питания - 380,94 тыс. рублей;  приобретение расходных и строительных материалов - 186,08 тыс. рублей;  оплату кредиторской задолженности по  ТЭРам 138,3 тыс. рублей.</t>
  </si>
  <si>
    <t>На оплату кредиторской задолженности по  налогам, ТЭРам, продуктам питания и т.д.</t>
  </si>
  <si>
    <t>В целях исполнения предписаний надзорных органов и предложений и рекомендаций, поступивших в результате проведения публичных слушаний</t>
  </si>
  <si>
    <t>На мероприятия по предотвращению лесных пожаров для исполнения предписаний надзорных органов</t>
  </si>
  <si>
    <t>На мероприятия по ликвидации накопленного вреда за счет остатка на счете бюджета Округа поступлений по экологическим платежам (в том числе на буртование Васильевской свалки - 910,2 тыс. рублей; оснащение техникой - 5521,0 тыс. рублей; ликвидация свалок - 4234,4 тыс. рублей)</t>
  </si>
  <si>
    <t>Учереждениям культуры для проведения мероприятий к Юбилею Миасса</t>
  </si>
  <si>
    <t xml:space="preserve">На проведение спортивно-массовых мероприятий, оплату судейства, стартовые взносы </t>
  </si>
  <si>
    <t>Для проведения мероприятий к Юбилею Миасса (изготовление и приобретение призов, подарков и сувениров с символикой города, для проведения мероприятий муниципальными учереждениями Округа)</t>
  </si>
  <si>
    <t>Для обеспечения трудовой занятости подростков - 3915,7 тыс. рублей и проведение мероприятий с молодежью - 532,0 тыс. рублей (до уровня 2022 года).</t>
  </si>
  <si>
    <t>Для проведения госэкспертизы</t>
  </si>
  <si>
    <t xml:space="preserve">Закольцовка водовода в Северной части г. Миасс </t>
  </si>
  <si>
    <t>Для выполнения строительно-монтажных работ</t>
  </si>
  <si>
    <t>На разработку научно-проектной документации</t>
  </si>
  <si>
    <t xml:space="preserve">Разработка проектно-сметной документации  </t>
  </si>
  <si>
    <t>Строительство линии наружного освещения автомобильной объездной дороги Тургоякского шоссе</t>
  </si>
  <si>
    <t xml:space="preserve"> На устранение предписаний, ремонт системы отопления школы № 28</t>
  </si>
  <si>
    <t>Капитальный и текущий ремонт</t>
  </si>
  <si>
    <t>На разработку проектно-сметной документации в зданиях учреждений, подведомственных Управлению по физической культуре и спорту Администрации МГО, в т.ч. для прохождения лицензирования образовательной деятельности по дополнительным программам спортивной подготовки учреждений физической культуры и спорта в части обеспечения взаимодействия с Роспотребнадзором с  целью получения санитарно-эпидемиологического заключения</t>
  </si>
  <si>
    <t>Аварийные ремонты</t>
  </si>
  <si>
    <t xml:space="preserve"> Для ежедневных поездок с целью обследования социального состояния семей, состоящих на учете, присутствия на судебных процессах, передачи детей в учреждения для детей сирот и детей, оставшихся  без попечения родителей,  еженедельных поездок в  город Челябинск для получения путевок, удостоверений, сдачи отчетности, а также для выездов мобильной службы отделов социальной поддержки ветеранов и назначения детских пособий (сбор документов, необходимых для получения льгот,  у граждан, не имеющих возможности обратится за оформлением лично и т.д.) </t>
  </si>
  <si>
    <t xml:space="preserve">Для обеспечения функционирования МБУ СШОР №2 по адресу ул. Вернадского, 1а (мебель, инвентарь)  </t>
  </si>
  <si>
    <t xml:space="preserve">Строительство подземного газопровода высокого давления "Новоандреевка-Селянкино" . Газификация п. Селянкино, п. Новотагилка, п. Наилы, п. Тыелга, с. Новоандреевка в северной части МГО </t>
  </si>
  <si>
    <t>На софинансирование,  планируется выделение средств из областного бюджета. Перечень объектов согласовывается с Министерством дорожного хозяйства ЧО</t>
  </si>
  <si>
    <t>Для обеспечения потребности на 2023 год</t>
  </si>
  <si>
    <r>
      <t>Приобретение спортивного инвентаря, экипировки, расходных материалов, татами для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МБУ СШОР №2 </t>
    </r>
    <r>
      <rPr>
        <sz val="12"/>
        <color theme="1"/>
        <rFont val="Times New Roman"/>
        <family val="1"/>
        <charset val="204"/>
      </rPr>
      <t>(ул. Вернадского, 1а)</t>
    </r>
  </si>
  <si>
    <t>Выполнение работ для функционирования Физкультурно-спортивного комплекса «Центр скалолазания»  (реконструкция ТП, устройство гидрантов на сетях водоснабжения, госэкспертиза...)</t>
  </si>
  <si>
    <t xml:space="preserve">На приобретение расходных материалов, прочие услуги </t>
  </si>
  <si>
    <t xml:space="preserve">Для включения в уточнение за счет остатков, тыс. руб. </t>
  </si>
  <si>
    <t>Приложение 3</t>
  </si>
  <si>
    <t>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</si>
</sst>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justify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justify" vertical="center"/>
    </xf>
    <xf numFmtId="164" fontId="7" fillId="3" borderId="1" xfId="0" applyNumberFormat="1" applyFont="1" applyFill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justify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justify" vertical="center"/>
    </xf>
    <xf numFmtId="165" fontId="6" fillId="0" borderId="1" xfId="0" applyNumberFormat="1" applyFont="1" applyBorder="1" applyAlignment="1">
      <alignment horizontal="justify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2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/>
    </xf>
    <xf numFmtId="0" fontId="7" fillId="3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"/>
  <sheetViews>
    <sheetView tabSelected="1" workbookViewId="0">
      <selection activeCell="C3" sqref="C3:F3"/>
    </sheetView>
  </sheetViews>
  <sheetFormatPr defaultColWidth="9.140625" defaultRowHeight="18.75" x14ac:dyDescent="0.25"/>
  <cols>
    <col min="1" max="1" width="1.5703125" style="3" customWidth="1"/>
    <col min="2" max="2" width="4.28515625" style="1" customWidth="1"/>
    <col min="3" max="3" width="56.85546875" style="2" customWidth="1"/>
    <col min="4" max="4" width="31.42578125" style="2" customWidth="1"/>
    <col min="5" max="5" width="18.42578125" style="5" customWidth="1"/>
    <col min="6" max="6" width="72.42578125" style="2" customWidth="1"/>
    <col min="7" max="7" width="9.140625" style="3"/>
    <col min="8" max="8" width="17.42578125" style="3" customWidth="1"/>
    <col min="9" max="16384" width="9.140625" style="3"/>
  </cols>
  <sheetData>
    <row r="1" spans="2:6" x14ac:dyDescent="0.25">
      <c r="E1" s="1"/>
      <c r="F1" s="73" t="s">
        <v>73</v>
      </c>
    </row>
    <row r="2" spans="2:6" x14ac:dyDescent="0.25">
      <c r="E2" s="1"/>
      <c r="F2" s="73" t="s">
        <v>74</v>
      </c>
    </row>
    <row r="3" spans="2:6" x14ac:dyDescent="0.25">
      <c r="C3" s="58" t="s">
        <v>9</v>
      </c>
      <c r="D3" s="58"/>
      <c r="E3" s="59"/>
      <c r="F3" s="60"/>
    </row>
    <row r="4" spans="2:6" x14ac:dyDescent="0.25">
      <c r="F4" s="4"/>
    </row>
    <row r="5" spans="2:6" ht="63" x14ac:dyDescent="0.25">
      <c r="B5" s="7" t="s">
        <v>0</v>
      </c>
      <c r="C5" s="7" t="s">
        <v>1</v>
      </c>
      <c r="D5" s="8" t="s">
        <v>2</v>
      </c>
      <c r="E5" s="9" t="s">
        <v>72</v>
      </c>
      <c r="F5" s="8" t="s">
        <v>10</v>
      </c>
    </row>
    <row r="6" spans="2:6" x14ac:dyDescent="0.25">
      <c r="B6" s="10"/>
      <c r="C6" s="11" t="s">
        <v>11</v>
      </c>
      <c r="D6" s="12"/>
      <c r="E6" s="13">
        <f>SUM(E7:E11)</f>
        <v>5315.2199999999993</v>
      </c>
      <c r="F6" s="14"/>
    </row>
    <row r="7" spans="2:6" ht="47.25" x14ac:dyDescent="0.25">
      <c r="B7" s="15">
        <v>1</v>
      </c>
      <c r="C7" s="16" t="s">
        <v>40</v>
      </c>
      <c r="D7" s="17" t="s">
        <v>7</v>
      </c>
      <c r="E7" s="18">
        <v>1834</v>
      </c>
      <c r="F7" s="19" t="s">
        <v>41</v>
      </c>
    </row>
    <row r="8" spans="2:6" ht="31.5" x14ac:dyDescent="0.25">
      <c r="B8" s="20">
        <v>2</v>
      </c>
      <c r="C8" s="21" t="s">
        <v>12</v>
      </c>
      <c r="D8" s="6" t="s">
        <v>5</v>
      </c>
      <c r="E8" s="18">
        <v>1000</v>
      </c>
      <c r="F8" s="22" t="s">
        <v>42</v>
      </c>
    </row>
    <row r="9" spans="2:6" ht="63" x14ac:dyDescent="0.25">
      <c r="B9" s="65">
        <v>3</v>
      </c>
      <c r="C9" s="66" t="s">
        <v>43</v>
      </c>
      <c r="D9" s="6" t="s">
        <v>5</v>
      </c>
      <c r="E9" s="24">
        <f>380.94+186.08+138.3</f>
        <v>705.31999999999994</v>
      </c>
      <c r="F9" s="25" t="s">
        <v>45</v>
      </c>
    </row>
    <row r="10" spans="2:6" ht="31.5" x14ac:dyDescent="0.25">
      <c r="B10" s="65"/>
      <c r="C10" s="67"/>
      <c r="D10" s="23" t="s">
        <v>6</v>
      </c>
      <c r="E10" s="24">
        <f>63.7+51</f>
        <v>114.7</v>
      </c>
      <c r="F10" s="25" t="s">
        <v>71</v>
      </c>
    </row>
    <row r="11" spans="2:6" ht="31.5" x14ac:dyDescent="0.25">
      <c r="B11" s="26">
        <v>4</v>
      </c>
      <c r="C11" s="27" t="s">
        <v>13</v>
      </c>
      <c r="D11" s="6" t="s">
        <v>5</v>
      </c>
      <c r="E11" s="28">
        <f>2180.4-138.3-380.9</f>
        <v>1661.2000000000003</v>
      </c>
      <c r="F11" s="29" t="s">
        <v>46</v>
      </c>
    </row>
    <row r="12" spans="2:6" x14ac:dyDescent="0.25">
      <c r="B12" s="10"/>
      <c r="C12" s="11" t="s">
        <v>44</v>
      </c>
      <c r="D12" s="12"/>
      <c r="E12" s="13">
        <f>SUM(E13:E15)</f>
        <v>68017.7</v>
      </c>
      <c r="F12" s="30"/>
    </row>
    <row r="13" spans="2:6" x14ac:dyDescent="0.25">
      <c r="B13" s="31">
        <v>1</v>
      </c>
      <c r="C13" s="6" t="s">
        <v>14</v>
      </c>
      <c r="D13" s="63" t="s">
        <v>4</v>
      </c>
      <c r="E13" s="32">
        <v>7017.7</v>
      </c>
      <c r="F13" s="56" t="s">
        <v>68</v>
      </c>
    </row>
    <row r="14" spans="2:6" ht="47.25" x14ac:dyDescent="0.25">
      <c r="B14" s="31">
        <v>2</v>
      </c>
      <c r="C14" s="6" t="s">
        <v>15</v>
      </c>
      <c r="D14" s="63"/>
      <c r="E14" s="32">
        <v>50000</v>
      </c>
      <c r="F14" s="56" t="s">
        <v>67</v>
      </c>
    </row>
    <row r="15" spans="2:6" ht="47.25" x14ac:dyDescent="0.25">
      <c r="B15" s="31">
        <v>3</v>
      </c>
      <c r="C15" s="6" t="s">
        <v>16</v>
      </c>
      <c r="D15" s="63"/>
      <c r="E15" s="32">
        <v>11000</v>
      </c>
      <c r="F15" s="56" t="s">
        <v>47</v>
      </c>
    </row>
    <row r="16" spans="2:6" x14ac:dyDescent="0.25">
      <c r="B16" s="34"/>
      <c r="C16" s="35" t="s">
        <v>17</v>
      </c>
      <c r="D16" s="36"/>
      <c r="E16" s="13">
        <f>SUM(E17:E22)</f>
        <v>19711.399999999998</v>
      </c>
      <c r="F16" s="37"/>
    </row>
    <row r="17" spans="2:6" ht="36" customHeight="1" x14ac:dyDescent="0.25">
      <c r="B17" s="68" t="s">
        <v>18</v>
      </c>
      <c r="C17" s="70" t="s">
        <v>19</v>
      </c>
      <c r="D17" s="72" t="s">
        <v>4</v>
      </c>
      <c r="E17" s="24">
        <v>253.8</v>
      </c>
      <c r="F17" s="33" t="s">
        <v>48</v>
      </c>
    </row>
    <row r="18" spans="2:6" ht="91.5" customHeight="1" x14ac:dyDescent="0.25">
      <c r="B18" s="69"/>
      <c r="C18" s="71"/>
      <c r="D18" s="72"/>
      <c r="E18" s="24">
        <v>10665.6</v>
      </c>
      <c r="F18" s="38" t="s">
        <v>49</v>
      </c>
    </row>
    <row r="19" spans="2:6" ht="47.25" x14ac:dyDescent="0.25">
      <c r="B19" s="39" t="s">
        <v>20</v>
      </c>
      <c r="C19" s="40" t="s">
        <v>21</v>
      </c>
      <c r="D19" s="17" t="s">
        <v>7</v>
      </c>
      <c r="E19" s="28">
        <v>844.3</v>
      </c>
      <c r="F19" s="56" t="s">
        <v>51</v>
      </c>
    </row>
    <row r="20" spans="2:6" ht="31.5" x14ac:dyDescent="0.25">
      <c r="B20" s="39" t="s">
        <v>22</v>
      </c>
      <c r="C20" s="41" t="s">
        <v>23</v>
      </c>
      <c r="D20" s="23" t="s">
        <v>6</v>
      </c>
      <c r="E20" s="24">
        <v>2500</v>
      </c>
      <c r="F20" s="33" t="s">
        <v>50</v>
      </c>
    </row>
    <row r="21" spans="2:6" ht="47.25" x14ac:dyDescent="0.25">
      <c r="B21" s="39" t="s">
        <v>24</v>
      </c>
      <c r="C21" s="21" t="s">
        <v>25</v>
      </c>
      <c r="D21" s="42" t="s">
        <v>4</v>
      </c>
      <c r="E21" s="28">
        <v>1000</v>
      </c>
      <c r="F21" s="33" t="s">
        <v>52</v>
      </c>
    </row>
    <row r="22" spans="2:6" ht="63" x14ac:dyDescent="0.25">
      <c r="B22" s="39" t="s">
        <v>26</v>
      </c>
      <c r="C22" s="40" t="s">
        <v>27</v>
      </c>
      <c r="D22" s="6" t="s">
        <v>5</v>
      </c>
      <c r="E22" s="28">
        <f>3915.7+532</f>
        <v>4447.7</v>
      </c>
      <c r="F22" s="43" t="s">
        <v>53</v>
      </c>
    </row>
    <row r="23" spans="2:6" x14ac:dyDescent="0.25">
      <c r="B23" s="10"/>
      <c r="C23" s="61" t="s">
        <v>28</v>
      </c>
      <c r="D23" s="62"/>
      <c r="E23" s="13">
        <f>SUM(E24:E31)</f>
        <v>20998</v>
      </c>
      <c r="F23" s="14"/>
    </row>
    <row r="24" spans="2:6" ht="63" x14ac:dyDescent="0.25">
      <c r="B24" s="44">
        <v>1</v>
      </c>
      <c r="C24" s="45" t="s">
        <v>66</v>
      </c>
      <c r="D24" s="63" t="s">
        <v>4</v>
      </c>
      <c r="E24" s="32">
        <v>800</v>
      </c>
      <c r="F24" s="29" t="s">
        <v>54</v>
      </c>
    </row>
    <row r="25" spans="2:6" ht="31.5" x14ac:dyDescent="0.25">
      <c r="B25" s="44">
        <v>2</v>
      </c>
      <c r="C25" s="45" t="s">
        <v>29</v>
      </c>
      <c r="D25" s="64"/>
      <c r="E25" s="32">
        <v>900</v>
      </c>
      <c r="F25" s="29" t="s">
        <v>54</v>
      </c>
    </row>
    <row r="26" spans="2:6" x14ac:dyDescent="0.25">
      <c r="B26" s="46">
        <v>3</v>
      </c>
      <c r="C26" s="6" t="s">
        <v>55</v>
      </c>
      <c r="D26" s="64"/>
      <c r="E26" s="47">
        <v>2800</v>
      </c>
      <c r="F26" s="29" t="s">
        <v>56</v>
      </c>
    </row>
    <row r="27" spans="2:6" ht="47.25" x14ac:dyDescent="0.25">
      <c r="B27" s="46">
        <v>4</v>
      </c>
      <c r="C27" s="21" t="s">
        <v>30</v>
      </c>
      <c r="D27" s="64"/>
      <c r="E27" s="47">
        <v>1498</v>
      </c>
      <c r="F27" s="29" t="s">
        <v>70</v>
      </c>
    </row>
    <row r="28" spans="2:6" ht="31.5" x14ac:dyDescent="0.25">
      <c r="B28" s="46">
        <v>6</v>
      </c>
      <c r="C28" s="21" t="s">
        <v>31</v>
      </c>
      <c r="D28" s="64"/>
      <c r="E28" s="47">
        <v>1500</v>
      </c>
      <c r="F28" s="29" t="s">
        <v>54</v>
      </c>
    </row>
    <row r="29" spans="2:6" x14ac:dyDescent="0.25">
      <c r="B29" s="46">
        <v>7</v>
      </c>
      <c r="C29" s="21" t="s">
        <v>32</v>
      </c>
      <c r="D29" s="64"/>
      <c r="E29" s="47">
        <v>1500</v>
      </c>
      <c r="F29" s="29" t="s">
        <v>54</v>
      </c>
    </row>
    <row r="30" spans="2:6" ht="47.25" x14ac:dyDescent="0.25">
      <c r="B30" s="46">
        <v>8</v>
      </c>
      <c r="C30" s="21" t="s">
        <v>33</v>
      </c>
      <c r="D30" s="64"/>
      <c r="E30" s="47">
        <v>2000</v>
      </c>
      <c r="F30" s="29" t="s">
        <v>57</v>
      </c>
    </row>
    <row r="31" spans="2:6" ht="31.5" x14ac:dyDescent="0.25">
      <c r="B31" s="46">
        <v>9</v>
      </c>
      <c r="C31" s="21" t="s">
        <v>59</v>
      </c>
      <c r="D31" s="64"/>
      <c r="E31" s="47">
        <v>10000</v>
      </c>
      <c r="F31" s="29" t="s">
        <v>58</v>
      </c>
    </row>
    <row r="32" spans="2:6" x14ac:dyDescent="0.25">
      <c r="B32" s="10"/>
      <c r="C32" s="61" t="s">
        <v>34</v>
      </c>
      <c r="D32" s="62"/>
      <c r="E32" s="13">
        <f>SUM(E33:E38)</f>
        <v>23827.4</v>
      </c>
      <c r="F32" s="14"/>
    </row>
    <row r="33" spans="2:6" ht="141.75" x14ac:dyDescent="0.25">
      <c r="B33" s="46">
        <v>1</v>
      </c>
      <c r="C33" s="6" t="s">
        <v>35</v>
      </c>
      <c r="D33" s="17" t="s">
        <v>8</v>
      </c>
      <c r="E33" s="32">
        <v>1286.9000000000001</v>
      </c>
      <c r="F33" s="45" t="s">
        <v>64</v>
      </c>
    </row>
    <row r="34" spans="2:6" ht="51.75" customHeight="1" x14ac:dyDescent="0.25">
      <c r="B34" s="48"/>
      <c r="C34" s="16" t="s">
        <v>36</v>
      </c>
      <c r="D34" s="17" t="s">
        <v>7</v>
      </c>
      <c r="E34" s="28">
        <f>582.4-417.4+39.7</f>
        <v>204.7</v>
      </c>
      <c r="F34" s="57" t="s">
        <v>65</v>
      </c>
    </row>
    <row r="35" spans="2:6" ht="53.25" customHeight="1" x14ac:dyDescent="0.25">
      <c r="B35" s="7">
        <v>3</v>
      </c>
      <c r="C35" s="50" t="s">
        <v>37</v>
      </c>
      <c r="D35" s="17" t="s">
        <v>7</v>
      </c>
      <c r="E35" s="24">
        <v>160</v>
      </c>
      <c r="F35" s="51" t="s">
        <v>69</v>
      </c>
    </row>
    <row r="36" spans="2:6" ht="51.75" customHeight="1" x14ac:dyDescent="0.25">
      <c r="B36" s="46">
        <v>4</v>
      </c>
      <c r="C36" s="52" t="s">
        <v>38</v>
      </c>
      <c r="D36" s="6" t="s">
        <v>5</v>
      </c>
      <c r="E36" s="28">
        <f>13076.7-2900</f>
        <v>10176.700000000001</v>
      </c>
      <c r="F36" s="49" t="s">
        <v>60</v>
      </c>
    </row>
    <row r="37" spans="2:6" ht="126" x14ac:dyDescent="0.25">
      <c r="B37" s="46">
        <v>5</v>
      </c>
      <c r="C37" s="21" t="s">
        <v>61</v>
      </c>
      <c r="D37" s="17" t="s">
        <v>7</v>
      </c>
      <c r="E37" s="28">
        <v>11629.1</v>
      </c>
      <c r="F37" s="29" t="s">
        <v>62</v>
      </c>
    </row>
    <row r="38" spans="2:6" ht="20.25" customHeight="1" x14ac:dyDescent="0.25">
      <c r="B38" s="48">
        <v>6</v>
      </c>
      <c r="C38" s="52" t="s">
        <v>39</v>
      </c>
      <c r="D38" s="17" t="s">
        <v>4</v>
      </c>
      <c r="E38" s="28">
        <v>370</v>
      </c>
      <c r="F38" s="29" t="s">
        <v>63</v>
      </c>
    </row>
    <row r="39" spans="2:6" x14ac:dyDescent="0.25">
      <c r="B39" s="53"/>
      <c r="C39" s="54" t="s">
        <v>3</v>
      </c>
      <c r="D39" s="55"/>
      <c r="E39" s="13">
        <f>SUM(E6+E12+E16+E23+E32)</f>
        <v>137869.72</v>
      </c>
      <c r="F39" s="30"/>
    </row>
  </sheetData>
  <mergeCells count="10">
    <mergeCell ref="C3:F3"/>
    <mergeCell ref="C23:D23"/>
    <mergeCell ref="D24:D31"/>
    <mergeCell ref="C32:D32"/>
    <mergeCell ref="B9:B10"/>
    <mergeCell ref="C9:C10"/>
    <mergeCell ref="D13:D15"/>
    <mergeCell ref="B17:B18"/>
    <mergeCell ref="C17:C18"/>
    <mergeCell ref="D17:D18"/>
  </mergeCells>
  <pageMargins left="0.70866141732283472" right="0.31496062992125984" top="0.35433070866141736" bottom="0.15748031496062992" header="0.31496062992125984" footer="0.31496062992125984"/>
  <pageSetup paperSize="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Ира Халявина</cp:lastModifiedBy>
  <cp:lastPrinted>2023-02-20T10:54:27Z</cp:lastPrinted>
  <dcterms:created xsi:type="dcterms:W3CDTF">2021-08-09T05:03:38Z</dcterms:created>
  <dcterms:modified xsi:type="dcterms:W3CDTF">2023-02-20T10:54:31Z</dcterms:modified>
</cp:coreProperties>
</file>