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доходы" sheetId="1" r:id="rId1"/>
  </sheets>
  <definedNames>
    <definedName name="_xlnm._FilterDatabase" localSheetId="0" hidden="1">доходы!$A$106:$IO$219</definedName>
    <definedName name="_xlnm.Print_Titles" localSheetId="0">доходы!$4:$4</definedName>
    <definedName name="_xlnm.Print_Area" localSheetId="0">доходы!$A$1:$L$219</definedName>
  </definedNames>
  <calcPr calcId="145621"/>
</workbook>
</file>

<file path=xl/calcChain.xml><?xml version="1.0" encoding="utf-8"?>
<calcChain xmlns="http://schemas.openxmlformats.org/spreadsheetml/2006/main">
  <c r="E21" i="1" l="1"/>
  <c r="I21" i="1"/>
  <c r="L21" i="1"/>
  <c r="E217" i="1" l="1"/>
  <c r="L216" i="1"/>
  <c r="I216" i="1"/>
  <c r="D216" i="1"/>
  <c r="E216" i="1" s="1"/>
  <c r="E215" i="1"/>
  <c r="L214" i="1"/>
  <c r="I214" i="1"/>
  <c r="D214" i="1"/>
  <c r="E214" i="1" s="1"/>
  <c r="E213" i="1"/>
  <c r="E212" i="1"/>
  <c r="L211" i="1"/>
  <c r="I211" i="1"/>
  <c r="E211" i="1"/>
  <c r="I210" i="1"/>
  <c r="E210" i="1"/>
  <c r="I209" i="1"/>
  <c r="E209" i="1"/>
  <c r="L208" i="1"/>
  <c r="I208" i="1"/>
  <c r="E208" i="1"/>
  <c r="L207" i="1"/>
  <c r="I207" i="1"/>
  <c r="E207" i="1"/>
  <c r="L206" i="1"/>
  <c r="I206" i="1"/>
  <c r="E206" i="1"/>
  <c r="L205" i="1"/>
  <c r="I205" i="1"/>
  <c r="E205" i="1"/>
  <c r="K204" i="1"/>
  <c r="J204" i="1"/>
  <c r="H204" i="1"/>
  <c r="G204" i="1"/>
  <c r="D204" i="1"/>
  <c r="C204" i="1"/>
  <c r="L203" i="1"/>
  <c r="I203" i="1"/>
  <c r="E203" i="1"/>
  <c r="L202" i="1"/>
  <c r="I202" i="1"/>
  <c r="E202" i="1"/>
  <c r="L201" i="1"/>
  <c r="I201" i="1"/>
  <c r="E201" i="1"/>
  <c r="L200" i="1"/>
  <c r="I200" i="1"/>
  <c r="E200" i="1"/>
  <c r="L199" i="1"/>
  <c r="I199" i="1"/>
  <c r="E199" i="1"/>
  <c r="L198" i="1"/>
  <c r="I198" i="1"/>
  <c r="E198" i="1"/>
  <c r="L197" i="1"/>
  <c r="I197" i="1"/>
  <c r="E197" i="1"/>
  <c r="L196" i="1"/>
  <c r="I196" i="1"/>
  <c r="E196" i="1"/>
  <c r="L195" i="1"/>
  <c r="I195" i="1"/>
  <c r="E195" i="1"/>
  <c r="L194" i="1"/>
  <c r="I194" i="1"/>
  <c r="E194" i="1"/>
  <c r="L193" i="1"/>
  <c r="I193" i="1"/>
  <c r="E193" i="1"/>
  <c r="L192" i="1"/>
  <c r="I192" i="1"/>
  <c r="E192" i="1"/>
  <c r="L191" i="1"/>
  <c r="I191" i="1"/>
  <c r="E191" i="1"/>
  <c r="L190" i="1"/>
  <c r="I190" i="1"/>
  <c r="E190" i="1"/>
  <c r="L189" i="1"/>
  <c r="I189" i="1"/>
  <c r="E189" i="1"/>
  <c r="L188" i="1"/>
  <c r="I188" i="1"/>
  <c r="E188" i="1"/>
  <c r="L187" i="1"/>
  <c r="I187"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L167" i="1"/>
  <c r="I167" i="1"/>
  <c r="E167" i="1"/>
  <c r="L166" i="1"/>
  <c r="I166" i="1"/>
  <c r="E166" i="1"/>
  <c r="L165" i="1"/>
  <c r="I165" i="1"/>
  <c r="E165" i="1"/>
  <c r="L164" i="1"/>
  <c r="I164" i="1"/>
  <c r="E164" i="1"/>
  <c r="L163" i="1"/>
  <c r="I163" i="1"/>
  <c r="E163" i="1"/>
  <c r="L162" i="1"/>
  <c r="I162" i="1"/>
  <c r="E162" i="1"/>
  <c r="K161" i="1"/>
  <c r="J161" i="1"/>
  <c r="H161" i="1"/>
  <c r="G161" i="1"/>
  <c r="D161" i="1"/>
  <c r="C161" i="1"/>
  <c r="L160" i="1"/>
  <c r="I160" i="1"/>
  <c r="E160" i="1"/>
  <c r="L159" i="1"/>
  <c r="I159" i="1"/>
  <c r="E159" i="1"/>
  <c r="L158" i="1"/>
  <c r="I158" i="1"/>
  <c r="E158" i="1"/>
  <c r="L157" i="1"/>
  <c r="I157" i="1"/>
  <c r="E157" i="1"/>
  <c r="L156" i="1"/>
  <c r="I156" i="1"/>
  <c r="E156" i="1"/>
  <c r="L155" i="1"/>
  <c r="I155" i="1"/>
  <c r="E155" i="1"/>
  <c r="L154" i="1"/>
  <c r="I154" i="1"/>
  <c r="E154" i="1"/>
  <c r="L153" i="1"/>
  <c r="I153" i="1"/>
  <c r="E153" i="1"/>
  <c r="L152" i="1"/>
  <c r="I152" i="1"/>
  <c r="E152" i="1"/>
  <c r="L151" i="1"/>
  <c r="I151" i="1"/>
  <c r="E151" i="1"/>
  <c r="L150" i="1"/>
  <c r="I150" i="1"/>
  <c r="E150" i="1"/>
  <c r="L149" i="1"/>
  <c r="I149" i="1"/>
  <c r="E149" i="1"/>
  <c r="L148" i="1"/>
  <c r="I148" i="1"/>
  <c r="E148" i="1"/>
  <c r="L147" i="1"/>
  <c r="I147" i="1"/>
  <c r="E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L136" i="1"/>
  <c r="I136" i="1"/>
  <c r="E136" i="1"/>
  <c r="L135" i="1"/>
  <c r="I135" i="1"/>
  <c r="E135" i="1"/>
  <c r="L134" i="1"/>
  <c r="I134" i="1"/>
  <c r="E134" i="1"/>
  <c r="L133" i="1"/>
  <c r="I133" i="1"/>
  <c r="E133" i="1"/>
  <c r="L132" i="1"/>
  <c r="I132" i="1"/>
  <c r="E132" i="1"/>
  <c r="L131" i="1"/>
  <c r="I131" i="1"/>
  <c r="E131" i="1"/>
  <c r="L130" i="1"/>
  <c r="I130" i="1"/>
  <c r="E130" i="1"/>
  <c r="L129" i="1"/>
  <c r="I129" i="1"/>
  <c r="E129" i="1"/>
  <c r="L128" i="1"/>
  <c r="I128" i="1"/>
  <c r="E128" i="1"/>
  <c r="E127" i="1"/>
  <c r="L126" i="1"/>
  <c r="I126" i="1"/>
  <c r="E126" i="1"/>
  <c r="L125" i="1"/>
  <c r="I125" i="1"/>
  <c r="E125" i="1"/>
  <c r="L124" i="1"/>
  <c r="I124" i="1"/>
  <c r="E124" i="1"/>
  <c r="L123" i="1"/>
  <c r="I123" i="1"/>
  <c r="E123" i="1"/>
  <c r="L122" i="1"/>
  <c r="I122" i="1"/>
  <c r="E122" i="1"/>
  <c r="L121" i="1"/>
  <c r="I121" i="1"/>
  <c r="E121" i="1"/>
  <c r="L120" i="1"/>
  <c r="I120" i="1"/>
  <c r="E120" i="1"/>
  <c r="L119" i="1"/>
  <c r="I119" i="1"/>
  <c r="E119" i="1"/>
  <c r="L118" i="1"/>
  <c r="I118" i="1"/>
  <c r="E118" i="1"/>
  <c r="L117" i="1"/>
  <c r="I117" i="1"/>
  <c r="E117" i="1"/>
  <c r="L116" i="1"/>
  <c r="I116" i="1"/>
  <c r="E116" i="1"/>
  <c r="L115" i="1"/>
  <c r="I115" i="1"/>
  <c r="E115" i="1"/>
  <c r="L114" i="1"/>
  <c r="I114" i="1"/>
  <c r="E114" i="1"/>
  <c r="L113" i="1"/>
  <c r="I113" i="1"/>
  <c r="E113" i="1"/>
  <c r="L112" i="1"/>
  <c r="I112" i="1"/>
  <c r="E112" i="1"/>
  <c r="K111" i="1"/>
  <c r="J111" i="1"/>
  <c r="H111" i="1"/>
  <c r="I111" i="1" s="1"/>
  <c r="G111" i="1"/>
  <c r="D111" i="1"/>
  <c r="C111" i="1"/>
  <c r="E110" i="1"/>
  <c r="L109" i="1"/>
  <c r="I109" i="1"/>
  <c r="E109" i="1"/>
  <c r="L108" i="1"/>
  <c r="I108" i="1"/>
  <c r="E108" i="1"/>
  <c r="K107" i="1"/>
  <c r="K106" i="1" s="1"/>
  <c r="J107" i="1"/>
  <c r="H107" i="1"/>
  <c r="G107" i="1"/>
  <c r="G106" i="1" s="1"/>
  <c r="G218" i="1" s="1"/>
  <c r="D107" i="1"/>
  <c r="E107" i="1" s="1"/>
  <c r="C107" i="1"/>
  <c r="L103" i="1"/>
  <c r="I103" i="1"/>
  <c r="E103" i="1"/>
  <c r="K102" i="1"/>
  <c r="J102" i="1"/>
  <c r="H102" i="1"/>
  <c r="G102" i="1"/>
  <c r="D102" i="1"/>
  <c r="C102" i="1"/>
  <c r="L101" i="1"/>
  <c r="I101" i="1"/>
  <c r="E101" i="1"/>
  <c r="L100" i="1"/>
  <c r="I100" i="1"/>
  <c r="E100" i="1"/>
  <c r="L99" i="1"/>
  <c r="I99" i="1"/>
  <c r="E99" i="1"/>
  <c r="L98" i="1"/>
  <c r="I98" i="1"/>
  <c r="E98" i="1"/>
  <c r="L97" i="1"/>
  <c r="I97" i="1"/>
  <c r="E97" i="1"/>
  <c r="L96" i="1"/>
  <c r="I96" i="1"/>
  <c r="E96" i="1"/>
  <c r="L95" i="1"/>
  <c r="I95" i="1"/>
  <c r="E95" i="1"/>
  <c r="L94" i="1"/>
  <c r="I94" i="1"/>
  <c r="E94" i="1"/>
  <c r="L93" i="1"/>
  <c r="I93" i="1"/>
  <c r="E93" i="1"/>
  <c r="L92" i="1"/>
  <c r="I92" i="1"/>
  <c r="E92" i="1"/>
  <c r="L91" i="1"/>
  <c r="I91"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L81" i="1"/>
  <c r="I81" i="1"/>
  <c r="E81" i="1"/>
  <c r="L80" i="1"/>
  <c r="I80" i="1"/>
  <c r="E80" i="1"/>
  <c r="L79" i="1"/>
  <c r="I79" i="1"/>
  <c r="E79" i="1"/>
  <c r="L78" i="1"/>
  <c r="I78" i="1"/>
  <c r="E78" i="1"/>
  <c r="L77" i="1"/>
  <c r="I77" i="1"/>
  <c r="E77" i="1"/>
  <c r="L76" i="1"/>
  <c r="I76" i="1"/>
  <c r="E76" i="1"/>
  <c r="L75" i="1"/>
  <c r="I75" i="1"/>
  <c r="E75" i="1"/>
  <c r="L74" i="1"/>
  <c r="I74" i="1"/>
  <c r="E74" i="1"/>
  <c r="K73" i="1"/>
  <c r="J73" i="1"/>
  <c r="H73" i="1"/>
  <c r="I73" i="1" s="1"/>
  <c r="G73" i="1"/>
  <c r="D73" i="1"/>
  <c r="C73" i="1"/>
  <c r="L72" i="1"/>
  <c r="I72" i="1"/>
  <c r="E72" i="1"/>
  <c r="L71" i="1"/>
  <c r="I71" i="1"/>
  <c r="E71" i="1"/>
  <c r="L70" i="1"/>
  <c r="I70" i="1"/>
  <c r="E70" i="1"/>
  <c r="L69" i="1"/>
  <c r="I69" i="1"/>
  <c r="E69" i="1"/>
  <c r="L68" i="1"/>
  <c r="I68" i="1"/>
  <c r="E68" i="1"/>
  <c r="L67" i="1"/>
  <c r="I67" i="1"/>
  <c r="E67" i="1"/>
  <c r="L66" i="1"/>
  <c r="I66" i="1"/>
  <c r="E66" i="1"/>
  <c r="L65" i="1"/>
  <c r="I65" i="1"/>
  <c r="E65" i="1"/>
  <c r="K64" i="1"/>
  <c r="J64" i="1"/>
  <c r="H64" i="1"/>
  <c r="G64" i="1"/>
  <c r="D64" i="1"/>
  <c r="C64" i="1"/>
  <c r="L63" i="1"/>
  <c r="I63" i="1"/>
  <c r="E63" i="1"/>
  <c r="L62" i="1"/>
  <c r="I62" i="1"/>
  <c r="E62" i="1"/>
  <c r="K61" i="1"/>
  <c r="J61" i="1"/>
  <c r="H61" i="1"/>
  <c r="G61" i="1"/>
  <c r="G55" i="1" s="1"/>
  <c r="D61" i="1"/>
  <c r="C61" i="1"/>
  <c r="L60" i="1"/>
  <c r="I60" i="1"/>
  <c r="E60" i="1"/>
  <c r="L59" i="1"/>
  <c r="I59" i="1"/>
  <c r="E59" i="1"/>
  <c r="L58" i="1"/>
  <c r="I58" i="1"/>
  <c r="E58" i="1"/>
  <c r="L57" i="1"/>
  <c r="I57" i="1"/>
  <c r="E57" i="1"/>
  <c r="K56" i="1"/>
  <c r="J56" i="1"/>
  <c r="H56" i="1"/>
  <c r="G56" i="1"/>
  <c r="D56" i="1"/>
  <c r="C56" i="1"/>
  <c r="L54" i="1"/>
  <c r="I54" i="1"/>
  <c r="E54" i="1"/>
  <c r="L53" i="1"/>
  <c r="I53" i="1"/>
  <c r="E53" i="1"/>
  <c r="K52" i="1"/>
  <c r="J52" i="1"/>
  <c r="H52" i="1"/>
  <c r="G52" i="1"/>
  <c r="D52" i="1"/>
  <c r="C52" i="1"/>
  <c r="L50" i="1"/>
  <c r="I50" i="1"/>
  <c r="E50" i="1"/>
  <c r="L49" i="1"/>
  <c r="I49" i="1"/>
  <c r="E49" i="1"/>
  <c r="L48" i="1"/>
  <c r="I48" i="1"/>
  <c r="E48" i="1"/>
  <c r="K47" i="1"/>
  <c r="J47" i="1"/>
  <c r="H47" i="1"/>
  <c r="I47" i="1" s="1"/>
  <c r="G47" i="1"/>
  <c r="D47" i="1"/>
  <c r="C47" i="1"/>
  <c r="L46" i="1"/>
  <c r="I46" i="1"/>
  <c r="E46" i="1"/>
  <c r="L45" i="1"/>
  <c r="I45" i="1"/>
  <c r="E45" i="1"/>
  <c r="L44" i="1"/>
  <c r="I44" i="1"/>
  <c r="E44" i="1"/>
  <c r="L43" i="1"/>
  <c r="I43" i="1"/>
  <c r="E43" i="1"/>
  <c r="L42" i="1"/>
  <c r="I42" i="1"/>
  <c r="E42" i="1"/>
  <c r="L41" i="1"/>
  <c r="I41" i="1"/>
  <c r="E41" i="1"/>
  <c r="L40" i="1"/>
  <c r="I40" i="1"/>
  <c r="E40" i="1"/>
  <c r="L39" i="1"/>
  <c r="I39" i="1"/>
  <c r="E39" i="1"/>
  <c r="L38" i="1"/>
  <c r="I38" i="1"/>
  <c r="E38" i="1"/>
  <c r="L37" i="1"/>
  <c r="I37" i="1"/>
  <c r="E37" i="1"/>
  <c r="K36" i="1"/>
  <c r="J36" i="1"/>
  <c r="H36" i="1"/>
  <c r="I36" i="1" s="1"/>
  <c r="G36" i="1"/>
  <c r="D36" i="1"/>
  <c r="C36" i="1"/>
  <c r="L34" i="1"/>
  <c r="I34" i="1"/>
  <c r="E34" i="1"/>
  <c r="L33" i="1"/>
  <c r="I33" i="1"/>
  <c r="E33" i="1"/>
  <c r="L32" i="1"/>
  <c r="I32" i="1"/>
  <c r="E32" i="1"/>
  <c r="K31" i="1"/>
  <c r="J31" i="1"/>
  <c r="H31" i="1"/>
  <c r="G31" i="1"/>
  <c r="D31" i="1"/>
  <c r="C31" i="1"/>
  <c r="L30" i="1"/>
  <c r="I30" i="1"/>
  <c r="E30" i="1"/>
  <c r="L29" i="1"/>
  <c r="I29" i="1"/>
  <c r="E29" i="1"/>
  <c r="K28" i="1"/>
  <c r="K26" i="1" s="1"/>
  <c r="J28" i="1"/>
  <c r="H28" i="1"/>
  <c r="G28" i="1"/>
  <c r="D28" i="1"/>
  <c r="C28" i="1"/>
  <c r="C26" i="1" s="1"/>
  <c r="L27" i="1"/>
  <c r="I27" i="1"/>
  <c r="E27" i="1"/>
  <c r="J26" i="1"/>
  <c r="H26" i="1"/>
  <c r="D26" i="1"/>
  <c r="L25" i="1"/>
  <c r="I25" i="1"/>
  <c r="E25" i="1"/>
  <c r="L24" i="1"/>
  <c r="I24" i="1"/>
  <c r="E24" i="1"/>
  <c r="L23" i="1"/>
  <c r="I23" i="1"/>
  <c r="E23" i="1"/>
  <c r="L22" i="1"/>
  <c r="I22" i="1"/>
  <c r="E22" i="1"/>
  <c r="L20" i="1"/>
  <c r="I20" i="1"/>
  <c r="E20" i="1"/>
  <c r="K19" i="1"/>
  <c r="K18" i="1" s="1"/>
  <c r="J19" i="1"/>
  <c r="J18" i="1" s="1"/>
  <c r="H19" i="1"/>
  <c r="G19" i="1"/>
  <c r="G18" i="1" s="1"/>
  <c r="D19" i="1"/>
  <c r="C19" i="1"/>
  <c r="C18" i="1" s="1"/>
  <c r="H18" i="1"/>
  <c r="L17" i="1"/>
  <c r="I17" i="1"/>
  <c r="E17" i="1"/>
  <c r="L16" i="1"/>
  <c r="I16" i="1"/>
  <c r="E16" i="1"/>
  <c r="L15" i="1"/>
  <c r="I15" i="1"/>
  <c r="E15" i="1"/>
  <c r="L14" i="1"/>
  <c r="I14" i="1"/>
  <c r="E14" i="1"/>
  <c r="K13" i="1"/>
  <c r="J13" i="1"/>
  <c r="H13" i="1"/>
  <c r="G13" i="1"/>
  <c r="D13" i="1"/>
  <c r="C13" i="1"/>
  <c r="L12" i="1"/>
  <c r="I12" i="1"/>
  <c r="E12" i="1"/>
  <c r="L11" i="1"/>
  <c r="I11" i="1"/>
  <c r="E11" i="1"/>
  <c r="L10" i="1"/>
  <c r="I10" i="1"/>
  <c r="E10" i="1"/>
  <c r="L9" i="1"/>
  <c r="I9" i="1"/>
  <c r="E9" i="1"/>
  <c r="L8" i="1"/>
  <c r="I8" i="1"/>
  <c r="E8" i="1"/>
  <c r="L7" i="1"/>
  <c r="I7" i="1"/>
  <c r="E7" i="1"/>
  <c r="K6" i="1"/>
  <c r="J6" i="1"/>
  <c r="H6" i="1"/>
  <c r="G6" i="1"/>
  <c r="D6" i="1"/>
  <c r="C6" i="1"/>
  <c r="K5" i="1"/>
  <c r="J5" i="1"/>
  <c r="H5" i="1"/>
  <c r="G5" i="1"/>
  <c r="D5" i="1"/>
  <c r="C5" i="1"/>
  <c r="E19" i="1" l="1"/>
  <c r="I5" i="1"/>
  <c r="E204" i="1"/>
  <c r="L204" i="1"/>
  <c r="I6" i="1"/>
  <c r="L52" i="1"/>
  <c r="J55" i="1"/>
  <c r="J51" i="1" s="1"/>
  <c r="J104" i="1" s="1"/>
  <c r="L64" i="1"/>
  <c r="I19" i="1"/>
  <c r="L36" i="1"/>
  <c r="E56" i="1"/>
  <c r="L56" i="1"/>
  <c r="E73" i="1"/>
  <c r="L73" i="1"/>
  <c r="E111" i="1"/>
  <c r="E6" i="1"/>
  <c r="E13" i="1"/>
  <c r="L13" i="1"/>
  <c r="E31" i="1"/>
  <c r="G51" i="1"/>
  <c r="G104" i="1" s="1"/>
  <c r="I56" i="1"/>
  <c r="I107" i="1"/>
  <c r="I161" i="1"/>
  <c r="I204" i="1"/>
  <c r="L18" i="1"/>
  <c r="I28" i="1"/>
  <c r="I31" i="1"/>
  <c r="C55" i="1"/>
  <c r="C51" i="1" s="1"/>
  <c r="C104" i="1" s="1"/>
  <c r="J106" i="1"/>
  <c r="J218" i="1" s="1"/>
  <c r="E47" i="1"/>
  <c r="L47" i="1"/>
  <c r="L111" i="1"/>
  <c r="K35" i="1"/>
  <c r="C35" i="1"/>
  <c r="G26" i="1"/>
  <c r="I26" i="1" s="1"/>
  <c r="K55" i="1"/>
  <c r="J35" i="1"/>
  <c r="I13" i="1"/>
  <c r="E28" i="1"/>
  <c r="L28" i="1"/>
  <c r="E36" i="1"/>
  <c r="E52" i="1"/>
  <c r="D55" i="1"/>
  <c r="E61" i="1"/>
  <c r="L61" i="1"/>
  <c r="E64" i="1"/>
  <c r="C106" i="1"/>
  <c r="C218" i="1" s="1"/>
  <c r="D18" i="1"/>
  <c r="E18" i="1" s="1"/>
  <c r="H35" i="1"/>
  <c r="L6" i="1"/>
  <c r="I18" i="1"/>
  <c r="L19" i="1"/>
  <c r="E26" i="1"/>
  <c r="L26" i="1"/>
  <c r="L31" i="1"/>
  <c r="I52" i="1"/>
  <c r="I61" i="1"/>
  <c r="I64" i="1"/>
  <c r="E102" i="1"/>
  <c r="L102" i="1"/>
  <c r="D106" i="1"/>
  <c r="D218" i="1" s="1"/>
  <c r="L107" i="1"/>
  <c r="E161" i="1"/>
  <c r="L161" i="1"/>
  <c r="K218" i="1"/>
  <c r="L106" i="1"/>
  <c r="L5" i="1"/>
  <c r="H55" i="1"/>
  <c r="I55" i="1" s="1"/>
  <c r="I102" i="1"/>
  <c r="H106" i="1"/>
  <c r="E5" i="1"/>
  <c r="C105" i="1" l="1"/>
  <c r="C219" i="1"/>
  <c r="J105" i="1"/>
  <c r="J219" i="1" s="1"/>
  <c r="G35" i="1"/>
  <c r="G105" i="1" s="1"/>
  <c r="G219" i="1" s="1"/>
  <c r="E106" i="1"/>
  <c r="E218" i="1" s="1"/>
  <c r="D35" i="1"/>
  <c r="E35" i="1" s="1"/>
  <c r="E55" i="1"/>
  <c r="D51" i="1"/>
  <c r="H51" i="1"/>
  <c r="I51" i="1" s="1"/>
  <c r="L55" i="1"/>
  <c r="K51" i="1"/>
  <c r="L35" i="1"/>
  <c r="H218" i="1"/>
  <c r="I106" i="1"/>
  <c r="L218" i="1"/>
  <c r="I35" i="1" l="1"/>
  <c r="H104" i="1"/>
  <c r="I104" i="1" s="1"/>
  <c r="E51" i="1"/>
  <c r="D104" i="1"/>
  <c r="L51" i="1"/>
  <c r="K104" i="1"/>
  <c r="H105" i="1"/>
  <c r="I105" i="1" s="1"/>
  <c r="I218" i="1"/>
  <c r="K105" i="1" l="1"/>
  <c r="L104" i="1"/>
  <c r="H219" i="1"/>
  <c r="I219" i="1" s="1"/>
  <c r="D105" i="1"/>
  <c r="E104" i="1"/>
  <c r="E105" i="1" l="1"/>
  <c r="D219" i="1"/>
  <c r="E219" i="1" s="1"/>
  <c r="L105" i="1"/>
  <c r="K219" i="1"/>
  <c r="L219" i="1" s="1"/>
</calcChain>
</file>

<file path=xl/sharedStrings.xml><?xml version="1.0" encoding="utf-8"?>
<sst xmlns="http://schemas.openxmlformats.org/spreadsheetml/2006/main" count="449" uniqueCount="363">
  <si>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</si>
  <si>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</si>
  <si>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</si>
  <si>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</si>
  <si>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Примеч.</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</si>
  <si>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</si>
  <si>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</si>
  <si>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</si>
  <si>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</si>
  <si>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</si>
  <si>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</si>
  <si>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</si>
  <si>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</si>
  <si>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</si>
  <si>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</si>
  <si>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</si>
  <si>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</si>
  <si>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</si>
  <si>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</si>
  <si>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</si>
  <si>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</si>
  <si>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</si>
  <si>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</si>
  <si>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</si>
  <si>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</si>
  <si>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</si>
  <si>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</si>
  <si>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</si>
  <si>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</si>
  <si>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</si>
  <si>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</si>
  <si>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</si>
  <si>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</si>
  <si>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</si>
  <si>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</si>
  <si>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</si>
  <si>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</si>
  <si>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</si>
  <si>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</si>
  <si>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</si>
  <si>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</si>
  <si>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</si>
  <si>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</si>
  <si>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</si>
  <si>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</si>
  <si>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</si>
  <si>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</si>
  <si>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</si>
  <si>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</si>
  <si>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</si>
  <si>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</si>
  <si>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</si>
  <si>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</si>
  <si>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</si>
  <si>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</si>
  <si>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</si>
  <si>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</si>
  <si>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</si>
  <si>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</si>
  <si>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</si>
  <si>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</si>
  <si>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</si>
  <si>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</si>
  <si>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</si>
  <si>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</si>
  <si>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</si>
  <si>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</si>
  <si>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</si>
  <si>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</si>
  <si>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</si>
  <si>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</si>
  <si>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</si>
  <si>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</si>
  <si>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</si>
  <si>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</si>
  <si>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</si>
  <si>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</si>
  <si>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</si>
  <si>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</si>
  <si>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</si>
  <si>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</si>
  <si>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</si>
  <si>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</si>
  <si>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</si>
  <si>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</si>
  <si>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</si>
  <si>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</si>
  <si>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</si>
  <si>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</si>
  <si>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</si>
  <si>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</si>
  <si>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</si>
  <si>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</si>
  <si>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</si>
  <si>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</si>
  <si>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</si>
  <si>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</si>
  <si>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</si>
  <si>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</si>
  <si>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</si>
  <si>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</si>
  <si>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</si>
  <si>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</si>
  <si>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</si>
  <si>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</si>
  <si>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</si>
  <si>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</si>
  <si>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</si>
  <si>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</si>
  <si>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</si>
  <si>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</si>
  <si>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</si>
  <si>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</si>
  <si>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</si>
  <si>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</si>
  <si>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</si>
  <si>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</si>
  <si>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</si>
  <si>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</si>
  <si>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</si>
  <si>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</si>
  <si>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</si>
  <si>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</si>
  <si>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</si>
  <si>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</si>
  <si>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</si>
  <si>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</si>
  <si>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</si>
  <si>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</si>
  <si>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</si>
  <si>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</si>
  <si>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</si>
  <si>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</si>
  <si>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</si>
  <si>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</si>
  <si>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</si>
  <si>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</si>
  <si>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</si>
  <si>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</si>
  <si>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</si>
  <si>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</si>
  <si>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</si>
  <si>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</si>
  <si>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</si>
  <si>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</si>
  <si>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</si>
  <si>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</si>
  <si>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</si>
  <si>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</si>
  <si>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</si>
  <si>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</si>
  <si>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</si>
  <si>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</si>
  <si>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</si>
  <si>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</si>
  <si>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</si>
  <si>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</si>
  <si>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</si>
  <si>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</si>
  <si>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</si>
  <si>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</si>
  <si>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</si>
  <si>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</si>
  <si>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</si>
  <si>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</si>
  <si>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</si>
  <si>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</si>
  <si>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</si>
  <si>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</si>
  <si>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</si>
  <si>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</si>
  <si>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</si>
  <si>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</si>
  <si>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</si>
  <si>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</si>
  <si>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</si>
  <si>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</si>
  <si>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</si>
  <si>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</si>
  <si>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</si>
  <si>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</si>
  <si>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</si>
  <si>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</si>
  <si>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</si>
  <si>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</si>
  <si>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</si>
  <si>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</si>
  <si>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</si>
  <si>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</si>
  <si>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</si>
  <si>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</si>
  <si>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</si>
  <si>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</si>
  <si>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</si>
  <si>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Распоряжение Правительства ЧО от 14.02.2023г. № 92-рп</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</si>
  <si>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</si>
  <si>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</si>
  <si>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</si>
  <si>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</si>
  <si>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</si>
  <si>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</si>
  <si>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</si>
  <si>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</si>
  <si>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</si>
  <si>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</si>
  <si>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</si>
  <si>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</si>
  <si>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</si>
  <si>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</si>
  <si>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</si>
  <si>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</si>
  <si>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</si>
  <si>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</si>
  <si>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</si>
  <si>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</si>
  <si>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</si>
  <si>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</si>
  <si>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</si>
  <si>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</si>
  <si>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</si>
  <si>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</si>
  <si>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</si>
  <si>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</si>
  <si>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</si>
  <si>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</si>
  <si>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</si>
  <si>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</si>
  <si>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</si>
  <si>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</si>
  <si>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</si>
  <si>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несанкционированых свалок отходов</t>
  </si>
  <si>
    <t>Распоряжение Правительства ЧО от 27.01.2023г. №52-рп</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</si>
  <si>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</si>
  <si>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</si>
  <si>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</si>
  <si>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</si>
  <si>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</si>
  <si>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</si>
  <si>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</si>
  <si>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</si>
  <si>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</si>
  <si>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</si>
  <si>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</si>
  <si>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</si>
  <si>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</si>
  <si>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</si>
  <si>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</si>
  <si>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</si>
  <si>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</si>
  <si>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</si>
  <si>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</si>
  <si>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</si>
  <si>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</si>
  <si>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</si>
  <si>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</si>
  <si>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</si>
  <si>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</si>
  <si>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</si>
  <si>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</si>
  <si>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</si>
  <si>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</si>
  <si>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</si>
  <si>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</si>
  <si>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округовна создание и модернизацию муниципальных учреждений культурно-досугового типа в сельской местности, включая обеспечение объектов инфраструкту</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</si>
  <si>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</si>
  <si>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</si>
  <si>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</si>
  <si>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</si>
  <si>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</si>
  <si>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</si>
  <si>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</si>
  <si>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</si>
  <si>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</si>
  <si>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</si>
  <si>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</si>
  <si>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</si>
  <si>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</si>
  <si>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</si>
  <si>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</si>
  <si>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</si>
  <si>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</si>
  <si>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</si>
  <si>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</si>
  <si>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</si>
  <si>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</si>
  <si>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</si>
  <si>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</si>
  <si>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</si>
  <si>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</si>
  <si>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</si>
  <si>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</si>
  <si>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</si>
  <si>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</si>
  <si>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</si>
  <si>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 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</si>
  <si>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</si>
  <si>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</si>
  <si>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</si>
  <si>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</si>
  <si>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</si>
  <si>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</si>
  <si>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</si>
  <si>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</si>
  <si>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План МФ ЧО</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</si>
  <si>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</si>
  <si>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</si>
  <si>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</si>
  <si>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</si>
  <si>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</si>
  <si>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</si>
  <si>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</si>
  <si>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</si>
  <si>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</si>
  <si>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</si>
  <si>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</si>
  <si>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</si>
  <si>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</si>
  <si>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</si>
  <si>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</si>
  <si>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</si>
  <si>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</si>
  <si>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</si>
  <si>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</si>
  <si>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</si>
  <si>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</si>
  <si>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</si>
  <si>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</si>
  <si>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</si>
  <si>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</si>
  <si>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</si>
  <si>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</si>
  <si>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</si>
  <si>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</si>
  <si>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Постановление Правительства ЧО от 31.01.2023г. № 64-П</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</si>
  <si>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</si>
  <si>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Постановление Правительства ЧО от 07.02.2023г. № 96-П</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</si>
  <si>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</si>
  <si>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</si>
  <si>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</si>
  <si>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Постановление Правительства ЧО от 15.02.2023г. № 118-П</t>
  </si>
  <si>
    <t>Прочие межбюджетные трансферты, передаваемые бюджетам городских округов на приобретение средств криптографической защиты информации</t>
  </si>
  <si>
    <t>Постановление Правительства ЧО от 31.01.2023г. № 66-П</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</si>
  <si>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</si>
  <si>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</si>
  <si>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</si>
  <si>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</si>
  <si>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Письмо Управления ФКиС Администрации МГО от 15.02.2023г. 
№ 116/12</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</si>
  <si>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</si>
  <si>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</si>
  <si>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</si>
  <si>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</si>
  <si>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Письмо Управления ФКиС Администрации МГО от 14.02.2023г. 
№ 110/12</t>
  </si>
  <si>
    <t>000 2 00 00000 00 0000 000</t>
  </si>
  <si>
    <t>БЕЗВОЗМЕЗДНЫЕ ПОСТУПЛЕНИЯ</t>
  </si>
  <si>
    <t>ВСЕГО ДОХОДОВ</t>
  </si>
  <si>
    <t>Перовначальный бюджет  на 2023 год</t>
  </si>
  <si>
    <t>Перовначальный бюджет  на 2024 год</t>
  </si>
  <si>
    <t>Перовначальный бюджет на 2025 год</t>
  </si>
  <si>
    <t>откл</t>
  </si>
  <si>
    <t>В проекте к уточнению бюджета на 2023г.</t>
  </si>
  <si>
    <t>В проекте к уточнению бюджета на 2024г.</t>
  </si>
  <si>
    <t>В проекте к уточнению 2025г.</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</si>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</sst>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name val="Times New Roman"/>
      <family val="1"/>
      <charset val="204"/>
    </font>
    <font>
      <sz val="10"/>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6" fillId="0" borderId="0" applyFont="0" applyFill="0" applyBorder="0" applyAlignment="0" applyProtection="0"/>
  </cellStyleXfs>
  <cellXfs count="77">
    <xf numFmtId="0" fontId="0" fillId="0" borderId="0" xfId="0"/>
    <xf numFmtId="0" fontId="2" fillId="0" borderId="0" xfId="1" applyFont="1" applyFill="1" applyAlignment="1">
      <alignment horizontal="right"/>
    </xf>
    <xf numFmtId="0" fontId="2" fillId="2" borderId="0" xfId="1" applyFont="1" applyFill="1" applyAlignment="1">
      <alignment horizontal="center" vertical="center" wrapText="1"/>
    </xf>
    <xf numFmtId="164" fontId="4" fillId="2" borderId="1" xfId="2" applyNumberFormat="1" applyFont="1" applyFill="1" applyBorder="1" applyAlignment="1">
      <alignment horizontal="center" vertical="center" wrapText="1"/>
    </xf>
    <xf numFmtId="0" fontId="5" fillId="2" borderId="0" xfId="2" applyFont="1" applyFill="1" applyAlignment="1">
      <alignment vertical="center" wrapText="1"/>
    </xf>
    <xf numFmtId="0" fontId="2" fillId="2" borderId="2"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165" fontId="6"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0" fontId="2" fillId="2" borderId="3" xfId="2" applyFont="1" applyFill="1" applyBorder="1" applyAlignment="1">
      <alignment horizontal="center" vertical="center" wrapText="1"/>
    </xf>
    <xf numFmtId="0" fontId="8"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1" fillId="2" borderId="0" xfId="2" applyFont="1" applyFill="1" applyAlignment="1">
      <alignment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0" fontId="5" fillId="3" borderId="0" xfId="2" applyFont="1" applyFill="1" applyAlignment="1">
      <alignment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165" fontId="5"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1"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11" fillId="0"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2" fillId="2" borderId="0" xfId="2" applyFont="1" applyFill="1" applyAlignment="1">
      <alignment vertical="center" wrapText="1"/>
    </xf>
    <xf numFmtId="0" fontId="11" fillId="0" borderId="0" xfId="2" applyFont="1" applyFill="1" applyAlignment="1">
      <alignment vertical="center" wrapText="1"/>
    </xf>
    <xf numFmtId="165" fontId="11" fillId="0" borderId="0" xfId="2" applyNumberFormat="1" applyFont="1" applyFill="1" applyAlignment="1">
      <alignment vertical="center" wrapText="1"/>
    </xf>
    <xf numFmtId="0" fontId="12" fillId="0" borderId="0" xfId="2" applyFont="1" applyFill="1" applyAlignment="1">
      <alignment vertical="center" wrapText="1"/>
    </xf>
    <xf numFmtId="49" fontId="4" fillId="2" borderId="7" xfId="5" applyNumberFormat="1" applyFont="1" applyFill="1" applyBorder="1" applyAlignment="1">
      <alignment horizontal="justify" vertical="center" wrapText="1"/>
    </xf>
    <xf numFmtId="0" fontId="8"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8" fillId="2" borderId="8" xfId="2" applyNumberFormat="1" applyFont="1" applyFill="1" applyBorder="1" applyAlignment="1" applyProtection="1">
      <alignment horizontal="justify" vertical="center" wrapText="1"/>
    </xf>
    <xf numFmtId="49" fontId="8"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8"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0" xfId="2" applyFont="1" applyFill="1" applyAlignment="1">
      <alignment horizontal="center" vertical="center" wrapText="1"/>
    </xf>
    <xf numFmtId="0" fontId="8"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8"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4" fillId="2" borderId="0" xfId="2" applyFont="1" applyFill="1" applyBorder="1" applyAlignment="1">
      <alignment horizontal="justify" vertical="center" wrapText="1"/>
    </xf>
    <xf numFmtId="0" fontId="15"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14" fillId="2" borderId="0" xfId="2" applyFont="1" applyFill="1" applyAlignment="1">
      <alignment horizontal="justify" vertical="center" wrapText="1"/>
    </xf>
    <xf numFmtId="0" fontId="15" fillId="2" borderId="0" xfId="2" applyFont="1" applyFill="1" applyAlignment="1">
      <alignment horizontal="center" vertical="center" wrapText="1"/>
    </xf>
    <xf numFmtId="0" fontId="6" fillId="2" borderId="2" xfId="2" applyFont="1" applyFill="1" applyBorder="1" applyAlignment="1">
      <alignment horizontal="center" vertical="center" wrapText="1"/>
    </xf>
    <xf numFmtId="2" fontId="6" fillId="2" borderId="2" xfId="2" applyNumberFormat="1"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2" xfId="2" applyFont="1" applyFill="1" applyBorder="1" applyAlignment="1">
      <alignment horizontal="justify" vertical="center" wrapText="1"/>
    </xf>
    <xf numFmtId="165" fontId="2" fillId="0" borderId="2" xfId="3" applyNumberFormat="1" applyFont="1" applyFill="1" applyBorder="1" applyAlignment="1">
      <alignment horizontal="center" vertical="center" wrapText="1"/>
    </xf>
    <xf numFmtId="165" fontId="6" fillId="0" borderId="2" xfId="3"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2" applyFont="1" applyFill="1" applyBorder="1" applyAlignment="1">
      <alignment horizontal="center" vertical="center" wrapText="1"/>
    </xf>
    <xf numFmtId="0" fontId="5" fillId="0" borderId="0" xfId="2" applyFont="1" applyFill="1" applyAlignment="1">
      <alignment vertical="center" wrapText="1"/>
    </xf>
    <xf numFmtId="0" fontId="2" fillId="2" borderId="0" xfId="1" applyFont="1" applyFill="1" applyAlignment="1">
      <alignment horizontal="right" vertical="center" wrapText="1"/>
    </xf>
    <xf numFmtId="0" fontId="4" fillId="2" borderId="0" xfId="1" applyFont="1" applyFill="1" applyAlignment="1">
      <alignment horizontal="center" vertical="center" wrapText="1"/>
    </xf>
    <xf numFmtId="164" fontId="2" fillId="2" borderId="1" xfId="2" applyNumberFormat="1" applyFont="1" applyFill="1" applyBorder="1" applyAlignment="1">
      <alignment horizontal="right"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252"/>
  <sheetViews>
    <sheetView tabSelected="1" zoomScaleNormal="100" workbookViewId="0">
      <selection activeCell="A2" sqref="A2:J2"/>
    </sheetView>
  </sheetViews>
  <sheetFormatPr defaultRowHeight="18.75" x14ac:dyDescent="0.25"/>
  <cols>
    <col min="1" max="1" width="27.85546875" style="55" customWidth="1"/>
    <col min="2" max="2" width="53" style="59" customWidth="1"/>
    <col min="3" max="3" width="13.7109375" style="60" customWidth="1"/>
    <col min="4" max="4" width="15.5703125" style="60" customWidth="1"/>
    <col min="5" max="5" width="11.5703125" style="60" customWidth="1"/>
    <col min="6" max="6" width="18" style="60" customWidth="1"/>
    <col min="7" max="7" width="13.28515625" style="60" customWidth="1"/>
    <col min="8" max="8" width="13.85546875" style="60" customWidth="1"/>
    <col min="9" max="9" width="10" style="60" customWidth="1"/>
    <col min="10" max="10" width="13.28515625" style="60" customWidth="1"/>
    <col min="11" max="11" width="14.7109375" style="60" customWidth="1"/>
    <col min="12" max="12" width="10" style="60" customWidth="1"/>
    <col min="13" max="13" width="10.140625" style="4" bestFit="1" customWidth="1"/>
    <col min="14" max="14" width="11" style="4" customWidth="1"/>
    <col min="15" max="16384" width="9.140625" style="4"/>
  </cols>
  <sheetData>
    <row r="1" spans="1:247" s="1" customFormat="1" ht="15.75" x14ac:dyDescent="0.25">
      <c r="A1" s="70" t="s">
        <v>362</v>
      </c>
      <c r="B1" s="70"/>
      <c r="C1" s="70"/>
      <c r="D1" s="70"/>
      <c r="E1" s="70"/>
      <c r="F1" s="70"/>
      <c r="G1" s="70"/>
      <c r="H1" s="70"/>
      <c r="I1" s="70"/>
      <c r="J1" s="70"/>
      <c r="K1" s="70"/>
      <c r="L1" s="70"/>
    </row>
    <row r="2" spans="1:247" s="1" customFormat="1" ht="15.75" x14ac:dyDescent="0.25">
      <c r="A2" s="71" t="s">
        <v>0</v>
      </c>
      <c r="B2" s="71"/>
      <c r="C2" s="71"/>
      <c r="D2" s="71"/>
      <c r="E2" s="71"/>
      <c r="F2" s="71"/>
      <c r="G2" s="71"/>
      <c r="H2" s="71"/>
      <c r="I2" s="71"/>
      <c r="J2" s="71"/>
      <c r="K2" s="2"/>
      <c r="L2" s="2"/>
    </row>
    <row r="3" spans="1:247" ht="15.75" x14ac:dyDescent="0.25">
      <c r="A3" s="3"/>
      <c r="B3" s="3"/>
      <c r="C3" s="3"/>
      <c r="D3" s="3"/>
      <c r="E3" s="3"/>
      <c r="F3" s="3"/>
      <c r="G3" s="3"/>
      <c r="H3" s="3"/>
      <c r="I3" s="3"/>
      <c r="J3" s="72" t="s">
        <v>1</v>
      </c>
      <c r="K3" s="72"/>
      <c r="L3" s="72"/>
    </row>
    <row r="4" spans="1:247" ht="51" x14ac:dyDescent="0.25">
      <c r="A4" s="5" t="s">
        <v>2</v>
      </c>
      <c r="B4" s="5" t="s">
        <v>3</v>
      </c>
      <c r="C4" s="61" t="s">
        <v>355</v>
      </c>
      <c r="D4" s="67" t="s">
        <v>359</v>
      </c>
      <c r="E4" s="61" t="s">
        <v>358</v>
      </c>
      <c r="F4" s="61" t="s">
        <v>4</v>
      </c>
      <c r="G4" s="61" t="s">
        <v>356</v>
      </c>
      <c r="H4" s="67" t="s">
        <v>360</v>
      </c>
      <c r="I4" s="62" t="s">
        <v>358</v>
      </c>
      <c r="J4" s="61" t="s">
        <v>357</v>
      </c>
      <c r="K4" s="67" t="s">
        <v>361</v>
      </c>
      <c r="L4" s="62" t="s">
        <v>358</v>
      </c>
    </row>
    <row r="5" spans="1:247" s="10" customFormat="1" ht="31.5" x14ac:dyDescent="0.25">
      <c r="A5" s="6" t="s">
        <v>5</v>
      </c>
      <c r="B5" s="7" t="s">
        <v>6</v>
      </c>
      <c r="C5" s="8">
        <f>SUM(C7:C12)</f>
        <v>1557179</v>
      </c>
      <c r="D5" s="8">
        <f>SUM(D7:D12)</f>
        <v>1557179</v>
      </c>
      <c r="E5" s="8">
        <f>D5-C5</f>
        <v>0</v>
      </c>
      <c r="F5" s="9"/>
      <c r="G5" s="8">
        <f>SUM(G7:G12)</f>
        <v>1704427.7000000002</v>
      </c>
      <c r="H5" s="8">
        <f>SUM(H7:H12)</f>
        <v>1704427.7000000002</v>
      </c>
      <c r="I5" s="8">
        <f>H5-G5</f>
        <v>0</v>
      </c>
      <c r="J5" s="8">
        <f>SUM(J7:J12)</f>
        <v>1840410.1</v>
      </c>
      <c r="K5" s="8">
        <f>SUM(K7:K12)</f>
        <v>1840410.1</v>
      </c>
      <c r="L5" s="8">
        <f>K5-J5</f>
        <v>0</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7" ht="63" x14ac:dyDescent="0.25">
      <c r="A6" s="11"/>
      <c r="B6" s="12" t="s">
        <v>7</v>
      </c>
      <c r="C6" s="13">
        <f>(C7+C8+C9+C10)*17.84669555/32.8466955+C11+(C12*17.84669555/32.78922429)</f>
        <v>847720.88059343724</v>
      </c>
      <c r="D6" s="13">
        <f>(D7+D8+D9+D10)*17.84669555/32.8466955+D11+(D12*17.84669555/32.78922429)</f>
        <v>847720.88059343724</v>
      </c>
      <c r="E6" s="13">
        <f t="shared" ref="E6:E69" si="0">D6-C6</f>
        <v>0</v>
      </c>
      <c r="F6" s="9"/>
      <c r="G6" s="13">
        <f>((G7+G8+G9+G10)*17.9654867/32.9654867)+G11+(G12*17.9654867/32.90801544)</f>
        <v>930583.58001780987</v>
      </c>
      <c r="H6" s="13">
        <f>((H7+H8+H9+H10)*17.9654867/32.9654867)+H11+(H12*17.9654867/32.90801544)</f>
        <v>930583.58001780987</v>
      </c>
      <c r="I6" s="14">
        <f t="shared" ref="I6:I69" si="1">H6-G6</f>
        <v>0</v>
      </c>
      <c r="J6" s="13">
        <f>((J7+J8+J9+J10)*17.49429208/32.49429208)+J11+(J12*17.49429208/32.43682082)</f>
        <v>992594.84611531394</v>
      </c>
      <c r="K6" s="13">
        <f>((K7+K8+K9+K10)*17.49429208/32.49429208)+K11+(K12*17.49429208/32.43682082)</f>
        <v>992594.84611531394</v>
      </c>
      <c r="L6" s="14">
        <f t="shared" ref="L6:L69" si="2">K6-J6</f>
        <v>0</v>
      </c>
    </row>
    <row r="7" spans="1:247" ht="94.5" x14ac:dyDescent="0.25">
      <c r="A7" s="73" t="s">
        <v>8</v>
      </c>
      <c r="B7" s="15" t="s">
        <v>9</v>
      </c>
      <c r="C7" s="14">
        <v>1391252.7</v>
      </c>
      <c r="D7" s="14">
        <v>1391252.7</v>
      </c>
      <c r="E7" s="14">
        <f t="shared" si="0"/>
        <v>0</v>
      </c>
      <c r="F7" s="9"/>
      <c r="G7" s="16">
        <v>1531815.3</v>
      </c>
      <c r="H7" s="16">
        <v>1531815.3</v>
      </c>
      <c r="I7" s="14">
        <f t="shared" si="1"/>
        <v>0</v>
      </c>
      <c r="J7" s="16">
        <v>1661513</v>
      </c>
      <c r="K7" s="16">
        <v>1661513</v>
      </c>
      <c r="L7" s="14">
        <f t="shared" si="2"/>
        <v>0</v>
      </c>
    </row>
    <row r="8" spans="1:247" ht="63" x14ac:dyDescent="0.25">
      <c r="A8" s="74"/>
      <c r="B8" s="15" t="s">
        <v>10</v>
      </c>
      <c r="C8" s="14">
        <v>52919.8</v>
      </c>
      <c r="D8" s="14">
        <v>52919.8</v>
      </c>
      <c r="E8" s="14">
        <f t="shared" si="0"/>
        <v>0</v>
      </c>
      <c r="F8" s="9"/>
      <c r="G8" s="16">
        <v>54598.3</v>
      </c>
      <c r="H8" s="16">
        <v>54598.3</v>
      </c>
      <c r="I8" s="14">
        <f t="shared" si="1"/>
        <v>0</v>
      </c>
      <c r="J8" s="16">
        <v>55916.800000000003</v>
      </c>
      <c r="K8" s="16">
        <v>55916.800000000003</v>
      </c>
      <c r="L8" s="14">
        <f t="shared" si="2"/>
        <v>0</v>
      </c>
    </row>
    <row r="9" spans="1:247" ht="141.75" x14ac:dyDescent="0.25">
      <c r="A9" s="17" t="s">
        <v>11</v>
      </c>
      <c r="B9" s="18" t="s">
        <v>12</v>
      </c>
      <c r="C9" s="14">
        <v>5500</v>
      </c>
      <c r="D9" s="14">
        <v>5500</v>
      </c>
      <c r="E9" s="14">
        <f t="shared" si="0"/>
        <v>0</v>
      </c>
      <c r="F9" s="9"/>
      <c r="G9" s="16">
        <v>5760</v>
      </c>
      <c r="H9" s="16">
        <v>5760</v>
      </c>
      <c r="I9" s="14">
        <f t="shared" si="1"/>
        <v>0</v>
      </c>
      <c r="J9" s="16">
        <v>6030</v>
      </c>
      <c r="K9" s="16">
        <v>6030</v>
      </c>
      <c r="L9" s="14">
        <f t="shared" si="2"/>
        <v>0</v>
      </c>
    </row>
    <row r="10" spans="1:247" ht="63" x14ac:dyDescent="0.25">
      <c r="A10" s="17" t="s">
        <v>13</v>
      </c>
      <c r="B10" s="15" t="s">
        <v>14</v>
      </c>
      <c r="C10" s="14">
        <v>17315.400000000001</v>
      </c>
      <c r="D10" s="14">
        <v>17315.400000000001</v>
      </c>
      <c r="E10" s="14">
        <f t="shared" si="0"/>
        <v>0</v>
      </c>
      <c r="F10" s="9"/>
      <c r="G10" s="16">
        <v>17779.099999999999</v>
      </c>
      <c r="H10" s="16">
        <v>17779.099999999999</v>
      </c>
      <c r="I10" s="14">
        <f t="shared" si="1"/>
        <v>0</v>
      </c>
      <c r="J10" s="16">
        <v>18077.5</v>
      </c>
      <c r="K10" s="16">
        <v>18077.5</v>
      </c>
      <c r="L10" s="14">
        <f t="shared" si="2"/>
        <v>0</v>
      </c>
    </row>
    <row r="11" spans="1:247" s="19" customFormat="1" ht="110.25" x14ac:dyDescent="0.25">
      <c r="A11" s="17" t="s">
        <v>15</v>
      </c>
      <c r="B11" s="18" t="s">
        <v>16</v>
      </c>
      <c r="C11" s="14">
        <v>3441.1</v>
      </c>
      <c r="D11" s="14">
        <v>3441.1</v>
      </c>
      <c r="E11" s="14">
        <f t="shared" si="0"/>
        <v>0</v>
      </c>
      <c r="F11" s="9"/>
      <c r="G11" s="16">
        <v>3561</v>
      </c>
      <c r="H11" s="16">
        <v>3561</v>
      </c>
      <c r="I11" s="14">
        <f t="shared" si="1"/>
        <v>0</v>
      </c>
      <c r="J11" s="16">
        <v>3602.8</v>
      </c>
      <c r="K11" s="16">
        <v>3602.8</v>
      </c>
      <c r="L11" s="14">
        <f t="shared" si="2"/>
        <v>0</v>
      </c>
    </row>
    <row r="12" spans="1:247" s="19" customFormat="1" ht="126" x14ac:dyDescent="0.25">
      <c r="A12" s="17" t="s">
        <v>17</v>
      </c>
      <c r="B12" s="18" t="s">
        <v>18</v>
      </c>
      <c r="C12" s="14">
        <v>86750</v>
      </c>
      <c r="D12" s="14">
        <v>86750</v>
      </c>
      <c r="E12" s="14">
        <f t="shared" si="0"/>
        <v>0</v>
      </c>
      <c r="F12" s="9"/>
      <c r="G12" s="16">
        <v>90914</v>
      </c>
      <c r="H12" s="16">
        <v>90914</v>
      </c>
      <c r="I12" s="14">
        <f t="shared" si="1"/>
        <v>0</v>
      </c>
      <c r="J12" s="16">
        <v>95270</v>
      </c>
      <c r="K12" s="16">
        <v>95270</v>
      </c>
      <c r="L12" s="14">
        <f t="shared" si="2"/>
        <v>0</v>
      </c>
    </row>
    <row r="13" spans="1:247" ht="47.25" x14ac:dyDescent="0.25">
      <c r="A13" s="20" t="s">
        <v>19</v>
      </c>
      <c r="B13" s="21" t="s">
        <v>20</v>
      </c>
      <c r="C13" s="8">
        <f>C14+C15+C16+C17</f>
        <v>33082.5</v>
      </c>
      <c r="D13" s="8">
        <f>D14+D15+D16+D17</f>
        <v>33082.5</v>
      </c>
      <c r="E13" s="8">
        <f t="shared" si="0"/>
        <v>0</v>
      </c>
      <c r="F13" s="9"/>
      <c r="G13" s="8">
        <f>G14+G15+G16+G17</f>
        <v>35740.300000000003</v>
      </c>
      <c r="H13" s="8">
        <f>H14+H15+H16+H17</f>
        <v>35740.300000000003</v>
      </c>
      <c r="I13" s="8">
        <f t="shared" si="1"/>
        <v>0</v>
      </c>
      <c r="J13" s="8">
        <f>J14+J15+J16+J17</f>
        <v>36767.4</v>
      </c>
      <c r="K13" s="8">
        <f>K14+K15+K16+K17</f>
        <v>36767.4</v>
      </c>
      <c r="L13" s="8">
        <f t="shared" si="2"/>
        <v>0</v>
      </c>
    </row>
    <row r="14" spans="1:247" ht="141.75" x14ac:dyDescent="0.25">
      <c r="A14" s="17" t="s">
        <v>21</v>
      </c>
      <c r="B14" s="22" t="s">
        <v>22</v>
      </c>
      <c r="C14" s="14">
        <v>16030.3</v>
      </c>
      <c r="D14" s="14">
        <v>16030.3</v>
      </c>
      <c r="E14" s="14">
        <f t="shared" si="0"/>
        <v>0</v>
      </c>
      <c r="F14" s="9"/>
      <c r="G14" s="14">
        <v>17078.400000000001</v>
      </c>
      <c r="H14" s="14">
        <v>17078.400000000001</v>
      </c>
      <c r="I14" s="14">
        <f t="shared" si="1"/>
        <v>0</v>
      </c>
      <c r="J14" s="14">
        <v>17528.599999999999</v>
      </c>
      <c r="K14" s="14">
        <v>17528.599999999999</v>
      </c>
      <c r="L14" s="14">
        <f t="shared" si="2"/>
        <v>0</v>
      </c>
    </row>
    <row r="15" spans="1:247" ht="157.5" x14ac:dyDescent="0.25">
      <c r="A15" s="17" t="s">
        <v>23</v>
      </c>
      <c r="B15" s="22" t="s">
        <v>24</v>
      </c>
      <c r="C15" s="14">
        <v>93.4</v>
      </c>
      <c r="D15" s="14">
        <v>93.4</v>
      </c>
      <c r="E15" s="14">
        <f t="shared" si="0"/>
        <v>0</v>
      </c>
      <c r="F15" s="9"/>
      <c r="G15" s="14">
        <v>99.6</v>
      </c>
      <c r="H15" s="14">
        <v>99.6</v>
      </c>
      <c r="I15" s="14">
        <f t="shared" si="1"/>
        <v>0</v>
      </c>
      <c r="J15" s="14">
        <v>102.2</v>
      </c>
      <c r="K15" s="14">
        <v>102.2</v>
      </c>
      <c r="L15" s="14">
        <f t="shared" si="2"/>
        <v>0</v>
      </c>
    </row>
    <row r="16" spans="1:247" ht="141.75" x14ac:dyDescent="0.25">
      <c r="A16" s="17" t="s">
        <v>25</v>
      </c>
      <c r="B16" s="22" t="s">
        <v>26</v>
      </c>
      <c r="C16" s="14">
        <v>19068.8</v>
      </c>
      <c r="D16" s="14">
        <v>19068.8</v>
      </c>
      <c r="E16" s="14">
        <f t="shared" si="0"/>
        <v>0</v>
      </c>
      <c r="F16" s="9"/>
      <c r="G16" s="14">
        <v>20824.900000000001</v>
      </c>
      <c r="H16" s="14">
        <v>20824.900000000001</v>
      </c>
      <c r="I16" s="14">
        <f t="shared" si="1"/>
        <v>0</v>
      </c>
      <c r="J16" s="14">
        <v>21376.3</v>
      </c>
      <c r="K16" s="14">
        <v>21376.3</v>
      </c>
      <c r="L16" s="14">
        <f t="shared" si="2"/>
        <v>0</v>
      </c>
    </row>
    <row r="17" spans="1:247" s="19" customFormat="1" ht="141.75" x14ac:dyDescent="0.25">
      <c r="A17" s="17" t="s">
        <v>27</v>
      </c>
      <c r="B17" s="22" t="s">
        <v>28</v>
      </c>
      <c r="C17" s="14">
        <v>-2110</v>
      </c>
      <c r="D17" s="14">
        <v>-2110</v>
      </c>
      <c r="E17" s="14">
        <f t="shared" si="0"/>
        <v>0</v>
      </c>
      <c r="F17" s="9"/>
      <c r="G17" s="14">
        <v>-2262.6</v>
      </c>
      <c r="H17" s="14">
        <v>-2262.6</v>
      </c>
      <c r="I17" s="14">
        <f t="shared" si="1"/>
        <v>0</v>
      </c>
      <c r="J17" s="14">
        <v>-2239.6999999999998</v>
      </c>
      <c r="K17" s="14">
        <v>-2239.6999999999998</v>
      </c>
      <c r="L17" s="14">
        <f t="shared" si="2"/>
        <v>0</v>
      </c>
    </row>
    <row r="18" spans="1:247" s="24" customFormat="1" ht="15.75" x14ac:dyDescent="0.25">
      <c r="A18" s="6" t="s">
        <v>29</v>
      </c>
      <c r="B18" s="23" t="s">
        <v>30</v>
      </c>
      <c r="C18" s="8">
        <f>C19+C23+C24+C25</f>
        <v>406620</v>
      </c>
      <c r="D18" s="8">
        <f>D19+D23+D24+D25</f>
        <v>406620</v>
      </c>
      <c r="E18" s="8">
        <f t="shared" si="0"/>
        <v>0</v>
      </c>
      <c r="F18" s="9"/>
      <c r="G18" s="8">
        <f>G19+G23+G24+G25</f>
        <v>414432.10000000003</v>
      </c>
      <c r="H18" s="8">
        <f>H19+H23+H24+H25</f>
        <v>414432.10000000003</v>
      </c>
      <c r="I18" s="8">
        <f t="shared" si="1"/>
        <v>0</v>
      </c>
      <c r="J18" s="8">
        <f>J19+J23+J24+J25</f>
        <v>422500.1</v>
      </c>
      <c r="K18" s="8">
        <f>K19+K23+K24+K25</f>
        <v>422500.1</v>
      </c>
      <c r="L18" s="8">
        <f t="shared" si="2"/>
        <v>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row>
    <row r="19" spans="1:247" s="24" customFormat="1" ht="31.5" x14ac:dyDescent="0.25">
      <c r="A19" s="6" t="s">
        <v>31</v>
      </c>
      <c r="B19" s="7" t="s">
        <v>32</v>
      </c>
      <c r="C19" s="8">
        <f>C20+C21+C22</f>
        <v>382213.6</v>
      </c>
      <c r="D19" s="8">
        <f>D20+D21+D22</f>
        <v>382213.6</v>
      </c>
      <c r="E19" s="8">
        <f t="shared" si="0"/>
        <v>0</v>
      </c>
      <c r="F19" s="9"/>
      <c r="G19" s="8">
        <f>G20+G21+G22</f>
        <v>389857.9</v>
      </c>
      <c r="H19" s="8">
        <f>H20+H21+H22</f>
        <v>389857.9</v>
      </c>
      <c r="I19" s="8">
        <f t="shared" si="1"/>
        <v>0</v>
      </c>
      <c r="J19" s="8">
        <f>J20+J21+J22</f>
        <v>397655</v>
      </c>
      <c r="K19" s="8">
        <f>K20+K21+K22</f>
        <v>397655</v>
      </c>
      <c r="L19" s="8">
        <f t="shared" si="2"/>
        <v>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row>
    <row r="20" spans="1:247" s="24" customFormat="1" ht="47.25" x14ac:dyDescent="0.25">
      <c r="A20" s="5" t="s">
        <v>33</v>
      </c>
      <c r="B20" s="15" t="s">
        <v>34</v>
      </c>
      <c r="C20" s="14">
        <v>295713.59999999998</v>
      </c>
      <c r="D20" s="14">
        <v>295713.59999999998</v>
      </c>
      <c r="E20" s="14">
        <f t="shared" si="0"/>
        <v>0</v>
      </c>
      <c r="F20" s="9"/>
      <c r="G20" s="14">
        <v>302857.90000000002</v>
      </c>
      <c r="H20" s="14">
        <v>302857.90000000002</v>
      </c>
      <c r="I20" s="14">
        <f t="shared" si="1"/>
        <v>0</v>
      </c>
      <c r="J20" s="14">
        <v>309655</v>
      </c>
      <c r="K20" s="14">
        <v>309655</v>
      </c>
      <c r="L20" s="14">
        <f t="shared" si="2"/>
        <v>0</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row>
    <row r="21" spans="1:247" s="69" customFormat="1" ht="63" hidden="1" x14ac:dyDescent="0.25">
      <c r="A21" s="68" t="s">
        <v>35</v>
      </c>
      <c r="B21" s="64" t="s">
        <v>36</v>
      </c>
      <c r="C21" s="65">
        <v>0</v>
      </c>
      <c r="D21" s="65">
        <v>0</v>
      </c>
      <c r="E21" s="65">
        <f t="shared" si="0"/>
        <v>0</v>
      </c>
      <c r="F21" s="66"/>
      <c r="G21" s="65">
        <v>0</v>
      </c>
      <c r="H21" s="65">
        <v>0</v>
      </c>
      <c r="I21" s="65">
        <f t="shared" si="1"/>
        <v>0</v>
      </c>
      <c r="J21" s="65">
        <v>0</v>
      </c>
      <c r="K21" s="65">
        <v>0</v>
      </c>
      <c r="L21" s="65">
        <f t="shared" si="2"/>
        <v>0</v>
      </c>
    </row>
    <row r="22" spans="1:247" ht="78.75" x14ac:dyDescent="0.25">
      <c r="A22" s="5" t="s">
        <v>37</v>
      </c>
      <c r="B22" s="15" t="s">
        <v>38</v>
      </c>
      <c r="C22" s="14">
        <v>86500</v>
      </c>
      <c r="D22" s="14">
        <v>86500</v>
      </c>
      <c r="E22" s="14">
        <f t="shared" si="0"/>
        <v>0</v>
      </c>
      <c r="F22" s="9"/>
      <c r="G22" s="14">
        <v>87000</v>
      </c>
      <c r="H22" s="14">
        <v>87000</v>
      </c>
      <c r="I22" s="14">
        <f t="shared" si="1"/>
        <v>0</v>
      </c>
      <c r="J22" s="14">
        <v>88000</v>
      </c>
      <c r="K22" s="14">
        <v>88000</v>
      </c>
      <c r="L22" s="14">
        <f t="shared" si="2"/>
        <v>0</v>
      </c>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row>
    <row r="23" spans="1:247" ht="31.5" x14ac:dyDescent="0.25">
      <c r="A23" s="5" t="s">
        <v>39</v>
      </c>
      <c r="B23" s="15" t="s">
        <v>40</v>
      </c>
      <c r="C23" s="14">
        <v>100.5</v>
      </c>
      <c r="D23" s="14">
        <v>100.5</v>
      </c>
      <c r="E23" s="14">
        <f t="shared" si="0"/>
        <v>0</v>
      </c>
      <c r="F23" s="9"/>
      <c r="G23" s="14">
        <v>0</v>
      </c>
      <c r="H23" s="14">
        <v>0</v>
      </c>
      <c r="I23" s="14">
        <f t="shared" si="1"/>
        <v>0</v>
      </c>
      <c r="J23" s="14">
        <v>0</v>
      </c>
      <c r="K23" s="14">
        <v>0</v>
      </c>
      <c r="L23" s="14">
        <f t="shared" si="2"/>
        <v>0</v>
      </c>
    </row>
    <row r="24" spans="1:247" s="19" customFormat="1" ht="15.75" x14ac:dyDescent="0.25">
      <c r="A24" s="5" t="s">
        <v>41</v>
      </c>
      <c r="B24" s="15" t="s">
        <v>42</v>
      </c>
      <c r="C24" s="14">
        <v>480</v>
      </c>
      <c r="D24" s="14">
        <v>480</v>
      </c>
      <c r="E24" s="14">
        <f t="shared" si="0"/>
        <v>0</v>
      </c>
      <c r="F24" s="9"/>
      <c r="G24" s="14">
        <v>480</v>
      </c>
      <c r="H24" s="14">
        <v>480</v>
      </c>
      <c r="I24" s="14">
        <f t="shared" si="1"/>
        <v>0</v>
      </c>
      <c r="J24" s="14">
        <v>480</v>
      </c>
      <c r="K24" s="14">
        <v>480</v>
      </c>
      <c r="L24" s="14">
        <f t="shared" si="2"/>
        <v>0</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row>
    <row r="25" spans="1:247" ht="47.25" x14ac:dyDescent="0.25">
      <c r="A25" s="5" t="s">
        <v>43</v>
      </c>
      <c r="B25" s="15" t="s">
        <v>44</v>
      </c>
      <c r="C25" s="14">
        <v>23825.9</v>
      </c>
      <c r="D25" s="14">
        <v>23825.9</v>
      </c>
      <c r="E25" s="14">
        <f t="shared" si="0"/>
        <v>0</v>
      </c>
      <c r="F25" s="9"/>
      <c r="G25" s="14">
        <v>24094.2</v>
      </c>
      <c r="H25" s="14">
        <v>24094.2</v>
      </c>
      <c r="I25" s="14">
        <f t="shared" si="1"/>
        <v>0</v>
      </c>
      <c r="J25" s="14">
        <v>24365.1</v>
      </c>
      <c r="K25" s="14">
        <v>24365.1</v>
      </c>
      <c r="L25" s="14">
        <f t="shared" si="2"/>
        <v>0</v>
      </c>
    </row>
    <row r="26" spans="1:247" s="19" customFormat="1" ht="15.75" x14ac:dyDescent="0.25">
      <c r="A26" s="6" t="s">
        <v>45</v>
      </c>
      <c r="B26" s="23" t="s">
        <v>46</v>
      </c>
      <c r="C26" s="8">
        <f>C27+C28</f>
        <v>170008.6</v>
      </c>
      <c r="D26" s="8">
        <f>D27+D28</f>
        <v>170008.6</v>
      </c>
      <c r="E26" s="8">
        <f t="shared" si="0"/>
        <v>0</v>
      </c>
      <c r="F26" s="9"/>
      <c r="G26" s="8">
        <f>G27+G28</f>
        <v>176997</v>
      </c>
      <c r="H26" s="8">
        <f>H27+H28</f>
        <v>176997</v>
      </c>
      <c r="I26" s="8">
        <f t="shared" si="1"/>
        <v>0</v>
      </c>
      <c r="J26" s="8">
        <f>J27+J28</f>
        <v>176997.2</v>
      </c>
      <c r="K26" s="8">
        <f>K27+K28</f>
        <v>176997.2</v>
      </c>
      <c r="L26" s="8">
        <f t="shared" si="2"/>
        <v>0</v>
      </c>
    </row>
    <row r="27" spans="1:247" s="19" customFormat="1" ht="63" x14ac:dyDescent="0.25">
      <c r="A27" s="5" t="s">
        <v>47</v>
      </c>
      <c r="B27" s="15" t="s">
        <v>48</v>
      </c>
      <c r="C27" s="14">
        <v>72808.600000000006</v>
      </c>
      <c r="D27" s="14">
        <v>72808.600000000006</v>
      </c>
      <c r="E27" s="14">
        <f t="shared" si="0"/>
        <v>0</v>
      </c>
      <c r="F27" s="9"/>
      <c r="G27" s="14">
        <v>79797</v>
      </c>
      <c r="H27" s="14">
        <v>79797</v>
      </c>
      <c r="I27" s="14">
        <f t="shared" si="1"/>
        <v>0</v>
      </c>
      <c r="J27" s="14">
        <v>79797.2</v>
      </c>
      <c r="K27" s="14">
        <v>79797.2</v>
      </c>
      <c r="L27" s="14">
        <f t="shared" si="2"/>
        <v>0</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row>
    <row r="28" spans="1:247" s="19" customFormat="1" ht="15.75" x14ac:dyDescent="0.25">
      <c r="A28" s="5" t="s">
        <v>49</v>
      </c>
      <c r="B28" s="7" t="s">
        <v>50</v>
      </c>
      <c r="C28" s="8">
        <f>C29+C30</f>
        <v>97200</v>
      </c>
      <c r="D28" s="8">
        <f>D29+D30</f>
        <v>97200</v>
      </c>
      <c r="E28" s="8">
        <f t="shared" si="0"/>
        <v>0</v>
      </c>
      <c r="F28" s="9"/>
      <c r="G28" s="8">
        <f>G29+G30</f>
        <v>97200</v>
      </c>
      <c r="H28" s="8">
        <f>H29+H30</f>
        <v>97200</v>
      </c>
      <c r="I28" s="8">
        <f t="shared" si="1"/>
        <v>0</v>
      </c>
      <c r="J28" s="8">
        <f>J29+J30</f>
        <v>97200</v>
      </c>
      <c r="K28" s="8">
        <f>K29+K30</f>
        <v>97200</v>
      </c>
      <c r="L28" s="8">
        <f t="shared" si="2"/>
        <v>0</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row>
    <row r="29" spans="1:247" s="19" customFormat="1" ht="47.25" x14ac:dyDescent="0.25">
      <c r="A29" s="5" t="s">
        <v>51</v>
      </c>
      <c r="B29" s="15" t="s">
        <v>52</v>
      </c>
      <c r="C29" s="14">
        <v>78400</v>
      </c>
      <c r="D29" s="14">
        <v>78400</v>
      </c>
      <c r="E29" s="14">
        <f t="shared" si="0"/>
        <v>0</v>
      </c>
      <c r="F29" s="9"/>
      <c r="G29" s="14">
        <v>78400</v>
      </c>
      <c r="H29" s="14">
        <v>78400</v>
      </c>
      <c r="I29" s="14">
        <f t="shared" si="1"/>
        <v>0</v>
      </c>
      <c r="J29" s="14">
        <v>78400</v>
      </c>
      <c r="K29" s="14">
        <v>78400</v>
      </c>
      <c r="L29" s="14">
        <f t="shared" si="2"/>
        <v>0</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row>
    <row r="30" spans="1:247" s="19" customFormat="1" ht="47.25" x14ac:dyDescent="0.25">
      <c r="A30" s="5" t="s">
        <v>53</v>
      </c>
      <c r="B30" s="15" t="s">
        <v>54</v>
      </c>
      <c r="C30" s="14">
        <v>18800</v>
      </c>
      <c r="D30" s="14">
        <v>18800</v>
      </c>
      <c r="E30" s="14">
        <f t="shared" si="0"/>
        <v>0</v>
      </c>
      <c r="F30" s="9"/>
      <c r="G30" s="14">
        <v>18800</v>
      </c>
      <c r="H30" s="14">
        <v>18800</v>
      </c>
      <c r="I30" s="14">
        <f t="shared" si="1"/>
        <v>0</v>
      </c>
      <c r="J30" s="14">
        <v>18800</v>
      </c>
      <c r="K30" s="14">
        <v>18800</v>
      </c>
      <c r="L30" s="14">
        <f t="shared" si="2"/>
        <v>0</v>
      </c>
    </row>
    <row r="31" spans="1:247" ht="15.75" x14ac:dyDescent="0.25">
      <c r="A31" s="6" t="s">
        <v>55</v>
      </c>
      <c r="B31" s="7" t="s">
        <v>56</v>
      </c>
      <c r="C31" s="8">
        <f>SUM(C32:C34)</f>
        <v>25232.600000000002</v>
      </c>
      <c r="D31" s="8">
        <f>SUM(D32:D34)</f>
        <v>25232.600000000002</v>
      </c>
      <c r="E31" s="8">
        <f t="shared" si="0"/>
        <v>0</v>
      </c>
      <c r="F31" s="9"/>
      <c r="G31" s="8">
        <f>SUM(G32:G34)</f>
        <v>25307.600000000002</v>
      </c>
      <c r="H31" s="8">
        <f>SUM(H32:H34)</f>
        <v>25307.600000000002</v>
      </c>
      <c r="I31" s="8">
        <f t="shared" si="1"/>
        <v>0</v>
      </c>
      <c r="J31" s="8">
        <f>SUM(J32:J34)</f>
        <v>26651</v>
      </c>
      <c r="K31" s="8">
        <f>SUM(K32:K34)</f>
        <v>26651</v>
      </c>
      <c r="L31" s="8">
        <f t="shared" si="2"/>
        <v>0</v>
      </c>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row>
    <row r="32" spans="1:247" ht="63" x14ac:dyDescent="0.25">
      <c r="A32" s="5" t="s">
        <v>57</v>
      </c>
      <c r="B32" s="15" t="s">
        <v>58</v>
      </c>
      <c r="C32" s="14">
        <v>25150.2</v>
      </c>
      <c r="D32" s="14">
        <v>25150.2</v>
      </c>
      <c r="E32" s="14">
        <f t="shared" si="0"/>
        <v>0</v>
      </c>
      <c r="F32" s="9"/>
      <c r="G32" s="14">
        <v>25250.2</v>
      </c>
      <c r="H32" s="14">
        <v>25250.2</v>
      </c>
      <c r="I32" s="14">
        <f t="shared" si="1"/>
        <v>0</v>
      </c>
      <c r="J32" s="14">
        <v>25250.2</v>
      </c>
      <c r="K32" s="14">
        <v>25250.2</v>
      </c>
      <c r="L32" s="14">
        <f t="shared" si="2"/>
        <v>0</v>
      </c>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row>
    <row r="33" spans="1:247" s="24" customFormat="1" ht="31.5" x14ac:dyDescent="0.25">
      <c r="A33" s="5" t="s">
        <v>59</v>
      </c>
      <c r="B33" s="15" t="s">
        <v>60</v>
      </c>
      <c r="C33" s="14">
        <v>60</v>
      </c>
      <c r="D33" s="14">
        <v>60</v>
      </c>
      <c r="E33" s="14">
        <f t="shared" si="0"/>
        <v>0</v>
      </c>
      <c r="F33" s="9"/>
      <c r="G33" s="14">
        <v>35</v>
      </c>
      <c r="H33" s="14">
        <v>35</v>
      </c>
      <c r="I33" s="14">
        <f t="shared" si="1"/>
        <v>0</v>
      </c>
      <c r="J33" s="14">
        <v>1380</v>
      </c>
      <c r="K33" s="14">
        <v>1380</v>
      </c>
      <c r="L33" s="14">
        <f t="shared" si="2"/>
        <v>0</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row>
    <row r="34" spans="1:247" ht="110.25" x14ac:dyDescent="0.25">
      <c r="A34" s="5" t="s">
        <v>61</v>
      </c>
      <c r="B34" s="15" t="s">
        <v>62</v>
      </c>
      <c r="C34" s="14">
        <v>22.4</v>
      </c>
      <c r="D34" s="14">
        <v>22.4</v>
      </c>
      <c r="E34" s="14">
        <f t="shared" si="0"/>
        <v>0</v>
      </c>
      <c r="F34" s="9"/>
      <c r="G34" s="14">
        <v>22.4</v>
      </c>
      <c r="H34" s="14">
        <v>22.4</v>
      </c>
      <c r="I34" s="14">
        <f t="shared" si="1"/>
        <v>0</v>
      </c>
      <c r="J34" s="14">
        <v>20.8</v>
      </c>
      <c r="K34" s="14">
        <v>20.8</v>
      </c>
      <c r="L34" s="14">
        <f t="shared" si="2"/>
        <v>0</v>
      </c>
    </row>
    <row r="35" spans="1:247" ht="15.75" x14ac:dyDescent="0.25">
      <c r="A35" s="25" t="s">
        <v>63</v>
      </c>
      <c r="B35" s="26"/>
      <c r="C35" s="8">
        <f>C5+C13+C18+C26+C31</f>
        <v>2192122.7000000002</v>
      </c>
      <c r="D35" s="8">
        <f>D5+D13+D18+D26+D31</f>
        <v>2192122.7000000002</v>
      </c>
      <c r="E35" s="8">
        <f t="shared" si="0"/>
        <v>0</v>
      </c>
      <c r="F35" s="9"/>
      <c r="G35" s="8">
        <f>G5+G13+G18+G26+G31</f>
        <v>2356904.7000000002</v>
      </c>
      <c r="H35" s="8">
        <f>H5+H13+H18+H26+H31</f>
        <v>2356904.7000000002</v>
      </c>
      <c r="I35" s="8">
        <f t="shared" si="1"/>
        <v>0</v>
      </c>
      <c r="J35" s="8">
        <f>J5+J13+J18+J26+J31</f>
        <v>2503325.8000000003</v>
      </c>
      <c r="K35" s="8">
        <f>K5+K13+K18+K26+K31</f>
        <v>2503325.8000000003</v>
      </c>
      <c r="L35" s="8">
        <f t="shared" si="2"/>
        <v>0</v>
      </c>
    </row>
    <row r="36" spans="1:247" s="24" customFormat="1" ht="47.25" x14ac:dyDescent="0.25">
      <c r="A36" s="6" t="s">
        <v>64</v>
      </c>
      <c r="B36" s="23" t="s">
        <v>65</v>
      </c>
      <c r="C36" s="8">
        <f>SUM(C37:C46)</f>
        <v>78223.999999999985</v>
      </c>
      <c r="D36" s="8">
        <f>SUM(D37:D46)</f>
        <v>78223.999999999985</v>
      </c>
      <c r="E36" s="8">
        <f t="shared" si="0"/>
        <v>0</v>
      </c>
      <c r="F36" s="9"/>
      <c r="G36" s="8">
        <f>SUM(G37:G46)</f>
        <v>78051.199999999983</v>
      </c>
      <c r="H36" s="8">
        <f>SUM(H37:H46)</f>
        <v>78051.199999999983</v>
      </c>
      <c r="I36" s="8">
        <f t="shared" si="1"/>
        <v>0</v>
      </c>
      <c r="J36" s="8">
        <f>SUM(J37:J46)</f>
        <v>77918.999999999985</v>
      </c>
      <c r="K36" s="8">
        <f>SUM(K37:K46)</f>
        <v>77918.999999999985</v>
      </c>
      <c r="L36" s="8">
        <f t="shared" si="2"/>
        <v>0</v>
      </c>
      <c r="M36" s="4"/>
      <c r="N36" s="27"/>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row>
    <row r="37" spans="1:247" s="24" customFormat="1" ht="94.5" x14ac:dyDescent="0.25">
      <c r="A37" s="28" t="s">
        <v>66</v>
      </c>
      <c r="B37" s="29" t="s">
        <v>67</v>
      </c>
      <c r="C37" s="14">
        <v>50094.2</v>
      </c>
      <c r="D37" s="14">
        <v>50094.2</v>
      </c>
      <c r="E37" s="14">
        <f t="shared" si="0"/>
        <v>0</v>
      </c>
      <c r="F37" s="9"/>
      <c r="G37" s="14">
        <v>50094.2</v>
      </c>
      <c r="H37" s="14">
        <v>50094.2</v>
      </c>
      <c r="I37" s="14">
        <f t="shared" si="1"/>
        <v>0</v>
      </c>
      <c r="J37" s="14">
        <v>50094.2</v>
      </c>
      <c r="K37" s="14">
        <v>50094.2</v>
      </c>
      <c r="L37" s="14">
        <f t="shared" si="2"/>
        <v>0</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row>
    <row r="38" spans="1:247" s="24" customFormat="1" ht="94.5" x14ac:dyDescent="0.25">
      <c r="A38" s="28" t="s">
        <v>68</v>
      </c>
      <c r="B38" s="29" t="s">
        <v>69</v>
      </c>
      <c r="C38" s="14">
        <v>9670.1</v>
      </c>
      <c r="D38" s="14">
        <v>9670.1</v>
      </c>
      <c r="E38" s="14">
        <f t="shared" si="0"/>
        <v>0</v>
      </c>
      <c r="F38" s="9"/>
      <c r="G38" s="14">
        <v>9670.1</v>
      </c>
      <c r="H38" s="14">
        <v>9670.1</v>
      </c>
      <c r="I38" s="14">
        <f t="shared" si="1"/>
        <v>0</v>
      </c>
      <c r="J38" s="14">
        <v>9670.1</v>
      </c>
      <c r="K38" s="14">
        <v>9670.1</v>
      </c>
      <c r="L38" s="14">
        <f t="shared" si="2"/>
        <v>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row>
    <row r="39" spans="1:247" s="19" customFormat="1" ht="78.75" x14ac:dyDescent="0.25">
      <c r="A39" s="28" t="s">
        <v>70</v>
      </c>
      <c r="B39" s="29" t="s">
        <v>71</v>
      </c>
      <c r="C39" s="14">
        <v>257.10000000000002</v>
      </c>
      <c r="D39" s="14">
        <v>257.10000000000002</v>
      </c>
      <c r="E39" s="14">
        <f t="shared" si="0"/>
        <v>0</v>
      </c>
      <c r="F39" s="9"/>
      <c r="G39" s="14">
        <v>257.10000000000002</v>
      </c>
      <c r="H39" s="14">
        <v>257.10000000000002</v>
      </c>
      <c r="I39" s="14">
        <f t="shared" si="1"/>
        <v>0</v>
      </c>
      <c r="J39" s="14">
        <v>257.10000000000002</v>
      </c>
      <c r="K39" s="14">
        <v>257.10000000000002</v>
      </c>
      <c r="L39" s="14">
        <f t="shared" si="2"/>
        <v>0</v>
      </c>
    </row>
    <row r="40" spans="1:247" s="19" customFormat="1" ht="78.75" x14ac:dyDescent="0.25">
      <c r="A40" s="28" t="s">
        <v>72</v>
      </c>
      <c r="B40" s="29" t="s">
        <v>71</v>
      </c>
      <c r="C40" s="14">
        <v>11.2</v>
      </c>
      <c r="D40" s="14">
        <v>11.2</v>
      </c>
      <c r="E40" s="14">
        <f t="shared" si="0"/>
        <v>0</v>
      </c>
      <c r="F40" s="9"/>
      <c r="G40" s="14">
        <v>11.2</v>
      </c>
      <c r="H40" s="14">
        <v>11.2</v>
      </c>
      <c r="I40" s="14">
        <f t="shared" si="1"/>
        <v>0</v>
      </c>
      <c r="J40" s="14">
        <v>11.2</v>
      </c>
      <c r="K40" s="14">
        <v>11.2</v>
      </c>
      <c r="L40" s="14">
        <f t="shared" si="2"/>
        <v>0</v>
      </c>
      <c r="N40" s="30"/>
    </row>
    <row r="41" spans="1:247" s="19" customFormat="1" ht="78.75" x14ac:dyDescent="0.25">
      <c r="A41" s="28" t="s">
        <v>73</v>
      </c>
      <c r="B41" s="29" t="s">
        <v>71</v>
      </c>
      <c r="C41" s="14">
        <v>848.4</v>
      </c>
      <c r="D41" s="14">
        <v>848.4</v>
      </c>
      <c r="E41" s="14">
        <f t="shared" si="0"/>
        <v>0</v>
      </c>
      <c r="F41" s="9"/>
      <c r="G41" s="14">
        <v>848.4</v>
      </c>
      <c r="H41" s="14">
        <v>848.4</v>
      </c>
      <c r="I41" s="14">
        <f t="shared" si="1"/>
        <v>0</v>
      </c>
      <c r="J41" s="14">
        <v>848.4</v>
      </c>
      <c r="K41" s="14">
        <v>848.4</v>
      </c>
      <c r="L41" s="14">
        <f t="shared" si="2"/>
        <v>0</v>
      </c>
    </row>
    <row r="42" spans="1:247" s="19" customFormat="1" ht="78.75" x14ac:dyDescent="0.25">
      <c r="A42" s="28" t="s">
        <v>74</v>
      </c>
      <c r="B42" s="29" t="s">
        <v>71</v>
      </c>
      <c r="C42" s="14">
        <v>176.2</v>
      </c>
      <c r="D42" s="14">
        <v>176.2</v>
      </c>
      <c r="E42" s="14">
        <f t="shared" si="0"/>
        <v>0</v>
      </c>
      <c r="F42" s="9"/>
      <c r="G42" s="14">
        <v>176.2</v>
      </c>
      <c r="H42" s="14">
        <v>176.2</v>
      </c>
      <c r="I42" s="14">
        <f t="shared" si="1"/>
        <v>0</v>
      </c>
      <c r="J42" s="14">
        <v>176.2</v>
      </c>
      <c r="K42" s="14">
        <v>176.2</v>
      </c>
      <c r="L42" s="14">
        <f t="shared" si="2"/>
        <v>0</v>
      </c>
    </row>
    <row r="43" spans="1:247" s="19" customFormat="1" ht="47.25" x14ac:dyDescent="0.25">
      <c r="A43" s="28" t="s">
        <v>75</v>
      </c>
      <c r="B43" s="31" t="s">
        <v>76</v>
      </c>
      <c r="C43" s="14">
        <v>8176</v>
      </c>
      <c r="D43" s="14">
        <v>8176</v>
      </c>
      <c r="E43" s="14">
        <f t="shared" si="0"/>
        <v>0</v>
      </c>
      <c r="F43" s="9"/>
      <c r="G43" s="14">
        <v>8176</v>
      </c>
      <c r="H43" s="14">
        <v>8176</v>
      </c>
      <c r="I43" s="14">
        <f t="shared" si="1"/>
        <v>0</v>
      </c>
      <c r="J43" s="14">
        <v>8176</v>
      </c>
      <c r="K43" s="14">
        <v>8176</v>
      </c>
      <c r="L43" s="14">
        <f t="shared" si="2"/>
        <v>0</v>
      </c>
    </row>
    <row r="44" spans="1:247" s="19" customFormat="1" ht="141.75" x14ac:dyDescent="0.25">
      <c r="A44" s="28" t="s">
        <v>77</v>
      </c>
      <c r="B44" s="29" t="s">
        <v>78</v>
      </c>
      <c r="C44" s="14">
        <v>12.2</v>
      </c>
      <c r="D44" s="14">
        <v>12.2</v>
      </c>
      <c r="E44" s="14">
        <f t="shared" si="0"/>
        <v>0</v>
      </c>
      <c r="F44" s="9"/>
      <c r="G44" s="14">
        <v>12.2</v>
      </c>
      <c r="H44" s="14">
        <v>12.2</v>
      </c>
      <c r="I44" s="14">
        <f t="shared" si="1"/>
        <v>0</v>
      </c>
      <c r="J44" s="14">
        <v>12.2</v>
      </c>
      <c r="K44" s="14">
        <v>12.2</v>
      </c>
      <c r="L44" s="14">
        <f t="shared" si="2"/>
        <v>0</v>
      </c>
    </row>
    <row r="45" spans="1:247" s="19" customFormat="1" ht="63" x14ac:dyDescent="0.25">
      <c r="A45" s="28" t="s">
        <v>79</v>
      </c>
      <c r="B45" s="29" t="s">
        <v>80</v>
      </c>
      <c r="C45" s="14">
        <v>511.8</v>
      </c>
      <c r="D45" s="14">
        <v>511.8</v>
      </c>
      <c r="E45" s="14">
        <f t="shared" si="0"/>
        <v>0</v>
      </c>
      <c r="F45" s="9"/>
      <c r="G45" s="14">
        <v>511.8</v>
      </c>
      <c r="H45" s="14">
        <v>511.8</v>
      </c>
      <c r="I45" s="14">
        <f t="shared" si="1"/>
        <v>0</v>
      </c>
      <c r="J45" s="14">
        <v>511.8</v>
      </c>
      <c r="K45" s="14">
        <v>511.8</v>
      </c>
      <c r="L45" s="14">
        <f t="shared" si="2"/>
        <v>0</v>
      </c>
    </row>
    <row r="46" spans="1:247" s="19" customFormat="1" ht="94.5" x14ac:dyDescent="0.25">
      <c r="A46" s="28" t="s">
        <v>81</v>
      </c>
      <c r="B46" s="15" t="s">
        <v>82</v>
      </c>
      <c r="C46" s="14">
        <v>8466.7999999999993</v>
      </c>
      <c r="D46" s="14">
        <v>8466.7999999999993</v>
      </c>
      <c r="E46" s="14">
        <f t="shared" si="0"/>
        <v>0</v>
      </c>
      <c r="F46" s="9"/>
      <c r="G46" s="14">
        <v>8294</v>
      </c>
      <c r="H46" s="14">
        <v>8294</v>
      </c>
      <c r="I46" s="14">
        <f t="shared" si="1"/>
        <v>0</v>
      </c>
      <c r="J46" s="14">
        <v>8161.8</v>
      </c>
      <c r="K46" s="14">
        <v>8161.8</v>
      </c>
      <c r="L46" s="14">
        <f t="shared" si="2"/>
        <v>0</v>
      </c>
    </row>
    <row r="47" spans="1:247" s="19" customFormat="1" ht="31.5" x14ac:dyDescent="0.25">
      <c r="A47" s="6" t="s">
        <v>83</v>
      </c>
      <c r="B47" s="7" t="s">
        <v>84</v>
      </c>
      <c r="C47" s="8">
        <f>SUM(C48:C50)</f>
        <v>1690.8000000000002</v>
      </c>
      <c r="D47" s="8">
        <f>SUM(D48:D50)</f>
        <v>1690.8000000000002</v>
      </c>
      <c r="E47" s="8">
        <f t="shared" si="0"/>
        <v>0</v>
      </c>
      <c r="F47" s="9"/>
      <c r="G47" s="8">
        <f>SUM(G48:G50)</f>
        <v>1758.4</v>
      </c>
      <c r="H47" s="8">
        <f>SUM(H48:H50)</f>
        <v>1758.4</v>
      </c>
      <c r="I47" s="8">
        <f t="shared" si="1"/>
        <v>0</v>
      </c>
      <c r="J47" s="8">
        <f>SUM(J48:J50)</f>
        <v>1828.8</v>
      </c>
      <c r="K47" s="8">
        <f>SUM(K48:K50)</f>
        <v>1828.8</v>
      </c>
      <c r="L47" s="8">
        <f t="shared" si="2"/>
        <v>0</v>
      </c>
    </row>
    <row r="48" spans="1:247" customFormat="1" ht="78.75" x14ac:dyDescent="0.25">
      <c r="A48" s="5" t="s">
        <v>85</v>
      </c>
      <c r="B48" s="15" t="s">
        <v>86</v>
      </c>
      <c r="C48" s="14">
        <v>983.5</v>
      </c>
      <c r="D48" s="14">
        <v>983.5</v>
      </c>
      <c r="E48" s="14">
        <f t="shared" si="0"/>
        <v>0</v>
      </c>
      <c r="F48" s="9"/>
      <c r="G48" s="14">
        <v>1022.8</v>
      </c>
      <c r="H48" s="14">
        <v>1022.8</v>
      </c>
      <c r="I48" s="14">
        <f t="shared" si="1"/>
        <v>0</v>
      </c>
      <c r="J48" s="14">
        <v>1063.8</v>
      </c>
      <c r="K48" s="14">
        <v>1063.8</v>
      </c>
      <c r="L48" s="14">
        <f t="shared" si="2"/>
        <v>0</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row>
    <row r="49" spans="1:246" customFormat="1" ht="78.75" x14ac:dyDescent="0.25">
      <c r="A49" s="5" t="s">
        <v>87</v>
      </c>
      <c r="B49" s="15" t="s">
        <v>88</v>
      </c>
      <c r="C49" s="14">
        <v>378.9</v>
      </c>
      <c r="D49" s="14">
        <v>378.9</v>
      </c>
      <c r="E49" s="14">
        <f t="shared" si="0"/>
        <v>0</v>
      </c>
      <c r="F49" s="9"/>
      <c r="G49" s="14">
        <v>394</v>
      </c>
      <c r="H49" s="14">
        <v>394</v>
      </c>
      <c r="I49" s="14">
        <f t="shared" si="1"/>
        <v>0</v>
      </c>
      <c r="J49" s="14">
        <v>409.8</v>
      </c>
      <c r="K49" s="14">
        <v>409.8</v>
      </c>
      <c r="L49" s="14">
        <f t="shared" si="2"/>
        <v>0</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row>
    <row r="50" spans="1:246" customFormat="1" ht="63" x14ac:dyDescent="0.25">
      <c r="A50" s="5" t="s">
        <v>89</v>
      </c>
      <c r="B50" s="15" t="s">
        <v>90</v>
      </c>
      <c r="C50" s="14">
        <v>328.4</v>
      </c>
      <c r="D50" s="14">
        <v>328.4</v>
      </c>
      <c r="E50" s="14">
        <f t="shared" si="0"/>
        <v>0</v>
      </c>
      <c r="F50" s="9"/>
      <c r="G50" s="14">
        <v>341.6</v>
      </c>
      <c r="H50" s="14">
        <v>341.6</v>
      </c>
      <c r="I50" s="14">
        <f t="shared" si="1"/>
        <v>0</v>
      </c>
      <c r="J50" s="14">
        <v>355.2</v>
      </c>
      <c r="K50" s="14">
        <v>355.2</v>
      </c>
      <c r="L50" s="14">
        <f t="shared" si="2"/>
        <v>0</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row>
    <row r="51" spans="1:246" customFormat="1" ht="31.5" x14ac:dyDescent="0.25">
      <c r="A51" s="6" t="s">
        <v>91</v>
      </c>
      <c r="B51" s="7" t="s">
        <v>92</v>
      </c>
      <c r="C51" s="8">
        <f>C52+C55</f>
        <v>8846.7000000000007</v>
      </c>
      <c r="D51" s="8">
        <f>D52+D55</f>
        <v>8846.7000000000007</v>
      </c>
      <c r="E51" s="8">
        <f t="shared" si="0"/>
        <v>0</v>
      </c>
      <c r="F51" s="9"/>
      <c r="G51" s="8">
        <f>G52+G55</f>
        <v>8876.5</v>
      </c>
      <c r="H51" s="8">
        <f>H52+H55</f>
        <v>8876.5</v>
      </c>
      <c r="I51" s="8">
        <f t="shared" si="1"/>
        <v>0</v>
      </c>
      <c r="J51" s="8">
        <f>J52+J55</f>
        <v>8892.4</v>
      </c>
      <c r="K51" s="8">
        <f>K52+K55</f>
        <v>8892.4</v>
      </c>
      <c r="L51" s="8">
        <f t="shared" si="2"/>
        <v>0</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row>
    <row r="52" spans="1:246" customFormat="1" ht="31.5" x14ac:dyDescent="0.25">
      <c r="A52" s="5" t="s">
        <v>93</v>
      </c>
      <c r="B52" s="15" t="s">
        <v>94</v>
      </c>
      <c r="C52" s="8">
        <f>SUM(C53:C54)</f>
        <v>6730</v>
      </c>
      <c r="D52" s="8">
        <f>SUM(D53:D54)</f>
        <v>6730</v>
      </c>
      <c r="E52" s="8">
        <f t="shared" si="0"/>
        <v>0</v>
      </c>
      <c r="F52" s="9"/>
      <c r="G52" s="8">
        <f>SUM(G53:G54)</f>
        <v>6745.8</v>
      </c>
      <c r="H52" s="8">
        <f>SUM(H53:H54)</f>
        <v>6745.8</v>
      </c>
      <c r="I52" s="8">
        <f t="shared" si="1"/>
        <v>0</v>
      </c>
      <c r="J52" s="8">
        <f>SUM(J53:J54)</f>
        <v>6758.7</v>
      </c>
      <c r="K52" s="8">
        <f>SUM(K53:K54)</f>
        <v>6758.7</v>
      </c>
      <c r="L52" s="8">
        <f t="shared" si="2"/>
        <v>0</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row>
    <row r="53" spans="1:246" customFormat="1" ht="78.75" x14ac:dyDescent="0.25">
      <c r="A53" s="5" t="s">
        <v>95</v>
      </c>
      <c r="B53" s="15" t="s">
        <v>96</v>
      </c>
      <c r="C53" s="14">
        <v>5571.3</v>
      </c>
      <c r="D53" s="14">
        <v>5571.3</v>
      </c>
      <c r="E53" s="14">
        <f t="shared" si="0"/>
        <v>0</v>
      </c>
      <c r="F53" s="9"/>
      <c r="G53" s="14">
        <v>5587.1</v>
      </c>
      <c r="H53" s="14">
        <v>5587.1</v>
      </c>
      <c r="I53" s="14">
        <f t="shared" si="1"/>
        <v>0</v>
      </c>
      <c r="J53" s="14">
        <v>5600</v>
      </c>
      <c r="K53" s="14">
        <v>5600</v>
      </c>
      <c r="L53" s="14">
        <f t="shared" si="2"/>
        <v>0</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row>
    <row r="54" spans="1:246" customFormat="1" ht="31.5" x14ac:dyDescent="0.25">
      <c r="A54" s="5" t="s">
        <v>97</v>
      </c>
      <c r="B54" s="15" t="s">
        <v>94</v>
      </c>
      <c r="C54" s="14">
        <v>1158.7</v>
      </c>
      <c r="D54" s="14">
        <v>1158.7</v>
      </c>
      <c r="E54" s="14">
        <f t="shared" si="0"/>
        <v>0</v>
      </c>
      <c r="F54" s="9"/>
      <c r="G54" s="14">
        <v>1158.7</v>
      </c>
      <c r="H54" s="14">
        <v>1158.7</v>
      </c>
      <c r="I54" s="14">
        <f t="shared" si="1"/>
        <v>0</v>
      </c>
      <c r="J54" s="14">
        <v>1158.7</v>
      </c>
      <c r="K54" s="14">
        <v>1158.7</v>
      </c>
      <c r="L54" s="14">
        <f t="shared" si="2"/>
        <v>0</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row>
    <row r="55" spans="1:246" customFormat="1" ht="15.75" x14ac:dyDescent="0.25">
      <c r="A55" s="6" t="s">
        <v>98</v>
      </c>
      <c r="B55" s="7" t="s">
        <v>99</v>
      </c>
      <c r="C55" s="8">
        <f>C56+C61</f>
        <v>2116.6999999999998</v>
      </c>
      <c r="D55" s="8">
        <f>D56+D61</f>
        <v>2116.6999999999998</v>
      </c>
      <c r="E55" s="8">
        <f t="shared" si="0"/>
        <v>0</v>
      </c>
      <c r="F55" s="9"/>
      <c r="G55" s="8">
        <f>G56+G61</f>
        <v>2130.6999999999998</v>
      </c>
      <c r="H55" s="8">
        <f>H56+H61</f>
        <v>2130.6999999999998</v>
      </c>
      <c r="I55" s="8">
        <f t="shared" si="1"/>
        <v>0</v>
      </c>
      <c r="J55" s="8">
        <f>J56+J61</f>
        <v>2133.6999999999998</v>
      </c>
      <c r="K55" s="8">
        <f>K56+K61</f>
        <v>2133.6999999999998</v>
      </c>
      <c r="L55" s="8">
        <f t="shared" si="2"/>
        <v>0</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row>
    <row r="56" spans="1:246" ht="47.25" x14ac:dyDescent="0.25">
      <c r="A56" s="5" t="s">
        <v>100</v>
      </c>
      <c r="B56" s="15" t="s">
        <v>101</v>
      </c>
      <c r="C56" s="14">
        <f>SUM(C57:C60)</f>
        <v>1315.2</v>
      </c>
      <c r="D56" s="14">
        <f>SUM(D57:D60)</f>
        <v>1315.2</v>
      </c>
      <c r="E56" s="14">
        <f t="shared" si="0"/>
        <v>0</v>
      </c>
      <c r="F56" s="9"/>
      <c r="G56" s="14">
        <f>SUM(G57:G60)</f>
        <v>1329.2</v>
      </c>
      <c r="H56" s="14">
        <f>SUM(H57:H60)</f>
        <v>1329.2</v>
      </c>
      <c r="I56" s="14">
        <f t="shared" si="1"/>
        <v>0</v>
      </c>
      <c r="J56" s="14">
        <f>SUM(J57:J60)</f>
        <v>1332.2</v>
      </c>
      <c r="K56" s="14">
        <f>SUM(K57:K60)</f>
        <v>1332.2</v>
      </c>
      <c r="L56" s="14">
        <f t="shared" si="2"/>
        <v>0</v>
      </c>
    </row>
    <row r="57" spans="1:246" ht="47.25" x14ac:dyDescent="0.25">
      <c r="A57" s="5" t="s">
        <v>102</v>
      </c>
      <c r="B57" s="15" t="s">
        <v>101</v>
      </c>
      <c r="C57" s="14">
        <v>316.2</v>
      </c>
      <c r="D57" s="14">
        <v>316.2</v>
      </c>
      <c r="E57" s="14">
        <f t="shared" si="0"/>
        <v>0</v>
      </c>
      <c r="F57" s="9"/>
      <c r="G57" s="14">
        <v>327</v>
      </c>
      <c r="H57" s="14">
        <v>327</v>
      </c>
      <c r="I57" s="14">
        <f t="shared" si="1"/>
        <v>0</v>
      </c>
      <c r="J57" s="14">
        <v>322.2</v>
      </c>
      <c r="K57" s="14">
        <v>322.2</v>
      </c>
      <c r="L57" s="14">
        <f t="shared" si="2"/>
        <v>0</v>
      </c>
    </row>
    <row r="58" spans="1:246" ht="47.25" x14ac:dyDescent="0.25">
      <c r="A58" s="5" t="s">
        <v>103</v>
      </c>
      <c r="B58" s="15" t="s">
        <v>101</v>
      </c>
      <c r="C58" s="14">
        <v>25.4</v>
      </c>
      <c r="D58" s="14">
        <v>25.4</v>
      </c>
      <c r="E58" s="14">
        <f t="shared" si="0"/>
        <v>0</v>
      </c>
      <c r="F58" s="9"/>
      <c r="G58" s="14">
        <v>15</v>
      </c>
      <c r="H58" s="14">
        <v>15</v>
      </c>
      <c r="I58" s="14">
        <f t="shared" si="1"/>
        <v>0</v>
      </c>
      <c r="J58" s="14">
        <v>15</v>
      </c>
      <c r="K58" s="14">
        <v>15</v>
      </c>
      <c r="L58" s="14">
        <f t="shared" si="2"/>
        <v>0</v>
      </c>
    </row>
    <row r="59" spans="1:246" ht="47.25" x14ac:dyDescent="0.25">
      <c r="A59" s="5" t="s">
        <v>104</v>
      </c>
      <c r="B59" s="15" t="s">
        <v>101</v>
      </c>
      <c r="C59" s="14">
        <v>841.6</v>
      </c>
      <c r="D59" s="14">
        <v>841.6</v>
      </c>
      <c r="E59" s="14">
        <f t="shared" si="0"/>
        <v>0</v>
      </c>
      <c r="F59" s="9"/>
      <c r="G59" s="14">
        <v>855.2</v>
      </c>
      <c r="H59" s="14">
        <v>855.2</v>
      </c>
      <c r="I59" s="14">
        <f t="shared" si="1"/>
        <v>0</v>
      </c>
      <c r="J59" s="14">
        <v>863</v>
      </c>
      <c r="K59" s="14">
        <v>863</v>
      </c>
      <c r="L59" s="14">
        <f t="shared" si="2"/>
        <v>0</v>
      </c>
    </row>
    <row r="60" spans="1:246" ht="47.25" x14ac:dyDescent="0.25">
      <c r="A60" s="5" t="s">
        <v>105</v>
      </c>
      <c r="B60" s="15" t="s">
        <v>101</v>
      </c>
      <c r="C60" s="14">
        <v>132</v>
      </c>
      <c r="D60" s="14">
        <v>132</v>
      </c>
      <c r="E60" s="14">
        <f t="shared" si="0"/>
        <v>0</v>
      </c>
      <c r="F60" s="9"/>
      <c r="G60" s="14">
        <v>132</v>
      </c>
      <c r="H60" s="14">
        <v>132</v>
      </c>
      <c r="I60" s="14">
        <f t="shared" si="1"/>
        <v>0</v>
      </c>
      <c r="J60" s="14">
        <v>132</v>
      </c>
      <c r="K60" s="14">
        <v>132</v>
      </c>
      <c r="L60" s="14">
        <f t="shared" si="2"/>
        <v>0</v>
      </c>
    </row>
    <row r="61" spans="1:246" ht="31.5" x14ac:dyDescent="0.25">
      <c r="A61" s="5" t="s">
        <v>106</v>
      </c>
      <c r="B61" s="15" t="s">
        <v>107</v>
      </c>
      <c r="C61" s="14">
        <f>SUM(C62:C63)</f>
        <v>801.5</v>
      </c>
      <c r="D61" s="14">
        <f>SUM(D62:D63)</f>
        <v>801.5</v>
      </c>
      <c r="E61" s="14">
        <f t="shared" si="0"/>
        <v>0</v>
      </c>
      <c r="F61" s="9"/>
      <c r="G61" s="14">
        <f>SUM(G62:G63)</f>
        <v>801.5</v>
      </c>
      <c r="H61" s="14">
        <f>SUM(H62:H63)</f>
        <v>801.5</v>
      </c>
      <c r="I61" s="14">
        <f t="shared" si="1"/>
        <v>0</v>
      </c>
      <c r="J61" s="14">
        <f>SUM(J62:J63)</f>
        <v>801.5</v>
      </c>
      <c r="K61" s="14">
        <f>SUM(K62:K63)</f>
        <v>801.5</v>
      </c>
      <c r="L61" s="14">
        <f t="shared" si="2"/>
        <v>0</v>
      </c>
    </row>
    <row r="62" spans="1:246" ht="31.5" x14ac:dyDescent="0.25">
      <c r="A62" s="5" t="s">
        <v>108</v>
      </c>
      <c r="B62" s="15" t="s">
        <v>107</v>
      </c>
      <c r="C62" s="14">
        <v>503.6</v>
      </c>
      <c r="D62" s="14">
        <v>503.6</v>
      </c>
      <c r="E62" s="14">
        <f t="shared" si="0"/>
        <v>0</v>
      </c>
      <c r="F62" s="9"/>
      <c r="G62" s="14">
        <v>503.6</v>
      </c>
      <c r="H62" s="14">
        <v>503.6</v>
      </c>
      <c r="I62" s="14">
        <f t="shared" si="1"/>
        <v>0</v>
      </c>
      <c r="J62" s="14">
        <v>503.6</v>
      </c>
      <c r="K62" s="14">
        <v>503.6</v>
      </c>
      <c r="L62" s="14">
        <f t="shared" si="2"/>
        <v>0</v>
      </c>
    </row>
    <row r="63" spans="1:246" ht="31.5" x14ac:dyDescent="0.25">
      <c r="A63" s="5" t="s">
        <v>109</v>
      </c>
      <c r="B63" s="15" t="s">
        <v>107</v>
      </c>
      <c r="C63" s="14">
        <v>297.89999999999998</v>
      </c>
      <c r="D63" s="14">
        <v>297.89999999999998</v>
      </c>
      <c r="E63" s="14">
        <f t="shared" si="0"/>
        <v>0</v>
      </c>
      <c r="F63" s="9"/>
      <c r="G63" s="14">
        <v>297.89999999999998</v>
      </c>
      <c r="H63" s="14">
        <v>297.89999999999998</v>
      </c>
      <c r="I63" s="14">
        <f t="shared" si="1"/>
        <v>0</v>
      </c>
      <c r="J63" s="14">
        <v>297.89999999999998</v>
      </c>
      <c r="K63" s="14">
        <v>297.89999999999998</v>
      </c>
      <c r="L63" s="14">
        <f t="shared" si="2"/>
        <v>0</v>
      </c>
    </row>
    <row r="64" spans="1:246" ht="31.5" x14ac:dyDescent="0.25">
      <c r="A64" s="6" t="s">
        <v>110</v>
      </c>
      <c r="B64" s="7" t="s">
        <v>111</v>
      </c>
      <c r="C64" s="8">
        <f>SUM(C65:C72)</f>
        <v>28022.3</v>
      </c>
      <c r="D64" s="8">
        <f>SUM(D65:D72)</f>
        <v>28022.3</v>
      </c>
      <c r="E64" s="8">
        <f t="shared" si="0"/>
        <v>0</v>
      </c>
      <c r="F64" s="9"/>
      <c r="G64" s="8">
        <f>SUM(G65:G72)</f>
        <v>21468.3</v>
      </c>
      <c r="H64" s="8">
        <f>SUM(H65:H72)</f>
        <v>21468.3</v>
      </c>
      <c r="I64" s="8">
        <f t="shared" si="1"/>
        <v>0</v>
      </c>
      <c r="J64" s="8">
        <f>SUM(J65:J72)</f>
        <v>20779</v>
      </c>
      <c r="K64" s="8">
        <f>SUM(K65:K72)</f>
        <v>20779</v>
      </c>
      <c r="L64" s="8">
        <f t="shared" si="2"/>
        <v>0</v>
      </c>
    </row>
    <row r="65" spans="1:14" ht="110.25" x14ac:dyDescent="0.25">
      <c r="A65" s="17" t="s">
        <v>112</v>
      </c>
      <c r="B65" s="15" t="s">
        <v>113</v>
      </c>
      <c r="C65" s="14">
        <v>10.8</v>
      </c>
      <c r="D65" s="14">
        <v>10.8</v>
      </c>
      <c r="E65" s="14">
        <f t="shared" si="0"/>
        <v>0</v>
      </c>
      <c r="F65" s="9"/>
      <c r="G65" s="14">
        <v>10.8</v>
      </c>
      <c r="H65" s="14">
        <v>10.8</v>
      </c>
      <c r="I65" s="14">
        <f t="shared" si="1"/>
        <v>0</v>
      </c>
      <c r="J65" s="14">
        <v>10.8</v>
      </c>
      <c r="K65" s="14">
        <v>10.8</v>
      </c>
      <c r="L65" s="14">
        <f t="shared" si="2"/>
        <v>0</v>
      </c>
      <c r="M65" s="27"/>
    </row>
    <row r="66" spans="1:14" ht="110.25" x14ac:dyDescent="0.25">
      <c r="A66" s="17" t="s">
        <v>114</v>
      </c>
      <c r="B66" s="15" t="s">
        <v>113</v>
      </c>
      <c r="C66" s="14">
        <v>4.4000000000000004</v>
      </c>
      <c r="D66" s="14">
        <v>4.4000000000000004</v>
      </c>
      <c r="E66" s="14">
        <f t="shared" si="0"/>
        <v>0</v>
      </c>
      <c r="F66" s="9"/>
      <c r="G66" s="14">
        <v>4.4000000000000004</v>
      </c>
      <c r="H66" s="14">
        <v>4.4000000000000004</v>
      </c>
      <c r="I66" s="14">
        <f t="shared" si="1"/>
        <v>0</v>
      </c>
      <c r="J66" s="14">
        <v>4.4000000000000004</v>
      </c>
      <c r="K66" s="14">
        <v>4.4000000000000004</v>
      </c>
      <c r="L66" s="14">
        <f t="shared" si="2"/>
        <v>0</v>
      </c>
      <c r="M66" s="27"/>
    </row>
    <row r="67" spans="1:14" ht="126" x14ac:dyDescent="0.25">
      <c r="A67" s="5" t="s">
        <v>115</v>
      </c>
      <c r="B67" s="15" t="s">
        <v>116</v>
      </c>
      <c r="C67" s="14">
        <v>5992</v>
      </c>
      <c r="D67" s="14">
        <v>5992</v>
      </c>
      <c r="E67" s="14">
        <f t="shared" si="0"/>
        <v>0</v>
      </c>
      <c r="F67" s="9"/>
      <c r="G67" s="14">
        <v>4438</v>
      </c>
      <c r="H67" s="14">
        <v>4438</v>
      </c>
      <c r="I67" s="14">
        <f t="shared" si="1"/>
        <v>0</v>
      </c>
      <c r="J67" s="14">
        <v>3748.7</v>
      </c>
      <c r="K67" s="14">
        <v>3748.7</v>
      </c>
      <c r="L67" s="14">
        <f t="shared" si="2"/>
        <v>0</v>
      </c>
    </row>
    <row r="68" spans="1:14" ht="126" x14ac:dyDescent="0.25">
      <c r="A68" s="5" t="s">
        <v>117</v>
      </c>
      <c r="B68" s="15" t="s">
        <v>118</v>
      </c>
      <c r="C68" s="14">
        <v>215.1</v>
      </c>
      <c r="D68" s="14">
        <v>215.1</v>
      </c>
      <c r="E68" s="14">
        <f t="shared" si="0"/>
        <v>0</v>
      </c>
      <c r="F68" s="9"/>
      <c r="G68" s="14">
        <v>215.1</v>
      </c>
      <c r="H68" s="14">
        <v>215.1</v>
      </c>
      <c r="I68" s="14">
        <f t="shared" si="1"/>
        <v>0</v>
      </c>
      <c r="J68" s="14">
        <v>215.1</v>
      </c>
      <c r="K68" s="14">
        <v>215.1</v>
      </c>
      <c r="L68" s="14">
        <f t="shared" si="2"/>
        <v>0</v>
      </c>
    </row>
    <row r="69" spans="1:14" ht="63" x14ac:dyDescent="0.25">
      <c r="A69" s="28" t="s">
        <v>119</v>
      </c>
      <c r="B69" s="15" t="s">
        <v>120</v>
      </c>
      <c r="C69" s="14">
        <v>12780</v>
      </c>
      <c r="D69" s="14">
        <v>12780</v>
      </c>
      <c r="E69" s="14">
        <f t="shared" si="0"/>
        <v>0</v>
      </c>
      <c r="F69" s="9"/>
      <c r="G69" s="14">
        <v>12780</v>
      </c>
      <c r="H69" s="14">
        <v>12780</v>
      </c>
      <c r="I69" s="14">
        <f t="shared" si="1"/>
        <v>0</v>
      </c>
      <c r="J69" s="14">
        <v>12780</v>
      </c>
      <c r="K69" s="14">
        <v>12780</v>
      </c>
      <c r="L69" s="14">
        <f t="shared" si="2"/>
        <v>0</v>
      </c>
    </row>
    <row r="70" spans="1:14" ht="63" x14ac:dyDescent="0.25">
      <c r="A70" s="28" t="s">
        <v>121</v>
      </c>
      <c r="B70" s="32" t="s">
        <v>122</v>
      </c>
      <c r="C70" s="14">
        <v>800</v>
      </c>
      <c r="D70" s="14">
        <v>800</v>
      </c>
      <c r="E70" s="14">
        <f t="shared" ref="E70:E134" si="3">D70-C70</f>
        <v>0</v>
      </c>
      <c r="F70" s="9"/>
      <c r="G70" s="14">
        <v>800</v>
      </c>
      <c r="H70" s="14">
        <v>800</v>
      </c>
      <c r="I70" s="14">
        <f t="shared" ref="I70:I136" si="4">H70-G70</f>
        <v>0</v>
      </c>
      <c r="J70" s="14">
        <v>800</v>
      </c>
      <c r="K70" s="14">
        <v>800</v>
      </c>
      <c r="L70" s="14">
        <f t="shared" ref="L70:L136" si="5">K70-J70</f>
        <v>0</v>
      </c>
    </row>
    <row r="71" spans="1:14" ht="110.25" x14ac:dyDescent="0.25">
      <c r="A71" s="28" t="s">
        <v>123</v>
      </c>
      <c r="B71" s="31" t="s">
        <v>124</v>
      </c>
      <c r="C71" s="14">
        <v>3220</v>
      </c>
      <c r="D71" s="14">
        <v>3220</v>
      </c>
      <c r="E71" s="14">
        <f t="shared" si="3"/>
        <v>0</v>
      </c>
      <c r="F71" s="9"/>
      <c r="G71" s="14">
        <v>3220</v>
      </c>
      <c r="H71" s="14">
        <v>3220</v>
      </c>
      <c r="I71" s="14">
        <f t="shared" si="4"/>
        <v>0</v>
      </c>
      <c r="J71" s="14">
        <v>3220</v>
      </c>
      <c r="K71" s="14">
        <v>3220</v>
      </c>
      <c r="L71" s="14">
        <f t="shared" si="5"/>
        <v>0</v>
      </c>
    </row>
    <row r="72" spans="1:14" ht="63" x14ac:dyDescent="0.25">
      <c r="A72" s="28" t="s">
        <v>125</v>
      </c>
      <c r="B72" s="31" t="s">
        <v>126</v>
      </c>
      <c r="C72" s="14">
        <v>5000</v>
      </c>
      <c r="D72" s="14">
        <v>5000</v>
      </c>
      <c r="E72" s="14">
        <f t="shared" si="3"/>
        <v>0</v>
      </c>
      <c r="F72" s="9"/>
      <c r="G72" s="14">
        <v>0</v>
      </c>
      <c r="H72" s="14">
        <v>0</v>
      </c>
      <c r="I72" s="14">
        <f t="shared" si="4"/>
        <v>0</v>
      </c>
      <c r="J72" s="14">
        <v>0</v>
      </c>
      <c r="K72" s="14">
        <v>0</v>
      </c>
      <c r="L72" s="14">
        <f t="shared" si="5"/>
        <v>0</v>
      </c>
    </row>
    <row r="73" spans="1:14" ht="31.5" x14ac:dyDescent="0.25">
      <c r="A73" s="6" t="s">
        <v>127</v>
      </c>
      <c r="B73" s="7" t="s">
        <v>128</v>
      </c>
      <c r="C73" s="33">
        <f>SUM(C74:C101)</f>
        <v>6385.5</v>
      </c>
      <c r="D73" s="33">
        <f>SUM(D74:D101)</f>
        <v>6385.5</v>
      </c>
      <c r="E73" s="33">
        <f t="shared" si="3"/>
        <v>0</v>
      </c>
      <c r="F73" s="9"/>
      <c r="G73" s="33">
        <f>SUM(G74:G101)</f>
        <v>6416.7</v>
      </c>
      <c r="H73" s="33">
        <f>SUM(H74:H101)</f>
        <v>6416.7</v>
      </c>
      <c r="I73" s="8">
        <f t="shared" si="4"/>
        <v>0</v>
      </c>
      <c r="J73" s="33">
        <f>SUM(J74:J101)</f>
        <v>6448.4</v>
      </c>
      <c r="K73" s="33">
        <f>SUM(K74:K101)</f>
        <v>6448.4</v>
      </c>
      <c r="L73" s="8">
        <f t="shared" si="5"/>
        <v>0</v>
      </c>
    </row>
    <row r="74" spans="1:14" ht="110.25" x14ac:dyDescent="0.25">
      <c r="A74" s="17" t="s">
        <v>129</v>
      </c>
      <c r="B74" s="15" t="s">
        <v>130</v>
      </c>
      <c r="C74" s="16">
        <v>24.5</v>
      </c>
      <c r="D74" s="16">
        <v>24.5</v>
      </c>
      <c r="E74" s="16">
        <f t="shared" si="3"/>
        <v>0</v>
      </c>
      <c r="F74" s="9"/>
      <c r="G74" s="16">
        <v>24.5</v>
      </c>
      <c r="H74" s="16">
        <v>24.5</v>
      </c>
      <c r="I74" s="14">
        <f t="shared" si="4"/>
        <v>0</v>
      </c>
      <c r="J74" s="16">
        <v>24.5</v>
      </c>
      <c r="K74" s="16">
        <v>24.5</v>
      </c>
      <c r="L74" s="14">
        <f t="shared" si="5"/>
        <v>0</v>
      </c>
    </row>
    <row r="75" spans="1:14" ht="110.25" x14ac:dyDescent="0.25">
      <c r="A75" s="17" t="s">
        <v>131</v>
      </c>
      <c r="B75" s="15" t="s">
        <v>130</v>
      </c>
      <c r="C75" s="16">
        <v>46.5</v>
      </c>
      <c r="D75" s="16">
        <v>46.5</v>
      </c>
      <c r="E75" s="16">
        <f t="shared" si="3"/>
        <v>0</v>
      </c>
      <c r="F75" s="9"/>
      <c r="G75" s="16">
        <v>46.5</v>
      </c>
      <c r="H75" s="16">
        <v>46.5</v>
      </c>
      <c r="I75" s="14">
        <f t="shared" si="4"/>
        <v>0</v>
      </c>
      <c r="J75" s="16">
        <v>46.5</v>
      </c>
      <c r="K75" s="16">
        <v>46.5</v>
      </c>
      <c r="L75" s="14">
        <f t="shared" si="5"/>
        <v>0</v>
      </c>
      <c r="N75" s="34"/>
    </row>
    <row r="76" spans="1:14" ht="141.75" x14ac:dyDescent="0.25">
      <c r="A76" s="17" t="s">
        <v>132</v>
      </c>
      <c r="B76" s="31" t="s">
        <v>133</v>
      </c>
      <c r="C76" s="16">
        <v>17.8</v>
      </c>
      <c r="D76" s="16">
        <v>17.8</v>
      </c>
      <c r="E76" s="16">
        <f t="shared" si="3"/>
        <v>0</v>
      </c>
      <c r="F76" s="9"/>
      <c r="G76" s="16">
        <v>17.8</v>
      </c>
      <c r="H76" s="16">
        <v>17.8</v>
      </c>
      <c r="I76" s="14">
        <f t="shared" si="4"/>
        <v>0</v>
      </c>
      <c r="J76" s="16">
        <v>17.8</v>
      </c>
      <c r="K76" s="16">
        <v>17.8</v>
      </c>
      <c r="L76" s="14">
        <f t="shared" si="5"/>
        <v>0</v>
      </c>
    </row>
    <row r="77" spans="1:14" ht="141.75" x14ac:dyDescent="0.25">
      <c r="A77" s="17" t="s">
        <v>134</v>
      </c>
      <c r="B77" s="31" t="s">
        <v>133</v>
      </c>
      <c r="C77" s="16">
        <v>186.2</v>
      </c>
      <c r="D77" s="16">
        <v>186.2</v>
      </c>
      <c r="E77" s="16">
        <f t="shared" si="3"/>
        <v>0</v>
      </c>
      <c r="F77" s="9"/>
      <c r="G77" s="16">
        <v>186.2</v>
      </c>
      <c r="H77" s="16">
        <v>186.2</v>
      </c>
      <c r="I77" s="14">
        <f t="shared" si="4"/>
        <v>0</v>
      </c>
      <c r="J77" s="16">
        <v>186.2</v>
      </c>
      <c r="K77" s="16">
        <v>186.2</v>
      </c>
      <c r="L77" s="14">
        <f t="shared" si="5"/>
        <v>0</v>
      </c>
    </row>
    <row r="78" spans="1:14" ht="126" x14ac:dyDescent="0.25">
      <c r="A78" s="35" t="s">
        <v>135</v>
      </c>
      <c r="B78" s="36" t="s">
        <v>136</v>
      </c>
      <c r="C78" s="16">
        <v>9.5</v>
      </c>
      <c r="D78" s="16">
        <v>9.5</v>
      </c>
      <c r="E78" s="16">
        <f t="shared" si="3"/>
        <v>0</v>
      </c>
      <c r="F78" s="9"/>
      <c r="G78" s="16">
        <v>9.5</v>
      </c>
      <c r="H78" s="16">
        <v>9.5</v>
      </c>
      <c r="I78" s="14">
        <f t="shared" si="4"/>
        <v>0</v>
      </c>
      <c r="J78" s="16">
        <v>9.5</v>
      </c>
      <c r="K78" s="16">
        <v>9.5</v>
      </c>
      <c r="L78" s="14">
        <f t="shared" si="5"/>
        <v>0</v>
      </c>
    </row>
    <row r="79" spans="1:14" ht="110.25" x14ac:dyDescent="0.25">
      <c r="A79" s="35" t="s">
        <v>137</v>
      </c>
      <c r="B79" s="36" t="s">
        <v>138</v>
      </c>
      <c r="C79" s="16">
        <v>30.4</v>
      </c>
      <c r="D79" s="16">
        <v>30.4</v>
      </c>
      <c r="E79" s="16">
        <f t="shared" si="3"/>
        <v>0</v>
      </c>
      <c r="F79" s="9"/>
      <c r="G79" s="16">
        <v>30.4</v>
      </c>
      <c r="H79" s="16">
        <v>30.4</v>
      </c>
      <c r="I79" s="14">
        <f t="shared" si="4"/>
        <v>0</v>
      </c>
      <c r="J79" s="16">
        <v>30.4</v>
      </c>
      <c r="K79" s="16">
        <v>30.4</v>
      </c>
      <c r="L79" s="14">
        <f t="shared" si="5"/>
        <v>0</v>
      </c>
    </row>
    <row r="80" spans="1:14" ht="110.25" x14ac:dyDescent="0.25">
      <c r="A80" s="28" t="s">
        <v>139</v>
      </c>
      <c r="B80" s="15" t="s">
        <v>140</v>
      </c>
      <c r="C80" s="16">
        <v>0</v>
      </c>
      <c r="D80" s="16">
        <v>0</v>
      </c>
      <c r="E80" s="16">
        <f t="shared" si="3"/>
        <v>0</v>
      </c>
      <c r="F80" s="9"/>
      <c r="G80" s="16">
        <v>0</v>
      </c>
      <c r="H80" s="16">
        <v>0</v>
      </c>
      <c r="I80" s="14">
        <f t="shared" si="4"/>
        <v>0</v>
      </c>
      <c r="J80" s="16">
        <v>0</v>
      </c>
      <c r="K80" s="16">
        <v>0</v>
      </c>
      <c r="L80" s="14">
        <f t="shared" si="5"/>
        <v>0</v>
      </c>
    </row>
    <row r="81" spans="1:249" ht="110.25" x14ac:dyDescent="0.25">
      <c r="A81" s="35" t="s">
        <v>141</v>
      </c>
      <c r="B81" s="36" t="s">
        <v>142</v>
      </c>
      <c r="C81" s="16">
        <v>9.4</v>
      </c>
      <c r="D81" s="16">
        <v>9.4</v>
      </c>
      <c r="E81" s="16">
        <f t="shared" si="3"/>
        <v>0</v>
      </c>
      <c r="F81" s="9"/>
      <c r="G81" s="16">
        <v>9.4</v>
      </c>
      <c r="H81" s="16">
        <v>9.4</v>
      </c>
      <c r="I81" s="14">
        <f t="shared" si="4"/>
        <v>0</v>
      </c>
      <c r="J81" s="16">
        <v>9.4</v>
      </c>
      <c r="K81" s="16">
        <v>9.4</v>
      </c>
      <c r="L81" s="14">
        <f t="shared" si="5"/>
        <v>0</v>
      </c>
    </row>
    <row r="82" spans="1:249" ht="126" x14ac:dyDescent="0.25">
      <c r="A82" s="35" t="s">
        <v>143</v>
      </c>
      <c r="B82" s="36" t="s">
        <v>144</v>
      </c>
      <c r="C82" s="16">
        <v>6.9</v>
      </c>
      <c r="D82" s="16">
        <v>6.9</v>
      </c>
      <c r="E82" s="16">
        <f t="shared" si="3"/>
        <v>0</v>
      </c>
      <c r="F82" s="9"/>
      <c r="G82" s="16">
        <v>6.9</v>
      </c>
      <c r="H82" s="16">
        <v>6.9</v>
      </c>
      <c r="I82" s="14">
        <f t="shared" si="4"/>
        <v>0</v>
      </c>
      <c r="J82" s="16">
        <v>6.9</v>
      </c>
      <c r="K82" s="16">
        <v>6.9</v>
      </c>
      <c r="L82" s="14">
        <f t="shared" si="5"/>
        <v>0</v>
      </c>
    </row>
    <row r="83" spans="1:249" ht="126" x14ac:dyDescent="0.25">
      <c r="A83" s="35" t="s">
        <v>145</v>
      </c>
      <c r="B83" s="36" t="s">
        <v>146</v>
      </c>
      <c r="C83" s="16">
        <v>0.2</v>
      </c>
      <c r="D83" s="16">
        <v>0.2</v>
      </c>
      <c r="E83" s="16">
        <f t="shared" si="3"/>
        <v>0</v>
      </c>
      <c r="F83" s="9"/>
      <c r="G83" s="16">
        <v>0.2</v>
      </c>
      <c r="H83" s="16">
        <v>0.2</v>
      </c>
      <c r="I83" s="14">
        <f t="shared" si="4"/>
        <v>0</v>
      </c>
      <c r="J83" s="16">
        <v>0.2</v>
      </c>
      <c r="K83" s="16">
        <v>0.2</v>
      </c>
      <c r="L83" s="14">
        <f t="shared" si="5"/>
        <v>0</v>
      </c>
    </row>
    <row r="84" spans="1:249" ht="110.25" x14ac:dyDescent="0.25">
      <c r="A84" s="35" t="s">
        <v>147</v>
      </c>
      <c r="B84" s="36" t="s">
        <v>148</v>
      </c>
      <c r="C84" s="16">
        <v>171.9</v>
      </c>
      <c r="D84" s="16">
        <v>171.9</v>
      </c>
      <c r="E84" s="16">
        <f t="shared" si="3"/>
        <v>0</v>
      </c>
      <c r="F84" s="9"/>
      <c r="G84" s="16">
        <v>171.9</v>
      </c>
      <c r="H84" s="16">
        <v>171.9</v>
      </c>
      <c r="I84" s="14">
        <f t="shared" si="4"/>
        <v>0</v>
      </c>
      <c r="J84" s="16">
        <v>171.9</v>
      </c>
      <c r="K84" s="16">
        <v>171.9</v>
      </c>
      <c r="L84" s="14">
        <f t="shared" si="5"/>
        <v>0</v>
      </c>
    </row>
    <row r="85" spans="1:249" s="24" customFormat="1" ht="126" x14ac:dyDescent="0.25">
      <c r="A85" s="37" t="s">
        <v>149</v>
      </c>
      <c r="B85" s="36" t="s">
        <v>150</v>
      </c>
      <c r="C85" s="16">
        <v>474</v>
      </c>
      <c r="D85" s="16">
        <v>474</v>
      </c>
      <c r="E85" s="16">
        <f t="shared" si="3"/>
        <v>0</v>
      </c>
      <c r="F85" s="9"/>
      <c r="G85" s="16">
        <v>474</v>
      </c>
      <c r="H85" s="16">
        <v>474</v>
      </c>
      <c r="I85" s="14">
        <f t="shared" si="4"/>
        <v>0</v>
      </c>
      <c r="J85" s="16">
        <v>474</v>
      </c>
      <c r="K85" s="16">
        <v>474</v>
      </c>
      <c r="L85" s="14">
        <f t="shared" si="5"/>
        <v>0</v>
      </c>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row>
    <row r="86" spans="1:249" s="19" customFormat="1" ht="157.5" x14ac:dyDescent="0.25">
      <c r="A86" s="37" t="s">
        <v>151</v>
      </c>
      <c r="B86" s="36" t="s">
        <v>152</v>
      </c>
      <c r="C86" s="16">
        <v>174.8</v>
      </c>
      <c r="D86" s="16">
        <v>174.8</v>
      </c>
      <c r="E86" s="16">
        <f t="shared" si="3"/>
        <v>0</v>
      </c>
      <c r="F86" s="9"/>
      <c r="G86" s="16">
        <v>174.8</v>
      </c>
      <c r="H86" s="16">
        <v>174.8</v>
      </c>
      <c r="I86" s="14">
        <f t="shared" si="4"/>
        <v>0</v>
      </c>
      <c r="J86" s="16">
        <v>174.8</v>
      </c>
      <c r="K86" s="16">
        <v>174.8</v>
      </c>
      <c r="L86" s="14">
        <f t="shared" si="5"/>
        <v>0</v>
      </c>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row>
    <row r="87" spans="1:249" s="19" customFormat="1" ht="126" x14ac:dyDescent="0.25">
      <c r="A87" s="37" t="s">
        <v>153</v>
      </c>
      <c r="B87" s="36" t="s">
        <v>154</v>
      </c>
      <c r="C87" s="16">
        <v>13.6</v>
      </c>
      <c r="D87" s="16">
        <v>13.6</v>
      </c>
      <c r="E87" s="16">
        <f t="shared" si="3"/>
        <v>0</v>
      </c>
      <c r="F87" s="9"/>
      <c r="G87" s="16">
        <v>13.6</v>
      </c>
      <c r="H87" s="16">
        <v>13.6</v>
      </c>
      <c r="I87" s="14">
        <f t="shared" si="4"/>
        <v>0</v>
      </c>
      <c r="J87" s="16">
        <v>13.6</v>
      </c>
      <c r="K87" s="16">
        <v>13.6</v>
      </c>
      <c r="L87" s="14">
        <f t="shared" si="5"/>
        <v>0</v>
      </c>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row>
    <row r="88" spans="1:249" s="19" customFormat="1" ht="110.25" x14ac:dyDescent="0.25">
      <c r="A88" s="37" t="s">
        <v>155</v>
      </c>
      <c r="B88" s="36" t="s">
        <v>156</v>
      </c>
      <c r="C88" s="16">
        <v>0.2</v>
      </c>
      <c r="D88" s="16">
        <v>0.2</v>
      </c>
      <c r="E88" s="16">
        <f t="shared" si="3"/>
        <v>0</v>
      </c>
      <c r="F88" s="9"/>
      <c r="G88" s="16">
        <v>0.2</v>
      </c>
      <c r="H88" s="16">
        <v>0.2</v>
      </c>
      <c r="I88" s="14">
        <f t="shared" si="4"/>
        <v>0</v>
      </c>
      <c r="J88" s="16">
        <v>0.2</v>
      </c>
      <c r="K88" s="16">
        <v>0.2</v>
      </c>
      <c r="L88" s="14">
        <f t="shared" si="5"/>
        <v>0</v>
      </c>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row>
    <row r="89" spans="1:249" s="19" customFormat="1" ht="110.25" x14ac:dyDescent="0.25">
      <c r="A89" s="28" t="s">
        <v>157</v>
      </c>
      <c r="B89" s="36" t="s">
        <v>156</v>
      </c>
      <c r="C89" s="16">
        <v>530.29999999999995</v>
      </c>
      <c r="D89" s="16">
        <v>530.29999999999995</v>
      </c>
      <c r="E89" s="16">
        <f t="shared" si="3"/>
        <v>0</v>
      </c>
      <c r="F89" s="9"/>
      <c r="G89" s="16">
        <v>530.29999999999995</v>
      </c>
      <c r="H89" s="16">
        <v>530.29999999999995</v>
      </c>
      <c r="I89" s="14">
        <f t="shared" si="4"/>
        <v>0</v>
      </c>
      <c r="J89" s="16">
        <v>530.29999999999995</v>
      </c>
      <c r="K89" s="16">
        <v>530.29999999999995</v>
      </c>
      <c r="L89" s="14">
        <f t="shared" si="5"/>
        <v>0</v>
      </c>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row>
    <row r="90" spans="1:249" s="19" customFormat="1" ht="110.25" x14ac:dyDescent="0.25">
      <c r="A90" s="28" t="s">
        <v>158</v>
      </c>
      <c r="B90" s="36" t="s">
        <v>156</v>
      </c>
      <c r="C90" s="16">
        <v>2</v>
      </c>
      <c r="D90" s="16">
        <v>2</v>
      </c>
      <c r="E90" s="16">
        <f t="shared" si="3"/>
        <v>0</v>
      </c>
      <c r="F90" s="9"/>
      <c r="G90" s="16">
        <v>2</v>
      </c>
      <c r="H90" s="16">
        <v>2</v>
      </c>
      <c r="I90" s="14">
        <f t="shared" si="4"/>
        <v>0</v>
      </c>
      <c r="J90" s="16">
        <v>2</v>
      </c>
      <c r="K90" s="16">
        <v>2</v>
      </c>
      <c r="L90" s="14">
        <f t="shared" si="5"/>
        <v>0</v>
      </c>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row>
    <row r="91" spans="1:249" ht="126" x14ac:dyDescent="0.25">
      <c r="A91" s="28" t="s">
        <v>159</v>
      </c>
      <c r="B91" s="15" t="s">
        <v>160</v>
      </c>
      <c r="C91" s="16">
        <v>73</v>
      </c>
      <c r="D91" s="16">
        <v>73</v>
      </c>
      <c r="E91" s="16">
        <f t="shared" si="3"/>
        <v>0</v>
      </c>
      <c r="F91" s="9"/>
      <c r="G91" s="16">
        <v>73</v>
      </c>
      <c r="H91" s="16">
        <v>73</v>
      </c>
      <c r="I91" s="14">
        <f t="shared" si="4"/>
        <v>0</v>
      </c>
      <c r="J91" s="16">
        <v>73</v>
      </c>
      <c r="K91" s="16">
        <v>73</v>
      </c>
      <c r="L91" s="14">
        <f t="shared" si="5"/>
        <v>0</v>
      </c>
    </row>
    <row r="92" spans="1:249" ht="126" x14ac:dyDescent="0.25">
      <c r="A92" s="28" t="s">
        <v>161</v>
      </c>
      <c r="B92" s="15" t="s">
        <v>160</v>
      </c>
      <c r="C92" s="16">
        <v>606.9</v>
      </c>
      <c r="D92" s="16">
        <v>606.9</v>
      </c>
      <c r="E92" s="16">
        <f t="shared" si="3"/>
        <v>0</v>
      </c>
      <c r="F92" s="9"/>
      <c r="G92" s="16">
        <v>606.9</v>
      </c>
      <c r="H92" s="16">
        <v>606.9</v>
      </c>
      <c r="I92" s="14">
        <f t="shared" si="4"/>
        <v>0</v>
      </c>
      <c r="J92" s="16">
        <v>606.9</v>
      </c>
      <c r="K92" s="16">
        <v>606.9</v>
      </c>
      <c r="L92" s="14">
        <f t="shared" si="5"/>
        <v>0</v>
      </c>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c r="HY92" s="19"/>
      <c r="HZ92" s="19"/>
      <c r="IA92" s="19"/>
      <c r="IB92" s="19"/>
      <c r="IC92" s="19"/>
      <c r="ID92" s="19"/>
      <c r="IE92" s="19"/>
      <c r="IF92" s="19"/>
      <c r="IG92" s="19"/>
      <c r="IH92" s="19"/>
      <c r="II92" s="19"/>
      <c r="IJ92" s="19"/>
      <c r="IK92" s="19"/>
      <c r="IL92" s="19"/>
      <c r="IM92" s="19"/>
      <c r="IN92" s="19"/>
      <c r="IO92" s="19"/>
    </row>
    <row r="93" spans="1:249" s="19" customFormat="1" ht="63" x14ac:dyDescent="0.25">
      <c r="A93" s="37" t="s">
        <v>162</v>
      </c>
      <c r="B93" s="36" t="s">
        <v>163</v>
      </c>
      <c r="C93" s="16">
        <v>117.1</v>
      </c>
      <c r="D93" s="16">
        <v>117.1</v>
      </c>
      <c r="E93" s="16">
        <f t="shared" si="3"/>
        <v>0</v>
      </c>
      <c r="F93" s="9"/>
      <c r="G93" s="16">
        <v>117.1</v>
      </c>
      <c r="H93" s="16">
        <v>117.1</v>
      </c>
      <c r="I93" s="14">
        <f t="shared" si="4"/>
        <v>0</v>
      </c>
      <c r="J93" s="16">
        <v>117.1</v>
      </c>
      <c r="K93" s="16">
        <v>117.1</v>
      </c>
      <c r="L93" s="14">
        <f t="shared" si="5"/>
        <v>0</v>
      </c>
    </row>
    <row r="94" spans="1:249" s="38" customFormat="1" ht="94.5" x14ac:dyDescent="0.25">
      <c r="A94" s="28" t="s">
        <v>164</v>
      </c>
      <c r="B94" s="15" t="s">
        <v>165</v>
      </c>
      <c r="C94" s="16">
        <v>2827.4</v>
      </c>
      <c r="D94" s="16">
        <v>2827.4</v>
      </c>
      <c r="E94" s="16">
        <f t="shared" si="3"/>
        <v>0</v>
      </c>
      <c r="F94" s="9"/>
      <c r="G94" s="16">
        <v>2827.4</v>
      </c>
      <c r="H94" s="16">
        <v>2827.4</v>
      </c>
      <c r="I94" s="14">
        <f t="shared" si="4"/>
        <v>0</v>
      </c>
      <c r="J94" s="16">
        <v>2827.4</v>
      </c>
      <c r="K94" s="16">
        <v>2827.4</v>
      </c>
      <c r="L94" s="14">
        <f t="shared" si="5"/>
        <v>0</v>
      </c>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row>
    <row r="95" spans="1:249" s="38" customFormat="1" ht="204.75" x14ac:dyDescent="0.25">
      <c r="A95" s="37" t="s">
        <v>166</v>
      </c>
      <c r="B95" s="36" t="s">
        <v>167</v>
      </c>
      <c r="C95" s="16">
        <v>84.4</v>
      </c>
      <c r="D95" s="16">
        <v>84.4</v>
      </c>
      <c r="E95" s="16">
        <f t="shared" si="3"/>
        <v>0</v>
      </c>
      <c r="F95" s="9"/>
      <c r="G95" s="16">
        <v>84.4</v>
      </c>
      <c r="H95" s="16">
        <v>84.4</v>
      </c>
      <c r="I95" s="14">
        <f t="shared" si="4"/>
        <v>0</v>
      </c>
      <c r="J95" s="16">
        <v>84.4</v>
      </c>
      <c r="K95" s="16">
        <v>84.4</v>
      </c>
      <c r="L95" s="14">
        <f t="shared" si="5"/>
        <v>0</v>
      </c>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row>
    <row r="96" spans="1:249" s="38" customFormat="1" ht="94.5" x14ac:dyDescent="0.25">
      <c r="A96" s="28" t="s">
        <v>168</v>
      </c>
      <c r="B96" s="15" t="s">
        <v>169</v>
      </c>
      <c r="C96" s="16">
        <v>30</v>
      </c>
      <c r="D96" s="16">
        <v>30</v>
      </c>
      <c r="E96" s="16">
        <f t="shared" si="3"/>
        <v>0</v>
      </c>
      <c r="F96" s="9"/>
      <c r="G96" s="16">
        <v>30</v>
      </c>
      <c r="H96" s="16">
        <v>30</v>
      </c>
      <c r="I96" s="14">
        <f t="shared" si="4"/>
        <v>0</v>
      </c>
      <c r="J96" s="16">
        <v>30</v>
      </c>
      <c r="K96" s="16">
        <v>30</v>
      </c>
      <c r="L96" s="14">
        <f t="shared" si="5"/>
        <v>0</v>
      </c>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row>
    <row r="97" spans="1:249" s="38" customFormat="1" ht="94.5" x14ac:dyDescent="0.25">
      <c r="A97" s="28" t="s">
        <v>170</v>
      </c>
      <c r="B97" s="15" t="s">
        <v>169</v>
      </c>
      <c r="C97" s="16">
        <v>200</v>
      </c>
      <c r="D97" s="16">
        <v>200</v>
      </c>
      <c r="E97" s="16">
        <f t="shared" si="3"/>
        <v>0</v>
      </c>
      <c r="F97" s="9"/>
      <c r="G97" s="16">
        <v>200</v>
      </c>
      <c r="H97" s="16">
        <v>200</v>
      </c>
      <c r="I97" s="14">
        <f t="shared" si="4"/>
        <v>0</v>
      </c>
      <c r="J97" s="16">
        <v>200</v>
      </c>
      <c r="K97" s="16">
        <v>200</v>
      </c>
      <c r="L97" s="14">
        <f t="shared" si="5"/>
        <v>0</v>
      </c>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row>
    <row r="98" spans="1:249" s="38" customFormat="1" ht="94.5" x14ac:dyDescent="0.25">
      <c r="A98" s="28" t="s">
        <v>171</v>
      </c>
      <c r="B98" s="15" t="s">
        <v>169</v>
      </c>
      <c r="C98" s="16">
        <v>100</v>
      </c>
      <c r="D98" s="16">
        <v>100</v>
      </c>
      <c r="E98" s="16">
        <f t="shared" si="3"/>
        <v>0</v>
      </c>
      <c r="F98" s="9"/>
      <c r="G98" s="16">
        <v>100</v>
      </c>
      <c r="H98" s="16">
        <v>100</v>
      </c>
      <c r="I98" s="14">
        <f t="shared" si="4"/>
        <v>0</v>
      </c>
      <c r="J98" s="16">
        <v>100</v>
      </c>
      <c r="K98" s="16">
        <v>100</v>
      </c>
      <c r="L98" s="14">
        <f t="shared" si="5"/>
        <v>0</v>
      </c>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row>
    <row r="99" spans="1:249" s="41" customFormat="1" ht="94.5" x14ac:dyDescent="0.25">
      <c r="A99" s="28" t="s">
        <v>172</v>
      </c>
      <c r="B99" s="15" t="s">
        <v>173</v>
      </c>
      <c r="C99" s="16">
        <v>136</v>
      </c>
      <c r="D99" s="16">
        <v>136</v>
      </c>
      <c r="E99" s="16">
        <f t="shared" si="3"/>
        <v>0</v>
      </c>
      <c r="F99" s="9"/>
      <c r="G99" s="16">
        <v>136</v>
      </c>
      <c r="H99" s="16">
        <v>136</v>
      </c>
      <c r="I99" s="14">
        <f t="shared" si="4"/>
        <v>0</v>
      </c>
      <c r="J99" s="16">
        <v>136</v>
      </c>
      <c r="K99" s="16">
        <v>136</v>
      </c>
      <c r="L99" s="14">
        <f t="shared" si="5"/>
        <v>0</v>
      </c>
      <c r="M99" s="39"/>
      <c r="N99" s="39"/>
      <c r="O99" s="39"/>
      <c r="P99" s="40"/>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c r="HJ99" s="39"/>
      <c r="HK99" s="39"/>
      <c r="HL99" s="39"/>
      <c r="HM99" s="39"/>
      <c r="HN99" s="39"/>
      <c r="HO99" s="39"/>
      <c r="HP99" s="39"/>
      <c r="HQ99" s="39"/>
      <c r="HR99" s="39"/>
      <c r="HS99" s="39"/>
      <c r="HT99" s="39"/>
      <c r="HU99" s="39"/>
      <c r="HV99" s="39"/>
      <c r="HW99" s="39"/>
      <c r="HX99" s="39"/>
      <c r="HY99" s="39"/>
      <c r="HZ99" s="39"/>
      <c r="IA99" s="39"/>
      <c r="IB99" s="39"/>
      <c r="IC99" s="39"/>
      <c r="ID99" s="39"/>
      <c r="IE99" s="39"/>
      <c r="IF99" s="39"/>
      <c r="IG99" s="39"/>
      <c r="IH99" s="39"/>
      <c r="II99" s="39"/>
      <c r="IJ99" s="39"/>
      <c r="IK99" s="39"/>
      <c r="IL99" s="39"/>
      <c r="IM99" s="39"/>
      <c r="IN99" s="39"/>
      <c r="IO99" s="39"/>
    </row>
    <row r="100" spans="1:249" s="41" customFormat="1" ht="157.5" x14ac:dyDescent="0.25">
      <c r="A100" s="28" t="s">
        <v>174</v>
      </c>
      <c r="B100" s="15" t="s">
        <v>175</v>
      </c>
      <c r="C100" s="16">
        <v>410</v>
      </c>
      <c r="D100" s="16">
        <v>410</v>
      </c>
      <c r="E100" s="16">
        <f t="shared" si="3"/>
        <v>0</v>
      </c>
      <c r="F100" s="9"/>
      <c r="G100" s="16">
        <v>410</v>
      </c>
      <c r="H100" s="16">
        <v>410</v>
      </c>
      <c r="I100" s="14">
        <f t="shared" si="4"/>
        <v>0</v>
      </c>
      <c r="J100" s="16">
        <v>410</v>
      </c>
      <c r="K100" s="16">
        <v>410</v>
      </c>
      <c r="L100" s="14">
        <f t="shared" si="5"/>
        <v>0</v>
      </c>
      <c r="M100" s="39"/>
      <c r="N100" s="39"/>
      <c r="O100" s="39"/>
      <c r="P100" s="40"/>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c r="GH100" s="39"/>
      <c r="GI100" s="39"/>
      <c r="GJ100" s="39"/>
      <c r="GK100" s="39"/>
      <c r="GL100" s="39"/>
      <c r="GM100" s="39"/>
      <c r="GN100" s="39"/>
      <c r="GO100" s="39"/>
      <c r="GP100" s="39"/>
      <c r="GQ100" s="39"/>
      <c r="GR100" s="39"/>
      <c r="GS100" s="39"/>
      <c r="GT100" s="39"/>
      <c r="GU100" s="39"/>
      <c r="GV100" s="39"/>
      <c r="GW100" s="39"/>
      <c r="GX100" s="39"/>
      <c r="GY100" s="39"/>
      <c r="GZ100" s="39"/>
      <c r="HA100" s="39"/>
      <c r="HB100" s="39"/>
      <c r="HC100" s="39"/>
      <c r="HD100" s="39"/>
      <c r="HE100" s="39"/>
      <c r="HF100" s="39"/>
      <c r="HG100" s="39"/>
      <c r="HH100" s="39"/>
      <c r="HI100" s="39"/>
      <c r="HJ100" s="39"/>
      <c r="HK100" s="39"/>
      <c r="HL100" s="39"/>
      <c r="HM100" s="39"/>
      <c r="HN100" s="39"/>
      <c r="HO100" s="39"/>
      <c r="HP100" s="39"/>
      <c r="HQ100" s="39"/>
      <c r="HR100" s="39"/>
      <c r="HS100" s="39"/>
      <c r="HT100" s="39"/>
      <c r="HU100" s="39"/>
      <c r="HV100" s="39"/>
      <c r="HW100" s="39"/>
      <c r="HX100" s="39"/>
      <c r="HY100" s="39"/>
      <c r="HZ100" s="39"/>
      <c r="IA100" s="39"/>
      <c r="IB100" s="39"/>
      <c r="IC100" s="39"/>
      <c r="ID100" s="39"/>
      <c r="IE100" s="39"/>
      <c r="IF100" s="39"/>
      <c r="IG100" s="39"/>
      <c r="IH100" s="39"/>
      <c r="II100" s="39"/>
      <c r="IJ100" s="39"/>
      <c r="IK100" s="39"/>
      <c r="IL100" s="39"/>
      <c r="IM100" s="39"/>
      <c r="IN100" s="39"/>
      <c r="IO100" s="39"/>
    </row>
    <row r="101" spans="1:249" s="38" customFormat="1" ht="157.5" x14ac:dyDescent="0.25">
      <c r="A101" s="28" t="s">
        <v>176</v>
      </c>
      <c r="B101" s="15" t="s">
        <v>175</v>
      </c>
      <c r="C101" s="16">
        <v>102.5</v>
      </c>
      <c r="D101" s="16">
        <v>102.5</v>
      </c>
      <c r="E101" s="16">
        <f t="shared" si="3"/>
        <v>0</v>
      </c>
      <c r="F101" s="9"/>
      <c r="G101" s="16">
        <v>133.69999999999999</v>
      </c>
      <c r="H101" s="16">
        <v>133.69999999999999</v>
      </c>
      <c r="I101" s="14">
        <f t="shared" si="4"/>
        <v>0</v>
      </c>
      <c r="J101" s="16">
        <v>165.4</v>
      </c>
      <c r="K101" s="16">
        <v>165.4</v>
      </c>
      <c r="L101" s="14">
        <f t="shared" si="5"/>
        <v>0</v>
      </c>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row>
    <row r="102" spans="1:249" s="38" customFormat="1" ht="15.75" x14ac:dyDescent="0.25">
      <c r="A102" s="6" t="s">
        <v>177</v>
      </c>
      <c r="B102" s="7" t="s">
        <v>178</v>
      </c>
      <c r="C102" s="8">
        <f>C103</f>
        <v>306.60000000000002</v>
      </c>
      <c r="D102" s="8">
        <f>D103</f>
        <v>306.60000000000002</v>
      </c>
      <c r="E102" s="8">
        <f t="shared" si="3"/>
        <v>0</v>
      </c>
      <c r="F102" s="9"/>
      <c r="G102" s="8">
        <f>G103</f>
        <v>312.39999999999998</v>
      </c>
      <c r="H102" s="8">
        <f>H103</f>
        <v>312.39999999999998</v>
      </c>
      <c r="I102" s="8">
        <f t="shared" si="4"/>
        <v>0</v>
      </c>
      <c r="J102" s="8">
        <f>J103</f>
        <v>311.89999999999998</v>
      </c>
      <c r="K102" s="8">
        <f>K103</f>
        <v>311.89999999999998</v>
      </c>
      <c r="L102" s="8">
        <f t="shared" si="5"/>
        <v>0</v>
      </c>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row>
    <row r="103" spans="1:249" s="38" customFormat="1" ht="31.5" x14ac:dyDescent="0.25">
      <c r="A103" s="5" t="s">
        <v>179</v>
      </c>
      <c r="B103" s="15" t="s">
        <v>180</v>
      </c>
      <c r="C103" s="14">
        <v>306.60000000000002</v>
      </c>
      <c r="D103" s="14">
        <v>306.60000000000002</v>
      </c>
      <c r="E103" s="14">
        <f t="shared" si="3"/>
        <v>0</v>
      </c>
      <c r="F103" s="9"/>
      <c r="G103" s="14">
        <v>312.39999999999998</v>
      </c>
      <c r="H103" s="14">
        <v>312.39999999999998</v>
      </c>
      <c r="I103" s="14">
        <f t="shared" si="4"/>
        <v>0</v>
      </c>
      <c r="J103" s="14">
        <v>311.89999999999998</v>
      </c>
      <c r="K103" s="14">
        <v>311.89999999999998</v>
      </c>
      <c r="L103" s="14">
        <f t="shared" si="5"/>
        <v>0</v>
      </c>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row>
    <row r="104" spans="1:249" s="38" customFormat="1" ht="15.75" x14ac:dyDescent="0.25">
      <c r="A104" s="75" t="s">
        <v>181</v>
      </c>
      <c r="B104" s="76"/>
      <c r="C104" s="8">
        <f>C102+C73+C64+C51+C47+C36</f>
        <v>123475.9</v>
      </c>
      <c r="D104" s="8">
        <f>D102+D73+D64+D51+D47+D36</f>
        <v>123475.9</v>
      </c>
      <c r="E104" s="8">
        <f t="shared" si="3"/>
        <v>0</v>
      </c>
      <c r="F104" s="9"/>
      <c r="G104" s="8">
        <f>G102+G73+G64+G51+G47+G36</f>
        <v>116883.49999999997</v>
      </c>
      <c r="H104" s="8">
        <f>H102+H73+H64+H51+H47+H36</f>
        <v>116883.49999999997</v>
      </c>
      <c r="I104" s="8">
        <f t="shared" si="4"/>
        <v>0</v>
      </c>
      <c r="J104" s="8">
        <f>J102+J73+J64+J51+J47+J36</f>
        <v>116179.49999999999</v>
      </c>
      <c r="K104" s="8">
        <f>K102+K73+K64+K51+K47+K36</f>
        <v>116179.49999999999</v>
      </c>
      <c r="L104" s="8">
        <f t="shared" si="5"/>
        <v>0</v>
      </c>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row>
    <row r="105" spans="1:249" s="38" customFormat="1" ht="15.75" x14ac:dyDescent="0.25">
      <c r="A105" s="6" t="s">
        <v>182</v>
      </c>
      <c r="B105" s="42" t="s">
        <v>183</v>
      </c>
      <c r="C105" s="8">
        <f>C104+C35</f>
        <v>2315598.6</v>
      </c>
      <c r="D105" s="8">
        <f>D104+D35</f>
        <v>2315598.6</v>
      </c>
      <c r="E105" s="8">
        <f t="shared" si="3"/>
        <v>0</v>
      </c>
      <c r="F105" s="9"/>
      <c r="G105" s="8">
        <f>G104+G35</f>
        <v>2473788.2000000002</v>
      </c>
      <c r="H105" s="8">
        <f>H104+H35</f>
        <v>2473788.2000000002</v>
      </c>
      <c r="I105" s="8">
        <f t="shared" si="4"/>
        <v>0</v>
      </c>
      <c r="J105" s="8">
        <f>J104+J35</f>
        <v>2619505.3000000003</v>
      </c>
      <c r="K105" s="8">
        <f>K104+K35</f>
        <v>2619505.3000000003</v>
      </c>
      <c r="L105" s="8">
        <f t="shared" si="5"/>
        <v>0</v>
      </c>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row>
    <row r="106" spans="1:249" s="38" customFormat="1" ht="47.25" x14ac:dyDescent="0.25">
      <c r="A106" s="6" t="s">
        <v>184</v>
      </c>
      <c r="B106" s="42" t="s">
        <v>185</v>
      </c>
      <c r="C106" s="8">
        <f>C107+C111+C161+C204</f>
        <v>4091791.0999999992</v>
      </c>
      <c r="D106" s="8">
        <f>D107+D111+D161+D204</f>
        <v>4121328.1999999997</v>
      </c>
      <c r="E106" s="8">
        <f t="shared" si="3"/>
        <v>29537.100000000559</v>
      </c>
      <c r="F106" s="9"/>
      <c r="G106" s="8">
        <f>G107+G111+G161+G204</f>
        <v>3720330.9999999995</v>
      </c>
      <c r="H106" s="8">
        <f>H107+H111+H161+H204</f>
        <v>3720330.9999999995</v>
      </c>
      <c r="I106" s="8">
        <f t="shared" si="4"/>
        <v>0</v>
      </c>
      <c r="J106" s="8">
        <f>J107+J111+J161+J204</f>
        <v>3669752.4</v>
      </c>
      <c r="K106" s="8">
        <f>K107+K111+K161+K204</f>
        <v>3669752.4</v>
      </c>
      <c r="L106" s="8">
        <f t="shared" si="5"/>
        <v>0</v>
      </c>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c r="IG106" s="19"/>
      <c r="IH106" s="19"/>
      <c r="II106" s="19"/>
      <c r="IJ106" s="19"/>
      <c r="IK106" s="19"/>
      <c r="IL106" s="19"/>
      <c r="IM106" s="19"/>
    </row>
    <row r="107" spans="1:249" s="38" customFormat="1" ht="31.5" x14ac:dyDescent="0.25">
      <c r="A107" s="6" t="s">
        <v>186</v>
      </c>
      <c r="B107" s="7" t="s">
        <v>187</v>
      </c>
      <c r="C107" s="8">
        <f>SUM(C108:C110)</f>
        <v>337788.7</v>
      </c>
      <c r="D107" s="8">
        <f>SUM(D108:D110)</f>
        <v>343203.9</v>
      </c>
      <c r="E107" s="8">
        <f>D107-C107</f>
        <v>5415.2000000000116</v>
      </c>
      <c r="F107" s="9"/>
      <c r="G107" s="8">
        <f>SUM(G108:G109)</f>
        <v>176472.7</v>
      </c>
      <c r="H107" s="8">
        <f>SUM(H108:H109)</f>
        <v>176472.7</v>
      </c>
      <c r="I107" s="8">
        <f t="shared" si="4"/>
        <v>0</v>
      </c>
      <c r="J107" s="8">
        <f>SUM(J108:J109)</f>
        <v>158427.70000000001</v>
      </c>
      <c r="K107" s="8">
        <f>SUM(K108:K109)</f>
        <v>158427.70000000001</v>
      </c>
      <c r="L107" s="8">
        <f t="shared" si="5"/>
        <v>0</v>
      </c>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c r="GD107" s="19"/>
      <c r="GE107" s="19"/>
      <c r="GF107" s="19"/>
      <c r="GG107" s="19"/>
      <c r="GH107" s="19"/>
      <c r="GI107" s="19"/>
      <c r="GJ107" s="19"/>
      <c r="GK107" s="19"/>
      <c r="GL107" s="19"/>
      <c r="GM107" s="19"/>
      <c r="GN107" s="19"/>
      <c r="GO107" s="19"/>
      <c r="GP107" s="19"/>
      <c r="GQ107" s="19"/>
      <c r="GR107" s="19"/>
      <c r="GS107" s="19"/>
      <c r="GT107" s="19"/>
      <c r="GU107" s="19"/>
      <c r="GV107" s="19"/>
      <c r="GW107" s="19"/>
      <c r="GX107" s="19"/>
      <c r="GY107" s="19"/>
      <c r="GZ107" s="19"/>
      <c r="HA107" s="19"/>
      <c r="HB107" s="19"/>
      <c r="HC107" s="19"/>
      <c r="HD107" s="19"/>
      <c r="HE107" s="19"/>
      <c r="HF107" s="19"/>
      <c r="HG107" s="19"/>
      <c r="HH107" s="19"/>
      <c r="HI107" s="19"/>
      <c r="HJ107" s="19"/>
      <c r="HK107" s="19"/>
      <c r="HL107" s="19"/>
      <c r="HM107" s="19"/>
      <c r="HN107" s="19"/>
      <c r="HO107" s="19"/>
      <c r="HP107" s="19"/>
      <c r="HQ107" s="19"/>
      <c r="HR107" s="19"/>
      <c r="HS107" s="19"/>
      <c r="HT107" s="19"/>
      <c r="HU107" s="19"/>
      <c r="HV107" s="19"/>
      <c r="HW107" s="19"/>
      <c r="HX107" s="19"/>
      <c r="HY107" s="19"/>
      <c r="HZ107" s="19"/>
      <c r="IA107" s="19"/>
      <c r="IB107" s="19"/>
      <c r="IC107" s="19"/>
      <c r="ID107" s="19"/>
      <c r="IE107" s="19"/>
      <c r="IF107" s="19"/>
      <c r="IG107" s="19"/>
      <c r="IH107" s="19"/>
      <c r="II107" s="19"/>
      <c r="IJ107" s="19"/>
      <c r="IK107" s="19"/>
      <c r="IL107" s="19"/>
      <c r="IM107" s="19"/>
    </row>
    <row r="108" spans="1:249" s="38" customFormat="1" ht="47.25" x14ac:dyDescent="0.25">
      <c r="A108" s="5" t="s">
        <v>188</v>
      </c>
      <c r="B108" s="15" t="s">
        <v>189</v>
      </c>
      <c r="C108" s="14">
        <v>237227</v>
      </c>
      <c r="D108" s="14">
        <v>237227</v>
      </c>
      <c r="E108" s="14">
        <f t="shared" si="3"/>
        <v>0</v>
      </c>
      <c r="F108" s="9"/>
      <c r="G108" s="14">
        <v>75911</v>
      </c>
      <c r="H108" s="14">
        <v>75911</v>
      </c>
      <c r="I108" s="14">
        <f t="shared" si="4"/>
        <v>0</v>
      </c>
      <c r="J108" s="14">
        <v>57866</v>
      </c>
      <c r="K108" s="14">
        <v>57866</v>
      </c>
      <c r="L108" s="14">
        <f t="shared" si="5"/>
        <v>0</v>
      </c>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c r="FN108" s="19"/>
      <c r="FO108" s="19"/>
      <c r="FP108" s="19"/>
      <c r="FQ108" s="19"/>
      <c r="FR108" s="19"/>
      <c r="FS108" s="19"/>
      <c r="FT108" s="19"/>
      <c r="FU108" s="19"/>
      <c r="FV108" s="19"/>
      <c r="FW108" s="19"/>
      <c r="FX108" s="19"/>
      <c r="FY108" s="19"/>
      <c r="FZ108" s="19"/>
      <c r="GA108" s="19"/>
      <c r="GB108" s="19"/>
      <c r="GC108" s="19"/>
      <c r="GD108" s="19"/>
      <c r="GE108" s="19"/>
      <c r="GF108" s="19"/>
      <c r="GG108" s="19"/>
      <c r="GH108" s="19"/>
      <c r="GI108" s="19"/>
      <c r="GJ108" s="19"/>
      <c r="GK108" s="19"/>
      <c r="GL108" s="19"/>
      <c r="GM108" s="19"/>
      <c r="GN108" s="19"/>
      <c r="GO108" s="19"/>
      <c r="GP108" s="19"/>
      <c r="GQ108" s="19"/>
      <c r="GR108" s="19"/>
      <c r="GS108" s="19"/>
      <c r="GT108" s="19"/>
      <c r="GU108" s="19"/>
      <c r="GV108" s="19"/>
      <c r="GW108" s="19"/>
      <c r="GX108" s="19"/>
      <c r="GY108" s="19"/>
      <c r="GZ108" s="19"/>
      <c r="HA108" s="19"/>
      <c r="HB108" s="19"/>
      <c r="HC108" s="19"/>
      <c r="HD108" s="19"/>
      <c r="HE108" s="19"/>
      <c r="HF108" s="19"/>
      <c r="HG108" s="19"/>
      <c r="HH108" s="19"/>
      <c r="HI108" s="19"/>
      <c r="HJ108" s="19"/>
      <c r="HK108" s="19"/>
      <c r="HL108" s="19"/>
      <c r="HM108" s="19"/>
      <c r="HN108" s="19"/>
      <c r="HO108" s="19"/>
      <c r="HP108" s="19"/>
      <c r="HQ108" s="19"/>
      <c r="HR108" s="19"/>
      <c r="HS108" s="19"/>
      <c r="HT108" s="19"/>
      <c r="HU108" s="19"/>
      <c r="HV108" s="19"/>
      <c r="HW108" s="19"/>
      <c r="HX108" s="19"/>
      <c r="HY108" s="19"/>
      <c r="HZ108" s="19"/>
      <c r="IA108" s="19"/>
      <c r="IB108" s="19"/>
      <c r="IC108" s="19"/>
      <c r="ID108" s="19"/>
      <c r="IE108" s="19"/>
      <c r="IF108" s="19"/>
      <c r="IG108" s="19"/>
      <c r="IH108" s="19"/>
      <c r="II108" s="19"/>
      <c r="IJ108" s="19"/>
      <c r="IK108" s="19"/>
      <c r="IL108" s="19"/>
      <c r="IM108" s="19"/>
    </row>
    <row r="109" spans="1:249" s="38" customFormat="1" ht="63" x14ac:dyDescent="0.25">
      <c r="A109" s="5" t="s">
        <v>190</v>
      </c>
      <c r="B109" s="15" t="s">
        <v>191</v>
      </c>
      <c r="C109" s="14">
        <v>100561.7</v>
      </c>
      <c r="D109" s="14">
        <v>100561.7</v>
      </c>
      <c r="E109" s="14">
        <f t="shared" si="3"/>
        <v>0</v>
      </c>
      <c r="F109" s="9"/>
      <c r="G109" s="14">
        <v>100561.7</v>
      </c>
      <c r="H109" s="14">
        <v>100561.7</v>
      </c>
      <c r="I109" s="14">
        <f t="shared" si="4"/>
        <v>0</v>
      </c>
      <c r="J109" s="14">
        <v>100561.7</v>
      </c>
      <c r="K109" s="14">
        <v>100561.7</v>
      </c>
      <c r="L109" s="14">
        <f t="shared" si="5"/>
        <v>0</v>
      </c>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c r="HY109" s="19"/>
      <c r="HZ109" s="19"/>
      <c r="IA109" s="19"/>
      <c r="IB109" s="19"/>
      <c r="IC109" s="19"/>
      <c r="ID109" s="19"/>
      <c r="IE109" s="19"/>
      <c r="IF109" s="19"/>
      <c r="IG109" s="19"/>
      <c r="IH109" s="19"/>
      <c r="II109" s="19"/>
      <c r="IJ109" s="19"/>
      <c r="IK109" s="19"/>
      <c r="IL109" s="19"/>
      <c r="IM109" s="19"/>
    </row>
    <row r="110" spans="1:249" s="38" customFormat="1" ht="63" x14ac:dyDescent="0.25">
      <c r="A110" s="37" t="s">
        <v>192</v>
      </c>
      <c r="B110" s="43" t="s">
        <v>193</v>
      </c>
      <c r="C110" s="14">
        <v>0</v>
      </c>
      <c r="D110" s="14">
        <v>5415.2</v>
      </c>
      <c r="E110" s="14">
        <f t="shared" si="3"/>
        <v>5415.2</v>
      </c>
      <c r="F110" s="9" t="s">
        <v>194</v>
      </c>
      <c r="G110" s="14"/>
      <c r="H110" s="14"/>
      <c r="I110" s="14"/>
      <c r="J110" s="14"/>
      <c r="K110" s="14"/>
      <c r="L110" s="14"/>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9"/>
      <c r="FV110" s="19"/>
      <c r="FW110" s="19"/>
      <c r="FX110" s="19"/>
      <c r="FY110" s="19"/>
      <c r="FZ110" s="19"/>
      <c r="GA110" s="19"/>
      <c r="GB110" s="19"/>
      <c r="GC110" s="19"/>
      <c r="GD110" s="19"/>
      <c r="GE110" s="19"/>
      <c r="GF110" s="19"/>
      <c r="GG110" s="19"/>
      <c r="GH110" s="19"/>
      <c r="GI110" s="19"/>
      <c r="GJ110" s="19"/>
      <c r="GK110" s="19"/>
      <c r="GL110" s="19"/>
      <c r="GM110" s="19"/>
      <c r="GN110" s="19"/>
      <c r="GO110" s="19"/>
      <c r="GP110" s="19"/>
      <c r="GQ110" s="19"/>
      <c r="GR110" s="19"/>
      <c r="GS110" s="19"/>
      <c r="GT110" s="19"/>
      <c r="GU110" s="19"/>
      <c r="GV110" s="19"/>
      <c r="GW110" s="19"/>
      <c r="GX110" s="19"/>
      <c r="GY110" s="19"/>
      <c r="GZ110" s="19"/>
      <c r="HA110" s="19"/>
      <c r="HB110" s="19"/>
      <c r="HC110" s="19"/>
      <c r="HD110" s="19"/>
      <c r="HE110" s="19"/>
      <c r="HF110" s="19"/>
      <c r="HG110" s="19"/>
      <c r="HH110" s="19"/>
      <c r="HI110" s="19"/>
      <c r="HJ110" s="19"/>
      <c r="HK110" s="19"/>
      <c r="HL110" s="19"/>
      <c r="HM110" s="19"/>
      <c r="HN110" s="19"/>
      <c r="HO110" s="19"/>
      <c r="HP110" s="19"/>
      <c r="HQ110" s="19"/>
      <c r="HR110" s="19"/>
      <c r="HS110" s="19"/>
      <c r="HT110" s="19"/>
      <c r="HU110" s="19"/>
      <c r="HV110" s="19"/>
      <c r="HW110" s="19"/>
      <c r="HX110" s="19"/>
      <c r="HY110" s="19"/>
      <c r="HZ110" s="19"/>
      <c r="IA110" s="19"/>
      <c r="IB110" s="19"/>
      <c r="IC110" s="19"/>
      <c r="ID110" s="19"/>
      <c r="IE110" s="19"/>
      <c r="IF110" s="19"/>
      <c r="IG110" s="19"/>
      <c r="IH110" s="19"/>
      <c r="II110" s="19"/>
      <c r="IJ110" s="19"/>
      <c r="IK110" s="19"/>
      <c r="IL110" s="19"/>
      <c r="IM110" s="19"/>
    </row>
    <row r="111" spans="1:249" ht="47.25" x14ac:dyDescent="0.25">
      <c r="A111" s="6" t="s">
        <v>195</v>
      </c>
      <c r="B111" s="7" t="s">
        <v>196</v>
      </c>
      <c r="C111" s="8">
        <f>SUM(C112:C160)</f>
        <v>890005.6</v>
      </c>
      <c r="D111" s="8">
        <f>SUM(D112:D160)</f>
        <v>905470.10000000009</v>
      </c>
      <c r="E111" s="8">
        <f t="shared" si="3"/>
        <v>15464.500000000116</v>
      </c>
      <c r="F111" s="9"/>
      <c r="G111" s="8">
        <f>SUM(G112:G160)</f>
        <v>642893.19999999995</v>
      </c>
      <c r="H111" s="8">
        <f>SUM(H112:H160)</f>
        <v>642893.19999999995</v>
      </c>
      <c r="I111" s="8">
        <f t="shared" si="4"/>
        <v>0</v>
      </c>
      <c r="J111" s="8">
        <f>SUM(J112:J160)</f>
        <v>565199.9</v>
      </c>
      <c r="K111" s="8">
        <f>SUM(K112:K160)</f>
        <v>565199.9</v>
      </c>
      <c r="L111" s="8">
        <f t="shared" si="5"/>
        <v>0</v>
      </c>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19"/>
      <c r="FT111" s="19"/>
      <c r="FU111" s="19"/>
      <c r="FV111" s="19"/>
      <c r="FW111" s="19"/>
      <c r="FX111" s="19"/>
      <c r="FY111" s="19"/>
      <c r="FZ111" s="19"/>
      <c r="GA111" s="19"/>
      <c r="GB111" s="19"/>
      <c r="GC111" s="19"/>
      <c r="GD111" s="19"/>
      <c r="GE111" s="19"/>
      <c r="GF111" s="19"/>
      <c r="GG111" s="19"/>
      <c r="GH111" s="19"/>
      <c r="GI111" s="19"/>
      <c r="GJ111" s="19"/>
      <c r="GK111" s="19"/>
      <c r="GL111" s="19"/>
      <c r="GM111" s="19"/>
      <c r="GN111" s="19"/>
      <c r="GO111" s="19"/>
      <c r="GP111" s="19"/>
      <c r="GQ111" s="19"/>
      <c r="GR111" s="19"/>
      <c r="GS111" s="19"/>
      <c r="GT111" s="19"/>
      <c r="GU111" s="19"/>
      <c r="GV111" s="19"/>
      <c r="GW111" s="19"/>
      <c r="GX111" s="19"/>
      <c r="GY111" s="19"/>
      <c r="GZ111" s="19"/>
      <c r="HA111" s="19"/>
      <c r="HB111" s="19"/>
      <c r="HC111" s="19"/>
      <c r="HD111" s="19"/>
      <c r="HE111" s="19"/>
      <c r="HF111" s="19"/>
      <c r="HG111" s="19"/>
      <c r="HH111" s="19"/>
      <c r="HI111" s="19"/>
      <c r="HJ111" s="19"/>
      <c r="HK111" s="19"/>
      <c r="HL111" s="19"/>
      <c r="HM111" s="19"/>
      <c r="HN111" s="19"/>
      <c r="HO111" s="19"/>
      <c r="HP111" s="19"/>
      <c r="HQ111" s="19"/>
      <c r="HR111" s="19"/>
      <c r="HS111" s="19"/>
      <c r="HT111" s="19"/>
      <c r="HU111" s="19"/>
      <c r="HV111" s="19"/>
      <c r="HW111" s="19"/>
      <c r="HX111" s="19"/>
      <c r="HY111" s="19"/>
      <c r="HZ111" s="19"/>
      <c r="IA111" s="19"/>
      <c r="IB111" s="19"/>
      <c r="IC111" s="19"/>
      <c r="ID111" s="19"/>
      <c r="IE111" s="19"/>
      <c r="IF111" s="19"/>
      <c r="IG111" s="19"/>
      <c r="IH111" s="19"/>
      <c r="II111" s="19"/>
      <c r="IJ111" s="19"/>
      <c r="IK111" s="19"/>
      <c r="IL111" s="19"/>
      <c r="IM111" s="19"/>
    </row>
    <row r="112" spans="1:249" ht="126" x14ac:dyDescent="0.25">
      <c r="A112" s="5" t="s">
        <v>197</v>
      </c>
      <c r="B112" s="15" t="s">
        <v>198</v>
      </c>
      <c r="C112" s="14">
        <v>92353.3</v>
      </c>
      <c r="D112" s="14">
        <v>92353.3</v>
      </c>
      <c r="E112" s="14">
        <f t="shared" si="3"/>
        <v>0</v>
      </c>
      <c r="F112" s="9"/>
      <c r="G112" s="16">
        <v>87353.2</v>
      </c>
      <c r="H112" s="16">
        <v>87353.2</v>
      </c>
      <c r="I112" s="14">
        <f t="shared" si="4"/>
        <v>0</v>
      </c>
      <c r="J112" s="16">
        <v>87402.1</v>
      </c>
      <c r="K112" s="16">
        <v>87402.1</v>
      </c>
      <c r="L112" s="14">
        <f t="shared" si="5"/>
        <v>0</v>
      </c>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19"/>
      <c r="FT112" s="19"/>
      <c r="FU112" s="19"/>
      <c r="FV112" s="19"/>
      <c r="FW112" s="19"/>
      <c r="FX112" s="19"/>
      <c r="FY112" s="19"/>
      <c r="FZ112" s="19"/>
      <c r="GA112" s="19"/>
      <c r="GB112" s="19"/>
      <c r="GC112" s="19"/>
      <c r="GD112" s="19"/>
      <c r="GE112" s="19"/>
      <c r="GF112" s="19"/>
      <c r="GG112" s="19"/>
      <c r="GH112" s="19"/>
      <c r="GI112" s="19"/>
      <c r="GJ112" s="19"/>
      <c r="GK112" s="19"/>
      <c r="GL112" s="19"/>
      <c r="GM112" s="19"/>
      <c r="GN112" s="19"/>
      <c r="GO112" s="19"/>
      <c r="GP112" s="19"/>
      <c r="GQ112" s="19"/>
      <c r="GR112" s="19"/>
      <c r="GS112" s="19"/>
      <c r="GT112" s="19"/>
      <c r="GU112" s="19"/>
      <c r="GV112" s="19"/>
      <c r="GW112" s="19"/>
      <c r="GX112" s="19"/>
      <c r="GY112" s="19"/>
      <c r="GZ112" s="19"/>
      <c r="HA112" s="19"/>
      <c r="HB112" s="19"/>
      <c r="HC112" s="19"/>
      <c r="HD112" s="19"/>
      <c r="HE112" s="19"/>
      <c r="HF112" s="19"/>
      <c r="HG112" s="19"/>
      <c r="HH112" s="19"/>
      <c r="HI112" s="19"/>
      <c r="HJ112" s="19"/>
      <c r="HK112" s="19"/>
      <c r="HL112" s="19"/>
      <c r="HM112" s="19"/>
      <c r="HN112" s="19"/>
      <c r="HO112" s="19"/>
      <c r="HP112" s="19"/>
      <c r="HQ112" s="19"/>
      <c r="HR112" s="19"/>
      <c r="HS112" s="19"/>
      <c r="HT112" s="19"/>
      <c r="HU112" s="19"/>
      <c r="HV112" s="19"/>
      <c r="HW112" s="19"/>
      <c r="HX112" s="19"/>
      <c r="HY112" s="19"/>
      <c r="HZ112" s="19"/>
      <c r="IA112" s="19"/>
      <c r="IB112" s="19"/>
      <c r="IC112" s="19"/>
      <c r="ID112" s="19"/>
      <c r="IE112" s="19"/>
      <c r="IF112" s="19"/>
      <c r="IG112" s="19"/>
      <c r="IH112" s="19"/>
      <c r="II112" s="19"/>
      <c r="IJ112" s="19"/>
      <c r="IK112" s="19"/>
      <c r="IL112" s="19"/>
      <c r="IM112" s="19"/>
    </row>
    <row r="113" spans="1:247" ht="110.25" x14ac:dyDescent="0.25">
      <c r="A113" s="5" t="s">
        <v>199</v>
      </c>
      <c r="B113" s="15" t="s">
        <v>200</v>
      </c>
      <c r="C113" s="14">
        <v>0</v>
      </c>
      <c r="D113" s="14">
        <v>42555.8</v>
      </c>
      <c r="E113" s="14">
        <f t="shared" si="3"/>
        <v>42555.8</v>
      </c>
      <c r="F113" s="9"/>
      <c r="G113" s="16">
        <v>0</v>
      </c>
      <c r="H113" s="16">
        <v>0</v>
      </c>
      <c r="I113" s="14">
        <f t="shared" si="4"/>
        <v>0</v>
      </c>
      <c r="J113" s="16">
        <v>0</v>
      </c>
      <c r="K113" s="16">
        <v>0</v>
      </c>
      <c r="L113" s="14">
        <f t="shared" si="5"/>
        <v>0</v>
      </c>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19"/>
      <c r="FT113" s="19"/>
      <c r="FU113" s="19"/>
      <c r="FV113" s="19"/>
      <c r="FW113" s="19"/>
      <c r="FX113" s="19"/>
      <c r="FY113" s="19"/>
      <c r="FZ113" s="19"/>
      <c r="GA113" s="19"/>
      <c r="GB113" s="19"/>
      <c r="GC113" s="19"/>
      <c r="GD113" s="19"/>
      <c r="GE113" s="19"/>
      <c r="GF113" s="19"/>
      <c r="GG113" s="19"/>
      <c r="GH113" s="19"/>
      <c r="GI113" s="19"/>
      <c r="GJ113" s="19"/>
      <c r="GK113" s="19"/>
      <c r="GL113" s="19"/>
      <c r="GM113" s="19"/>
      <c r="GN113" s="19"/>
      <c r="GO113" s="19"/>
      <c r="GP113" s="19"/>
      <c r="GQ113" s="19"/>
      <c r="GR113" s="19"/>
      <c r="GS113" s="19"/>
      <c r="GT113" s="19"/>
      <c r="GU113" s="19"/>
      <c r="GV113" s="19"/>
      <c r="GW113" s="19"/>
      <c r="GX113" s="19"/>
      <c r="GY113" s="19"/>
      <c r="GZ113" s="19"/>
      <c r="HA113" s="19"/>
      <c r="HB113" s="19"/>
      <c r="HC113" s="19"/>
      <c r="HD113" s="19"/>
      <c r="HE113" s="19"/>
      <c r="HF113" s="19"/>
      <c r="HG113" s="19"/>
      <c r="HH113" s="19"/>
      <c r="HI113" s="19"/>
      <c r="HJ113" s="19"/>
      <c r="HK113" s="19"/>
      <c r="HL113" s="19"/>
      <c r="HM113" s="19"/>
      <c r="HN113" s="19"/>
      <c r="HO113" s="19"/>
      <c r="HP113" s="19"/>
      <c r="HQ113" s="19"/>
      <c r="HR113" s="19"/>
      <c r="HS113" s="19"/>
      <c r="HT113" s="19"/>
      <c r="HU113" s="19"/>
      <c r="HV113" s="19"/>
      <c r="HW113" s="19"/>
      <c r="HX113" s="19"/>
      <c r="HY113" s="19"/>
      <c r="HZ113" s="19"/>
      <c r="IA113" s="19"/>
      <c r="IB113" s="19"/>
      <c r="IC113" s="19"/>
      <c r="ID113" s="19"/>
      <c r="IE113" s="19"/>
      <c r="IF113" s="19"/>
      <c r="IG113" s="19"/>
      <c r="IH113" s="19"/>
      <c r="II113" s="19"/>
      <c r="IJ113" s="19"/>
      <c r="IK113" s="19"/>
      <c r="IL113" s="19"/>
      <c r="IM113" s="19"/>
    </row>
    <row r="114" spans="1:247" s="38" customFormat="1" ht="31.5" x14ac:dyDescent="0.25">
      <c r="A114" s="5" t="s">
        <v>201</v>
      </c>
      <c r="B114" s="15" t="s">
        <v>202</v>
      </c>
      <c r="C114" s="14">
        <v>0</v>
      </c>
      <c r="D114" s="14">
        <v>0</v>
      </c>
      <c r="E114" s="14">
        <f t="shared" si="3"/>
        <v>0</v>
      </c>
      <c r="F114" s="9"/>
      <c r="G114" s="16">
        <v>21120.400000000001</v>
      </c>
      <c r="H114" s="16">
        <v>21120.400000000001</v>
      </c>
      <c r="I114" s="14">
        <f t="shared" si="4"/>
        <v>0</v>
      </c>
      <c r="J114" s="16">
        <v>0</v>
      </c>
      <c r="K114" s="16">
        <v>0</v>
      </c>
      <c r="L114" s="14">
        <f t="shared" si="5"/>
        <v>0</v>
      </c>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c r="IH114" s="19"/>
      <c r="II114" s="19"/>
      <c r="IJ114" s="19"/>
      <c r="IK114" s="19"/>
      <c r="IL114" s="19"/>
      <c r="IM114" s="19"/>
    </row>
    <row r="115" spans="1:247" s="38" customFormat="1" ht="78.75" x14ac:dyDescent="0.25">
      <c r="A115" s="5" t="s">
        <v>203</v>
      </c>
      <c r="B115" s="15" t="s">
        <v>204</v>
      </c>
      <c r="C115" s="14">
        <v>0</v>
      </c>
      <c r="D115" s="14">
        <v>0</v>
      </c>
      <c r="E115" s="14">
        <f t="shared" si="3"/>
        <v>0</v>
      </c>
      <c r="F115" s="9"/>
      <c r="G115" s="16">
        <v>17819.7</v>
      </c>
      <c r="H115" s="16">
        <v>17819.7</v>
      </c>
      <c r="I115" s="14">
        <f t="shared" si="4"/>
        <v>0</v>
      </c>
      <c r="J115" s="16">
        <v>0</v>
      </c>
      <c r="K115" s="16">
        <v>0</v>
      </c>
      <c r="L115" s="14">
        <f t="shared" si="5"/>
        <v>0</v>
      </c>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19"/>
      <c r="FT115" s="19"/>
      <c r="FU115" s="19"/>
      <c r="FV115" s="19"/>
      <c r="FW115" s="19"/>
      <c r="FX115" s="19"/>
      <c r="FY115" s="19"/>
      <c r="FZ115" s="19"/>
      <c r="GA115" s="19"/>
      <c r="GB115" s="19"/>
      <c r="GC115" s="19"/>
      <c r="GD115" s="19"/>
      <c r="GE115" s="19"/>
      <c r="GF115" s="19"/>
      <c r="GG115" s="19"/>
      <c r="GH115" s="19"/>
      <c r="GI115" s="19"/>
      <c r="GJ115" s="19"/>
      <c r="GK115" s="19"/>
      <c r="GL115" s="19"/>
      <c r="GM115" s="19"/>
      <c r="GN115" s="19"/>
      <c r="GO115" s="19"/>
      <c r="GP115" s="19"/>
      <c r="GQ115" s="19"/>
      <c r="GR115" s="19"/>
      <c r="GS115" s="19"/>
      <c r="GT115" s="19"/>
      <c r="GU115" s="19"/>
      <c r="GV115" s="19"/>
      <c r="GW115" s="19"/>
      <c r="GX115" s="19"/>
      <c r="GY115" s="19"/>
      <c r="GZ115" s="19"/>
      <c r="HA115" s="19"/>
      <c r="HB115" s="19"/>
      <c r="HC115" s="19"/>
      <c r="HD115" s="19"/>
      <c r="HE115" s="19"/>
      <c r="HF115" s="19"/>
      <c r="HG115" s="19"/>
      <c r="HH115" s="19"/>
      <c r="HI115" s="19"/>
      <c r="HJ115" s="19"/>
      <c r="HK115" s="19"/>
      <c r="HL115" s="19"/>
      <c r="HM115" s="19"/>
      <c r="HN115" s="19"/>
      <c r="HO115" s="19"/>
      <c r="HP115" s="19"/>
      <c r="HQ115" s="19"/>
      <c r="HR115" s="19"/>
      <c r="HS115" s="19"/>
      <c r="HT115" s="19"/>
      <c r="HU115" s="19"/>
      <c r="HV115" s="19"/>
      <c r="HW115" s="19"/>
      <c r="HX115" s="19"/>
      <c r="HY115" s="19"/>
      <c r="HZ115" s="19"/>
      <c r="IA115" s="19"/>
      <c r="IB115" s="19"/>
      <c r="IC115" s="19"/>
      <c r="ID115" s="19"/>
      <c r="IE115" s="19"/>
      <c r="IF115" s="19"/>
      <c r="IG115" s="19"/>
      <c r="IH115" s="19"/>
      <c r="II115" s="19"/>
      <c r="IJ115" s="19"/>
      <c r="IK115" s="19"/>
      <c r="IL115" s="19"/>
      <c r="IM115" s="19"/>
    </row>
    <row r="116" spans="1:247" s="38" customFormat="1" ht="78.75" x14ac:dyDescent="0.25">
      <c r="A116" s="5" t="s">
        <v>205</v>
      </c>
      <c r="B116" s="15" t="s">
        <v>206</v>
      </c>
      <c r="C116" s="14">
        <v>108141.1</v>
      </c>
      <c r="D116" s="14">
        <v>108141.1</v>
      </c>
      <c r="E116" s="14">
        <f t="shared" si="3"/>
        <v>0</v>
      </c>
      <c r="F116" s="9"/>
      <c r="G116" s="16">
        <v>108141.1</v>
      </c>
      <c r="H116" s="16">
        <v>108141.1</v>
      </c>
      <c r="I116" s="14">
        <f t="shared" si="4"/>
        <v>0</v>
      </c>
      <c r="J116" s="16">
        <v>102950.9</v>
      </c>
      <c r="K116" s="16">
        <v>102950.9</v>
      </c>
      <c r="L116" s="14">
        <f t="shared" si="5"/>
        <v>0</v>
      </c>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19"/>
      <c r="FT116" s="19"/>
      <c r="FU116" s="19"/>
      <c r="FV116" s="19"/>
      <c r="FW116" s="19"/>
      <c r="FX116" s="19"/>
      <c r="FY116" s="19"/>
      <c r="FZ116" s="19"/>
      <c r="GA116" s="19"/>
      <c r="GB116" s="19"/>
      <c r="GC116" s="19"/>
      <c r="GD116" s="19"/>
      <c r="GE116" s="19"/>
      <c r="GF116" s="19"/>
      <c r="GG116" s="19"/>
      <c r="GH116" s="19"/>
      <c r="GI116" s="19"/>
      <c r="GJ116" s="19"/>
      <c r="GK116" s="19"/>
      <c r="GL116" s="19"/>
      <c r="GM116" s="19"/>
      <c r="GN116" s="19"/>
      <c r="GO116" s="19"/>
      <c r="GP116" s="19"/>
      <c r="GQ116" s="19"/>
      <c r="GR116" s="19"/>
      <c r="GS116" s="19"/>
      <c r="GT116" s="19"/>
      <c r="GU116" s="19"/>
      <c r="GV116" s="19"/>
      <c r="GW116" s="19"/>
      <c r="GX116" s="19"/>
      <c r="GY116" s="19"/>
      <c r="GZ116" s="19"/>
      <c r="HA116" s="19"/>
      <c r="HB116" s="19"/>
      <c r="HC116" s="19"/>
      <c r="HD116" s="19"/>
      <c r="HE116" s="19"/>
      <c r="HF116" s="19"/>
      <c r="HG116" s="19"/>
      <c r="HH116" s="19"/>
      <c r="HI116" s="19"/>
      <c r="HJ116" s="19"/>
      <c r="HK116" s="19"/>
      <c r="HL116" s="19"/>
      <c r="HM116" s="19"/>
      <c r="HN116" s="19"/>
      <c r="HO116" s="19"/>
      <c r="HP116" s="19"/>
      <c r="HQ116" s="19"/>
      <c r="HR116" s="19"/>
      <c r="HS116" s="19"/>
      <c r="HT116" s="19"/>
      <c r="HU116" s="19"/>
      <c r="HV116" s="19"/>
      <c r="HW116" s="19"/>
      <c r="HX116" s="19"/>
      <c r="HY116" s="19"/>
      <c r="HZ116" s="19"/>
      <c r="IA116" s="19"/>
      <c r="IB116" s="19"/>
      <c r="IC116" s="19"/>
      <c r="ID116" s="19"/>
      <c r="IE116" s="19"/>
      <c r="IF116" s="19"/>
      <c r="IG116" s="19"/>
      <c r="IH116" s="19"/>
      <c r="II116" s="19"/>
      <c r="IJ116" s="19"/>
      <c r="IK116" s="19"/>
      <c r="IL116" s="19"/>
      <c r="IM116" s="19"/>
    </row>
    <row r="117" spans="1:247" ht="63" x14ac:dyDescent="0.25">
      <c r="A117" s="5" t="s">
        <v>207</v>
      </c>
      <c r="B117" s="12" t="s">
        <v>208</v>
      </c>
      <c r="C117" s="14">
        <v>786.9</v>
      </c>
      <c r="D117" s="14">
        <v>786.9</v>
      </c>
      <c r="E117" s="14">
        <f t="shared" si="3"/>
        <v>0</v>
      </c>
      <c r="F117" s="9"/>
      <c r="G117" s="16">
        <v>1046.8</v>
      </c>
      <c r="H117" s="16">
        <v>1046.8</v>
      </c>
      <c r="I117" s="14">
        <f t="shared" si="4"/>
        <v>0</v>
      </c>
      <c r="J117" s="16">
        <v>0</v>
      </c>
      <c r="K117" s="16">
        <v>0</v>
      </c>
      <c r="L117" s="14">
        <f t="shared" si="5"/>
        <v>0</v>
      </c>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c r="IH117" s="19"/>
      <c r="II117" s="19"/>
      <c r="IJ117" s="19"/>
      <c r="IK117" s="19"/>
      <c r="IL117" s="19"/>
      <c r="IM117" s="19"/>
    </row>
    <row r="118" spans="1:247" s="38" customFormat="1" ht="31.5" x14ac:dyDescent="0.25">
      <c r="A118" s="5" t="s">
        <v>209</v>
      </c>
      <c r="B118" s="12" t="s">
        <v>210</v>
      </c>
      <c r="C118" s="14">
        <v>1921.9</v>
      </c>
      <c r="D118" s="14">
        <v>1921.9</v>
      </c>
      <c r="E118" s="14">
        <f t="shared" si="3"/>
        <v>0</v>
      </c>
      <c r="F118" s="9"/>
      <c r="G118" s="16">
        <v>0</v>
      </c>
      <c r="H118" s="16">
        <v>0</v>
      </c>
      <c r="I118" s="14">
        <f t="shared" si="4"/>
        <v>0</v>
      </c>
      <c r="J118" s="16">
        <v>0</v>
      </c>
      <c r="K118" s="16">
        <v>0</v>
      </c>
      <c r="L118" s="14">
        <f t="shared" si="5"/>
        <v>0</v>
      </c>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19"/>
      <c r="FV118" s="19"/>
      <c r="FW118" s="19"/>
      <c r="FX118" s="19"/>
      <c r="FY118" s="19"/>
      <c r="FZ118" s="19"/>
      <c r="GA118" s="19"/>
      <c r="GB118" s="19"/>
      <c r="GC118" s="19"/>
      <c r="GD118" s="19"/>
      <c r="GE118" s="19"/>
      <c r="GF118" s="19"/>
      <c r="GG118" s="19"/>
      <c r="GH118" s="19"/>
      <c r="GI118" s="19"/>
      <c r="GJ118" s="19"/>
      <c r="GK118" s="19"/>
      <c r="GL118" s="19"/>
      <c r="GM118" s="19"/>
      <c r="GN118" s="19"/>
      <c r="GO118" s="19"/>
      <c r="GP118" s="19"/>
      <c r="GQ118" s="19"/>
      <c r="GR118" s="19"/>
      <c r="GS118" s="19"/>
      <c r="GT118" s="19"/>
      <c r="GU118" s="19"/>
      <c r="GV118" s="19"/>
      <c r="GW118" s="19"/>
      <c r="GX118" s="19"/>
      <c r="GY118" s="19"/>
      <c r="GZ118" s="19"/>
      <c r="HA118" s="19"/>
      <c r="HB118" s="19"/>
      <c r="HC118" s="19"/>
      <c r="HD118" s="19"/>
      <c r="HE118" s="19"/>
      <c r="HF118" s="19"/>
      <c r="HG118" s="19"/>
      <c r="HH118" s="19"/>
      <c r="HI118" s="19"/>
      <c r="HJ118" s="19"/>
      <c r="HK118" s="19"/>
      <c r="HL118" s="19"/>
      <c r="HM118" s="19"/>
      <c r="HN118" s="19"/>
      <c r="HO118" s="19"/>
      <c r="HP118" s="19"/>
      <c r="HQ118" s="19"/>
      <c r="HR118" s="19"/>
      <c r="HS118" s="19"/>
      <c r="HT118" s="19"/>
      <c r="HU118" s="19"/>
      <c r="HV118" s="19"/>
      <c r="HW118" s="19"/>
      <c r="HX118" s="19"/>
      <c r="HY118" s="19"/>
      <c r="HZ118" s="19"/>
      <c r="IA118" s="19"/>
      <c r="IB118" s="19"/>
      <c r="IC118" s="19"/>
      <c r="ID118" s="19"/>
      <c r="IE118" s="19"/>
      <c r="IF118" s="19"/>
      <c r="IG118" s="19"/>
      <c r="IH118" s="19"/>
      <c r="II118" s="19"/>
      <c r="IJ118" s="19"/>
      <c r="IK118" s="19"/>
      <c r="IL118" s="19"/>
      <c r="IM118" s="19"/>
    </row>
    <row r="119" spans="1:247" s="38" customFormat="1" ht="78.75" x14ac:dyDescent="0.25">
      <c r="A119" s="44" t="s">
        <v>211</v>
      </c>
      <c r="B119" s="15" t="s">
        <v>212</v>
      </c>
      <c r="C119" s="14">
        <v>808.3</v>
      </c>
      <c r="D119" s="14">
        <v>808.3</v>
      </c>
      <c r="E119" s="14">
        <f t="shared" si="3"/>
        <v>0</v>
      </c>
      <c r="F119" s="9"/>
      <c r="G119" s="16">
        <v>808.3</v>
      </c>
      <c r="H119" s="16">
        <v>808.3</v>
      </c>
      <c r="I119" s="14">
        <f t="shared" si="4"/>
        <v>0</v>
      </c>
      <c r="J119" s="16">
        <v>809.3</v>
      </c>
      <c r="K119" s="16">
        <v>809.3</v>
      </c>
      <c r="L119" s="14">
        <f t="shared" si="5"/>
        <v>0</v>
      </c>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c r="FN119" s="19"/>
      <c r="FO119" s="19"/>
      <c r="FP119" s="19"/>
      <c r="FQ119" s="19"/>
      <c r="FR119" s="19"/>
      <c r="FS119" s="19"/>
      <c r="FT119" s="19"/>
      <c r="FU119" s="19"/>
      <c r="FV119" s="19"/>
      <c r="FW119" s="19"/>
      <c r="FX119" s="19"/>
      <c r="FY119" s="19"/>
      <c r="FZ119" s="19"/>
      <c r="GA119" s="19"/>
      <c r="GB119" s="19"/>
      <c r="GC119" s="19"/>
      <c r="GD119" s="19"/>
      <c r="GE119" s="19"/>
      <c r="GF119" s="19"/>
      <c r="GG119" s="19"/>
      <c r="GH119" s="19"/>
      <c r="GI119" s="19"/>
      <c r="GJ119" s="19"/>
      <c r="GK119" s="19"/>
      <c r="GL119" s="19"/>
      <c r="GM119" s="19"/>
      <c r="GN119" s="19"/>
      <c r="GO119" s="19"/>
      <c r="GP119" s="19"/>
      <c r="GQ119" s="19"/>
      <c r="GR119" s="19"/>
      <c r="GS119" s="19"/>
      <c r="GT119" s="19"/>
      <c r="GU119" s="19"/>
      <c r="GV119" s="19"/>
      <c r="GW119" s="19"/>
      <c r="GX119" s="19"/>
      <c r="GY119" s="19"/>
      <c r="GZ119" s="19"/>
      <c r="HA119" s="19"/>
      <c r="HB119" s="19"/>
      <c r="HC119" s="19"/>
      <c r="HD119" s="19"/>
      <c r="HE119" s="19"/>
      <c r="HF119" s="19"/>
      <c r="HG119" s="19"/>
      <c r="HH119" s="19"/>
      <c r="HI119" s="19"/>
      <c r="HJ119" s="19"/>
      <c r="HK119" s="19"/>
      <c r="HL119" s="19"/>
      <c r="HM119" s="19"/>
      <c r="HN119" s="19"/>
      <c r="HO119" s="19"/>
      <c r="HP119" s="19"/>
      <c r="HQ119" s="19"/>
      <c r="HR119" s="19"/>
      <c r="HS119" s="19"/>
      <c r="HT119" s="19"/>
      <c r="HU119" s="19"/>
      <c r="HV119" s="19"/>
      <c r="HW119" s="19"/>
      <c r="HX119" s="19"/>
      <c r="HY119" s="19"/>
      <c r="HZ119" s="19"/>
      <c r="IA119" s="19"/>
      <c r="IB119" s="19"/>
      <c r="IC119" s="19"/>
      <c r="ID119" s="19"/>
      <c r="IE119" s="19"/>
      <c r="IF119" s="19"/>
      <c r="IG119" s="19"/>
      <c r="IH119" s="19"/>
      <c r="II119" s="19"/>
      <c r="IJ119" s="19"/>
      <c r="IK119" s="19"/>
      <c r="IL119" s="19"/>
      <c r="IM119" s="19"/>
    </row>
    <row r="120" spans="1:247" s="38" customFormat="1" ht="94.5" x14ac:dyDescent="0.25">
      <c r="A120" s="44" t="s">
        <v>211</v>
      </c>
      <c r="B120" s="45" t="s">
        <v>213</v>
      </c>
      <c r="C120" s="14">
        <v>0</v>
      </c>
      <c r="D120" s="14">
        <v>0</v>
      </c>
      <c r="E120" s="14">
        <f t="shared" si="3"/>
        <v>0</v>
      </c>
      <c r="F120" s="9"/>
      <c r="G120" s="16">
        <v>0</v>
      </c>
      <c r="H120" s="16">
        <v>0</v>
      </c>
      <c r="I120" s="14">
        <f t="shared" si="4"/>
        <v>0</v>
      </c>
      <c r="J120" s="16">
        <v>3777</v>
      </c>
      <c r="K120" s="16">
        <v>3777</v>
      </c>
      <c r="L120" s="14">
        <f t="shared" si="5"/>
        <v>0</v>
      </c>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19"/>
      <c r="FV120" s="19"/>
      <c r="FW120" s="19"/>
      <c r="FX120" s="19"/>
      <c r="FY120" s="19"/>
      <c r="FZ120" s="19"/>
      <c r="GA120" s="19"/>
      <c r="GB120" s="19"/>
      <c r="GC120" s="19"/>
      <c r="GD120" s="19"/>
      <c r="GE120" s="19"/>
      <c r="GF120" s="19"/>
      <c r="GG120" s="19"/>
      <c r="GH120" s="19"/>
      <c r="GI120" s="19"/>
      <c r="GJ120" s="19"/>
      <c r="GK120" s="19"/>
      <c r="GL120" s="19"/>
      <c r="GM120" s="19"/>
      <c r="GN120" s="19"/>
      <c r="GO120" s="19"/>
      <c r="GP120" s="19"/>
      <c r="GQ120" s="19"/>
      <c r="GR120" s="19"/>
      <c r="GS120" s="19"/>
      <c r="GT120" s="19"/>
      <c r="GU120" s="19"/>
      <c r="GV120" s="19"/>
      <c r="GW120" s="19"/>
      <c r="GX120" s="19"/>
      <c r="GY120" s="19"/>
      <c r="GZ120" s="19"/>
      <c r="HA120" s="19"/>
      <c r="HB120" s="19"/>
      <c r="HC120" s="19"/>
      <c r="HD120" s="19"/>
      <c r="HE120" s="19"/>
      <c r="HF120" s="19"/>
      <c r="HG120" s="19"/>
      <c r="HH120" s="19"/>
      <c r="HI120" s="19"/>
      <c r="HJ120" s="19"/>
      <c r="HK120" s="19"/>
      <c r="HL120" s="19"/>
      <c r="HM120" s="19"/>
      <c r="HN120" s="19"/>
      <c r="HO120" s="19"/>
      <c r="HP120" s="19"/>
      <c r="HQ120" s="19"/>
      <c r="HR120" s="19"/>
      <c r="HS120" s="19"/>
      <c r="HT120" s="19"/>
      <c r="HU120" s="19"/>
      <c r="HV120" s="19"/>
      <c r="HW120" s="19"/>
      <c r="HX120" s="19"/>
      <c r="HY120" s="19"/>
      <c r="HZ120" s="19"/>
      <c r="IA120" s="19"/>
      <c r="IB120" s="19"/>
      <c r="IC120" s="19"/>
      <c r="ID120" s="19"/>
      <c r="IE120" s="19"/>
      <c r="IF120" s="19"/>
      <c r="IG120" s="19"/>
      <c r="IH120" s="19"/>
      <c r="II120" s="19"/>
      <c r="IJ120" s="19"/>
      <c r="IK120" s="19"/>
      <c r="IL120" s="19"/>
      <c r="IM120" s="19"/>
    </row>
    <row r="121" spans="1:247" s="38" customFormat="1" ht="63" x14ac:dyDescent="0.25">
      <c r="A121" s="44" t="s">
        <v>211</v>
      </c>
      <c r="B121" s="46" t="s">
        <v>214</v>
      </c>
      <c r="C121" s="14">
        <v>63.3</v>
      </c>
      <c r="D121" s="14">
        <v>63.3</v>
      </c>
      <c r="E121" s="14">
        <f t="shared" si="3"/>
        <v>0</v>
      </c>
      <c r="F121" s="9"/>
      <c r="G121" s="16">
        <v>0</v>
      </c>
      <c r="H121" s="16">
        <v>0</v>
      </c>
      <c r="I121" s="14">
        <f t="shared" si="4"/>
        <v>0</v>
      </c>
      <c r="J121" s="16">
        <v>0</v>
      </c>
      <c r="K121" s="16">
        <v>0</v>
      </c>
      <c r="L121" s="14">
        <f t="shared" si="5"/>
        <v>0</v>
      </c>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19"/>
      <c r="FV121" s="19"/>
      <c r="FW121" s="19"/>
      <c r="FX121" s="19"/>
      <c r="FY121" s="19"/>
      <c r="FZ121" s="19"/>
      <c r="GA121" s="19"/>
      <c r="GB121" s="19"/>
      <c r="GC121" s="19"/>
      <c r="GD121" s="19"/>
      <c r="GE121" s="19"/>
      <c r="GF121" s="19"/>
      <c r="GG121" s="19"/>
      <c r="GH121" s="19"/>
      <c r="GI121" s="19"/>
      <c r="GJ121" s="19"/>
      <c r="GK121" s="19"/>
      <c r="GL121" s="19"/>
      <c r="GM121" s="19"/>
      <c r="GN121" s="19"/>
      <c r="GO121" s="19"/>
      <c r="GP121" s="19"/>
      <c r="GQ121" s="19"/>
      <c r="GR121" s="19"/>
      <c r="GS121" s="19"/>
      <c r="GT121" s="19"/>
      <c r="GU121" s="19"/>
      <c r="GV121" s="19"/>
      <c r="GW121" s="19"/>
      <c r="GX121" s="19"/>
      <c r="GY121" s="19"/>
      <c r="GZ121" s="19"/>
      <c r="HA121" s="19"/>
      <c r="HB121" s="19"/>
      <c r="HC121" s="19"/>
      <c r="HD121" s="19"/>
      <c r="HE121" s="19"/>
      <c r="HF121" s="19"/>
      <c r="HG121" s="19"/>
      <c r="HH121" s="19"/>
      <c r="HI121" s="19"/>
      <c r="HJ121" s="19"/>
      <c r="HK121" s="19"/>
      <c r="HL121" s="19"/>
      <c r="HM121" s="19"/>
      <c r="HN121" s="19"/>
      <c r="HO121" s="19"/>
      <c r="HP121" s="19"/>
      <c r="HQ121" s="19"/>
      <c r="HR121" s="19"/>
      <c r="HS121" s="19"/>
      <c r="HT121" s="19"/>
      <c r="HU121" s="19"/>
      <c r="HV121" s="19"/>
      <c r="HW121" s="19"/>
      <c r="HX121" s="19"/>
      <c r="HY121" s="19"/>
      <c r="HZ121" s="19"/>
      <c r="IA121" s="19"/>
      <c r="IB121" s="19"/>
      <c r="IC121" s="19"/>
      <c r="ID121" s="19"/>
      <c r="IE121" s="19"/>
      <c r="IF121" s="19"/>
      <c r="IG121" s="19"/>
      <c r="IH121" s="19"/>
      <c r="II121" s="19"/>
      <c r="IJ121" s="19"/>
      <c r="IK121" s="19"/>
      <c r="IL121" s="19"/>
      <c r="IM121" s="19"/>
    </row>
    <row r="122" spans="1:247" s="38" customFormat="1" ht="47.25" x14ac:dyDescent="0.25">
      <c r="A122" s="47" t="s">
        <v>215</v>
      </c>
      <c r="B122" s="31" t="s">
        <v>216</v>
      </c>
      <c r="C122" s="14">
        <v>58937.8</v>
      </c>
      <c r="D122" s="14">
        <v>58937.8</v>
      </c>
      <c r="E122" s="14">
        <f t="shared" si="3"/>
        <v>0</v>
      </c>
      <c r="F122" s="9"/>
      <c r="G122" s="16">
        <v>65150.1</v>
      </c>
      <c r="H122" s="16">
        <v>65150.1</v>
      </c>
      <c r="I122" s="14">
        <f t="shared" si="4"/>
        <v>0</v>
      </c>
      <c r="J122" s="16">
        <v>0</v>
      </c>
      <c r="K122" s="16">
        <v>0</v>
      </c>
      <c r="L122" s="14">
        <f t="shared" si="5"/>
        <v>0</v>
      </c>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c r="FN122" s="19"/>
      <c r="FO122" s="19"/>
      <c r="FP122" s="19"/>
      <c r="FQ122" s="19"/>
      <c r="FR122" s="19"/>
      <c r="FS122" s="19"/>
      <c r="FT122" s="19"/>
      <c r="FU122" s="19"/>
      <c r="FV122" s="19"/>
      <c r="FW122" s="19"/>
      <c r="FX122" s="19"/>
      <c r="FY122" s="19"/>
      <c r="FZ122" s="19"/>
      <c r="GA122" s="19"/>
      <c r="GB122" s="19"/>
      <c r="GC122" s="19"/>
      <c r="GD122" s="19"/>
      <c r="GE122" s="19"/>
      <c r="GF122" s="19"/>
      <c r="GG122" s="19"/>
      <c r="GH122" s="19"/>
      <c r="GI122" s="19"/>
      <c r="GJ122" s="19"/>
      <c r="GK122" s="19"/>
      <c r="GL122" s="19"/>
      <c r="GM122" s="19"/>
      <c r="GN122" s="19"/>
      <c r="GO122" s="19"/>
      <c r="GP122" s="19"/>
      <c r="GQ122" s="19"/>
      <c r="GR122" s="19"/>
      <c r="GS122" s="19"/>
      <c r="GT122" s="19"/>
      <c r="GU122" s="19"/>
      <c r="GV122" s="19"/>
      <c r="GW122" s="19"/>
      <c r="GX122" s="19"/>
      <c r="GY122" s="19"/>
      <c r="GZ122" s="19"/>
      <c r="HA122" s="19"/>
      <c r="HB122" s="19"/>
      <c r="HC122" s="19"/>
      <c r="HD122" s="19"/>
      <c r="HE122" s="19"/>
      <c r="HF122" s="19"/>
      <c r="HG122" s="19"/>
      <c r="HH122" s="19"/>
      <c r="HI122" s="19"/>
      <c r="HJ122" s="19"/>
      <c r="HK122" s="19"/>
      <c r="HL122" s="19"/>
      <c r="HM122" s="19"/>
      <c r="HN122" s="19"/>
      <c r="HO122" s="19"/>
      <c r="HP122" s="19"/>
      <c r="HQ122" s="19"/>
      <c r="HR122" s="19"/>
      <c r="HS122" s="19"/>
      <c r="HT122" s="19"/>
      <c r="HU122" s="19"/>
      <c r="HV122" s="19"/>
      <c r="HW122" s="19"/>
      <c r="HX122" s="19"/>
      <c r="HY122" s="19"/>
      <c r="HZ122" s="19"/>
      <c r="IA122" s="19"/>
      <c r="IB122" s="19"/>
      <c r="IC122" s="19"/>
      <c r="ID122" s="19"/>
      <c r="IE122" s="19"/>
      <c r="IF122" s="19"/>
      <c r="IG122" s="19"/>
      <c r="IH122" s="19"/>
      <c r="II122" s="19"/>
      <c r="IJ122" s="19"/>
      <c r="IK122" s="19"/>
      <c r="IL122" s="19"/>
      <c r="IM122" s="19"/>
    </row>
    <row r="123" spans="1:247" s="38" customFormat="1" ht="47.25" x14ac:dyDescent="0.25">
      <c r="A123" s="47" t="s">
        <v>217</v>
      </c>
      <c r="B123" s="31" t="s">
        <v>218</v>
      </c>
      <c r="C123" s="14">
        <v>133053.29999999999</v>
      </c>
      <c r="D123" s="14">
        <v>133053.29999999999</v>
      </c>
      <c r="E123" s="14">
        <f t="shared" si="3"/>
        <v>0</v>
      </c>
      <c r="F123" s="9"/>
      <c r="G123" s="16">
        <v>0</v>
      </c>
      <c r="H123" s="16">
        <v>0</v>
      </c>
      <c r="I123" s="14">
        <f t="shared" si="4"/>
        <v>0</v>
      </c>
      <c r="J123" s="16">
        <v>0</v>
      </c>
      <c r="K123" s="16">
        <v>0</v>
      </c>
      <c r="L123" s="14">
        <f t="shared" si="5"/>
        <v>0</v>
      </c>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c r="FN123" s="19"/>
      <c r="FO123" s="19"/>
      <c r="FP123" s="19"/>
      <c r="FQ123" s="19"/>
      <c r="FR123" s="19"/>
      <c r="FS123" s="19"/>
      <c r="FT123" s="19"/>
      <c r="FU123" s="19"/>
      <c r="FV123" s="19"/>
      <c r="FW123" s="19"/>
      <c r="FX123" s="19"/>
      <c r="FY123" s="19"/>
      <c r="FZ123" s="19"/>
      <c r="GA123" s="19"/>
      <c r="GB123" s="19"/>
      <c r="GC123" s="19"/>
      <c r="GD123" s="19"/>
      <c r="GE123" s="19"/>
      <c r="GF123" s="19"/>
      <c r="GG123" s="19"/>
      <c r="GH123" s="19"/>
      <c r="GI123" s="19"/>
      <c r="GJ123" s="19"/>
      <c r="GK123" s="19"/>
      <c r="GL123" s="19"/>
      <c r="GM123" s="19"/>
      <c r="GN123" s="19"/>
      <c r="GO123" s="19"/>
      <c r="GP123" s="19"/>
      <c r="GQ123" s="19"/>
      <c r="GR123" s="19"/>
      <c r="GS123" s="19"/>
      <c r="GT123" s="19"/>
      <c r="GU123" s="19"/>
      <c r="GV123" s="19"/>
      <c r="GW123" s="19"/>
      <c r="GX123" s="19"/>
      <c r="GY123" s="19"/>
      <c r="GZ123" s="19"/>
      <c r="HA123" s="19"/>
      <c r="HB123" s="19"/>
      <c r="HC123" s="19"/>
      <c r="HD123" s="19"/>
      <c r="HE123" s="19"/>
      <c r="HF123" s="19"/>
      <c r="HG123" s="19"/>
      <c r="HH123" s="19"/>
      <c r="HI123" s="19"/>
      <c r="HJ123" s="19"/>
      <c r="HK123" s="19"/>
      <c r="HL123" s="19"/>
      <c r="HM123" s="19"/>
      <c r="HN123" s="19"/>
      <c r="HO123" s="19"/>
      <c r="HP123" s="19"/>
      <c r="HQ123" s="19"/>
      <c r="HR123" s="19"/>
      <c r="HS123" s="19"/>
      <c r="HT123" s="19"/>
      <c r="HU123" s="19"/>
      <c r="HV123" s="19"/>
      <c r="HW123" s="19"/>
      <c r="HX123" s="19"/>
      <c r="HY123" s="19"/>
      <c r="HZ123" s="19"/>
      <c r="IA123" s="19"/>
      <c r="IB123" s="19"/>
      <c r="IC123" s="19"/>
      <c r="ID123" s="19"/>
      <c r="IE123" s="19"/>
      <c r="IF123" s="19"/>
      <c r="IG123" s="19"/>
      <c r="IH123" s="19"/>
      <c r="II123" s="19"/>
      <c r="IJ123" s="19"/>
      <c r="IK123" s="19"/>
      <c r="IL123" s="19"/>
      <c r="IM123" s="19"/>
    </row>
    <row r="124" spans="1:247" s="38" customFormat="1" ht="63" x14ac:dyDescent="0.25">
      <c r="A124" s="5" t="s">
        <v>219</v>
      </c>
      <c r="B124" s="12" t="s">
        <v>220</v>
      </c>
      <c r="C124" s="14">
        <v>0</v>
      </c>
      <c r="D124" s="14">
        <v>0</v>
      </c>
      <c r="E124" s="14">
        <f t="shared" si="3"/>
        <v>0</v>
      </c>
      <c r="F124" s="9"/>
      <c r="G124" s="16">
        <v>23151.8</v>
      </c>
      <c r="H124" s="16">
        <v>23151.8</v>
      </c>
      <c r="I124" s="14">
        <f t="shared" si="4"/>
        <v>0</v>
      </c>
      <c r="J124" s="16">
        <v>23151.8</v>
      </c>
      <c r="K124" s="16">
        <v>23151.8</v>
      </c>
      <c r="L124" s="14">
        <f t="shared" si="5"/>
        <v>0</v>
      </c>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c r="FN124" s="19"/>
      <c r="FO124" s="19"/>
      <c r="FP124" s="19"/>
      <c r="FQ124" s="19"/>
      <c r="FR124" s="19"/>
      <c r="FS124" s="19"/>
      <c r="FT124" s="19"/>
      <c r="FU124" s="19"/>
      <c r="FV124" s="19"/>
      <c r="FW124" s="19"/>
      <c r="FX124" s="19"/>
      <c r="FY124" s="19"/>
      <c r="FZ124" s="19"/>
      <c r="GA124" s="19"/>
      <c r="GB124" s="19"/>
      <c r="GC124" s="19"/>
      <c r="GD124" s="19"/>
      <c r="GE124" s="19"/>
      <c r="GF124" s="19"/>
      <c r="GG124" s="19"/>
      <c r="GH124" s="19"/>
      <c r="GI124" s="19"/>
      <c r="GJ124" s="19"/>
      <c r="GK124" s="19"/>
      <c r="GL124" s="19"/>
      <c r="GM124" s="19"/>
      <c r="GN124" s="19"/>
      <c r="GO124" s="19"/>
      <c r="GP124" s="19"/>
      <c r="GQ124" s="19"/>
      <c r="GR124" s="19"/>
      <c r="GS124" s="19"/>
      <c r="GT124" s="19"/>
      <c r="GU124" s="19"/>
      <c r="GV124" s="19"/>
      <c r="GW124" s="19"/>
      <c r="GX124" s="19"/>
      <c r="GY124" s="19"/>
      <c r="GZ124" s="19"/>
      <c r="HA124" s="19"/>
      <c r="HB124" s="19"/>
      <c r="HC124" s="19"/>
      <c r="HD124" s="19"/>
      <c r="HE124" s="19"/>
      <c r="HF124" s="19"/>
      <c r="HG124" s="19"/>
      <c r="HH124" s="19"/>
      <c r="HI124" s="19"/>
      <c r="HJ124" s="19"/>
      <c r="HK124" s="19"/>
      <c r="HL124" s="19"/>
      <c r="HM124" s="19"/>
      <c r="HN124" s="19"/>
      <c r="HO124" s="19"/>
      <c r="HP124" s="19"/>
      <c r="HQ124" s="19"/>
      <c r="HR124" s="19"/>
      <c r="HS124" s="19"/>
      <c r="HT124" s="19"/>
      <c r="HU124" s="19"/>
      <c r="HV124" s="19"/>
      <c r="HW124" s="19"/>
      <c r="HX124" s="19"/>
      <c r="HY124" s="19"/>
      <c r="HZ124" s="19"/>
      <c r="IA124" s="19"/>
      <c r="IB124" s="19"/>
      <c r="IC124" s="19"/>
      <c r="ID124" s="19"/>
      <c r="IE124" s="19"/>
      <c r="IF124" s="19"/>
      <c r="IG124" s="19"/>
      <c r="IH124" s="19"/>
      <c r="II124" s="19"/>
      <c r="IJ124" s="19"/>
      <c r="IK124" s="19"/>
      <c r="IL124" s="19"/>
      <c r="IM124" s="19"/>
    </row>
    <row r="125" spans="1:247" s="38" customFormat="1" ht="78.75" x14ac:dyDescent="0.25">
      <c r="A125" s="5" t="s">
        <v>219</v>
      </c>
      <c r="B125" s="12" t="s">
        <v>221</v>
      </c>
      <c r="C125" s="14">
        <v>55245.599999999999</v>
      </c>
      <c r="D125" s="14">
        <v>0</v>
      </c>
      <c r="E125" s="14">
        <f t="shared" si="3"/>
        <v>-55245.599999999999</v>
      </c>
      <c r="F125" s="9"/>
      <c r="G125" s="16">
        <v>0</v>
      </c>
      <c r="H125" s="16">
        <v>0</v>
      </c>
      <c r="I125" s="14">
        <f t="shared" si="4"/>
        <v>0</v>
      </c>
      <c r="J125" s="16">
        <v>0</v>
      </c>
      <c r="K125" s="16">
        <v>0</v>
      </c>
      <c r="L125" s="14">
        <f t="shared" si="5"/>
        <v>0</v>
      </c>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c r="IF125" s="19"/>
      <c r="IG125" s="19"/>
      <c r="IH125" s="19"/>
      <c r="II125" s="19"/>
      <c r="IJ125" s="19"/>
      <c r="IK125" s="19"/>
      <c r="IL125" s="19"/>
      <c r="IM125" s="19"/>
    </row>
    <row r="126" spans="1:247" s="38" customFormat="1" ht="47.25" x14ac:dyDescent="0.25">
      <c r="A126" s="47" t="s">
        <v>222</v>
      </c>
      <c r="B126" s="15" t="s">
        <v>223</v>
      </c>
      <c r="C126" s="14">
        <v>135038.29999999999</v>
      </c>
      <c r="D126" s="14">
        <v>135038.29999999999</v>
      </c>
      <c r="E126" s="14">
        <f t="shared" si="3"/>
        <v>0</v>
      </c>
      <c r="F126" s="9"/>
      <c r="G126" s="16">
        <v>0</v>
      </c>
      <c r="H126" s="16">
        <v>0</v>
      </c>
      <c r="I126" s="14">
        <f t="shared" si="4"/>
        <v>0</v>
      </c>
      <c r="J126" s="16">
        <v>0</v>
      </c>
      <c r="K126" s="16">
        <v>0</v>
      </c>
      <c r="L126" s="14">
        <f t="shared" si="5"/>
        <v>0</v>
      </c>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c r="FN126" s="19"/>
      <c r="FO126" s="19"/>
      <c r="FP126" s="19"/>
      <c r="FQ126" s="19"/>
      <c r="FR126" s="19"/>
      <c r="FS126" s="19"/>
      <c r="FT126" s="19"/>
      <c r="FU126" s="19"/>
      <c r="FV126" s="19"/>
      <c r="FW126" s="19"/>
      <c r="FX126" s="19"/>
      <c r="FY126" s="19"/>
      <c r="FZ126" s="19"/>
      <c r="GA126" s="19"/>
      <c r="GB126" s="19"/>
      <c r="GC126" s="19"/>
      <c r="GD126" s="19"/>
      <c r="GE126" s="19"/>
      <c r="GF126" s="19"/>
      <c r="GG126" s="19"/>
      <c r="GH126" s="19"/>
      <c r="GI126" s="19"/>
      <c r="GJ126" s="19"/>
      <c r="GK126" s="19"/>
      <c r="GL126" s="19"/>
      <c r="GM126" s="19"/>
      <c r="GN126" s="19"/>
      <c r="GO126" s="19"/>
      <c r="GP126" s="19"/>
      <c r="GQ126" s="19"/>
      <c r="GR126" s="19"/>
      <c r="GS126" s="19"/>
      <c r="GT126" s="19"/>
      <c r="GU126" s="19"/>
      <c r="GV126" s="19"/>
      <c r="GW126" s="19"/>
      <c r="GX126" s="19"/>
      <c r="GY126" s="19"/>
      <c r="GZ126" s="19"/>
      <c r="HA126" s="19"/>
      <c r="HB126" s="19"/>
      <c r="HC126" s="19"/>
      <c r="HD126" s="19"/>
      <c r="HE126" s="19"/>
      <c r="HF126" s="19"/>
      <c r="HG126" s="19"/>
      <c r="HH126" s="19"/>
      <c r="HI126" s="19"/>
      <c r="HJ126" s="19"/>
      <c r="HK126" s="19"/>
      <c r="HL126" s="19"/>
      <c r="HM126" s="19"/>
      <c r="HN126" s="19"/>
      <c r="HO126" s="19"/>
      <c r="HP126" s="19"/>
      <c r="HQ126" s="19"/>
      <c r="HR126" s="19"/>
      <c r="HS126" s="19"/>
      <c r="HT126" s="19"/>
      <c r="HU126" s="19"/>
      <c r="HV126" s="19"/>
      <c r="HW126" s="19"/>
      <c r="HX126" s="19"/>
      <c r="HY126" s="19"/>
      <c r="HZ126" s="19"/>
      <c r="IA126" s="19"/>
      <c r="IB126" s="19"/>
      <c r="IC126" s="19"/>
      <c r="ID126" s="19"/>
      <c r="IE126" s="19"/>
      <c r="IF126" s="19"/>
      <c r="IG126" s="19"/>
      <c r="IH126" s="19"/>
      <c r="II126" s="19"/>
      <c r="IJ126" s="19"/>
      <c r="IK126" s="19"/>
      <c r="IL126" s="19"/>
      <c r="IM126" s="19"/>
    </row>
    <row r="127" spans="1:247" s="38" customFormat="1" ht="78.75" x14ac:dyDescent="0.25">
      <c r="A127" s="63" t="s">
        <v>222</v>
      </c>
      <c r="B127" s="64" t="s">
        <v>224</v>
      </c>
      <c r="C127" s="65">
        <v>0</v>
      </c>
      <c r="D127" s="65">
        <v>12689.8</v>
      </c>
      <c r="E127" s="65">
        <f t="shared" si="3"/>
        <v>12689.8</v>
      </c>
      <c r="F127" s="66"/>
      <c r="G127" s="16"/>
      <c r="H127" s="16"/>
      <c r="I127" s="14"/>
      <c r="J127" s="16"/>
      <c r="K127" s="16"/>
      <c r="L127" s="14"/>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c r="FN127" s="19"/>
      <c r="FO127" s="19"/>
      <c r="FP127" s="19"/>
      <c r="FQ127" s="19"/>
      <c r="FR127" s="19"/>
      <c r="FS127" s="19"/>
      <c r="FT127" s="19"/>
      <c r="FU127" s="19"/>
      <c r="FV127" s="19"/>
      <c r="FW127" s="19"/>
      <c r="FX127" s="19"/>
      <c r="FY127" s="19"/>
      <c r="FZ127" s="19"/>
      <c r="GA127" s="19"/>
      <c r="GB127" s="19"/>
      <c r="GC127" s="19"/>
      <c r="GD127" s="19"/>
      <c r="GE127" s="19"/>
      <c r="GF127" s="19"/>
      <c r="GG127" s="19"/>
      <c r="GH127" s="19"/>
      <c r="GI127" s="19"/>
      <c r="GJ127" s="19"/>
      <c r="GK127" s="19"/>
      <c r="GL127" s="19"/>
      <c r="GM127" s="19"/>
      <c r="GN127" s="19"/>
      <c r="GO127" s="19"/>
      <c r="GP127" s="19"/>
      <c r="GQ127" s="19"/>
      <c r="GR127" s="19"/>
      <c r="GS127" s="19"/>
      <c r="GT127" s="19"/>
      <c r="GU127" s="19"/>
      <c r="GV127" s="19"/>
      <c r="GW127" s="19"/>
      <c r="GX127" s="19"/>
      <c r="GY127" s="19"/>
      <c r="GZ127" s="19"/>
      <c r="HA127" s="19"/>
      <c r="HB127" s="19"/>
      <c r="HC127" s="19"/>
      <c r="HD127" s="19"/>
      <c r="HE127" s="19"/>
      <c r="HF127" s="19"/>
      <c r="HG127" s="19"/>
      <c r="HH127" s="19"/>
      <c r="HI127" s="19"/>
      <c r="HJ127" s="19"/>
      <c r="HK127" s="19"/>
      <c r="HL127" s="19"/>
      <c r="HM127" s="19"/>
      <c r="HN127" s="19"/>
      <c r="HO127" s="19"/>
      <c r="HP127" s="19"/>
      <c r="HQ127" s="19"/>
      <c r="HR127" s="19"/>
      <c r="HS127" s="19"/>
      <c r="HT127" s="19"/>
      <c r="HU127" s="19"/>
      <c r="HV127" s="19"/>
      <c r="HW127" s="19"/>
      <c r="HX127" s="19"/>
      <c r="HY127" s="19"/>
      <c r="HZ127" s="19"/>
      <c r="IA127" s="19"/>
      <c r="IB127" s="19"/>
      <c r="IC127" s="19"/>
      <c r="ID127" s="19"/>
      <c r="IE127" s="19"/>
      <c r="IF127" s="19"/>
      <c r="IG127" s="19"/>
      <c r="IH127" s="19"/>
      <c r="II127" s="19"/>
      <c r="IJ127" s="19"/>
      <c r="IK127" s="19"/>
      <c r="IL127" s="19"/>
      <c r="IM127" s="19"/>
    </row>
    <row r="128" spans="1:247" s="38" customFormat="1" ht="78.75" x14ac:dyDescent="0.25">
      <c r="A128" s="47" t="s">
        <v>222</v>
      </c>
      <c r="B128" s="15" t="s">
        <v>225</v>
      </c>
      <c r="C128" s="14">
        <v>100000</v>
      </c>
      <c r="D128" s="14">
        <v>100000</v>
      </c>
      <c r="E128" s="14">
        <f t="shared" si="3"/>
        <v>0</v>
      </c>
      <c r="F128" s="9"/>
      <c r="G128" s="16">
        <v>100000</v>
      </c>
      <c r="H128" s="16">
        <v>100000</v>
      </c>
      <c r="I128" s="14">
        <f t="shared" si="4"/>
        <v>0</v>
      </c>
      <c r="J128" s="16">
        <v>100000</v>
      </c>
      <c r="K128" s="16">
        <v>100000</v>
      </c>
      <c r="L128" s="14">
        <f t="shared" si="5"/>
        <v>0</v>
      </c>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c r="IF128" s="19"/>
      <c r="IG128" s="19"/>
      <c r="IH128" s="19"/>
      <c r="II128" s="19"/>
      <c r="IJ128" s="19"/>
      <c r="IK128" s="19"/>
      <c r="IL128" s="19"/>
      <c r="IM128" s="19"/>
    </row>
    <row r="129" spans="1:247" s="38" customFormat="1" ht="78.75" x14ac:dyDescent="0.25">
      <c r="A129" s="47" t="s">
        <v>222</v>
      </c>
      <c r="B129" s="15" t="s">
        <v>226</v>
      </c>
      <c r="C129" s="14">
        <v>5000</v>
      </c>
      <c r="D129" s="14">
        <v>5000</v>
      </c>
      <c r="E129" s="14">
        <f t="shared" si="3"/>
        <v>0</v>
      </c>
      <c r="F129" s="9"/>
      <c r="G129" s="16">
        <v>5000</v>
      </c>
      <c r="H129" s="16">
        <v>5000</v>
      </c>
      <c r="I129" s="14">
        <f t="shared" si="4"/>
        <v>0</v>
      </c>
      <c r="J129" s="16">
        <v>5000</v>
      </c>
      <c r="K129" s="16">
        <v>5000</v>
      </c>
      <c r="L129" s="14">
        <f t="shared" si="5"/>
        <v>0</v>
      </c>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c r="IF129" s="19"/>
      <c r="IG129" s="19"/>
      <c r="IH129" s="19"/>
      <c r="II129" s="19"/>
      <c r="IJ129" s="19"/>
      <c r="IK129" s="19"/>
      <c r="IL129" s="19"/>
      <c r="IM129" s="19"/>
    </row>
    <row r="130" spans="1:247" s="38" customFormat="1" ht="141.75" x14ac:dyDescent="0.25">
      <c r="A130" s="47" t="s">
        <v>222</v>
      </c>
      <c r="B130" s="15" t="s">
        <v>227</v>
      </c>
      <c r="C130" s="14">
        <v>72345.3</v>
      </c>
      <c r="D130" s="14">
        <v>72345.3</v>
      </c>
      <c r="E130" s="14">
        <f t="shared" si="3"/>
        <v>0</v>
      </c>
      <c r="F130" s="9"/>
      <c r="G130" s="16">
        <v>68728</v>
      </c>
      <c r="H130" s="16">
        <v>68728</v>
      </c>
      <c r="I130" s="14">
        <f t="shared" si="4"/>
        <v>0</v>
      </c>
      <c r="J130" s="16">
        <v>65110.7</v>
      </c>
      <c r="K130" s="16">
        <v>65110.7</v>
      </c>
      <c r="L130" s="14">
        <f t="shared" si="5"/>
        <v>0</v>
      </c>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c r="IG130" s="19"/>
      <c r="IH130" s="19"/>
      <c r="II130" s="19"/>
      <c r="IJ130" s="19"/>
      <c r="IK130" s="19"/>
      <c r="IL130" s="19"/>
      <c r="IM130" s="19"/>
    </row>
    <row r="131" spans="1:247" s="38" customFormat="1" ht="63" x14ac:dyDescent="0.25">
      <c r="A131" s="47" t="s">
        <v>222</v>
      </c>
      <c r="B131" s="15" t="s">
        <v>228</v>
      </c>
      <c r="C131" s="14">
        <v>7094.4</v>
      </c>
      <c r="D131" s="14">
        <v>7094.4</v>
      </c>
      <c r="E131" s="14">
        <f t="shared" si="3"/>
        <v>0</v>
      </c>
      <c r="F131" s="9"/>
      <c r="G131" s="16">
        <v>6984.9</v>
      </c>
      <c r="H131" s="16">
        <v>6984.9</v>
      </c>
      <c r="I131" s="14">
        <f t="shared" si="4"/>
        <v>0</v>
      </c>
      <c r="J131" s="16">
        <v>6992.7</v>
      </c>
      <c r="K131" s="16">
        <v>6992.7</v>
      </c>
      <c r="L131" s="14">
        <f t="shared" si="5"/>
        <v>0</v>
      </c>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c r="HR131" s="19"/>
      <c r="HS131" s="19"/>
      <c r="HT131" s="19"/>
      <c r="HU131" s="19"/>
      <c r="HV131" s="19"/>
      <c r="HW131" s="19"/>
      <c r="HX131" s="19"/>
      <c r="HY131" s="19"/>
      <c r="HZ131" s="19"/>
      <c r="IA131" s="19"/>
      <c r="IB131" s="19"/>
      <c r="IC131" s="19"/>
      <c r="ID131" s="19"/>
      <c r="IE131" s="19"/>
      <c r="IF131" s="19"/>
      <c r="IG131" s="19"/>
      <c r="IH131" s="19"/>
      <c r="II131" s="19"/>
      <c r="IJ131" s="19"/>
      <c r="IK131" s="19"/>
      <c r="IL131" s="19"/>
      <c r="IM131" s="19"/>
    </row>
    <row r="132" spans="1:247" s="38" customFormat="1" ht="141.75" x14ac:dyDescent="0.25">
      <c r="A132" s="47" t="s">
        <v>222</v>
      </c>
      <c r="B132" s="12" t="s">
        <v>229</v>
      </c>
      <c r="C132" s="14">
        <v>8244.1</v>
      </c>
      <c r="D132" s="14">
        <v>8244.1</v>
      </c>
      <c r="E132" s="14">
        <f t="shared" si="3"/>
        <v>0</v>
      </c>
      <c r="F132" s="9"/>
      <c r="G132" s="16">
        <v>25697</v>
      </c>
      <c r="H132" s="16">
        <v>25697</v>
      </c>
      <c r="I132" s="14">
        <f t="shared" si="4"/>
        <v>0</v>
      </c>
      <c r="J132" s="16">
        <v>25697</v>
      </c>
      <c r="K132" s="16">
        <v>25697</v>
      </c>
      <c r="L132" s="14">
        <f t="shared" si="5"/>
        <v>0</v>
      </c>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c r="IF132" s="19"/>
      <c r="IG132" s="19"/>
      <c r="IH132" s="19"/>
      <c r="II132" s="19"/>
      <c r="IJ132" s="19"/>
      <c r="IK132" s="19"/>
      <c r="IL132" s="19"/>
      <c r="IM132" s="19"/>
    </row>
    <row r="133" spans="1:247" s="38" customFormat="1" ht="38.25" x14ac:dyDescent="0.25">
      <c r="A133" s="47" t="s">
        <v>222</v>
      </c>
      <c r="B133" s="12" t="s">
        <v>230</v>
      </c>
      <c r="C133" s="14">
        <v>13435.5</v>
      </c>
      <c r="D133" s="14">
        <v>28900</v>
      </c>
      <c r="E133" s="14">
        <f t="shared" si="3"/>
        <v>15464.5</v>
      </c>
      <c r="F133" s="9" t="s">
        <v>231</v>
      </c>
      <c r="G133" s="16">
        <v>0</v>
      </c>
      <c r="H133" s="16">
        <v>0</v>
      </c>
      <c r="I133" s="14">
        <f t="shared" si="4"/>
        <v>0</v>
      </c>
      <c r="J133" s="16">
        <v>0</v>
      </c>
      <c r="K133" s="16">
        <v>0</v>
      </c>
      <c r="L133" s="14">
        <f t="shared" si="5"/>
        <v>0</v>
      </c>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row>
    <row r="134" spans="1:247" ht="63" x14ac:dyDescent="0.25">
      <c r="A134" s="5" t="s">
        <v>232</v>
      </c>
      <c r="B134" s="15" t="s">
        <v>233</v>
      </c>
      <c r="C134" s="14">
        <v>24331.9</v>
      </c>
      <c r="D134" s="14">
        <v>24331.9</v>
      </c>
      <c r="E134" s="14">
        <f t="shared" si="3"/>
        <v>0</v>
      </c>
      <c r="F134" s="9"/>
      <c r="G134" s="14">
        <v>24331.9</v>
      </c>
      <c r="H134" s="14">
        <v>24331.9</v>
      </c>
      <c r="I134" s="14">
        <f t="shared" si="4"/>
        <v>0</v>
      </c>
      <c r="J134" s="14">
        <v>24331.9</v>
      </c>
      <c r="K134" s="14">
        <v>24331.9</v>
      </c>
      <c r="L134" s="14">
        <f t="shared" si="5"/>
        <v>0</v>
      </c>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row>
    <row r="135" spans="1:247" s="38" customFormat="1" ht="63" x14ac:dyDescent="0.25">
      <c r="A135" s="5" t="s">
        <v>234</v>
      </c>
      <c r="B135" s="12" t="s">
        <v>235</v>
      </c>
      <c r="C135" s="14">
        <v>1584.9</v>
      </c>
      <c r="D135" s="14">
        <v>1584.9</v>
      </c>
      <c r="E135" s="14">
        <f t="shared" ref="E135:E198" si="6">D135-C135</f>
        <v>0</v>
      </c>
      <c r="F135" s="9"/>
      <c r="G135" s="14">
        <v>1584.9</v>
      </c>
      <c r="H135" s="14">
        <v>1584.9</v>
      </c>
      <c r="I135" s="14">
        <f t="shared" si="4"/>
        <v>0</v>
      </c>
      <c r="J135" s="14">
        <v>1584.9</v>
      </c>
      <c r="K135" s="14">
        <v>1584.9</v>
      </c>
      <c r="L135" s="14">
        <f t="shared" si="5"/>
        <v>0</v>
      </c>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c r="IG135" s="19"/>
      <c r="IH135" s="19"/>
      <c r="II135" s="19"/>
      <c r="IJ135" s="19"/>
      <c r="IK135" s="19"/>
      <c r="IL135" s="19"/>
      <c r="IM135" s="19"/>
    </row>
    <row r="136" spans="1:247" s="38" customFormat="1" ht="94.5" x14ac:dyDescent="0.25">
      <c r="A136" s="5" t="s">
        <v>234</v>
      </c>
      <c r="B136" s="12" t="s">
        <v>236</v>
      </c>
      <c r="C136" s="14">
        <v>704.4</v>
      </c>
      <c r="D136" s="14">
        <v>704.4</v>
      </c>
      <c r="E136" s="14">
        <f t="shared" si="6"/>
        <v>0</v>
      </c>
      <c r="F136" s="9"/>
      <c r="G136" s="14">
        <v>704.4</v>
      </c>
      <c r="H136" s="14">
        <v>704.4</v>
      </c>
      <c r="I136" s="14">
        <f t="shared" si="4"/>
        <v>0</v>
      </c>
      <c r="J136" s="14">
        <v>704.4</v>
      </c>
      <c r="K136" s="14">
        <v>704.4</v>
      </c>
      <c r="L136" s="14">
        <f t="shared" si="5"/>
        <v>0</v>
      </c>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c r="IF136" s="19"/>
      <c r="IG136" s="19"/>
      <c r="IH136" s="19"/>
      <c r="II136" s="19"/>
      <c r="IJ136" s="19"/>
      <c r="IK136" s="19"/>
      <c r="IL136" s="19"/>
      <c r="IM136" s="19"/>
    </row>
    <row r="137" spans="1:247" s="38" customFormat="1" ht="63" x14ac:dyDescent="0.25">
      <c r="A137" s="5" t="s">
        <v>234</v>
      </c>
      <c r="B137" s="12" t="s">
        <v>237</v>
      </c>
      <c r="C137" s="14">
        <v>880.5</v>
      </c>
      <c r="D137" s="14">
        <v>880.5</v>
      </c>
      <c r="E137" s="14">
        <f t="shared" si="6"/>
        <v>0</v>
      </c>
      <c r="F137" s="9"/>
      <c r="G137" s="14">
        <v>880.5</v>
      </c>
      <c r="H137" s="14">
        <v>880.5</v>
      </c>
      <c r="I137" s="14">
        <f t="shared" ref="I137:I201" si="7">H137-G137</f>
        <v>0</v>
      </c>
      <c r="J137" s="14">
        <v>880.5</v>
      </c>
      <c r="K137" s="14">
        <v>880.5</v>
      </c>
      <c r="L137" s="14">
        <f t="shared" ref="L137:L201" si="8">K137-J137</f>
        <v>0</v>
      </c>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c r="IF137" s="19"/>
      <c r="IG137" s="19"/>
      <c r="IH137" s="19"/>
      <c r="II137" s="19"/>
      <c r="IJ137" s="19"/>
      <c r="IK137" s="19"/>
      <c r="IL137" s="19"/>
      <c r="IM137" s="19"/>
    </row>
    <row r="138" spans="1:247" ht="63" x14ac:dyDescent="0.25">
      <c r="A138" s="5" t="s">
        <v>234</v>
      </c>
      <c r="B138" s="15" t="s">
        <v>238</v>
      </c>
      <c r="C138" s="14">
        <v>322.60000000000002</v>
      </c>
      <c r="D138" s="14">
        <v>322.60000000000002</v>
      </c>
      <c r="E138" s="14">
        <f t="shared" si="6"/>
        <v>0</v>
      </c>
      <c r="F138" s="9"/>
      <c r="G138" s="16">
        <v>322.60000000000002</v>
      </c>
      <c r="H138" s="16">
        <v>322.60000000000002</v>
      </c>
      <c r="I138" s="14">
        <f t="shared" si="7"/>
        <v>0</v>
      </c>
      <c r="J138" s="16">
        <v>322.60000000000002</v>
      </c>
      <c r="K138" s="16">
        <v>322.60000000000002</v>
      </c>
      <c r="L138" s="14">
        <f t="shared" si="8"/>
        <v>0</v>
      </c>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c r="HR138" s="19"/>
      <c r="HS138" s="19"/>
      <c r="HT138" s="19"/>
      <c r="HU138" s="19"/>
      <c r="HV138" s="19"/>
      <c r="HW138" s="19"/>
      <c r="HX138" s="19"/>
      <c r="HY138" s="19"/>
      <c r="HZ138" s="19"/>
      <c r="IA138" s="19"/>
      <c r="IB138" s="19"/>
      <c r="IC138" s="19"/>
      <c r="ID138" s="19"/>
      <c r="IE138" s="19"/>
      <c r="IF138" s="19"/>
      <c r="IG138" s="19"/>
      <c r="IH138" s="19"/>
      <c r="II138" s="19"/>
      <c r="IJ138" s="19"/>
      <c r="IK138" s="19"/>
      <c r="IL138" s="19"/>
      <c r="IM138" s="19"/>
    </row>
    <row r="139" spans="1:247" s="38" customFormat="1" ht="78.75" x14ac:dyDescent="0.25">
      <c r="A139" s="5" t="s">
        <v>234</v>
      </c>
      <c r="B139" s="15" t="s">
        <v>239</v>
      </c>
      <c r="C139" s="14">
        <v>880.5</v>
      </c>
      <c r="D139" s="14">
        <v>880.5</v>
      </c>
      <c r="E139" s="14">
        <f t="shared" si="6"/>
        <v>0</v>
      </c>
      <c r="F139" s="9"/>
      <c r="G139" s="14">
        <v>880.5</v>
      </c>
      <c r="H139" s="14">
        <v>880.5</v>
      </c>
      <c r="I139" s="14">
        <f t="shared" si="7"/>
        <v>0</v>
      </c>
      <c r="J139" s="14">
        <v>880.5</v>
      </c>
      <c r="K139" s="14">
        <v>880.5</v>
      </c>
      <c r="L139" s="14">
        <f t="shared" si="8"/>
        <v>0</v>
      </c>
      <c r="M139" s="4"/>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c r="HY139" s="19"/>
      <c r="HZ139" s="19"/>
      <c r="IA139" s="19"/>
      <c r="IB139" s="19"/>
      <c r="IC139" s="19"/>
      <c r="ID139" s="19"/>
      <c r="IE139" s="19"/>
      <c r="IF139" s="19"/>
      <c r="IG139" s="19"/>
      <c r="IH139" s="19"/>
      <c r="II139" s="19"/>
      <c r="IJ139" s="19"/>
      <c r="IK139" s="19"/>
      <c r="IL139" s="19"/>
      <c r="IM139" s="19"/>
    </row>
    <row r="140" spans="1:247" s="38" customFormat="1" ht="63" x14ac:dyDescent="0.25">
      <c r="A140" s="5" t="s">
        <v>234</v>
      </c>
      <c r="B140" s="15" t="s">
        <v>240</v>
      </c>
      <c r="C140" s="14">
        <v>2380</v>
      </c>
      <c r="D140" s="14">
        <v>2380</v>
      </c>
      <c r="E140" s="14">
        <f t="shared" si="6"/>
        <v>0</v>
      </c>
      <c r="F140" s="9"/>
      <c r="G140" s="14">
        <v>2380</v>
      </c>
      <c r="H140" s="14">
        <v>2380</v>
      </c>
      <c r="I140" s="14">
        <f t="shared" si="7"/>
        <v>0</v>
      </c>
      <c r="J140" s="14">
        <v>2380</v>
      </c>
      <c r="K140" s="14">
        <v>2380</v>
      </c>
      <c r="L140" s="14">
        <f t="shared" si="8"/>
        <v>0</v>
      </c>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c r="HR140" s="19"/>
      <c r="HS140" s="19"/>
      <c r="HT140" s="19"/>
      <c r="HU140" s="19"/>
      <c r="HV140" s="19"/>
      <c r="HW140" s="19"/>
      <c r="HX140" s="19"/>
      <c r="HY140" s="19"/>
      <c r="HZ140" s="19"/>
      <c r="IA140" s="19"/>
      <c r="IB140" s="19"/>
      <c r="IC140" s="19"/>
      <c r="ID140" s="19"/>
      <c r="IE140" s="19"/>
      <c r="IF140" s="19"/>
      <c r="IG140" s="19"/>
      <c r="IH140" s="19"/>
      <c r="II140" s="19"/>
      <c r="IJ140" s="19"/>
      <c r="IK140" s="19"/>
      <c r="IL140" s="19"/>
      <c r="IM140" s="19"/>
    </row>
    <row r="141" spans="1:247" s="38" customFormat="1" ht="78.75" x14ac:dyDescent="0.25">
      <c r="A141" s="47" t="s">
        <v>234</v>
      </c>
      <c r="B141" s="15" t="s">
        <v>241</v>
      </c>
      <c r="C141" s="14">
        <v>4922.6000000000004</v>
      </c>
      <c r="D141" s="14">
        <v>4922.6000000000004</v>
      </c>
      <c r="E141" s="14">
        <f t="shared" si="6"/>
        <v>0</v>
      </c>
      <c r="F141" s="9"/>
      <c r="G141" s="14">
        <v>4922.6000000000004</v>
      </c>
      <c r="H141" s="14">
        <v>4922.6000000000004</v>
      </c>
      <c r="I141" s="14">
        <f t="shared" si="7"/>
        <v>0</v>
      </c>
      <c r="J141" s="14">
        <v>4922.6000000000004</v>
      </c>
      <c r="K141" s="14">
        <v>4922.6000000000004</v>
      </c>
      <c r="L141" s="14">
        <f t="shared" si="8"/>
        <v>0</v>
      </c>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c r="IF141" s="19"/>
      <c r="IG141" s="19"/>
      <c r="IH141" s="19"/>
      <c r="II141" s="19"/>
      <c r="IJ141" s="19"/>
      <c r="IK141" s="19"/>
      <c r="IL141" s="19"/>
      <c r="IM141" s="19"/>
    </row>
    <row r="142" spans="1:247" s="38" customFormat="1" ht="94.5" x14ac:dyDescent="0.25">
      <c r="A142" s="47" t="s">
        <v>234</v>
      </c>
      <c r="B142" s="15" t="s">
        <v>242</v>
      </c>
      <c r="C142" s="14">
        <v>0</v>
      </c>
      <c r="D142" s="14">
        <v>0</v>
      </c>
      <c r="E142" s="14">
        <f t="shared" si="6"/>
        <v>0</v>
      </c>
      <c r="F142" s="9"/>
      <c r="G142" s="14">
        <v>0</v>
      </c>
      <c r="H142" s="14">
        <v>0</v>
      </c>
      <c r="I142" s="14">
        <f t="shared" si="7"/>
        <v>0</v>
      </c>
      <c r="J142" s="14">
        <v>49749.4</v>
      </c>
      <c r="K142" s="14">
        <v>49749.4</v>
      </c>
      <c r="L142" s="14">
        <f t="shared" si="8"/>
        <v>0</v>
      </c>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c r="IF142" s="19"/>
      <c r="IG142" s="19"/>
      <c r="IH142" s="19"/>
      <c r="II142" s="19"/>
      <c r="IJ142" s="19"/>
      <c r="IK142" s="19"/>
      <c r="IL142" s="19"/>
      <c r="IM142" s="19"/>
    </row>
    <row r="143" spans="1:247" s="38" customFormat="1" ht="47.25" x14ac:dyDescent="0.25">
      <c r="A143" s="47" t="s">
        <v>234</v>
      </c>
      <c r="B143" s="15" t="s">
        <v>243</v>
      </c>
      <c r="C143" s="14">
        <v>4164.7</v>
      </c>
      <c r="D143" s="14">
        <v>4164.7</v>
      </c>
      <c r="E143" s="14">
        <f t="shared" si="6"/>
        <v>0</v>
      </c>
      <c r="F143" s="9"/>
      <c r="G143" s="14">
        <v>4355.5</v>
      </c>
      <c r="H143" s="14">
        <v>4355.5</v>
      </c>
      <c r="I143" s="14">
        <f t="shared" si="7"/>
        <v>0</v>
      </c>
      <c r="J143" s="14">
        <v>0</v>
      </c>
      <c r="K143" s="14">
        <v>0</v>
      </c>
      <c r="L143" s="14">
        <f t="shared" si="8"/>
        <v>0</v>
      </c>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c r="IG143" s="19"/>
      <c r="IH143" s="19"/>
      <c r="II143" s="19"/>
      <c r="IJ143" s="19"/>
      <c r="IK143" s="19"/>
      <c r="IL143" s="19"/>
      <c r="IM143" s="19"/>
    </row>
    <row r="144" spans="1:247" s="38" customFormat="1" ht="94.5" x14ac:dyDescent="0.25">
      <c r="A144" s="47" t="s">
        <v>234</v>
      </c>
      <c r="B144" s="15" t="s">
        <v>244</v>
      </c>
      <c r="C144" s="14">
        <v>70</v>
      </c>
      <c r="D144" s="14">
        <v>70</v>
      </c>
      <c r="E144" s="14">
        <f t="shared" si="6"/>
        <v>0</v>
      </c>
      <c r="F144" s="9"/>
      <c r="G144" s="14">
        <v>70</v>
      </c>
      <c r="H144" s="14">
        <v>70</v>
      </c>
      <c r="I144" s="14">
        <f t="shared" si="7"/>
        <v>0</v>
      </c>
      <c r="J144" s="14">
        <v>70</v>
      </c>
      <c r="K144" s="14">
        <v>70</v>
      </c>
      <c r="L144" s="14">
        <f t="shared" si="8"/>
        <v>0</v>
      </c>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c r="IF144" s="19"/>
      <c r="IG144" s="19"/>
      <c r="IH144" s="19"/>
      <c r="II144" s="19"/>
      <c r="IJ144" s="19"/>
      <c r="IK144" s="19"/>
      <c r="IL144" s="19"/>
      <c r="IM144" s="19"/>
    </row>
    <row r="145" spans="1:247" s="38" customFormat="1" ht="141.75" x14ac:dyDescent="0.25">
      <c r="A145" s="47" t="s">
        <v>234</v>
      </c>
      <c r="B145" s="15" t="s">
        <v>245</v>
      </c>
      <c r="C145" s="14">
        <v>4725.3999999999996</v>
      </c>
      <c r="D145" s="14">
        <v>4725.3999999999996</v>
      </c>
      <c r="E145" s="14">
        <f t="shared" si="6"/>
        <v>0</v>
      </c>
      <c r="F145" s="9"/>
      <c r="G145" s="14">
        <v>4907.1000000000004</v>
      </c>
      <c r="H145" s="14">
        <v>4907.1000000000004</v>
      </c>
      <c r="I145" s="14">
        <f t="shared" si="7"/>
        <v>0</v>
      </c>
      <c r="J145" s="14">
        <v>0</v>
      </c>
      <c r="K145" s="14">
        <v>0</v>
      </c>
      <c r="L145" s="14">
        <f t="shared" si="8"/>
        <v>0</v>
      </c>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c r="HR145" s="19"/>
      <c r="HS145" s="19"/>
      <c r="HT145" s="19"/>
      <c r="HU145" s="19"/>
      <c r="HV145" s="19"/>
      <c r="HW145" s="19"/>
      <c r="HX145" s="19"/>
      <c r="HY145" s="19"/>
      <c r="HZ145" s="19"/>
      <c r="IA145" s="19"/>
      <c r="IB145" s="19"/>
      <c r="IC145" s="19"/>
      <c r="ID145" s="19"/>
      <c r="IE145" s="19"/>
      <c r="IF145" s="19"/>
      <c r="IG145" s="19"/>
      <c r="IH145" s="19"/>
      <c r="II145" s="19"/>
      <c r="IJ145" s="19"/>
      <c r="IK145" s="19"/>
      <c r="IL145" s="19"/>
      <c r="IM145" s="19"/>
    </row>
    <row r="146" spans="1:247" s="38" customFormat="1" ht="31.5" x14ac:dyDescent="0.25">
      <c r="A146" s="47" t="s">
        <v>246</v>
      </c>
      <c r="B146" s="15" t="s">
        <v>247</v>
      </c>
      <c r="C146" s="14">
        <v>21644.3</v>
      </c>
      <c r="D146" s="14">
        <v>21644.3</v>
      </c>
      <c r="E146" s="14">
        <f t="shared" si="6"/>
        <v>0</v>
      </c>
      <c r="F146" s="9"/>
      <c r="G146" s="14">
        <v>21644.3</v>
      </c>
      <c r="H146" s="14">
        <v>21644.3</v>
      </c>
      <c r="I146" s="14">
        <f t="shared" si="7"/>
        <v>0</v>
      </c>
      <c r="J146" s="14">
        <v>21644.3</v>
      </c>
      <c r="K146" s="14">
        <v>21644.3</v>
      </c>
      <c r="L146" s="14">
        <f t="shared" si="8"/>
        <v>0</v>
      </c>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c r="FN146" s="19"/>
      <c r="FO146" s="19"/>
      <c r="FP146" s="19"/>
      <c r="FQ146" s="19"/>
      <c r="FR146" s="19"/>
      <c r="FS146" s="19"/>
      <c r="FT146" s="19"/>
      <c r="FU146" s="19"/>
      <c r="FV146" s="19"/>
      <c r="FW146" s="19"/>
      <c r="FX146" s="19"/>
      <c r="FY146" s="19"/>
      <c r="FZ146" s="19"/>
      <c r="GA146" s="19"/>
      <c r="GB146" s="19"/>
      <c r="GC146" s="19"/>
      <c r="GD146" s="19"/>
      <c r="GE146" s="19"/>
      <c r="GF146" s="19"/>
      <c r="GG146" s="19"/>
      <c r="GH146" s="19"/>
      <c r="GI146" s="19"/>
      <c r="GJ146" s="19"/>
      <c r="GK146" s="19"/>
      <c r="GL146" s="19"/>
      <c r="GM146" s="19"/>
      <c r="GN146" s="19"/>
      <c r="GO146" s="19"/>
      <c r="GP146" s="19"/>
      <c r="GQ146" s="19"/>
      <c r="GR146" s="19"/>
      <c r="GS146" s="19"/>
      <c r="GT146" s="19"/>
      <c r="GU146" s="19"/>
      <c r="GV146" s="19"/>
      <c r="GW146" s="19"/>
      <c r="GX146" s="19"/>
      <c r="GY146" s="19"/>
      <c r="GZ146" s="19"/>
      <c r="HA146" s="19"/>
      <c r="HB146" s="19"/>
      <c r="HC146" s="19"/>
      <c r="HD146" s="19"/>
      <c r="HE146" s="19"/>
      <c r="HF146" s="19"/>
      <c r="HG146" s="19"/>
      <c r="HH146" s="19"/>
      <c r="HI146" s="19"/>
      <c r="HJ146" s="19"/>
      <c r="HK146" s="19"/>
      <c r="HL146" s="19"/>
      <c r="HM146" s="19"/>
      <c r="HN146" s="19"/>
      <c r="HO146" s="19"/>
      <c r="HP146" s="19"/>
      <c r="HQ146" s="19"/>
      <c r="HR146" s="19"/>
      <c r="HS146" s="19"/>
      <c r="HT146" s="19"/>
      <c r="HU146" s="19"/>
      <c r="HV146" s="19"/>
      <c r="HW146" s="19"/>
      <c r="HX146" s="19"/>
      <c r="HY146" s="19"/>
      <c r="HZ146" s="19"/>
      <c r="IA146" s="19"/>
      <c r="IB146" s="19"/>
      <c r="IC146" s="19"/>
      <c r="ID146" s="19"/>
      <c r="IE146" s="19"/>
      <c r="IF146" s="19"/>
      <c r="IG146" s="19"/>
      <c r="IH146" s="19"/>
      <c r="II146" s="19"/>
      <c r="IJ146" s="19"/>
      <c r="IK146" s="19"/>
      <c r="IL146" s="19"/>
      <c r="IM146" s="19"/>
    </row>
    <row r="147" spans="1:247" s="38" customFormat="1" ht="47.25" x14ac:dyDescent="0.25">
      <c r="A147" s="47" t="s">
        <v>246</v>
      </c>
      <c r="B147" s="15" t="s">
        <v>248</v>
      </c>
      <c r="C147" s="14">
        <v>1034</v>
      </c>
      <c r="D147" s="14">
        <v>1034</v>
      </c>
      <c r="E147" s="14">
        <f t="shared" si="6"/>
        <v>0</v>
      </c>
      <c r="F147" s="9"/>
      <c r="G147" s="14">
        <v>1034</v>
      </c>
      <c r="H147" s="14">
        <v>1034</v>
      </c>
      <c r="I147" s="14">
        <f t="shared" si="7"/>
        <v>0</v>
      </c>
      <c r="J147" s="14">
        <v>1034</v>
      </c>
      <c r="K147" s="14">
        <v>1034</v>
      </c>
      <c r="L147" s="14">
        <f t="shared" si="8"/>
        <v>0</v>
      </c>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c r="FN147" s="19"/>
      <c r="FO147" s="19"/>
      <c r="FP147" s="19"/>
      <c r="FQ147" s="19"/>
      <c r="FR147" s="19"/>
      <c r="FS147" s="19"/>
      <c r="FT147" s="19"/>
      <c r="FU147" s="19"/>
      <c r="FV147" s="19"/>
      <c r="FW147" s="19"/>
      <c r="FX147" s="19"/>
      <c r="FY147" s="19"/>
      <c r="FZ147" s="19"/>
      <c r="GA147" s="19"/>
      <c r="GB147" s="19"/>
      <c r="GC147" s="19"/>
      <c r="GD147" s="19"/>
      <c r="GE147" s="19"/>
      <c r="GF147" s="19"/>
      <c r="GG147" s="19"/>
      <c r="GH147" s="19"/>
      <c r="GI147" s="19"/>
      <c r="GJ147" s="19"/>
      <c r="GK147" s="19"/>
      <c r="GL147" s="19"/>
      <c r="GM147" s="19"/>
      <c r="GN147" s="19"/>
      <c r="GO147" s="19"/>
      <c r="GP147" s="19"/>
      <c r="GQ147" s="19"/>
      <c r="GR147" s="19"/>
      <c r="GS147" s="19"/>
      <c r="GT147" s="19"/>
      <c r="GU147" s="19"/>
      <c r="GV147" s="19"/>
      <c r="GW147" s="19"/>
      <c r="GX147" s="19"/>
      <c r="GY147" s="19"/>
      <c r="GZ147" s="19"/>
      <c r="HA147" s="19"/>
      <c r="HB147" s="19"/>
      <c r="HC147" s="19"/>
      <c r="HD147" s="19"/>
      <c r="HE147" s="19"/>
      <c r="HF147" s="19"/>
      <c r="HG147" s="19"/>
      <c r="HH147" s="19"/>
      <c r="HI147" s="19"/>
      <c r="HJ147" s="19"/>
      <c r="HK147" s="19"/>
      <c r="HL147" s="19"/>
      <c r="HM147" s="19"/>
      <c r="HN147" s="19"/>
      <c r="HO147" s="19"/>
      <c r="HP147" s="19"/>
      <c r="HQ147" s="19"/>
      <c r="HR147" s="19"/>
      <c r="HS147" s="19"/>
      <c r="HT147" s="19"/>
      <c r="HU147" s="19"/>
      <c r="HV147" s="19"/>
      <c r="HW147" s="19"/>
      <c r="HX147" s="19"/>
      <c r="HY147" s="19"/>
      <c r="HZ147" s="19"/>
      <c r="IA147" s="19"/>
      <c r="IB147" s="19"/>
      <c r="IC147" s="19"/>
      <c r="ID147" s="19"/>
      <c r="IE147" s="19"/>
      <c r="IF147" s="19"/>
      <c r="IG147" s="19"/>
      <c r="IH147" s="19"/>
      <c r="II147" s="19"/>
      <c r="IJ147" s="19"/>
      <c r="IK147" s="19"/>
      <c r="IL147" s="19"/>
      <c r="IM147" s="19"/>
    </row>
    <row r="148" spans="1:247" s="38" customFormat="1" ht="47.25" x14ac:dyDescent="0.25">
      <c r="A148" s="47" t="s">
        <v>246</v>
      </c>
      <c r="B148" s="15" t="s">
        <v>249</v>
      </c>
      <c r="C148" s="14">
        <v>518</v>
      </c>
      <c r="D148" s="14">
        <v>518</v>
      </c>
      <c r="E148" s="14">
        <f t="shared" si="6"/>
        <v>0</v>
      </c>
      <c r="F148" s="9"/>
      <c r="G148" s="14">
        <v>518</v>
      </c>
      <c r="H148" s="14">
        <v>518</v>
      </c>
      <c r="I148" s="14">
        <f t="shared" si="7"/>
        <v>0</v>
      </c>
      <c r="J148" s="14">
        <v>518</v>
      </c>
      <c r="K148" s="14">
        <v>518</v>
      </c>
      <c r="L148" s="14">
        <f t="shared" si="8"/>
        <v>0</v>
      </c>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c r="FN148" s="19"/>
      <c r="FO148" s="19"/>
      <c r="FP148" s="19"/>
      <c r="FQ148" s="19"/>
      <c r="FR148" s="19"/>
      <c r="FS148" s="19"/>
      <c r="FT148" s="19"/>
      <c r="FU148" s="19"/>
      <c r="FV148" s="19"/>
      <c r="FW148" s="19"/>
      <c r="FX148" s="19"/>
      <c r="FY148" s="19"/>
      <c r="FZ148" s="19"/>
      <c r="GA148" s="19"/>
      <c r="GB148" s="19"/>
      <c r="GC148" s="19"/>
      <c r="GD148" s="19"/>
      <c r="GE148" s="19"/>
      <c r="GF148" s="19"/>
      <c r="GG148" s="19"/>
      <c r="GH148" s="19"/>
      <c r="GI148" s="19"/>
      <c r="GJ148" s="19"/>
      <c r="GK148" s="19"/>
      <c r="GL148" s="19"/>
      <c r="GM148" s="19"/>
      <c r="GN148" s="19"/>
      <c r="GO148" s="19"/>
      <c r="GP148" s="19"/>
      <c r="GQ148" s="19"/>
      <c r="GR148" s="19"/>
      <c r="GS148" s="19"/>
      <c r="GT148" s="19"/>
      <c r="GU148" s="19"/>
      <c r="GV148" s="19"/>
      <c r="GW148" s="19"/>
      <c r="GX148" s="19"/>
      <c r="GY148" s="19"/>
      <c r="GZ148" s="19"/>
      <c r="HA148" s="19"/>
      <c r="HB148" s="19"/>
      <c r="HC148" s="19"/>
      <c r="HD148" s="19"/>
      <c r="HE148" s="19"/>
      <c r="HF148" s="19"/>
      <c r="HG148" s="19"/>
      <c r="HH148" s="19"/>
      <c r="HI148" s="19"/>
      <c r="HJ148" s="19"/>
      <c r="HK148" s="19"/>
      <c r="HL148" s="19"/>
      <c r="HM148" s="19"/>
      <c r="HN148" s="19"/>
      <c r="HO148" s="19"/>
      <c r="HP148" s="19"/>
      <c r="HQ148" s="19"/>
      <c r="HR148" s="19"/>
      <c r="HS148" s="19"/>
      <c r="HT148" s="19"/>
      <c r="HU148" s="19"/>
      <c r="HV148" s="19"/>
      <c r="HW148" s="19"/>
      <c r="HX148" s="19"/>
      <c r="HY148" s="19"/>
      <c r="HZ148" s="19"/>
      <c r="IA148" s="19"/>
      <c r="IB148" s="19"/>
      <c r="IC148" s="19"/>
      <c r="ID148" s="19"/>
      <c r="IE148" s="19"/>
      <c r="IF148" s="19"/>
      <c r="IG148" s="19"/>
      <c r="IH148" s="19"/>
      <c r="II148" s="19"/>
      <c r="IJ148" s="19"/>
      <c r="IK148" s="19"/>
      <c r="IL148" s="19"/>
      <c r="IM148" s="19"/>
    </row>
    <row r="149" spans="1:247" s="38" customFormat="1" ht="78.75" x14ac:dyDescent="0.25">
      <c r="A149" s="47" t="s">
        <v>246</v>
      </c>
      <c r="B149" s="15" t="s">
        <v>250</v>
      </c>
      <c r="C149" s="14">
        <v>1113.5</v>
      </c>
      <c r="D149" s="14">
        <v>1113.5</v>
      </c>
      <c r="E149" s="14">
        <f t="shared" si="6"/>
        <v>0</v>
      </c>
      <c r="F149" s="9"/>
      <c r="G149" s="14">
        <v>1113.5</v>
      </c>
      <c r="H149" s="14">
        <v>1113.5</v>
      </c>
      <c r="I149" s="14">
        <f t="shared" si="7"/>
        <v>0</v>
      </c>
      <c r="J149" s="14">
        <v>0</v>
      </c>
      <c r="K149" s="14">
        <v>0</v>
      </c>
      <c r="L149" s="14">
        <f t="shared" si="8"/>
        <v>0</v>
      </c>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c r="FN149" s="19"/>
      <c r="FO149" s="19"/>
      <c r="FP149" s="19"/>
      <c r="FQ149" s="19"/>
      <c r="FR149" s="19"/>
      <c r="FS149" s="19"/>
      <c r="FT149" s="19"/>
      <c r="FU149" s="19"/>
      <c r="FV149" s="19"/>
      <c r="FW149" s="19"/>
      <c r="FX149" s="19"/>
      <c r="FY149" s="19"/>
      <c r="FZ149" s="19"/>
      <c r="GA149" s="19"/>
      <c r="GB149" s="19"/>
      <c r="GC149" s="19"/>
      <c r="GD149" s="19"/>
      <c r="GE149" s="19"/>
      <c r="GF149" s="19"/>
      <c r="GG149" s="19"/>
      <c r="GH149" s="19"/>
      <c r="GI149" s="19"/>
      <c r="GJ149" s="19"/>
      <c r="GK149" s="19"/>
      <c r="GL149" s="19"/>
      <c r="GM149" s="19"/>
      <c r="GN149" s="19"/>
      <c r="GO149" s="19"/>
      <c r="GP149" s="19"/>
      <c r="GQ149" s="19"/>
      <c r="GR149" s="19"/>
      <c r="GS149" s="19"/>
      <c r="GT149" s="19"/>
      <c r="GU149" s="19"/>
      <c r="GV149" s="19"/>
      <c r="GW149" s="19"/>
      <c r="GX149" s="19"/>
      <c r="GY149" s="19"/>
      <c r="GZ149" s="19"/>
      <c r="HA149" s="19"/>
      <c r="HB149" s="19"/>
      <c r="HC149" s="19"/>
      <c r="HD149" s="19"/>
      <c r="HE149" s="19"/>
      <c r="HF149" s="19"/>
      <c r="HG149" s="19"/>
      <c r="HH149" s="19"/>
      <c r="HI149" s="19"/>
      <c r="HJ149" s="19"/>
      <c r="HK149" s="19"/>
      <c r="HL149" s="19"/>
      <c r="HM149" s="19"/>
      <c r="HN149" s="19"/>
      <c r="HO149" s="19"/>
      <c r="HP149" s="19"/>
      <c r="HQ149" s="19"/>
      <c r="HR149" s="19"/>
      <c r="HS149" s="19"/>
      <c r="HT149" s="19"/>
      <c r="HU149" s="19"/>
      <c r="HV149" s="19"/>
      <c r="HW149" s="19"/>
      <c r="HX149" s="19"/>
      <c r="HY149" s="19"/>
      <c r="HZ149" s="19"/>
      <c r="IA149" s="19"/>
      <c r="IB149" s="19"/>
      <c r="IC149" s="19"/>
      <c r="ID149" s="19"/>
      <c r="IE149" s="19"/>
      <c r="IF149" s="19"/>
      <c r="IG149" s="19"/>
      <c r="IH149" s="19"/>
      <c r="II149" s="19"/>
      <c r="IJ149" s="19"/>
      <c r="IK149" s="19"/>
      <c r="IL149" s="19"/>
      <c r="IM149" s="19"/>
    </row>
    <row r="150" spans="1:247" s="10" customFormat="1" ht="63" x14ac:dyDescent="0.25">
      <c r="A150" s="47" t="s">
        <v>246</v>
      </c>
      <c r="B150" s="15" t="s">
        <v>251</v>
      </c>
      <c r="C150" s="14">
        <v>0</v>
      </c>
      <c r="D150" s="14">
        <v>0</v>
      </c>
      <c r="E150" s="14">
        <f t="shared" si="6"/>
        <v>0</v>
      </c>
      <c r="F150" s="9"/>
      <c r="G150" s="16">
        <v>9356.7000000000007</v>
      </c>
      <c r="H150" s="16">
        <v>9356.7000000000007</v>
      </c>
      <c r="I150" s="14">
        <f t="shared" si="7"/>
        <v>0</v>
      </c>
      <c r="J150" s="16">
        <v>9356.7000000000007</v>
      </c>
      <c r="K150" s="16">
        <v>9356.7000000000007</v>
      </c>
      <c r="L150" s="14">
        <f t="shared" si="8"/>
        <v>0</v>
      </c>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c r="FN150" s="19"/>
      <c r="FO150" s="19"/>
      <c r="FP150" s="19"/>
      <c r="FQ150" s="19"/>
      <c r="FR150" s="19"/>
      <c r="FS150" s="19"/>
      <c r="FT150" s="19"/>
      <c r="FU150" s="19"/>
      <c r="FV150" s="19"/>
      <c r="FW150" s="19"/>
      <c r="FX150" s="19"/>
      <c r="FY150" s="19"/>
      <c r="FZ150" s="19"/>
      <c r="GA150" s="19"/>
      <c r="GB150" s="19"/>
      <c r="GC150" s="19"/>
      <c r="GD150" s="19"/>
      <c r="GE150" s="19"/>
      <c r="GF150" s="19"/>
      <c r="GG150" s="19"/>
      <c r="GH150" s="19"/>
      <c r="GI150" s="19"/>
      <c r="GJ150" s="19"/>
      <c r="GK150" s="19"/>
      <c r="GL150" s="19"/>
      <c r="GM150" s="19"/>
      <c r="GN150" s="19"/>
      <c r="GO150" s="19"/>
      <c r="GP150" s="19"/>
      <c r="GQ150" s="19"/>
      <c r="GR150" s="19"/>
      <c r="GS150" s="19"/>
      <c r="GT150" s="19"/>
      <c r="GU150" s="19"/>
      <c r="GV150" s="19"/>
      <c r="GW150" s="19"/>
      <c r="GX150" s="19"/>
      <c r="GY150" s="19"/>
      <c r="GZ150" s="19"/>
      <c r="HA150" s="19"/>
      <c r="HB150" s="19"/>
      <c r="HC150" s="19"/>
      <c r="HD150" s="19"/>
      <c r="HE150" s="19"/>
      <c r="HF150" s="19"/>
      <c r="HG150" s="19"/>
      <c r="HH150" s="19"/>
      <c r="HI150" s="19"/>
      <c r="HJ150" s="19"/>
      <c r="HK150" s="19"/>
      <c r="HL150" s="19"/>
      <c r="HM150" s="19"/>
      <c r="HN150" s="19"/>
      <c r="HO150" s="19"/>
      <c r="HP150" s="19"/>
      <c r="HQ150" s="19"/>
      <c r="HR150" s="19"/>
      <c r="HS150" s="19"/>
      <c r="HT150" s="19"/>
      <c r="HU150" s="19"/>
      <c r="HV150" s="19"/>
      <c r="HW150" s="19"/>
      <c r="HX150" s="19"/>
      <c r="HY150" s="19"/>
      <c r="HZ150" s="19"/>
      <c r="IA150" s="19"/>
      <c r="IB150" s="19"/>
      <c r="IC150" s="19"/>
      <c r="ID150" s="19"/>
      <c r="IE150" s="19"/>
      <c r="IF150" s="19"/>
      <c r="IG150" s="19"/>
      <c r="IH150" s="19"/>
      <c r="II150" s="19"/>
      <c r="IJ150" s="19"/>
      <c r="IK150" s="19"/>
      <c r="IL150" s="19"/>
      <c r="IM150" s="19"/>
    </row>
    <row r="151" spans="1:247" s="10" customFormat="1" ht="110.25" x14ac:dyDescent="0.25">
      <c r="A151" s="47" t="s">
        <v>246</v>
      </c>
      <c r="B151" s="15" t="s">
        <v>252</v>
      </c>
      <c r="C151" s="14">
        <v>0</v>
      </c>
      <c r="D151" s="14">
        <v>0</v>
      </c>
      <c r="E151" s="14">
        <f t="shared" si="6"/>
        <v>0</v>
      </c>
      <c r="F151" s="9"/>
      <c r="G151" s="16">
        <v>2209.9</v>
      </c>
      <c r="H151" s="16">
        <v>2209.9</v>
      </c>
      <c r="I151" s="14">
        <f t="shared" si="7"/>
        <v>0</v>
      </c>
      <c r="J151" s="16">
        <v>0</v>
      </c>
      <c r="K151" s="16">
        <v>0</v>
      </c>
      <c r="L151" s="14">
        <f t="shared" si="8"/>
        <v>0</v>
      </c>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c r="FN151" s="19"/>
      <c r="FO151" s="19"/>
      <c r="FP151" s="19"/>
      <c r="FQ151" s="19"/>
      <c r="FR151" s="19"/>
      <c r="FS151" s="19"/>
      <c r="FT151" s="19"/>
      <c r="FU151" s="19"/>
      <c r="FV151" s="19"/>
      <c r="FW151" s="19"/>
      <c r="FX151" s="19"/>
      <c r="FY151" s="19"/>
      <c r="FZ151" s="19"/>
      <c r="GA151" s="19"/>
      <c r="GB151" s="19"/>
      <c r="GC151" s="19"/>
      <c r="GD151" s="19"/>
      <c r="GE151" s="19"/>
      <c r="GF151" s="19"/>
      <c r="GG151" s="19"/>
      <c r="GH151" s="19"/>
      <c r="GI151" s="19"/>
      <c r="GJ151" s="19"/>
      <c r="GK151" s="19"/>
      <c r="GL151" s="19"/>
      <c r="GM151" s="19"/>
      <c r="GN151" s="19"/>
      <c r="GO151" s="19"/>
      <c r="GP151" s="19"/>
      <c r="GQ151" s="19"/>
      <c r="GR151" s="19"/>
      <c r="GS151" s="19"/>
      <c r="GT151" s="19"/>
      <c r="GU151" s="19"/>
      <c r="GV151" s="19"/>
      <c r="GW151" s="19"/>
      <c r="GX151" s="19"/>
      <c r="GY151" s="19"/>
      <c r="GZ151" s="19"/>
      <c r="HA151" s="19"/>
      <c r="HB151" s="19"/>
      <c r="HC151" s="19"/>
      <c r="HD151" s="19"/>
      <c r="HE151" s="19"/>
      <c r="HF151" s="19"/>
      <c r="HG151" s="19"/>
      <c r="HH151" s="19"/>
      <c r="HI151" s="19"/>
      <c r="HJ151" s="19"/>
      <c r="HK151" s="19"/>
      <c r="HL151" s="19"/>
      <c r="HM151" s="19"/>
      <c r="HN151" s="19"/>
      <c r="HO151" s="19"/>
      <c r="HP151" s="19"/>
      <c r="HQ151" s="19"/>
      <c r="HR151" s="19"/>
      <c r="HS151" s="19"/>
      <c r="HT151" s="19"/>
      <c r="HU151" s="19"/>
      <c r="HV151" s="19"/>
      <c r="HW151" s="19"/>
      <c r="HX151" s="19"/>
      <c r="HY151" s="19"/>
      <c r="HZ151" s="19"/>
      <c r="IA151" s="19"/>
      <c r="IB151" s="19"/>
      <c r="IC151" s="19"/>
      <c r="ID151" s="19"/>
      <c r="IE151" s="19"/>
      <c r="IF151" s="19"/>
      <c r="IG151" s="19"/>
      <c r="IH151" s="19"/>
      <c r="II151" s="19"/>
      <c r="IJ151" s="19"/>
      <c r="IK151" s="19"/>
      <c r="IL151" s="19"/>
      <c r="IM151" s="19"/>
    </row>
    <row r="152" spans="1:247" s="10" customFormat="1" ht="63" x14ac:dyDescent="0.25">
      <c r="A152" s="47" t="s">
        <v>246</v>
      </c>
      <c r="B152" s="15" t="s">
        <v>253</v>
      </c>
      <c r="C152" s="14">
        <v>910.5</v>
      </c>
      <c r="D152" s="14">
        <v>910.5</v>
      </c>
      <c r="E152" s="14">
        <f t="shared" si="6"/>
        <v>0</v>
      </c>
      <c r="F152" s="9"/>
      <c r="G152" s="16">
        <v>1033.7</v>
      </c>
      <c r="H152" s="16">
        <v>1033.7</v>
      </c>
      <c r="I152" s="14">
        <f t="shared" si="7"/>
        <v>0</v>
      </c>
      <c r="J152" s="16">
        <v>1109.9000000000001</v>
      </c>
      <c r="K152" s="16">
        <v>1109.9000000000001</v>
      </c>
      <c r="L152" s="14">
        <f t="shared" si="8"/>
        <v>0</v>
      </c>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c r="FN152" s="19"/>
      <c r="FO152" s="19"/>
      <c r="FP152" s="19"/>
      <c r="FQ152" s="19"/>
      <c r="FR152" s="19"/>
      <c r="FS152" s="19"/>
      <c r="FT152" s="19"/>
      <c r="FU152" s="19"/>
      <c r="FV152" s="19"/>
      <c r="FW152" s="19"/>
      <c r="FX152" s="19"/>
      <c r="FY152" s="19"/>
      <c r="FZ152" s="19"/>
      <c r="GA152" s="19"/>
      <c r="GB152" s="19"/>
      <c r="GC152" s="19"/>
      <c r="GD152" s="19"/>
      <c r="GE152" s="19"/>
      <c r="GF152" s="19"/>
      <c r="GG152" s="19"/>
      <c r="GH152" s="19"/>
      <c r="GI152" s="19"/>
      <c r="GJ152" s="19"/>
      <c r="GK152" s="19"/>
      <c r="GL152" s="19"/>
      <c r="GM152" s="19"/>
      <c r="GN152" s="19"/>
      <c r="GO152" s="19"/>
      <c r="GP152" s="19"/>
      <c r="GQ152" s="19"/>
      <c r="GR152" s="19"/>
      <c r="GS152" s="19"/>
      <c r="GT152" s="19"/>
      <c r="GU152" s="19"/>
      <c r="GV152" s="19"/>
      <c r="GW152" s="19"/>
      <c r="GX152" s="19"/>
      <c r="GY152" s="19"/>
      <c r="GZ152" s="19"/>
      <c r="HA152" s="19"/>
      <c r="HB152" s="19"/>
      <c r="HC152" s="19"/>
      <c r="HD152" s="19"/>
      <c r="HE152" s="19"/>
      <c r="HF152" s="19"/>
      <c r="HG152" s="19"/>
      <c r="HH152" s="19"/>
      <c r="HI152" s="19"/>
      <c r="HJ152" s="19"/>
      <c r="HK152" s="19"/>
      <c r="HL152" s="19"/>
      <c r="HM152" s="19"/>
      <c r="HN152" s="19"/>
      <c r="HO152" s="19"/>
      <c r="HP152" s="19"/>
      <c r="HQ152" s="19"/>
      <c r="HR152" s="19"/>
      <c r="HS152" s="19"/>
      <c r="HT152" s="19"/>
      <c r="HU152" s="19"/>
      <c r="HV152" s="19"/>
      <c r="HW152" s="19"/>
      <c r="HX152" s="19"/>
      <c r="HY152" s="19"/>
      <c r="HZ152" s="19"/>
      <c r="IA152" s="19"/>
      <c r="IB152" s="19"/>
      <c r="IC152" s="19"/>
      <c r="ID152" s="19"/>
      <c r="IE152" s="19"/>
      <c r="IF152" s="19"/>
      <c r="IG152" s="19"/>
      <c r="IH152" s="19"/>
      <c r="II152" s="19"/>
      <c r="IJ152" s="19"/>
      <c r="IK152" s="19"/>
      <c r="IL152" s="19"/>
      <c r="IM152" s="19"/>
    </row>
    <row r="153" spans="1:247" s="10" customFormat="1" ht="78.75" x14ac:dyDescent="0.25">
      <c r="A153" s="47" t="s">
        <v>246</v>
      </c>
      <c r="B153" s="15" t="s">
        <v>254</v>
      </c>
      <c r="C153" s="14">
        <v>4831.6000000000004</v>
      </c>
      <c r="D153" s="14">
        <v>4831.6000000000004</v>
      </c>
      <c r="E153" s="14">
        <f t="shared" si="6"/>
        <v>0</v>
      </c>
      <c r="F153" s="9"/>
      <c r="G153" s="14">
        <v>4831.6000000000004</v>
      </c>
      <c r="H153" s="14">
        <v>4831.6000000000004</v>
      </c>
      <c r="I153" s="14">
        <f t="shared" si="7"/>
        <v>0</v>
      </c>
      <c r="J153" s="14">
        <v>4831.6000000000004</v>
      </c>
      <c r="K153" s="14">
        <v>4831.6000000000004</v>
      </c>
      <c r="L153" s="14">
        <f t="shared" si="8"/>
        <v>0</v>
      </c>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c r="FN153" s="19"/>
      <c r="FO153" s="19"/>
      <c r="FP153" s="19"/>
      <c r="FQ153" s="19"/>
      <c r="FR153" s="19"/>
      <c r="FS153" s="19"/>
      <c r="FT153" s="19"/>
      <c r="FU153" s="19"/>
      <c r="FV153" s="19"/>
      <c r="FW153" s="19"/>
      <c r="FX153" s="19"/>
      <c r="FY153" s="19"/>
      <c r="FZ153" s="19"/>
      <c r="GA153" s="19"/>
      <c r="GB153" s="19"/>
      <c r="GC153" s="19"/>
      <c r="GD153" s="19"/>
      <c r="GE153" s="19"/>
      <c r="GF153" s="19"/>
      <c r="GG153" s="19"/>
      <c r="GH153" s="19"/>
      <c r="GI153" s="19"/>
      <c r="GJ153" s="19"/>
      <c r="GK153" s="19"/>
      <c r="GL153" s="19"/>
      <c r="GM153" s="19"/>
      <c r="GN153" s="19"/>
      <c r="GO153" s="19"/>
      <c r="GP153" s="19"/>
      <c r="GQ153" s="19"/>
      <c r="GR153" s="19"/>
      <c r="GS153" s="19"/>
      <c r="GT153" s="19"/>
      <c r="GU153" s="19"/>
      <c r="GV153" s="19"/>
      <c r="GW153" s="19"/>
      <c r="GX153" s="19"/>
      <c r="GY153" s="19"/>
      <c r="GZ153" s="19"/>
      <c r="HA153" s="19"/>
      <c r="HB153" s="19"/>
      <c r="HC153" s="19"/>
      <c r="HD153" s="19"/>
      <c r="HE153" s="19"/>
      <c r="HF153" s="19"/>
      <c r="HG153" s="19"/>
      <c r="HH153" s="19"/>
      <c r="HI153" s="19"/>
      <c r="HJ153" s="19"/>
      <c r="HK153" s="19"/>
      <c r="HL153" s="19"/>
      <c r="HM153" s="19"/>
      <c r="HN153" s="19"/>
      <c r="HO153" s="19"/>
      <c r="HP153" s="19"/>
      <c r="HQ153" s="19"/>
      <c r="HR153" s="19"/>
      <c r="HS153" s="19"/>
      <c r="HT153" s="19"/>
      <c r="HU153" s="19"/>
      <c r="HV153" s="19"/>
      <c r="HW153" s="19"/>
      <c r="HX153" s="19"/>
      <c r="HY153" s="19"/>
      <c r="HZ153" s="19"/>
      <c r="IA153" s="19"/>
      <c r="IB153" s="19"/>
      <c r="IC153" s="19"/>
      <c r="ID153" s="19"/>
      <c r="IE153" s="19"/>
      <c r="IF153" s="19"/>
      <c r="IG153" s="19"/>
      <c r="IH153" s="19"/>
      <c r="II153" s="19"/>
      <c r="IJ153" s="19"/>
      <c r="IK153" s="19"/>
      <c r="IL153" s="19"/>
      <c r="IM153" s="19"/>
    </row>
    <row r="154" spans="1:247" ht="78.75" x14ac:dyDescent="0.25">
      <c r="A154" s="44" t="s">
        <v>246</v>
      </c>
      <c r="B154" s="48" t="s">
        <v>255</v>
      </c>
      <c r="C154" s="14">
        <v>12486.1</v>
      </c>
      <c r="D154" s="14">
        <v>12486.1</v>
      </c>
      <c r="E154" s="14">
        <f t="shared" si="6"/>
        <v>0</v>
      </c>
      <c r="F154" s="9"/>
      <c r="G154" s="14">
        <v>12486.1</v>
      </c>
      <c r="H154" s="14">
        <v>12486.1</v>
      </c>
      <c r="I154" s="14">
        <f t="shared" si="7"/>
        <v>0</v>
      </c>
      <c r="J154" s="14">
        <v>12486.1</v>
      </c>
      <c r="K154" s="14">
        <v>12486.1</v>
      </c>
      <c r="L154" s="14">
        <f t="shared" si="8"/>
        <v>0</v>
      </c>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c r="GD154" s="19"/>
      <c r="GE154" s="19"/>
      <c r="GF154" s="19"/>
      <c r="GG154" s="19"/>
      <c r="GH154" s="19"/>
      <c r="GI154" s="19"/>
      <c r="GJ154" s="19"/>
      <c r="GK154" s="19"/>
      <c r="GL154" s="19"/>
      <c r="GM154" s="19"/>
      <c r="GN154" s="19"/>
      <c r="GO154" s="19"/>
      <c r="GP154" s="19"/>
      <c r="GQ154" s="19"/>
      <c r="GR154" s="19"/>
      <c r="GS154" s="19"/>
      <c r="GT154" s="19"/>
      <c r="GU154" s="19"/>
      <c r="GV154" s="19"/>
      <c r="GW154" s="19"/>
      <c r="GX154" s="19"/>
      <c r="GY154" s="19"/>
      <c r="GZ154" s="19"/>
      <c r="HA154" s="19"/>
      <c r="HB154" s="19"/>
      <c r="HC154" s="19"/>
      <c r="HD154" s="19"/>
      <c r="HE154" s="19"/>
      <c r="HF154" s="19"/>
      <c r="HG154" s="19"/>
      <c r="HH154" s="19"/>
      <c r="HI154" s="19"/>
      <c r="HJ154" s="19"/>
      <c r="HK154" s="19"/>
      <c r="HL154" s="19"/>
      <c r="HM154" s="19"/>
      <c r="HN154" s="19"/>
      <c r="HO154" s="19"/>
      <c r="HP154" s="19"/>
      <c r="HQ154" s="19"/>
      <c r="HR154" s="19"/>
      <c r="HS154" s="19"/>
      <c r="HT154" s="19"/>
      <c r="HU154" s="19"/>
      <c r="HV154" s="19"/>
      <c r="HW154" s="19"/>
      <c r="HX154" s="19"/>
      <c r="HY154" s="19"/>
      <c r="HZ154" s="19"/>
      <c r="IA154" s="19"/>
      <c r="IB154" s="19"/>
      <c r="IC154" s="19"/>
      <c r="ID154" s="19"/>
      <c r="IE154" s="19"/>
      <c r="IF154" s="19"/>
      <c r="IG154" s="19"/>
      <c r="IH154" s="19"/>
      <c r="II154" s="19"/>
      <c r="IJ154" s="19"/>
      <c r="IK154" s="19"/>
      <c r="IL154" s="19"/>
      <c r="IM154" s="19"/>
    </row>
    <row r="155" spans="1:247" ht="141.75" x14ac:dyDescent="0.25">
      <c r="A155" s="47" t="s">
        <v>256</v>
      </c>
      <c r="B155" s="15" t="s">
        <v>257</v>
      </c>
      <c r="C155" s="14">
        <v>3196.6</v>
      </c>
      <c r="D155" s="14">
        <v>3196.6</v>
      </c>
      <c r="E155" s="14">
        <f t="shared" si="6"/>
        <v>0</v>
      </c>
      <c r="F155" s="9"/>
      <c r="G155" s="14">
        <v>3196.6</v>
      </c>
      <c r="H155" s="14">
        <v>3196.6</v>
      </c>
      <c r="I155" s="14">
        <f t="shared" si="7"/>
        <v>0</v>
      </c>
      <c r="J155" s="14">
        <v>3196.6</v>
      </c>
      <c r="K155" s="14">
        <v>3196.6</v>
      </c>
      <c r="L155" s="14">
        <f t="shared" si="8"/>
        <v>0</v>
      </c>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c r="GD155" s="19"/>
      <c r="GE155" s="19"/>
      <c r="GF155" s="19"/>
      <c r="GG155" s="19"/>
      <c r="GH155" s="19"/>
      <c r="GI155" s="19"/>
      <c r="GJ155" s="19"/>
      <c r="GK155" s="19"/>
      <c r="GL155" s="19"/>
      <c r="GM155" s="19"/>
      <c r="GN155" s="19"/>
      <c r="GO155" s="19"/>
      <c r="GP155" s="19"/>
      <c r="GQ155" s="19"/>
      <c r="GR155" s="19"/>
      <c r="GS155" s="19"/>
      <c r="GT155" s="19"/>
      <c r="GU155" s="19"/>
      <c r="GV155" s="19"/>
      <c r="GW155" s="19"/>
      <c r="GX155" s="19"/>
      <c r="GY155" s="19"/>
      <c r="GZ155" s="19"/>
      <c r="HA155" s="19"/>
      <c r="HB155" s="19"/>
      <c r="HC155" s="19"/>
      <c r="HD155" s="19"/>
      <c r="HE155" s="19"/>
      <c r="HF155" s="19"/>
      <c r="HG155" s="19"/>
      <c r="HH155" s="19"/>
      <c r="HI155" s="19"/>
      <c r="HJ155" s="19"/>
      <c r="HK155" s="19"/>
      <c r="HL155" s="19"/>
      <c r="HM155" s="19"/>
      <c r="HN155" s="19"/>
      <c r="HO155" s="19"/>
      <c r="HP155" s="19"/>
      <c r="HQ155" s="19"/>
      <c r="HR155" s="19"/>
      <c r="HS155" s="19"/>
      <c r="HT155" s="19"/>
      <c r="HU155" s="19"/>
      <c r="HV155" s="19"/>
      <c r="HW155" s="19"/>
      <c r="HX155" s="19"/>
      <c r="HY155" s="19"/>
      <c r="HZ155" s="19"/>
      <c r="IA155" s="19"/>
      <c r="IB155" s="19"/>
      <c r="IC155" s="19"/>
      <c r="ID155" s="19"/>
      <c r="IE155" s="19"/>
      <c r="IF155" s="19"/>
      <c r="IG155" s="19"/>
      <c r="IH155" s="19"/>
      <c r="II155" s="19"/>
      <c r="IJ155" s="19"/>
      <c r="IK155" s="19"/>
      <c r="IL155" s="19"/>
      <c r="IM155" s="19"/>
    </row>
    <row r="156" spans="1:247" s="10" customFormat="1" ht="47.25" x14ac:dyDescent="0.25">
      <c r="A156" s="47" t="s">
        <v>246</v>
      </c>
      <c r="B156" s="15" t="s">
        <v>258</v>
      </c>
      <c r="C156" s="14">
        <v>343</v>
      </c>
      <c r="D156" s="14">
        <v>343</v>
      </c>
      <c r="E156" s="14">
        <f t="shared" si="6"/>
        <v>0</v>
      </c>
      <c r="F156" s="9"/>
      <c r="G156" s="14">
        <v>343</v>
      </c>
      <c r="H156" s="14">
        <v>343</v>
      </c>
      <c r="I156" s="14">
        <f t="shared" si="7"/>
        <v>0</v>
      </c>
      <c r="J156" s="14">
        <v>0</v>
      </c>
      <c r="K156" s="14">
        <v>0</v>
      </c>
      <c r="L156" s="14">
        <f t="shared" si="8"/>
        <v>0</v>
      </c>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c r="HR156" s="19"/>
      <c r="HS156" s="19"/>
      <c r="HT156" s="19"/>
      <c r="HU156" s="19"/>
      <c r="HV156" s="19"/>
      <c r="HW156" s="19"/>
      <c r="HX156" s="19"/>
      <c r="HY156" s="19"/>
      <c r="HZ156" s="19"/>
      <c r="IA156" s="19"/>
      <c r="IB156" s="19"/>
      <c r="IC156" s="19"/>
      <c r="ID156" s="19"/>
      <c r="IE156" s="19"/>
      <c r="IF156" s="19"/>
      <c r="IG156" s="19"/>
      <c r="IH156" s="19"/>
      <c r="II156" s="19"/>
      <c r="IJ156" s="19"/>
      <c r="IK156" s="19"/>
      <c r="IL156" s="19"/>
      <c r="IM156" s="19"/>
    </row>
    <row r="157" spans="1:247" s="10" customFormat="1" ht="94.5" x14ac:dyDescent="0.25">
      <c r="A157" s="47" t="s">
        <v>246</v>
      </c>
      <c r="B157" s="49" t="s">
        <v>259</v>
      </c>
      <c r="C157" s="14">
        <v>3606.8</v>
      </c>
      <c r="D157" s="14">
        <v>3606.8</v>
      </c>
      <c r="E157" s="14">
        <f t="shared" si="6"/>
        <v>0</v>
      </c>
      <c r="F157" s="9"/>
      <c r="G157" s="14">
        <v>3606.8</v>
      </c>
      <c r="H157" s="14">
        <v>3606.8</v>
      </c>
      <c r="I157" s="14">
        <f t="shared" si="7"/>
        <v>0</v>
      </c>
      <c r="J157" s="14">
        <v>3606.8</v>
      </c>
      <c r="K157" s="14">
        <v>3606.8</v>
      </c>
      <c r="L157" s="14">
        <f t="shared" si="8"/>
        <v>0</v>
      </c>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c r="FN157" s="19"/>
      <c r="FO157" s="19"/>
      <c r="FP157" s="19"/>
      <c r="FQ157" s="19"/>
      <c r="FR157" s="19"/>
      <c r="FS157" s="19"/>
      <c r="FT157" s="19"/>
      <c r="FU157" s="19"/>
      <c r="FV157" s="19"/>
      <c r="FW157" s="19"/>
      <c r="FX157" s="19"/>
      <c r="FY157" s="19"/>
      <c r="FZ157" s="19"/>
      <c r="GA157" s="19"/>
      <c r="GB157" s="19"/>
      <c r="GC157" s="19"/>
      <c r="GD157" s="19"/>
      <c r="GE157" s="19"/>
      <c r="GF157" s="19"/>
      <c r="GG157" s="19"/>
      <c r="GH157" s="19"/>
      <c r="GI157" s="19"/>
      <c r="GJ157" s="19"/>
      <c r="GK157" s="19"/>
      <c r="GL157" s="19"/>
      <c r="GM157" s="19"/>
      <c r="GN157" s="19"/>
      <c r="GO157" s="19"/>
      <c r="GP157" s="19"/>
      <c r="GQ157" s="19"/>
      <c r="GR157" s="19"/>
      <c r="GS157" s="19"/>
      <c r="GT157" s="19"/>
      <c r="GU157" s="19"/>
      <c r="GV157" s="19"/>
      <c r="GW157" s="19"/>
      <c r="GX157" s="19"/>
      <c r="GY157" s="19"/>
      <c r="GZ157" s="19"/>
      <c r="HA157" s="19"/>
      <c r="HB157" s="19"/>
      <c r="HC157" s="19"/>
      <c r="HD157" s="19"/>
      <c r="HE157" s="19"/>
      <c r="HF157" s="19"/>
      <c r="HG157" s="19"/>
      <c r="HH157" s="19"/>
      <c r="HI157" s="19"/>
      <c r="HJ157" s="19"/>
      <c r="HK157" s="19"/>
      <c r="HL157" s="19"/>
      <c r="HM157" s="19"/>
      <c r="HN157" s="19"/>
      <c r="HO157" s="19"/>
      <c r="HP157" s="19"/>
      <c r="HQ157" s="19"/>
      <c r="HR157" s="19"/>
      <c r="HS157" s="19"/>
      <c r="HT157" s="19"/>
      <c r="HU157" s="19"/>
      <c r="HV157" s="19"/>
      <c r="HW157" s="19"/>
      <c r="HX157" s="19"/>
      <c r="HY157" s="19"/>
      <c r="HZ157" s="19"/>
      <c r="IA157" s="19"/>
      <c r="IB157" s="19"/>
      <c r="IC157" s="19"/>
      <c r="ID157" s="19"/>
      <c r="IE157" s="19"/>
      <c r="IF157" s="19"/>
      <c r="IG157" s="19"/>
      <c r="IH157" s="19"/>
      <c r="II157" s="19"/>
      <c r="IJ157" s="19"/>
      <c r="IK157" s="19"/>
      <c r="IL157" s="19"/>
      <c r="IM157" s="19"/>
    </row>
    <row r="158" spans="1:247" s="10" customFormat="1" ht="94.5" x14ac:dyDescent="0.25">
      <c r="A158" s="47" t="s">
        <v>246</v>
      </c>
      <c r="B158" s="49" t="s">
        <v>260</v>
      </c>
      <c r="C158" s="14">
        <v>2187</v>
      </c>
      <c r="D158" s="14">
        <v>2187</v>
      </c>
      <c r="E158" s="14">
        <f t="shared" si="6"/>
        <v>0</v>
      </c>
      <c r="F158" s="9"/>
      <c r="G158" s="14">
        <v>2187</v>
      </c>
      <c r="H158" s="14">
        <v>2187</v>
      </c>
      <c r="I158" s="14">
        <f t="shared" si="7"/>
        <v>0</v>
      </c>
      <c r="J158" s="14">
        <v>0</v>
      </c>
      <c r="K158" s="14">
        <v>0</v>
      </c>
      <c r="L158" s="14">
        <f t="shared" si="8"/>
        <v>0</v>
      </c>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c r="FN158" s="19"/>
      <c r="FO158" s="19"/>
      <c r="FP158" s="19"/>
      <c r="FQ158" s="19"/>
      <c r="FR158" s="19"/>
      <c r="FS158" s="19"/>
      <c r="FT158" s="19"/>
      <c r="FU158" s="19"/>
      <c r="FV158" s="19"/>
      <c r="FW158" s="19"/>
      <c r="FX158" s="19"/>
      <c r="FY158" s="19"/>
      <c r="FZ158" s="19"/>
      <c r="GA158" s="19"/>
      <c r="GB158" s="19"/>
      <c r="GC158" s="19"/>
      <c r="GD158" s="19"/>
      <c r="GE158" s="19"/>
      <c r="GF158" s="19"/>
      <c r="GG158" s="19"/>
      <c r="GH158" s="19"/>
      <c r="GI158" s="19"/>
      <c r="GJ158" s="19"/>
      <c r="GK158" s="19"/>
      <c r="GL158" s="19"/>
      <c r="GM158" s="19"/>
      <c r="GN158" s="19"/>
      <c r="GO158" s="19"/>
      <c r="GP158" s="19"/>
      <c r="GQ158" s="19"/>
      <c r="GR158" s="19"/>
      <c r="GS158" s="19"/>
      <c r="GT158" s="19"/>
      <c r="GU158" s="19"/>
      <c r="GV158" s="19"/>
      <c r="GW158" s="19"/>
      <c r="GX158" s="19"/>
      <c r="GY158" s="19"/>
      <c r="GZ158" s="19"/>
      <c r="HA158" s="19"/>
      <c r="HB158" s="19"/>
      <c r="HC158" s="19"/>
      <c r="HD158" s="19"/>
      <c r="HE158" s="19"/>
      <c r="HF158" s="19"/>
      <c r="HG158" s="19"/>
      <c r="HH158" s="19"/>
      <c r="HI158" s="19"/>
      <c r="HJ158" s="19"/>
      <c r="HK158" s="19"/>
      <c r="HL158" s="19"/>
      <c r="HM158" s="19"/>
      <c r="HN158" s="19"/>
      <c r="HO158" s="19"/>
      <c r="HP158" s="19"/>
      <c r="HQ158" s="19"/>
      <c r="HR158" s="19"/>
      <c r="HS158" s="19"/>
      <c r="HT158" s="19"/>
      <c r="HU158" s="19"/>
      <c r="HV158" s="19"/>
      <c r="HW158" s="19"/>
      <c r="HX158" s="19"/>
      <c r="HY158" s="19"/>
      <c r="HZ158" s="19"/>
      <c r="IA158" s="19"/>
      <c r="IB158" s="19"/>
      <c r="IC158" s="19"/>
      <c r="ID158" s="19"/>
      <c r="IE158" s="19"/>
      <c r="IF158" s="19"/>
      <c r="IG158" s="19"/>
      <c r="IH158" s="19"/>
      <c r="II158" s="19"/>
      <c r="IJ158" s="19"/>
      <c r="IK158" s="19"/>
      <c r="IL158" s="19"/>
      <c r="IM158" s="19"/>
    </row>
    <row r="159" spans="1:247" s="10" customFormat="1" ht="94.5" x14ac:dyDescent="0.25">
      <c r="A159" s="44" t="s">
        <v>246</v>
      </c>
      <c r="B159" s="48" t="s">
        <v>261</v>
      </c>
      <c r="C159" s="14">
        <v>697.6</v>
      </c>
      <c r="D159" s="14">
        <v>697.6</v>
      </c>
      <c r="E159" s="14">
        <f t="shared" si="6"/>
        <v>0</v>
      </c>
      <c r="F159" s="9"/>
      <c r="G159" s="16">
        <v>697.6</v>
      </c>
      <c r="H159" s="16">
        <v>697.6</v>
      </c>
      <c r="I159" s="14">
        <f t="shared" si="7"/>
        <v>0</v>
      </c>
      <c r="J159" s="16">
        <v>697.6</v>
      </c>
      <c r="K159" s="16">
        <v>697.6</v>
      </c>
      <c r="L159" s="14">
        <f t="shared" si="8"/>
        <v>0</v>
      </c>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c r="HR159" s="19"/>
      <c r="HS159" s="19"/>
      <c r="HT159" s="19"/>
      <c r="HU159" s="19"/>
      <c r="HV159" s="19"/>
      <c r="HW159" s="19"/>
      <c r="HX159" s="19"/>
      <c r="HY159" s="19"/>
      <c r="HZ159" s="19"/>
      <c r="IA159" s="19"/>
      <c r="IB159" s="19"/>
      <c r="IC159" s="19"/>
      <c r="ID159" s="19"/>
      <c r="IE159" s="19"/>
      <c r="IF159" s="19"/>
      <c r="IG159" s="19"/>
      <c r="IH159" s="19"/>
      <c r="II159" s="19"/>
      <c r="IJ159" s="19"/>
      <c r="IK159" s="19"/>
      <c r="IL159" s="19"/>
      <c r="IM159" s="19"/>
    </row>
    <row r="160" spans="1:247" s="10" customFormat="1" ht="78.75" x14ac:dyDescent="0.25">
      <c r="A160" s="44" t="s">
        <v>262</v>
      </c>
      <c r="B160" s="48" t="s">
        <v>263</v>
      </c>
      <c r="C160" s="14">
        <v>0</v>
      </c>
      <c r="D160" s="14">
        <v>0</v>
      </c>
      <c r="E160" s="14">
        <f t="shared" si="6"/>
        <v>0</v>
      </c>
      <c r="F160" s="9"/>
      <c r="G160" s="16">
        <v>2293.1</v>
      </c>
      <c r="H160" s="16">
        <v>2293.1</v>
      </c>
      <c r="I160" s="14">
        <f t="shared" si="7"/>
        <v>0</v>
      </c>
      <c r="J160" s="16">
        <v>0</v>
      </c>
      <c r="K160" s="16">
        <v>0</v>
      </c>
      <c r="L160" s="14">
        <f t="shared" si="8"/>
        <v>0</v>
      </c>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c r="HR160" s="19"/>
      <c r="HS160" s="19"/>
      <c r="HT160" s="19"/>
      <c r="HU160" s="19"/>
      <c r="HV160" s="19"/>
      <c r="HW160" s="19"/>
      <c r="HX160" s="19"/>
      <c r="HY160" s="19"/>
      <c r="HZ160" s="19"/>
      <c r="IA160" s="19"/>
      <c r="IB160" s="19"/>
      <c r="IC160" s="19"/>
      <c r="ID160" s="19"/>
      <c r="IE160" s="19"/>
      <c r="IF160" s="19"/>
      <c r="IG160" s="19"/>
      <c r="IH160" s="19"/>
      <c r="II160" s="19"/>
      <c r="IJ160" s="19"/>
      <c r="IK160" s="19"/>
      <c r="IL160" s="19"/>
      <c r="IM160" s="19"/>
    </row>
    <row r="161" spans="1:247" ht="31.5" x14ac:dyDescent="0.25">
      <c r="A161" s="6" t="s">
        <v>264</v>
      </c>
      <c r="B161" s="7" t="s">
        <v>265</v>
      </c>
      <c r="C161" s="8">
        <f>SUM(C162:C203)</f>
        <v>2772017.1999999993</v>
      </c>
      <c r="D161" s="8">
        <f>SUM(D162:D203)</f>
        <v>2774379.3</v>
      </c>
      <c r="E161" s="8">
        <f t="shared" si="6"/>
        <v>2362.1000000005588</v>
      </c>
      <c r="F161" s="9"/>
      <c r="G161" s="8">
        <f>SUM(G162:G203)</f>
        <v>2811608.5999999996</v>
      </c>
      <c r="H161" s="8">
        <f>SUM(H162:H203)</f>
        <v>2811608.5999999996</v>
      </c>
      <c r="I161" s="8">
        <f t="shared" si="7"/>
        <v>0</v>
      </c>
      <c r="J161" s="8">
        <f>SUM(J162:J203)</f>
        <v>2856364.0999999996</v>
      </c>
      <c r="K161" s="8">
        <f>SUM(K162:K203)</f>
        <v>2856364.0999999996</v>
      </c>
      <c r="L161" s="8">
        <f t="shared" si="8"/>
        <v>0</v>
      </c>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c r="HR161" s="19"/>
      <c r="HS161" s="19"/>
      <c r="HT161" s="19"/>
      <c r="HU161" s="19"/>
      <c r="HV161" s="19"/>
      <c r="HW161" s="19"/>
      <c r="HX161" s="19"/>
      <c r="HY161" s="19"/>
      <c r="HZ161" s="19"/>
      <c r="IA161" s="19"/>
      <c r="IB161" s="19"/>
      <c r="IC161" s="19"/>
      <c r="ID161" s="19"/>
      <c r="IE161" s="19"/>
      <c r="IF161" s="19"/>
      <c r="IG161" s="19"/>
      <c r="IH161" s="19"/>
      <c r="II161" s="19"/>
      <c r="IJ161" s="19"/>
      <c r="IK161" s="19"/>
      <c r="IL161" s="19"/>
      <c r="IM161" s="19"/>
    </row>
    <row r="162" spans="1:247" ht="63" x14ac:dyDescent="0.25">
      <c r="A162" s="5" t="s">
        <v>266</v>
      </c>
      <c r="B162" s="15" t="s">
        <v>267</v>
      </c>
      <c r="C162" s="14">
        <v>9870.1</v>
      </c>
      <c r="D162" s="14">
        <v>9870.1</v>
      </c>
      <c r="E162" s="14">
        <f t="shared" si="6"/>
        <v>0</v>
      </c>
      <c r="F162" s="9"/>
      <c r="G162" s="16">
        <v>10248.200000000001</v>
      </c>
      <c r="H162" s="16">
        <v>10248.200000000001</v>
      </c>
      <c r="I162" s="14">
        <f t="shared" si="7"/>
        <v>0</v>
      </c>
      <c r="J162" s="16">
        <v>10641.5</v>
      </c>
      <c r="K162" s="16">
        <v>10641.5</v>
      </c>
      <c r="L162" s="14">
        <f t="shared" si="8"/>
        <v>0</v>
      </c>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c r="HR162" s="19"/>
      <c r="HS162" s="19"/>
      <c r="HT162" s="19"/>
      <c r="HU162" s="19"/>
      <c r="HV162" s="19"/>
      <c r="HW162" s="19"/>
      <c r="HX162" s="19"/>
      <c r="HY162" s="19"/>
      <c r="HZ162" s="19"/>
      <c r="IA162" s="19"/>
      <c r="IB162" s="19"/>
      <c r="IC162" s="19"/>
      <c r="ID162" s="19"/>
      <c r="IE162" s="19"/>
      <c r="IF162" s="19"/>
      <c r="IG162" s="19"/>
      <c r="IH162" s="19"/>
      <c r="II162" s="19"/>
      <c r="IJ162" s="19"/>
      <c r="IK162" s="19"/>
      <c r="IL162" s="19"/>
      <c r="IM162" s="19"/>
    </row>
    <row r="163" spans="1:247" ht="47.25" x14ac:dyDescent="0.25">
      <c r="A163" s="5" t="s">
        <v>268</v>
      </c>
      <c r="B163" s="15" t="s">
        <v>269</v>
      </c>
      <c r="C163" s="14">
        <v>243196.6</v>
      </c>
      <c r="D163" s="14">
        <v>243196.6</v>
      </c>
      <c r="E163" s="14">
        <f t="shared" si="6"/>
        <v>0</v>
      </c>
      <c r="F163" s="9"/>
      <c r="G163" s="16">
        <v>253880.4</v>
      </c>
      <c r="H163" s="16">
        <v>253880.4</v>
      </c>
      <c r="I163" s="14">
        <f t="shared" si="7"/>
        <v>0</v>
      </c>
      <c r="J163" s="16">
        <v>267454.40000000002</v>
      </c>
      <c r="K163" s="16">
        <v>267454.40000000002</v>
      </c>
      <c r="L163" s="14">
        <f t="shared" si="8"/>
        <v>0</v>
      </c>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c r="IG163" s="19"/>
      <c r="IH163" s="19"/>
      <c r="II163" s="19"/>
      <c r="IJ163" s="19"/>
      <c r="IK163" s="19"/>
      <c r="IL163" s="19"/>
      <c r="IM163" s="19"/>
    </row>
    <row r="164" spans="1:247" ht="78.75" x14ac:dyDescent="0.25">
      <c r="A164" s="5" t="s">
        <v>270</v>
      </c>
      <c r="B164" s="15" t="s">
        <v>271</v>
      </c>
      <c r="C164" s="14">
        <v>4390.1000000000004</v>
      </c>
      <c r="D164" s="14">
        <v>4390.1000000000004</v>
      </c>
      <c r="E164" s="14">
        <f t="shared" si="6"/>
        <v>0</v>
      </c>
      <c r="F164" s="9"/>
      <c r="G164" s="14">
        <v>4390.1000000000004</v>
      </c>
      <c r="H164" s="14">
        <v>4390.1000000000004</v>
      </c>
      <c r="I164" s="14">
        <f t="shared" si="7"/>
        <v>0</v>
      </c>
      <c r="J164" s="14">
        <v>4390.1000000000004</v>
      </c>
      <c r="K164" s="14">
        <v>4390.1000000000004</v>
      </c>
      <c r="L164" s="14">
        <f t="shared" si="8"/>
        <v>0</v>
      </c>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c r="IG164" s="19"/>
      <c r="IH164" s="19"/>
      <c r="II164" s="19"/>
      <c r="IJ164" s="19"/>
      <c r="IK164" s="19"/>
      <c r="IL164" s="19"/>
      <c r="IM164" s="19"/>
    </row>
    <row r="165" spans="1:247" ht="94.5" x14ac:dyDescent="0.25">
      <c r="A165" s="5" t="s">
        <v>270</v>
      </c>
      <c r="B165" s="15" t="s">
        <v>272</v>
      </c>
      <c r="C165" s="14">
        <v>236.4</v>
      </c>
      <c r="D165" s="14">
        <v>236.4</v>
      </c>
      <c r="E165" s="14">
        <f t="shared" si="6"/>
        <v>0</v>
      </c>
      <c r="F165" s="9"/>
      <c r="G165" s="14">
        <v>236.4</v>
      </c>
      <c r="H165" s="14">
        <v>236.4</v>
      </c>
      <c r="I165" s="14">
        <f t="shared" si="7"/>
        <v>0</v>
      </c>
      <c r="J165" s="14">
        <v>236.4</v>
      </c>
      <c r="K165" s="14">
        <v>236.4</v>
      </c>
      <c r="L165" s="14">
        <f t="shared" si="8"/>
        <v>0</v>
      </c>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c r="FN165" s="19"/>
      <c r="FO165" s="19"/>
      <c r="FP165" s="19"/>
      <c r="FQ165" s="19"/>
      <c r="FR165" s="19"/>
      <c r="FS165" s="19"/>
      <c r="FT165" s="19"/>
      <c r="FU165" s="19"/>
      <c r="FV165" s="19"/>
      <c r="FW165" s="19"/>
      <c r="FX165" s="19"/>
      <c r="FY165" s="19"/>
      <c r="FZ165" s="19"/>
      <c r="GA165" s="19"/>
      <c r="GB165" s="19"/>
      <c r="GC165" s="19"/>
      <c r="GD165" s="19"/>
      <c r="GE165" s="19"/>
      <c r="GF165" s="19"/>
      <c r="GG165" s="19"/>
      <c r="GH165" s="19"/>
      <c r="GI165" s="19"/>
      <c r="GJ165" s="19"/>
      <c r="GK165" s="19"/>
      <c r="GL165" s="19"/>
      <c r="GM165" s="19"/>
      <c r="GN165" s="19"/>
      <c r="GO165" s="19"/>
      <c r="GP165" s="19"/>
      <c r="GQ165" s="19"/>
      <c r="GR165" s="19"/>
      <c r="GS165" s="19"/>
      <c r="GT165" s="19"/>
      <c r="GU165" s="19"/>
      <c r="GV165" s="19"/>
      <c r="GW165" s="19"/>
      <c r="GX165" s="19"/>
      <c r="GY165" s="19"/>
      <c r="GZ165" s="19"/>
      <c r="HA165" s="19"/>
      <c r="HB165" s="19"/>
      <c r="HC165" s="19"/>
      <c r="HD165" s="19"/>
      <c r="HE165" s="19"/>
      <c r="HF165" s="19"/>
      <c r="HG165" s="19"/>
      <c r="HH165" s="19"/>
      <c r="HI165" s="19"/>
      <c r="HJ165" s="19"/>
      <c r="HK165" s="19"/>
      <c r="HL165" s="19"/>
      <c r="HM165" s="19"/>
      <c r="HN165" s="19"/>
      <c r="HO165" s="19"/>
      <c r="HP165" s="19"/>
      <c r="HQ165" s="19"/>
      <c r="HR165" s="19"/>
      <c r="HS165" s="19"/>
      <c r="HT165" s="19"/>
      <c r="HU165" s="19"/>
      <c r="HV165" s="19"/>
      <c r="HW165" s="19"/>
      <c r="HX165" s="19"/>
      <c r="HY165" s="19"/>
      <c r="HZ165" s="19"/>
      <c r="IA165" s="19"/>
      <c r="IB165" s="19"/>
      <c r="IC165" s="19"/>
      <c r="ID165" s="19"/>
      <c r="IE165" s="19"/>
      <c r="IF165" s="19"/>
      <c r="IG165" s="19"/>
      <c r="IH165" s="19"/>
      <c r="II165" s="19"/>
      <c r="IJ165" s="19"/>
      <c r="IK165" s="19"/>
      <c r="IL165" s="19"/>
      <c r="IM165" s="19"/>
    </row>
    <row r="166" spans="1:247" ht="110.25" x14ac:dyDescent="0.25">
      <c r="A166" s="5" t="s">
        <v>270</v>
      </c>
      <c r="B166" s="15" t="s">
        <v>273</v>
      </c>
      <c r="C166" s="14">
        <v>124.2</v>
      </c>
      <c r="D166" s="14">
        <v>124.2</v>
      </c>
      <c r="E166" s="14">
        <f t="shared" si="6"/>
        <v>0</v>
      </c>
      <c r="F166" s="9"/>
      <c r="G166" s="16">
        <v>124.2</v>
      </c>
      <c r="H166" s="16">
        <v>124.2</v>
      </c>
      <c r="I166" s="14">
        <f t="shared" si="7"/>
        <v>0</v>
      </c>
      <c r="J166" s="16">
        <v>124.2</v>
      </c>
      <c r="K166" s="16">
        <v>124.2</v>
      </c>
      <c r="L166" s="14">
        <f t="shared" si="8"/>
        <v>0</v>
      </c>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c r="FN166" s="19"/>
      <c r="FO166" s="19"/>
      <c r="FP166" s="19"/>
      <c r="FQ166" s="19"/>
      <c r="FR166" s="19"/>
      <c r="FS166" s="19"/>
      <c r="FT166" s="19"/>
      <c r="FU166" s="19"/>
      <c r="FV166" s="19"/>
      <c r="FW166" s="19"/>
      <c r="FX166" s="19"/>
      <c r="FY166" s="19"/>
      <c r="FZ166" s="19"/>
      <c r="GA166" s="19"/>
      <c r="GB166" s="19"/>
      <c r="GC166" s="19"/>
      <c r="GD166" s="19"/>
      <c r="GE166" s="19"/>
      <c r="GF166" s="19"/>
      <c r="GG166" s="19"/>
      <c r="GH166" s="19"/>
      <c r="GI166" s="19"/>
      <c r="GJ166" s="19"/>
      <c r="GK166" s="19"/>
      <c r="GL166" s="19"/>
      <c r="GM166" s="19"/>
      <c r="GN166" s="19"/>
      <c r="GO166" s="19"/>
      <c r="GP166" s="19"/>
      <c r="GQ166" s="19"/>
      <c r="GR166" s="19"/>
      <c r="GS166" s="19"/>
      <c r="GT166" s="19"/>
      <c r="GU166" s="19"/>
      <c r="GV166" s="19"/>
      <c r="GW166" s="19"/>
      <c r="GX166" s="19"/>
      <c r="GY166" s="19"/>
      <c r="GZ166" s="19"/>
      <c r="HA166" s="19"/>
      <c r="HB166" s="19"/>
      <c r="HC166" s="19"/>
      <c r="HD166" s="19"/>
      <c r="HE166" s="19"/>
      <c r="HF166" s="19"/>
      <c r="HG166" s="19"/>
      <c r="HH166" s="19"/>
      <c r="HI166" s="19"/>
      <c r="HJ166" s="19"/>
      <c r="HK166" s="19"/>
      <c r="HL166" s="19"/>
      <c r="HM166" s="19"/>
      <c r="HN166" s="19"/>
      <c r="HO166" s="19"/>
      <c r="HP166" s="19"/>
      <c r="HQ166" s="19"/>
      <c r="HR166" s="19"/>
      <c r="HS166" s="19"/>
      <c r="HT166" s="19"/>
      <c r="HU166" s="19"/>
      <c r="HV166" s="19"/>
      <c r="HW166" s="19"/>
      <c r="HX166" s="19"/>
      <c r="HY166" s="19"/>
      <c r="HZ166" s="19"/>
      <c r="IA166" s="19"/>
      <c r="IB166" s="19"/>
      <c r="IC166" s="19"/>
      <c r="ID166" s="19"/>
      <c r="IE166" s="19"/>
      <c r="IF166" s="19"/>
      <c r="IG166" s="19"/>
      <c r="IH166" s="19"/>
      <c r="II166" s="19"/>
      <c r="IJ166" s="19"/>
      <c r="IK166" s="19"/>
      <c r="IL166" s="19"/>
      <c r="IM166" s="19"/>
    </row>
    <row r="167" spans="1:247" ht="78.75" x14ac:dyDescent="0.25">
      <c r="A167" s="5" t="s">
        <v>270</v>
      </c>
      <c r="B167" s="15" t="s">
        <v>274</v>
      </c>
      <c r="C167" s="14">
        <v>731.9</v>
      </c>
      <c r="D167" s="14">
        <v>731.9</v>
      </c>
      <c r="E167" s="14">
        <f t="shared" si="6"/>
        <v>0</v>
      </c>
      <c r="F167" s="9"/>
      <c r="G167" s="16">
        <v>731.9</v>
      </c>
      <c r="H167" s="16">
        <v>731.9</v>
      </c>
      <c r="I167" s="14">
        <f t="shared" si="7"/>
        <v>0</v>
      </c>
      <c r="J167" s="16">
        <v>731.9</v>
      </c>
      <c r="K167" s="16">
        <v>731.9</v>
      </c>
      <c r="L167" s="14">
        <f t="shared" si="8"/>
        <v>0</v>
      </c>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c r="HR167" s="19"/>
      <c r="HS167" s="19"/>
      <c r="HT167" s="19"/>
      <c r="HU167" s="19"/>
      <c r="HV167" s="19"/>
      <c r="HW167" s="19"/>
      <c r="HX167" s="19"/>
      <c r="HY167" s="19"/>
      <c r="HZ167" s="19"/>
      <c r="IA167" s="19"/>
      <c r="IB167" s="19"/>
      <c r="IC167" s="19"/>
      <c r="ID167" s="19"/>
      <c r="IE167" s="19"/>
      <c r="IF167" s="19"/>
      <c r="IG167" s="19"/>
      <c r="IH167" s="19"/>
      <c r="II167" s="19"/>
      <c r="IJ167" s="19"/>
      <c r="IK167" s="19"/>
      <c r="IL167" s="19"/>
      <c r="IM167" s="19"/>
    </row>
    <row r="168" spans="1:247" ht="78.75" x14ac:dyDescent="0.25">
      <c r="A168" s="5" t="s">
        <v>270</v>
      </c>
      <c r="B168" s="15" t="s">
        <v>275</v>
      </c>
      <c r="C168" s="14">
        <v>1182.7</v>
      </c>
      <c r="D168" s="14">
        <v>1182.7</v>
      </c>
      <c r="E168" s="14">
        <f t="shared" si="6"/>
        <v>0</v>
      </c>
      <c r="F168" s="9"/>
      <c r="G168" s="14">
        <v>1182.7</v>
      </c>
      <c r="H168" s="14">
        <v>1182.7</v>
      </c>
      <c r="I168" s="14">
        <f t="shared" si="7"/>
        <v>0</v>
      </c>
      <c r="J168" s="14">
        <v>1182.7</v>
      </c>
      <c r="K168" s="14">
        <v>1182.7</v>
      </c>
      <c r="L168" s="14">
        <f t="shared" si="8"/>
        <v>0</v>
      </c>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c r="FN168" s="19"/>
      <c r="FO168" s="19"/>
      <c r="FP168" s="19"/>
      <c r="FQ168" s="19"/>
      <c r="FR168" s="19"/>
      <c r="FS168" s="19"/>
      <c r="FT168" s="19"/>
      <c r="FU168" s="19"/>
      <c r="FV168" s="19"/>
      <c r="FW168" s="19"/>
      <c r="FX168" s="19"/>
      <c r="FY168" s="19"/>
      <c r="FZ168" s="19"/>
      <c r="GA168" s="19"/>
      <c r="GB168" s="19"/>
      <c r="GC168" s="19"/>
      <c r="GD168" s="19"/>
      <c r="GE168" s="19"/>
      <c r="GF168" s="19"/>
      <c r="GG168" s="19"/>
      <c r="GH168" s="19"/>
      <c r="GI168" s="19"/>
      <c r="GJ168" s="19"/>
      <c r="GK168" s="19"/>
      <c r="GL168" s="19"/>
      <c r="GM168" s="19"/>
      <c r="GN168" s="19"/>
      <c r="GO168" s="19"/>
      <c r="GP168" s="19"/>
      <c r="GQ168" s="19"/>
      <c r="GR168" s="19"/>
      <c r="GS168" s="19"/>
      <c r="GT168" s="19"/>
      <c r="GU168" s="19"/>
      <c r="GV168" s="19"/>
      <c r="GW168" s="19"/>
      <c r="GX168" s="19"/>
      <c r="GY168" s="19"/>
      <c r="GZ168" s="19"/>
      <c r="HA168" s="19"/>
      <c r="HB168" s="19"/>
      <c r="HC168" s="19"/>
      <c r="HD168" s="19"/>
      <c r="HE168" s="19"/>
      <c r="HF168" s="19"/>
      <c r="HG168" s="19"/>
      <c r="HH168" s="19"/>
      <c r="HI168" s="19"/>
      <c r="HJ168" s="19"/>
      <c r="HK168" s="19"/>
      <c r="HL168" s="19"/>
      <c r="HM168" s="19"/>
      <c r="HN168" s="19"/>
      <c r="HO168" s="19"/>
      <c r="HP168" s="19"/>
      <c r="HQ168" s="19"/>
      <c r="HR168" s="19"/>
      <c r="HS168" s="19"/>
      <c r="HT168" s="19"/>
      <c r="HU168" s="19"/>
      <c r="HV168" s="19"/>
      <c r="HW168" s="19"/>
      <c r="HX168" s="19"/>
      <c r="HY168" s="19"/>
      <c r="HZ168" s="19"/>
      <c r="IA168" s="19"/>
      <c r="IB168" s="19"/>
      <c r="IC168" s="19"/>
      <c r="ID168" s="19"/>
      <c r="IE168" s="19"/>
      <c r="IF168" s="19"/>
      <c r="IG168" s="19"/>
      <c r="IH168" s="19"/>
      <c r="II168" s="19"/>
      <c r="IJ168" s="19"/>
      <c r="IK168" s="19"/>
      <c r="IL168" s="19"/>
      <c r="IM168" s="19"/>
    </row>
    <row r="169" spans="1:247" ht="252" x14ac:dyDescent="0.25">
      <c r="A169" s="5" t="s">
        <v>270</v>
      </c>
      <c r="B169" s="15" t="s">
        <v>276</v>
      </c>
      <c r="C169" s="14">
        <v>0</v>
      </c>
      <c r="D169" s="14">
        <v>72.400000000000006</v>
      </c>
      <c r="E169" s="14">
        <f t="shared" si="6"/>
        <v>72.400000000000006</v>
      </c>
      <c r="F169" s="9"/>
      <c r="G169" s="14">
        <v>0</v>
      </c>
      <c r="H169" s="14">
        <v>70.3</v>
      </c>
      <c r="I169" s="14">
        <f t="shared" si="7"/>
        <v>70.3</v>
      </c>
      <c r="J169" s="14">
        <v>0</v>
      </c>
      <c r="K169" s="14">
        <v>70.3</v>
      </c>
      <c r="L169" s="14">
        <f t="shared" si="8"/>
        <v>70.3</v>
      </c>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c r="FN169" s="19"/>
      <c r="FO169" s="19"/>
      <c r="FP169" s="19"/>
      <c r="FQ169" s="19"/>
      <c r="FR169" s="19"/>
      <c r="FS169" s="19"/>
      <c r="FT169" s="19"/>
      <c r="FU169" s="19"/>
      <c r="FV169" s="19"/>
      <c r="FW169" s="19"/>
      <c r="FX169" s="19"/>
      <c r="FY169" s="19"/>
      <c r="FZ169" s="19"/>
      <c r="GA169" s="19"/>
      <c r="GB169" s="19"/>
      <c r="GC169" s="19"/>
      <c r="GD169" s="19"/>
      <c r="GE169" s="19"/>
      <c r="GF169" s="19"/>
      <c r="GG169" s="19"/>
      <c r="GH169" s="19"/>
      <c r="GI169" s="19"/>
      <c r="GJ169" s="19"/>
      <c r="GK169" s="19"/>
      <c r="GL169" s="19"/>
      <c r="GM169" s="19"/>
      <c r="GN169" s="19"/>
      <c r="GO169" s="19"/>
      <c r="GP169" s="19"/>
      <c r="GQ169" s="19"/>
      <c r="GR169" s="19"/>
      <c r="GS169" s="19"/>
      <c r="GT169" s="19"/>
      <c r="GU169" s="19"/>
      <c r="GV169" s="19"/>
      <c r="GW169" s="19"/>
      <c r="GX169" s="19"/>
      <c r="GY169" s="19"/>
      <c r="GZ169" s="19"/>
      <c r="HA169" s="19"/>
      <c r="HB169" s="19"/>
      <c r="HC169" s="19"/>
      <c r="HD169" s="19"/>
      <c r="HE169" s="19"/>
      <c r="HF169" s="19"/>
      <c r="HG169" s="19"/>
      <c r="HH169" s="19"/>
      <c r="HI169" s="19"/>
      <c r="HJ169" s="19"/>
      <c r="HK169" s="19"/>
      <c r="HL169" s="19"/>
      <c r="HM169" s="19"/>
      <c r="HN169" s="19"/>
      <c r="HO169" s="19"/>
      <c r="HP169" s="19"/>
      <c r="HQ169" s="19"/>
      <c r="HR169" s="19"/>
      <c r="HS169" s="19"/>
      <c r="HT169" s="19"/>
      <c r="HU169" s="19"/>
      <c r="HV169" s="19"/>
      <c r="HW169" s="19"/>
      <c r="HX169" s="19"/>
      <c r="HY169" s="19"/>
      <c r="HZ169" s="19"/>
      <c r="IA169" s="19"/>
      <c r="IB169" s="19"/>
      <c r="IC169" s="19"/>
      <c r="ID169" s="19"/>
      <c r="IE169" s="19"/>
      <c r="IF169" s="19"/>
      <c r="IG169" s="19"/>
      <c r="IH169" s="19"/>
      <c r="II169" s="19"/>
      <c r="IJ169" s="19"/>
      <c r="IK169" s="19"/>
      <c r="IL169" s="19"/>
      <c r="IM169" s="19"/>
    </row>
    <row r="170" spans="1:247" s="50" customFormat="1" ht="78.75" x14ac:dyDescent="0.25">
      <c r="A170" s="5" t="s">
        <v>277</v>
      </c>
      <c r="B170" s="15" t="s">
        <v>278</v>
      </c>
      <c r="C170" s="14">
        <v>8465.7000000000007</v>
      </c>
      <c r="D170" s="14">
        <v>8465.7000000000007</v>
      </c>
      <c r="E170" s="14">
        <f t="shared" si="6"/>
        <v>0</v>
      </c>
      <c r="F170" s="9"/>
      <c r="G170" s="14">
        <v>8465.7000000000007</v>
      </c>
      <c r="H170" s="14">
        <v>8465.7000000000007</v>
      </c>
      <c r="I170" s="14">
        <f t="shared" si="7"/>
        <v>0</v>
      </c>
      <c r="J170" s="14">
        <v>8465.7000000000007</v>
      </c>
      <c r="K170" s="14">
        <v>8465.7000000000007</v>
      </c>
      <c r="L170" s="14">
        <f t="shared" si="8"/>
        <v>0</v>
      </c>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c r="FN170" s="19"/>
      <c r="FO170" s="19"/>
      <c r="FP170" s="19"/>
      <c r="FQ170" s="19"/>
      <c r="FR170" s="19"/>
      <c r="FS170" s="19"/>
      <c r="FT170" s="19"/>
      <c r="FU170" s="19"/>
      <c r="FV170" s="19"/>
      <c r="FW170" s="19"/>
      <c r="FX170" s="19"/>
      <c r="FY170" s="19"/>
      <c r="FZ170" s="19"/>
      <c r="GA170" s="19"/>
      <c r="GB170" s="19"/>
      <c r="GC170" s="19"/>
      <c r="GD170" s="19"/>
      <c r="GE170" s="19"/>
      <c r="GF170" s="19"/>
      <c r="GG170" s="19"/>
      <c r="GH170" s="19"/>
      <c r="GI170" s="19"/>
      <c r="GJ170" s="19"/>
      <c r="GK170" s="19"/>
      <c r="GL170" s="19"/>
      <c r="GM170" s="19"/>
      <c r="GN170" s="19"/>
      <c r="GO170" s="19"/>
      <c r="GP170" s="19"/>
      <c r="GQ170" s="19"/>
      <c r="GR170" s="19"/>
      <c r="GS170" s="19"/>
      <c r="GT170" s="19"/>
      <c r="GU170" s="19"/>
      <c r="GV170" s="19"/>
      <c r="GW170" s="19"/>
      <c r="GX170" s="19"/>
      <c r="GY170" s="19"/>
      <c r="GZ170" s="19"/>
      <c r="HA170" s="19"/>
      <c r="HB170" s="19"/>
      <c r="HC170" s="19"/>
      <c r="HD170" s="19"/>
      <c r="HE170" s="19"/>
      <c r="HF170" s="19"/>
      <c r="HG170" s="19"/>
      <c r="HH170" s="19"/>
      <c r="HI170" s="19"/>
      <c r="HJ170" s="19"/>
      <c r="HK170" s="19"/>
      <c r="HL170" s="19"/>
      <c r="HM170" s="19"/>
      <c r="HN170" s="19"/>
      <c r="HO170" s="19"/>
      <c r="HP170" s="19"/>
      <c r="HQ170" s="19"/>
      <c r="HR170" s="19"/>
      <c r="HS170" s="19"/>
      <c r="HT170" s="19"/>
      <c r="HU170" s="19"/>
      <c r="HV170" s="19"/>
      <c r="HW170" s="19"/>
      <c r="HX170" s="19"/>
      <c r="HY170" s="19"/>
      <c r="HZ170" s="19"/>
      <c r="IA170" s="19"/>
      <c r="IB170" s="19"/>
      <c r="IC170" s="19"/>
      <c r="ID170" s="19"/>
      <c r="IE170" s="19"/>
      <c r="IF170" s="19"/>
      <c r="IG170" s="19"/>
      <c r="IH170" s="19"/>
      <c r="II170" s="19"/>
      <c r="IJ170" s="19"/>
      <c r="IK170" s="19"/>
      <c r="IL170" s="19"/>
      <c r="IM170" s="19"/>
    </row>
    <row r="171" spans="1:247" s="50" customFormat="1" ht="189" x14ac:dyDescent="0.25">
      <c r="A171" s="5" t="s">
        <v>277</v>
      </c>
      <c r="B171" s="15" t="s">
        <v>279</v>
      </c>
      <c r="C171" s="14">
        <v>348</v>
      </c>
      <c r="D171" s="14">
        <v>348</v>
      </c>
      <c r="E171" s="14">
        <f t="shared" si="6"/>
        <v>0</v>
      </c>
      <c r="F171" s="9"/>
      <c r="G171" s="14">
        <v>348</v>
      </c>
      <c r="H171" s="14">
        <v>348</v>
      </c>
      <c r="I171" s="14">
        <f t="shared" si="7"/>
        <v>0</v>
      </c>
      <c r="J171" s="14">
        <v>348</v>
      </c>
      <c r="K171" s="14">
        <v>348</v>
      </c>
      <c r="L171" s="14">
        <f t="shared" si="8"/>
        <v>0</v>
      </c>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c r="FN171" s="19"/>
      <c r="FO171" s="19"/>
      <c r="FP171" s="19"/>
      <c r="FQ171" s="19"/>
      <c r="FR171" s="19"/>
      <c r="FS171" s="19"/>
      <c r="FT171" s="19"/>
      <c r="FU171" s="19"/>
      <c r="FV171" s="19"/>
      <c r="FW171" s="19"/>
      <c r="FX171" s="19"/>
      <c r="FY171" s="19"/>
      <c r="FZ171" s="19"/>
      <c r="GA171" s="19"/>
      <c r="GB171" s="19"/>
      <c r="GC171" s="19"/>
      <c r="GD171" s="19"/>
      <c r="GE171" s="19"/>
      <c r="GF171" s="19"/>
      <c r="GG171" s="19"/>
      <c r="GH171" s="19"/>
      <c r="GI171" s="19"/>
      <c r="GJ171" s="19"/>
      <c r="GK171" s="19"/>
      <c r="GL171" s="19"/>
      <c r="GM171" s="19"/>
      <c r="GN171" s="19"/>
      <c r="GO171" s="19"/>
      <c r="GP171" s="19"/>
      <c r="GQ171" s="19"/>
      <c r="GR171" s="19"/>
      <c r="GS171" s="19"/>
      <c r="GT171" s="19"/>
      <c r="GU171" s="19"/>
      <c r="GV171" s="19"/>
      <c r="GW171" s="19"/>
      <c r="GX171" s="19"/>
      <c r="GY171" s="19"/>
      <c r="GZ171" s="19"/>
      <c r="HA171" s="19"/>
      <c r="HB171" s="19"/>
      <c r="HC171" s="19"/>
      <c r="HD171" s="19"/>
      <c r="HE171" s="19"/>
      <c r="HF171" s="19"/>
      <c r="HG171" s="19"/>
      <c r="HH171" s="19"/>
      <c r="HI171" s="19"/>
      <c r="HJ171" s="19"/>
      <c r="HK171" s="19"/>
      <c r="HL171" s="19"/>
      <c r="HM171" s="19"/>
      <c r="HN171" s="19"/>
      <c r="HO171" s="19"/>
      <c r="HP171" s="19"/>
      <c r="HQ171" s="19"/>
      <c r="HR171" s="19"/>
      <c r="HS171" s="19"/>
      <c r="HT171" s="19"/>
      <c r="HU171" s="19"/>
      <c r="HV171" s="19"/>
      <c r="HW171" s="19"/>
      <c r="HX171" s="19"/>
      <c r="HY171" s="19"/>
      <c r="HZ171" s="19"/>
      <c r="IA171" s="19"/>
      <c r="IB171" s="19"/>
      <c r="IC171" s="19"/>
      <c r="ID171" s="19"/>
      <c r="IE171" s="19"/>
      <c r="IF171" s="19"/>
      <c r="IG171" s="19"/>
      <c r="IH171" s="19"/>
      <c r="II171" s="19"/>
      <c r="IJ171" s="19"/>
      <c r="IK171" s="19"/>
      <c r="IL171" s="19"/>
      <c r="IM171" s="19"/>
    </row>
    <row r="172" spans="1:247" ht="94.5" x14ac:dyDescent="0.25">
      <c r="A172" s="5" t="s">
        <v>277</v>
      </c>
      <c r="B172" s="15" t="s">
        <v>280</v>
      </c>
      <c r="C172" s="14">
        <v>8857.2999999999993</v>
      </c>
      <c r="D172" s="14">
        <v>8857.2999999999993</v>
      </c>
      <c r="E172" s="14">
        <f t="shared" si="6"/>
        <v>0</v>
      </c>
      <c r="F172" s="9"/>
      <c r="G172" s="16">
        <v>9181.5</v>
      </c>
      <c r="H172" s="16">
        <v>9181.5</v>
      </c>
      <c r="I172" s="14">
        <f t="shared" si="7"/>
        <v>0</v>
      </c>
      <c r="J172" s="16">
        <v>9517.6</v>
      </c>
      <c r="K172" s="16">
        <v>9517.6</v>
      </c>
      <c r="L172" s="14">
        <f t="shared" si="8"/>
        <v>0</v>
      </c>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c r="EF172" s="19"/>
      <c r="EG172" s="19"/>
      <c r="EH172" s="19"/>
      <c r="EI172" s="19"/>
      <c r="EJ172" s="19"/>
      <c r="EK172" s="19"/>
      <c r="EL172" s="19"/>
      <c r="EM172" s="19"/>
      <c r="EN172" s="19"/>
      <c r="EO172" s="19"/>
      <c r="EP172" s="19"/>
      <c r="EQ172" s="19"/>
      <c r="ER172" s="19"/>
      <c r="ES172" s="19"/>
      <c r="ET172" s="19"/>
      <c r="EU172" s="19"/>
      <c r="EV172" s="19"/>
      <c r="EW172" s="19"/>
      <c r="EX172" s="19"/>
      <c r="EY172" s="19"/>
      <c r="EZ172" s="19"/>
      <c r="FA172" s="19"/>
      <c r="FB172" s="19"/>
      <c r="FC172" s="19"/>
      <c r="FD172" s="19"/>
      <c r="FE172" s="19"/>
      <c r="FF172" s="19"/>
      <c r="FG172" s="19"/>
      <c r="FH172" s="19"/>
      <c r="FI172" s="19"/>
      <c r="FJ172" s="19"/>
      <c r="FK172" s="19"/>
      <c r="FL172" s="19"/>
      <c r="FM172" s="19"/>
      <c r="FN172" s="19"/>
      <c r="FO172" s="19"/>
      <c r="FP172" s="19"/>
      <c r="FQ172" s="19"/>
      <c r="FR172" s="19"/>
      <c r="FS172" s="19"/>
      <c r="FT172" s="19"/>
      <c r="FU172" s="19"/>
      <c r="FV172" s="19"/>
      <c r="FW172" s="19"/>
      <c r="FX172" s="19"/>
      <c r="FY172" s="19"/>
      <c r="FZ172" s="19"/>
      <c r="GA172" s="19"/>
      <c r="GB172" s="19"/>
      <c r="GC172" s="19"/>
      <c r="GD172" s="19"/>
      <c r="GE172" s="19"/>
      <c r="GF172" s="19"/>
      <c r="GG172" s="19"/>
      <c r="GH172" s="19"/>
      <c r="GI172" s="19"/>
      <c r="GJ172" s="19"/>
      <c r="GK172" s="19"/>
      <c r="GL172" s="19"/>
      <c r="GM172" s="19"/>
      <c r="GN172" s="19"/>
      <c r="GO172" s="19"/>
      <c r="GP172" s="19"/>
      <c r="GQ172" s="19"/>
      <c r="GR172" s="19"/>
      <c r="GS172" s="19"/>
      <c r="GT172" s="19"/>
      <c r="GU172" s="19"/>
      <c r="GV172" s="19"/>
      <c r="GW172" s="19"/>
      <c r="GX172" s="19"/>
      <c r="GY172" s="19"/>
      <c r="GZ172" s="19"/>
      <c r="HA172" s="19"/>
      <c r="HB172" s="19"/>
      <c r="HC172" s="19"/>
      <c r="HD172" s="19"/>
      <c r="HE172" s="19"/>
      <c r="HF172" s="19"/>
      <c r="HG172" s="19"/>
      <c r="HH172" s="19"/>
      <c r="HI172" s="19"/>
      <c r="HJ172" s="19"/>
      <c r="HK172" s="19"/>
      <c r="HL172" s="19"/>
      <c r="HM172" s="19"/>
      <c r="HN172" s="19"/>
      <c r="HO172" s="19"/>
      <c r="HP172" s="19"/>
      <c r="HQ172" s="19"/>
      <c r="HR172" s="19"/>
      <c r="HS172" s="19"/>
      <c r="HT172" s="19"/>
      <c r="HU172" s="19"/>
      <c r="HV172" s="19"/>
      <c r="HW172" s="19"/>
      <c r="HX172" s="19"/>
      <c r="HY172" s="19"/>
      <c r="HZ172" s="19"/>
      <c r="IA172" s="19"/>
      <c r="IB172" s="19"/>
      <c r="IC172" s="19"/>
      <c r="ID172" s="19"/>
      <c r="IE172" s="19"/>
      <c r="IF172" s="19"/>
      <c r="IG172" s="19"/>
      <c r="IH172" s="19"/>
      <c r="II172" s="19"/>
      <c r="IJ172" s="19"/>
      <c r="IK172" s="19"/>
      <c r="IL172" s="19"/>
      <c r="IM172" s="19"/>
    </row>
    <row r="173" spans="1:247" ht="78.75" x14ac:dyDescent="0.25">
      <c r="A173" s="5" t="s">
        <v>277</v>
      </c>
      <c r="B173" s="15" t="s">
        <v>281</v>
      </c>
      <c r="C173" s="14">
        <v>7736.5</v>
      </c>
      <c r="D173" s="14">
        <v>7736.5</v>
      </c>
      <c r="E173" s="14">
        <f t="shared" si="6"/>
        <v>0</v>
      </c>
      <c r="F173" s="9"/>
      <c r="G173" s="16">
        <v>7736.5</v>
      </c>
      <c r="H173" s="16">
        <v>7736.5</v>
      </c>
      <c r="I173" s="14">
        <f t="shared" si="7"/>
        <v>0</v>
      </c>
      <c r="J173" s="16">
        <v>7736.5</v>
      </c>
      <c r="K173" s="16">
        <v>7736.5</v>
      </c>
      <c r="L173" s="14">
        <f t="shared" si="8"/>
        <v>0</v>
      </c>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c r="IF173" s="19"/>
      <c r="IG173" s="19"/>
      <c r="IH173" s="19"/>
      <c r="II173" s="19"/>
      <c r="IJ173" s="19"/>
      <c r="IK173" s="19"/>
      <c r="IL173" s="19"/>
      <c r="IM173" s="19"/>
    </row>
    <row r="174" spans="1:247" ht="63" x14ac:dyDescent="0.25">
      <c r="A174" s="5" t="s">
        <v>277</v>
      </c>
      <c r="B174" s="15" t="s">
        <v>282</v>
      </c>
      <c r="C174" s="14">
        <v>45797.1</v>
      </c>
      <c r="D174" s="14">
        <v>45797.1</v>
      </c>
      <c r="E174" s="14">
        <f t="shared" si="6"/>
        <v>0</v>
      </c>
      <c r="F174" s="9"/>
      <c r="G174" s="16">
        <v>54576.3</v>
      </c>
      <c r="H174" s="16">
        <v>54576.3</v>
      </c>
      <c r="I174" s="14">
        <f t="shared" si="7"/>
        <v>0</v>
      </c>
      <c r="J174" s="16">
        <v>54871.3</v>
      </c>
      <c r="K174" s="16">
        <v>54871.3</v>
      </c>
      <c r="L174" s="14">
        <f t="shared" si="8"/>
        <v>0</v>
      </c>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c r="IF174" s="19"/>
      <c r="IG174" s="19"/>
      <c r="IH174" s="19"/>
      <c r="II174" s="19"/>
      <c r="IJ174" s="19"/>
      <c r="IK174" s="19"/>
      <c r="IL174" s="19"/>
      <c r="IM174" s="19"/>
    </row>
    <row r="175" spans="1:247" ht="78.75" x14ac:dyDescent="0.25">
      <c r="A175" s="5" t="s">
        <v>277</v>
      </c>
      <c r="B175" s="15" t="s">
        <v>283</v>
      </c>
      <c r="C175" s="14">
        <v>2331.9</v>
      </c>
      <c r="D175" s="14">
        <v>2331.9</v>
      </c>
      <c r="E175" s="14">
        <f t="shared" si="6"/>
        <v>0</v>
      </c>
      <c r="F175" s="9"/>
      <c r="G175" s="14">
        <v>2331.9</v>
      </c>
      <c r="H175" s="14">
        <v>2331.9</v>
      </c>
      <c r="I175" s="14">
        <f t="shared" si="7"/>
        <v>0</v>
      </c>
      <c r="J175" s="14">
        <v>2331.9</v>
      </c>
      <c r="K175" s="14">
        <v>2331.9</v>
      </c>
      <c r="L175" s="14">
        <f t="shared" si="8"/>
        <v>0</v>
      </c>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c r="IF175" s="19"/>
      <c r="IG175" s="19"/>
      <c r="IH175" s="19"/>
      <c r="II175" s="19"/>
      <c r="IJ175" s="19"/>
      <c r="IK175" s="19"/>
      <c r="IL175" s="19"/>
      <c r="IM175" s="19"/>
    </row>
    <row r="176" spans="1:247" ht="78.75" x14ac:dyDescent="0.25">
      <c r="A176" s="47" t="s">
        <v>277</v>
      </c>
      <c r="B176" s="31" t="s">
        <v>284</v>
      </c>
      <c r="C176" s="14">
        <v>0.6</v>
      </c>
      <c r="D176" s="14">
        <v>0.6</v>
      </c>
      <c r="E176" s="14">
        <f t="shared" si="6"/>
        <v>0</v>
      </c>
      <c r="F176" s="9"/>
      <c r="G176" s="16">
        <v>0.6</v>
      </c>
      <c r="H176" s="16">
        <v>0.6</v>
      </c>
      <c r="I176" s="14">
        <f t="shared" si="7"/>
        <v>0</v>
      </c>
      <c r="J176" s="16">
        <v>0.6</v>
      </c>
      <c r="K176" s="16">
        <v>0.6</v>
      </c>
      <c r="L176" s="14">
        <f t="shared" si="8"/>
        <v>0</v>
      </c>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c r="IF176" s="19"/>
      <c r="IG176" s="19"/>
      <c r="IH176" s="19"/>
      <c r="II176" s="19"/>
      <c r="IJ176" s="19"/>
      <c r="IK176" s="19"/>
      <c r="IL176" s="19"/>
      <c r="IM176" s="19"/>
    </row>
    <row r="177" spans="1:247" ht="78.75" x14ac:dyDescent="0.25">
      <c r="A177" s="47" t="s">
        <v>277</v>
      </c>
      <c r="B177" s="31" t="s">
        <v>285</v>
      </c>
      <c r="C177" s="14">
        <v>18910.2</v>
      </c>
      <c r="D177" s="14">
        <v>18910.2</v>
      </c>
      <c r="E177" s="14">
        <f t="shared" si="6"/>
        <v>0</v>
      </c>
      <c r="F177" s="9"/>
      <c r="G177" s="14">
        <v>19665.400000000001</v>
      </c>
      <c r="H177" s="14">
        <v>19665.400000000001</v>
      </c>
      <c r="I177" s="14">
        <f t="shared" si="7"/>
        <v>0</v>
      </c>
      <c r="J177" s="14">
        <v>20450.8</v>
      </c>
      <c r="K177" s="14">
        <v>20450.8</v>
      </c>
      <c r="L177" s="14">
        <f t="shared" si="8"/>
        <v>0</v>
      </c>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c r="IF177" s="19"/>
      <c r="IG177" s="19"/>
      <c r="IH177" s="19"/>
      <c r="II177" s="19"/>
      <c r="IJ177" s="19"/>
      <c r="IK177" s="19"/>
      <c r="IL177" s="19"/>
      <c r="IM177" s="19"/>
    </row>
    <row r="178" spans="1:247" ht="78.75" x14ac:dyDescent="0.25">
      <c r="A178" s="5" t="s">
        <v>277</v>
      </c>
      <c r="B178" s="15" t="s">
        <v>286</v>
      </c>
      <c r="C178" s="14">
        <v>25783</v>
      </c>
      <c r="D178" s="14">
        <v>25783</v>
      </c>
      <c r="E178" s="14">
        <f t="shared" si="6"/>
        <v>0</v>
      </c>
      <c r="F178" s="9"/>
      <c r="G178" s="16">
        <v>26608.6</v>
      </c>
      <c r="H178" s="16">
        <v>26608.6</v>
      </c>
      <c r="I178" s="14">
        <f t="shared" si="7"/>
        <v>0</v>
      </c>
      <c r="J178" s="16">
        <v>27795.4</v>
      </c>
      <c r="K178" s="16">
        <v>27795.4</v>
      </c>
      <c r="L178" s="14">
        <f t="shared" si="8"/>
        <v>0</v>
      </c>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c r="IG178" s="19"/>
      <c r="IH178" s="19"/>
      <c r="II178" s="19"/>
      <c r="IJ178" s="19"/>
      <c r="IK178" s="19"/>
      <c r="IL178" s="19"/>
      <c r="IM178" s="19"/>
    </row>
    <row r="179" spans="1:247" ht="78.75" x14ac:dyDescent="0.25">
      <c r="A179" s="5" t="s">
        <v>277</v>
      </c>
      <c r="B179" s="15" t="s">
        <v>287</v>
      </c>
      <c r="C179" s="14">
        <v>181841.9</v>
      </c>
      <c r="D179" s="14">
        <v>181841.9</v>
      </c>
      <c r="E179" s="14">
        <f t="shared" si="6"/>
        <v>0</v>
      </c>
      <c r="F179" s="9"/>
      <c r="G179" s="16">
        <v>189115.5</v>
      </c>
      <c r="H179" s="16">
        <v>189115.5</v>
      </c>
      <c r="I179" s="14">
        <f t="shared" si="7"/>
        <v>0</v>
      </c>
      <c r="J179" s="16">
        <v>196680.2</v>
      </c>
      <c r="K179" s="16">
        <v>196680.2</v>
      </c>
      <c r="L179" s="14">
        <f t="shared" si="8"/>
        <v>0</v>
      </c>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c r="IF179" s="19"/>
      <c r="IG179" s="19"/>
      <c r="IH179" s="19"/>
      <c r="II179" s="19"/>
      <c r="IJ179" s="19"/>
      <c r="IK179" s="19"/>
      <c r="IL179" s="19"/>
      <c r="IM179" s="19"/>
    </row>
    <row r="180" spans="1:247" ht="78.75" x14ac:dyDescent="0.25">
      <c r="A180" s="5" t="s">
        <v>277</v>
      </c>
      <c r="B180" s="15" t="s">
        <v>288</v>
      </c>
      <c r="C180" s="14">
        <v>130865</v>
      </c>
      <c r="D180" s="14">
        <v>130865</v>
      </c>
      <c r="E180" s="14">
        <f t="shared" si="6"/>
        <v>0</v>
      </c>
      <c r="F180" s="9"/>
      <c r="G180" s="16">
        <v>136099.6</v>
      </c>
      <c r="H180" s="16">
        <v>136099.6</v>
      </c>
      <c r="I180" s="14">
        <f t="shared" si="7"/>
        <v>0</v>
      </c>
      <c r="J180" s="16">
        <v>141543.6</v>
      </c>
      <c r="K180" s="16">
        <v>141543.6</v>
      </c>
      <c r="L180" s="14">
        <f t="shared" si="8"/>
        <v>0</v>
      </c>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c r="HR180" s="19"/>
      <c r="HS180" s="19"/>
      <c r="HT180" s="19"/>
      <c r="HU180" s="19"/>
      <c r="HV180" s="19"/>
      <c r="HW180" s="19"/>
      <c r="HX180" s="19"/>
      <c r="HY180" s="19"/>
      <c r="HZ180" s="19"/>
      <c r="IA180" s="19"/>
      <c r="IB180" s="19"/>
      <c r="IC180" s="19"/>
      <c r="ID180" s="19"/>
      <c r="IE180" s="19"/>
      <c r="IF180" s="19"/>
      <c r="IG180" s="19"/>
      <c r="IH180" s="19"/>
      <c r="II180" s="19"/>
      <c r="IJ180" s="19"/>
      <c r="IK180" s="19"/>
      <c r="IL180" s="19"/>
      <c r="IM180" s="19"/>
    </row>
    <row r="181" spans="1:247" ht="110.25" x14ac:dyDescent="0.25">
      <c r="A181" s="5" t="s">
        <v>277</v>
      </c>
      <c r="B181" s="15" t="s">
        <v>289</v>
      </c>
      <c r="C181" s="14">
        <v>320.7</v>
      </c>
      <c r="D181" s="14">
        <v>320.7</v>
      </c>
      <c r="E181" s="14">
        <f t="shared" si="6"/>
        <v>0</v>
      </c>
      <c r="F181" s="9"/>
      <c r="G181" s="16">
        <v>333.5</v>
      </c>
      <c r="H181" s="16">
        <v>333.5</v>
      </c>
      <c r="I181" s="14">
        <f t="shared" si="7"/>
        <v>0</v>
      </c>
      <c r="J181" s="16">
        <v>346.8</v>
      </c>
      <c r="K181" s="16">
        <v>346.8</v>
      </c>
      <c r="L181" s="14">
        <f t="shared" si="8"/>
        <v>0</v>
      </c>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c r="DN181" s="19"/>
      <c r="DO181" s="19"/>
      <c r="DP181" s="19"/>
      <c r="DQ181" s="19"/>
      <c r="DR181" s="19"/>
      <c r="DS181" s="19"/>
      <c r="DT181" s="19"/>
      <c r="DU181" s="19"/>
      <c r="DV181" s="19"/>
      <c r="DW181" s="19"/>
      <c r="DX181" s="19"/>
      <c r="DY181" s="19"/>
      <c r="DZ181" s="19"/>
      <c r="EA181" s="19"/>
      <c r="EB181" s="19"/>
      <c r="EC181" s="19"/>
      <c r="ED181" s="19"/>
      <c r="EE181" s="19"/>
      <c r="EF181" s="19"/>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c r="HR181" s="19"/>
      <c r="HS181" s="19"/>
      <c r="HT181" s="19"/>
      <c r="HU181" s="19"/>
      <c r="HV181" s="19"/>
      <c r="HW181" s="19"/>
      <c r="HX181" s="19"/>
      <c r="HY181" s="19"/>
      <c r="HZ181" s="19"/>
      <c r="IA181" s="19"/>
      <c r="IB181" s="19"/>
      <c r="IC181" s="19"/>
      <c r="ID181" s="19"/>
      <c r="IE181" s="19"/>
      <c r="IF181" s="19"/>
      <c r="IG181" s="19"/>
      <c r="IH181" s="19"/>
      <c r="II181" s="19"/>
      <c r="IJ181" s="19"/>
      <c r="IK181" s="19"/>
      <c r="IL181" s="19"/>
      <c r="IM181" s="19"/>
    </row>
    <row r="182" spans="1:247" ht="94.5" x14ac:dyDescent="0.25">
      <c r="A182" s="5" t="s">
        <v>277</v>
      </c>
      <c r="B182" s="15" t="s">
        <v>290</v>
      </c>
      <c r="C182" s="14">
        <v>24.6</v>
      </c>
      <c r="D182" s="14">
        <v>24.6</v>
      </c>
      <c r="E182" s="14">
        <f t="shared" si="6"/>
        <v>0</v>
      </c>
      <c r="F182" s="9"/>
      <c r="G182" s="16">
        <v>24.6</v>
      </c>
      <c r="H182" s="16">
        <v>24.6</v>
      </c>
      <c r="I182" s="14">
        <f t="shared" si="7"/>
        <v>0</v>
      </c>
      <c r="J182" s="16">
        <v>24.6</v>
      </c>
      <c r="K182" s="16">
        <v>24.6</v>
      </c>
      <c r="L182" s="14">
        <f t="shared" si="8"/>
        <v>0</v>
      </c>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c r="DN182" s="19"/>
      <c r="DO182" s="19"/>
      <c r="DP182" s="19"/>
      <c r="DQ182" s="19"/>
      <c r="DR182" s="19"/>
      <c r="DS182" s="19"/>
      <c r="DT182" s="19"/>
      <c r="DU182" s="19"/>
      <c r="DV182" s="19"/>
      <c r="DW182" s="19"/>
      <c r="DX182" s="19"/>
      <c r="DY182" s="19"/>
      <c r="DZ182" s="19"/>
      <c r="EA182" s="19"/>
      <c r="EB182" s="19"/>
      <c r="EC182" s="19"/>
      <c r="ED182" s="19"/>
      <c r="EE182" s="19"/>
      <c r="EF182" s="19"/>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c r="HR182" s="19"/>
      <c r="HS182" s="19"/>
      <c r="HT182" s="19"/>
      <c r="HU182" s="19"/>
      <c r="HV182" s="19"/>
      <c r="HW182" s="19"/>
      <c r="HX182" s="19"/>
      <c r="HY182" s="19"/>
      <c r="HZ182" s="19"/>
      <c r="IA182" s="19"/>
      <c r="IB182" s="19"/>
      <c r="IC182" s="19"/>
      <c r="ID182" s="19"/>
      <c r="IE182" s="19"/>
      <c r="IF182" s="19"/>
      <c r="IG182" s="19"/>
      <c r="IH182" s="19"/>
      <c r="II182" s="19"/>
      <c r="IJ182" s="19"/>
      <c r="IK182" s="19"/>
      <c r="IL182" s="19"/>
      <c r="IM182" s="19"/>
    </row>
    <row r="183" spans="1:247" ht="173.25" x14ac:dyDescent="0.25">
      <c r="A183" s="5" t="s">
        <v>277</v>
      </c>
      <c r="B183" s="15" t="s">
        <v>291</v>
      </c>
      <c r="C183" s="14">
        <v>111</v>
      </c>
      <c r="D183" s="14">
        <v>111</v>
      </c>
      <c r="E183" s="14">
        <f t="shared" si="6"/>
        <v>0</v>
      </c>
      <c r="F183" s="9"/>
      <c r="G183" s="16">
        <v>111</v>
      </c>
      <c r="H183" s="16">
        <v>111</v>
      </c>
      <c r="I183" s="14">
        <f t="shared" si="7"/>
        <v>0</v>
      </c>
      <c r="J183" s="16">
        <v>111</v>
      </c>
      <c r="K183" s="16">
        <v>111</v>
      </c>
      <c r="L183" s="14">
        <f t="shared" si="8"/>
        <v>0</v>
      </c>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c r="DL183" s="19"/>
      <c r="DM183" s="19"/>
      <c r="DN183" s="19"/>
      <c r="DO183" s="19"/>
      <c r="DP183" s="19"/>
      <c r="DQ183" s="19"/>
      <c r="DR183" s="19"/>
      <c r="DS183" s="19"/>
      <c r="DT183" s="19"/>
      <c r="DU183" s="19"/>
      <c r="DV183" s="19"/>
      <c r="DW183" s="19"/>
      <c r="DX183" s="19"/>
      <c r="DY183" s="19"/>
      <c r="DZ183" s="19"/>
      <c r="EA183" s="19"/>
      <c r="EB183" s="19"/>
      <c r="EC183" s="19"/>
      <c r="ED183" s="19"/>
      <c r="EE183" s="19"/>
      <c r="EF183" s="19"/>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c r="HR183" s="19"/>
      <c r="HS183" s="19"/>
      <c r="HT183" s="19"/>
      <c r="HU183" s="19"/>
      <c r="HV183" s="19"/>
      <c r="HW183" s="19"/>
      <c r="HX183" s="19"/>
      <c r="HY183" s="19"/>
      <c r="HZ183" s="19"/>
      <c r="IA183" s="19"/>
      <c r="IB183" s="19"/>
      <c r="IC183" s="19"/>
      <c r="ID183" s="19"/>
      <c r="IE183" s="19"/>
      <c r="IF183" s="19"/>
      <c r="IG183" s="19"/>
      <c r="IH183" s="19"/>
      <c r="II183" s="19"/>
      <c r="IJ183" s="19"/>
      <c r="IK183" s="19"/>
      <c r="IL183" s="19"/>
      <c r="IM183" s="19"/>
    </row>
    <row r="184" spans="1:247" ht="236.25" x14ac:dyDescent="0.25">
      <c r="A184" s="5" t="s">
        <v>277</v>
      </c>
      <c r="B184" s="15" t="s">
        <v>292</v>
      </c>
      <c r="C184" s="14">
        <v>924.8</v>
      </c>
      <c r="D184" s="14">
        <v>924.8</v>
      </c>
      <c r="E184" s="14">
        <f t="shared" si="6"/>
        <v>0</v>
      </c>
      <c r="F184" s="9"/>
      <c r="G184" s="16">
        <v>924.8</v>
      </c>
      <c r="H184" s="16">
        <v>924.8</v>
      </c>
      <c r="I184" s="14">
        <f t="shared" si="7"/>
        <v>0</v>
      </c>
      <c r="J184" s="16">
        <v>924.8</v>
      </c>
      <c r="K184" s="16">
        <v>924.8</v>
      </c>
      <c r="L184" s="14">
        <f t="shared" si="8"/>
        <v>0</v>
      </c>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c r="IF184" s="19"/>
      <c r="IG184" s="19"/>
      <c r="IH184" s="19"/>
      <c r="II184" s="19"/>
      <c r="IJ184" s="19"/>
      <c r="IK184" s="19"/>
      <c r="IL184" s="19"/>
      <c r="IM184" s="19"/>
    </row>
    <row r="185" spans="1:247" ht="78.75" x14ac:dyDescent="0.25">
      <c r="A185" s="5" t="s">
        <v>277</v>
      </c>
      <c r="B185" s="51" t="s">
        <v>293</v>
      </c>
      <c r="C185" s="14">
        <v>139.5</v>
      </c>
      <c r="D185" s="14">
        <v>139.5</v>
      </c>
      <c r="E185" s="14">
        <f t="shared" si="6"/>
        <v>0</v>
      </c>
      <c r="F185" s="9"/>
      <c r="G185" s="16">
        <v>145</v>
      </c>
      <c r="H185" s="16">
        <v>145</v>
      </c>
      <c r="I185" s="14">
        <f t="shared" si="7"/>
        <v>0</v>
      </c>
      <c r="J185" s="16">
        <v>145</v>
      </c>
      <c r="K185" s="16">
        <v>145</v>
      </c>
      <c r="L185" s="14">
        <f t="shared" si="8"/>
        <v>0</v>
      </c>
    </row>
    <row r="186" spans="1:247" ht="126" x14ac:dyDescent="0.25">
      <c r="A186" s="5" t="s">
        <v>277</v>
      </c>
      <c r="B186" s="51" t="s">
        <v>294</v>
      </c>
      <c r="C186" s="14">
        <v>0</v>
      </c>
      <c r="D186" s="14">
        <v>17688.400000000001</v>
      </c>
      <c r="E186" s="14">
        <f t="shared" si="6"/>
        <v>17688.400000000001</v>
      </c>
      <c r="F186" s="9"/>
      <c r="G186" s="16">
        <v>0</v>
      </c>
      <c r="H186" s="16">
        <v>19331.099999999999</v>
      </c>
      <c r="I186" s="14">
        <f t="shared" si="7"/>
        <v>19331.099999999999</v>
      </c>
      <c r="J186" s="16">
        <v>0</v>
      </c>
      <c r="K186" s="16">
        <v>18639.099999999999</v>
      </c>
      <c r="L186" s="14">
        <f t="shared" si="8"/>
        <v>18639.099999999999</v>
      </c>
    </row>
    <row r="187" spans="1:247" ht="173.25" x14ac:dyDescent="0.25">
      <c r="A187" s="5" t="s">
        <v>295</v>
      </c>
      <c r="B187" s="15" t="s">
        <v>296</v>
      </c>
      <c r="C187" s="14">
        <v>3287.2</v>
      </c>
      <c r="D187" s="14">
        <v>3287.2</v>
      </c>
      <c r="E187" s="14">
        <f t="shared" si="6"/>
        <v>0</v>
      </c>
      <c r="F187" s="9"/>
      <c r="G187" s="14">
        <v>3287.2</v>
      </c>
      <c r="H187" s="14">
        <v>3287.2</v>
      </c>
      <c r="I187" s="14">
        <f t="shared" si="7"/>
        <v>0</v>
      </c>
      <c r="J187" s="14">
        <v>3287.2</v>
      </c>
      <c r="K187" s="14">
        <v>3287.2</v>
      </c>
      <c r="L187" s="14">
        <f t="shared" si="8"/>
        <v>0</v>
      </c>
    </row>
    <row r="188" spans="1:247" ht="126" x14ac:dyDescent="0.25">
      <c r="A188" s="5" t="s">
        <v>295</v>
      </c>
      <c r="B188" s="15" t="s">
        <v>297</v>
      </c>
      <c r="C188" s="14">
        <v>4800.2</v>
      </c>
      <c r="D188" s="14">
        <v>4800.2</v>
      </c>
      <c r="E188" s="14">
        <f t="shared" si="6"/>
        <v>0</v>
      </c>
      <c r="F188" s="9"/>
      <c r="G188" s="14">
        <v>4814.1000000000004</v>
      </c>
      <c r="H188" s="14">
        <v>4814.1000000000004</v>
      </c>
      <c r="I188" s="14">
        <f t="shared" si="7"/>
        <v>0</v>
      </c>
      <c r="J188" s="14">
        <v>4828.7</v>
      </c>
      <c r="K188" s="14">
        <v>4828.7</v>
      </c>
      <c r="L188" s="14">
        <f t="shared" si="8"/>
        <v>0</v>
      </c>
    </row>
    <row r="189" spans="1:247" ht="173.25" x14ac:dyDescent="0.25">
      <c r="A189" s="5" t="s">
        <v>295</v>
      </c>
      <c r="B189" s="15" t="s">
        <v>298</v>
      </c>
      <c r="C189" s="52">
        <v>61366.6</v>
      </c>
      <c r="D189" s="52">
        <v>61366.6</v>
      </c>
      <c r="E189" s="52">
        <f t="shared" si="6"/>
        <v>0</v>
      </c>
      <c r="F189" s="9"/>
      <c r="G189" s="52">
        <v>61371.6</v>
      </c>
      <c r="H189" s="52">
        <v>61371.6</v>
      </c>
      <c r="I189" s="14">
        <f t="shared" si="7"/>
        <v>0</v>
      </c>
      <c r="J189" s="14">
        <v>61376.7</v>
      </c>
      <c r="K189" s="14">
        <v>61376.7</v>
      </c>
      <c r="L189" s="14">
        <f t="shared" si="8"/>
        <v>0</v>
      </c>
    </row>
    <row r="190" spans="1:247" ht="126" x14ac:dyDescent="0.25">
      <c r="A190" s="5" t="s">
        <v>295</v>
      </c>
      <c r="B190" s="15" t="s">
        <v>299</v>
      </c>
      <c r="C190" s="14">
        <v>978023.4</v>
      </c>
      <c r="D190" s="14">
        <v>978023.4</v>
      </c>
      <c r="E190" s="14">
        <f t="shared" si="6"/>
        <v>0</v>
      </c>
      <c r="F190" s="9"/>
      <c r="G190" s="14">
        <v>978820.3</v>
      </c>
      <c r="H190" s="14">
        <v>978820.3</v>
      </c>
      <c r="I190" s="14">
        <f t="shared" si="7"/>
        <v>0</v>
      </c>
      <c r="J190" s="14">
        <v>979649.2</v>
      </c>
      <c r="K190" s="14">
        <v>979649.2</v>
      </c>
      <c r="L190" s="14">
        <f t="shared" si="8"/>
        <v>0</v>
      </c>
    </row>
    <row r="191" spans="1:247" ht="94.5" x14ac:dyDescent="0.25">
      <c r="A191" s="5" t="s">
        <v>295</v>
      </c>
      <c r="B191" s="15" t="s">
        <v>300</v>
      </c>
      <c r="C191" s="14">
        <v>669827.9</v>
      </c>
      <c r="D191" s="14">
        <v>669827.9</v>
      </c>
      <c r="E191" s="14">
        <f t="shared" si="6"/>
        <v>0</v>
      </c>
      <c r="F191" s="9"/>
      <c r="G191" s="14">
        <v>670431.1</v>
      </c>
      <c r="H191" s="14">
        <v>670431.1</v>
      </c>
      <c r="I191" s="14">
        <f t="shared" si="7"/>
        <v>0</v>
      </c>
      <c r="J191" s="14">
        <v>671058.4</v>
      </c>
      <c r="K191" s="14">
        <v>671058.4</v>
      </c>
      <c r="L191" s="14">
        <f t="shared" si="8"/>
        <v>0</v>
      </c>
    </row>
    <row r="192" spans="1:247" ht="110.25" x14ac:dyDescent="0.25">
      <c r="A192" s="5" t="s">
        <v>295</v>
      </c>
      <c r="B192" s="15" t="s">
        <v>301</v>
      </c>
      <c r="C192" s="14">
        <v>33081</v>
      </c>
      <c r="D192" s="14">
        <v>33081</v>
      </c>
      <c r="E192" s="14">
        <f t="shared" si="6"/>
        <v>0</v>
      </c>
      <c r="F192" s="9"/>
      <c r="G192" s="14">
        <v>33081</v>
      </c>
      <c r="H192" s="14">
        <v>33081</v>
      </c>
      <c r="I192" s="14">
        <f t="shared" si="7"/>
        <v>0</v>
      </c>
      <c r="J192" s="14">
        <v>33081</v>
      </c>
      <c r="K192" s="14">
        <v>33081</v>
      </c>
      <c r="L192" s="14">
        <f t="shared" si="8"/>
        <v>0</v>
      </c>
    </row>
    <row r="193" spans="1:12" ht="173.25" x14ac:dyDescent="0.25">
      <c r="A193" s="5" t="s">
        <v>295</v>
      </c>
      <c r="B193" s="15" t="s">
        <v>302</v>
      </c>
      <c r="C193" s="14">
        <v>0</v>
      </c>
      <c r="D193" s="14">
        <v>2362.1</v>
      </c>
      <c r="E193" s="14">
        <f t="shared" si="6"/>
        <v>2362.1</v>
      </c>
      <c r="F193" s="9" t="s">
        <v>303</v>
      </c>
      <c r="G193" s="14">
        <v>0</v>
      </c>
      <c r="H193" s="14">
        <v>0</v>
      </c>
      <c r="I193" s="14">
        <f t="shared" si="7"/>
        <v>0</v>
      </c>
      <c r="J193" s="14">
        <v>0</v>
      </c>
      <c r="K193" s="14">
        <v>0</v>
      </c>
      <c r="L193" s="14">
        <f t="shared" si="8"/>
        <v>0</v>
      </c>
    </row>
    <row r="194" spans="1:12" ht="63" x14ac:dyDescent="0.25">
      <c r="A194" s="5" t="s">
        <v>304</v>
      </c>
      <c r="B194" s="15" t="s">
        <v>305</v>
      </c>
      <c r="C194" s="14">
        <v>103612</v>
      </c>
      <c r="D194" s="14">
        <v>103612</v>
      </c>
      <c r="E194" s="14">
        <f t="shared" si="6"/>
        <v>0</v>
      </c>
      <c r="F194" s="9"/>
      <c r="G194" s="16">
        <v>104864.3</v>
      </c>
      <c r="H194" s="16">
        <v>104864.3</v>
      </c>
      <c r="I194" s="14">
        <f t="shared" si="7"/>
        <v>0</v>
      </c>
      <c r="J194" s="16">
        <v>106161.7</v>
      </c>
      <c r="K194" s="16">
        <v>106161.7</v>
      </c>
      <c r="L194" s="14">
        <f t="shared" si="8"/>
        <v>0</v>
      </c>
    </row>
    <row r="195" spans="1:12" ht="94.5" x14ac:dyDescent="0.25">
      <c r="A195" s="5" t="s">
        <v>306</v>
      </c>
      <c r="B195" s="15" t="s">
        <v>307</v>
      </c>
      <c r="C195" s="14">
        <v>28059.1</v>
      </c>
      <c r="D195" s="14">
        <v>28059.1</v>
      </c>
      <c r="E195" s="14">
        <f t="shared" si="6"/>
        <v>0</v>
      </c>
      <c r="F195" s="9"/>
      <c r="G195" s="14">
        <v>28059.1</v>
      </c>
      <c r="H195" s="14">
        <v>28059.1</v>
      </c>
      <c r="I195" s="14">
        <f t="shared" si="7"/>
        <v>0</v>
      </c>
      <c r="J195" s="14">
        <v>28059.1</v>
      </c>
      <c r="K195" s="14">
        <v>28059.1</v>
      </c>
      <c r="L195" s="14">
        <f t="shared" si="8"/>
        <v>0</v>
      </c>
    </row>
    <row r="196" spans="1:12" ht="78.75" x14ac:dyDescent="0.25">
      <c r="A196" s="5" t="s">
        <v>308</v>
      </c>
      <c r="B196" s="15" t="s">
        <v>309</v>
      </c>
      <c r="C196" s="14">
        <v>39590.400000000001</v>
      </c>
      <c r="D196" s="14">
        <v>39590.400000000001</v>
      </c>
      <c r="E196" s="14">
        <f t="shared" si="6"/>
        <v>0</v>
      </c>
      <c r="F196" s="9"/>
      <c r="G196" s="14">
        <v>39590.400000000001</v>
      </c>
      <c r="H196" s="14">
        <v>39590.400000000001</v>
      </c>
      <c r="I196" s="14">
        <f t="shared" si="7"/>
        <v>0</v>
      </c>
      <c r="J196" s="14">
        <v>51863.6</v>
      </c>
      <c r="K196" s="14">
        <v>51863.6</v>
      </c>
      <c r="L196" s="14">
        <f t="shared" si="8"/>
        <v>0</v>
      </c>
    </row>
    <row r="197" spans="1:12" ht="78.75" x14ac:dyDescent="0.25">
      <c r="A197" s="5" t="s">
        <v>310</v>
      </c>
      <c r="B197" s="15" t="s">
        <v>311</v>
      </c>
      <c r="C197" s="14">
        <v>3</v>
      </c>
      <c r="D197" s="14">
        <v>3</v>
      </c>
      <c r="E197" s="14">
        <f t="shared" si="6"/>
        <v>0</v>
      </c>
      <c r="F197" s="9"/>
      <c r="G197" s="16">
        <v>3.1</v>
      </c>
      <c r="H197" s="16">
        <v>3.1</v>
      </c>
      <c r="I197" s="14">
        <f t="shared" si="7"/>
        <v>0</v>
      </c>
      <c r="J197" s="16">
        <v>2.8</v>
      </c>
      <c r="K197" s="16">
        <v>2.8</v>
      </c>
      <c r="L197" s="14">
        <f t="shared" si="8"/>
        <v>0</v>
      </c>
    </row>
    <row r="198" spans="1:12" ht="94.5" x14ac:dyDescent="0.25">
      <c r="A198" s="5" t="s">
        <v>312</v>
      </c>
      <c r="B198" s="15" t="s">
        <v>313</v>
      </c>
      <c r="C198" s="14">
        <v>16902.599999999999</v>
      </c>
      <c r="D198" s="14">
        <v>16902.599999999999</v>
      </c>
      <c r="E198" s="14">
        <f t="shared" si="6"/>
        <v>0</v>
      </c>
      <c r="F198" s="9"/>
      <c r="G198" s="16">
        <v>17578.8</v>
      </c>
      <c r="H198" s="16">
        <v>17578.8</v>
      </c>
      <c r="I198" s="14">
        <f t="shared" si="7"/>
        <v>0</v>
      </c>
      <c r="J198" s="16">
        <v>18282</v>
      </c>
      <c r="K198" s="16">
        <v>18282</v>
      </c>
      <c r="L198" s="14">
        <f t="shared" si="8"/>
        <v>0</v>
      </c>
    </row>
    <row r="199" spans="1:12" ht="47.25" x14ac:dyDescent="0.25">
      <c r="A199" s="5" t="s">
        <v>314</v>
      </c>
      <c r="B199" s="15" t="s">
        <v>315</v>
      </c>
      <c r="C199" s="14">
        <v>100852.3</v>
      </c>
      <c r="D199" s="14">
        <v>100852.3</v>
      </c>
      <c r="E199" s="14">
        <f t="shared" ref="E199:E219" si="9">D199-C199</f>
        <v>0</v>
      </c>
      <c r="F199" s="9"/>
      <c r="G199" s="16">
        <v>100842</v>
      </c>
      <c r="H199" s="16">
        <v>100842</v>
      </c>
      <c r="I199" s="14">
        <f t="shared" si="7"/>
        <v>0</v>
      </c>
      <c r="J199" s="16">
        <v>100842</v>
      </c>
      <c r="K199" s="16">
        <v>100842</v>
      </c>
      <c r="L199" s="14">
        <f t="shared" si="8"/>
        <v>0</v>
      </c>
    </row>
    <row r="200" spans="1:12" ht="63" x14ac:dyDescent="0.25">
      <c r="A200" s="5" t="s">
        <v>316</v>
      </c>
      <c r="B200" s="15" t="s">
        <v>317</v>
      </c>
      <c r="C200" s="14">
        <v>35592.400000000001</v>
      </c>
      <c r="D200" s="14">
        <v>17904</v>
      </c>
      <c r="E200" s="14">
        <f t="shared" si="9"/>
        <v>-17688.400000000001</v>
      </c>
      <c r="F200" s="9"/>
      <c r="G200" s="16">
        <v>37242.6</v>
      </c>
      <c r="H200" s="16">
        <v>17911.5</v>
      </c>
      <c r="I200" s="14">
        <f t="shared" si="7"/>
        <v>-19331.099999999999</v>
      </c>
      <c r="J200" s="16">
        <v>36431.4</v>
      </c>
      <c r="K200" s="16">
        <v>17792.3</v>
      </c>
      <c r="L200" s="14">
        <f t="shared" si="8"/>
        <v>-18639.100000000002</v>
      </c>
    </row>
    <row r="201" spans="1:12" ht="47.25" x14ac:dyDescent="0.25">
      <c r="A201" s="5" t="s">
        <v>318</v>
      </c>
      <c r="B201" s="15" t="s">
        <v>319</v>
      </c>
      <c r="C201" s="14">
        <v>4595.6000000000004</v>
      </c>
      <c r="D201" s="14">
        <v>4595.6000000000004</v>
      </c>
      <c r="E201" s="14">
        <f t="shared" si="9"/>
        <v>0</v>
      </c>
      <c r="F201" s="9"/>
      <c r="G201" s="16">
        <v>4929</v>
      </c>
      <c r="H201" s="16">
        <v>4929</v>
      </c>
      <c r="I201" s="14">
        <f t="shared" si="7"/>
        <v>0</v>
      </c>
      <c r="J201" s="16">
        <v>5153.7</v>
      </c>
      <c r="K201" s="16">
        <v>5153.7</v>
      </c>
      <c r="L201" s="14">
        <f t="shared" si="8"/>
        <v>0</v>
      </c>
    </row>
    <row r="202" spans="1:12" ht="252" x14ac:dyDescent="0.25">
      <c r="A202" s="53" t="s">
        <v>320</v>
      </c>
      <c r="B202" s="15" t="s">
        <v>276</v>
      </c>
      <c r="C202" s="14">
        <v>72.400000000000006</v>
      </c>
      <c r="D202" s="14">
        <v>0</v>
      </c>
      <c r="E202" s="14">
        <f t="shared" si="9"/>
        <v>-72.400000000000006</v>
      </c>
      <c r="F202" s="9"/>
      <c r="G202" s="16">
        <v>70.3</v>
      </c>
      <c r="H202" s="16">
        <v>0</v>
      </c>
      <c r="I202" s="14">
        <f t="shared" ref="I202:I219" si="10">H202-G202</f>
        <v>-70.3</v>
      </c>
      <c r="J202" s="16">
        <v>70.3</v>
      </c>
      <c r="K202" s="16">
        <v>0</v>
      </c>
      <c r="L202" s="14">
        <f t="shared" ref="L202:L219" si="11">K202-J202</f>
        <v>-70.3</v>
      </c>
    </row>
    <row r="203" spans="1:12" ht="63" x14ac:dyDescent="0.25">
      <c r="A203" s="53" t="s">
        <v>320</v>
      </c>
      <c r="B203" s="51" t="s">
        <v>321</v>
      </c>
      <c r="C203" s="14">
        <v>161.30000000000001</v>
      </c>
      <c r="D203" s="14">
        <v>161.30000000000001</v>
      </c>
      <c r="E203" s="14">
        <f t="shared" si="9"/>
        <v>0</v>
      </c>
      <c r="F203" s="9"/>
      <c r="G203" s="14">
        <v>161.30000000000001</v>
      </c>
      <c r="H203" s="14">
        <v>161.30000000000001</v>
      </c>
      <c r="I203" s="14">
        <f t="shared" si="10"/>
        <v>0</v>
      </c>
      <c r="J203" s="14">
        <v>161.30000000000001</v>
      </c>
      <c r="K203" s="14">
        <v>161.30000000000001</v>
      </c>
      <c r="L203" s="14">
        <f t="shared" si="11"/>
        <v>0</v>
      </c>
    </row>
    <row r="204" spans="1:12" ht="15.75" x14ac:dyDescent="0.25">
      <c r="A204" s="6" t="s">
        <v>322</v>
      </c>
      <c r="B204" s="7" t="s">
        <v>323</v>
      </c>
      <c r="C204" s="8">
        <f>SUM(C205:C213)</f>
        <v>91979.6</v>
      </c>
      <c r="D204" s="8">
        <f>SUM(D205:D213)</f>
        <v>98274.900000000009</v>
      </c>
      <c r="E204" s="8">
        <f t="shared" si="9"/>
        <v>6295.3000000000029</v>
      </c>
      <c r="F204" s="9"/>
      <c r="G204" s="8">
        <f>SUM(G205:G211)</f>
        <v>89356.5</v>
      </c>
      <c r="H204" s="8">
        <f>SUM(H205:H211)</f>
        <v>89356.5</v>
      </c>
      <c r="I204" s="8">
        <f t="shared" si="10"/>
        <v>0</v>
      </c>
      <c r="J204" s="8">
        <f>SUM(J205:J211)</f>
        <v>89760.7</v>
      </c>
      <c r="K204" s="8">
        <f>SUM(K205:K211)</f>
        <v>89760.7</v>
      </c>
      <c r="L204" s="8">
        <f t="shared" si="11"/>
        <v>0</v>
      </c>
    </row>
    <row r="205" spans="1:12" ht="110.25" x14ac:dyDescent="0.25">
      <c r="A205" s="5" t="s">
        <v>324</v>
      </c>
      <c r="B205" s="51" t="s">
        <v>325</v>
      </c>
      <c r="C205" s="14">
        <v>8664.1</v>
      </c>
      <c r="D205" s="14">
        <v>8664.1</v>
      </c>
      <c r="E205" s="14">
        <f t="shared" si="9"/>
        <v>0</v>
      </c>
      <c r="F205" s="9"/>
      <c r="G205" s="14">
        <v>8541</v>
      </c>
      <c r="H205" s="14">
        <v>8541</v>
      </c>
      <c r="I205" s="14">
        <f t="shared" si="10"/>
        <v>0</v>
      </c>
      <c r="J205" s="14">
        <v>8541</v>
      </c>
      <c r="K205" s="14">
        <v>8541</v>
      </c>
      <c r="L205" s="14">
        <f t="shared" si="11"/>
        <v>0</v>
      </c>
    </row>
    <row r="206" spans="1:12" ht="94.5" x14ac:dyDescent="0.25">
      <c r="A206" s="5" t="s">
        <v>326</v>
      </c>
      <c r="B206" s="51" t="s">
        <v>327</v>
      </c>
      <c r="C206" s="14">
        <v>80133.5</v>
      </c>
      <c r="D206" s="14">
        <v>80133.5</v>
      </c>
      <c r="E206" s="14">
        <f t="shared" si="9"/>
        <v>0</v>
      </c>
      <c r="F206" s="9"/>
      <c r="G206" s="16">
        <v>80133.5</v>
      </c>
      <c r="H206" s="16">
        <v>80133.5</v>
      </c>
      <c r="I206" s="14">
        <f t="shared" si="10"/>
        <v>0</v>
      </c>
      <c r="J206" s="16">
        <v>80133.5</v>
      </c>
      <c r="K206" s="16">
        <v>80133.5</v>
      </c>
      <c r="L206" s="14">
        <f t="shared" si="11"/>
        <v>0</v>
      </c>
    </row>
    <row r="207" spans="1:12" ht="47.25" x14ac:dyDescent="0.25">
      <c r="A207" s="5" t="s">
        <v>328</v>
      </c>
      <c r="B207" s="51" t="s">
        <v>329</v>
      </c>
      <c r="C207" s="14">
        <v>2500</v>
      </c>
      <c r="D207" s="14">
        <v>2500</v>
      </c>
      <c r="E207" s="14">
        <f t="shared" si="9"/>
        <v>0</v>
      </c>
      <c r="F207" s="9"/>
      <c r="G207" s="16">
        <v>0</v>
      </c>
      <c r="H207" s="16">
        <v>0</v>
      </c>
      <c r="I207" s="14">
        <f t="shared" si="10"/>
        <v>0</v>
      </c>
      <c r="J207" s="16">
        <v>0</v>
      </c>
      <c r="K207" s="16">
        <v>0</v>
      </c>
      <c r="L207" s="14">
        <f t="shared" si="11"/>
        <v>0</v>
      </c>
    </row>
    <row r="208" spans="1:12" ht="63" x14ac:dyDescent="0.25">
      <c r="A208" s="5" t="s">
        <v>330</v>
      </c>
      <c r="B208" s="51" t="s">
        <v>331</v>
      </c>
      <c r="C208" s="14">
        <v>682</v>
      </c>
      <c r="D208" s="14">
        <v>682</v>
      </c>
      <c r="E208" s="14">
        <f t="shared" si="9"/>
        <v>0</v>
      </c>
      <c r="F208" s="9"/>
      <c r="G208" s="16">
        <v>682</v>
      </c>
      <c r="H208" s="16">
        <v>682</v>
      </c>
      <c r="I208" s="14">
        <f t="shared" si="10"/>
        <v>0</v>
      </c>
      <c r="J208" s="16">
        <v>682</v>
      </c>
      <c r="K208" s="16">
        <v>682</v>
      </c>
      <c r="L208" s="14">
        <f t="shared" si="11"/>
        <v>0</v>
      </c>
    </row>
    <row r="209" spans="1:21" ht="78.75" x14ac:dyDescent="0.25">
      <c r="A209" s="5" t="s">
        <v>330</v>
      </c>
      <c r="B209" s="51" t="s">
        <v>332</v>
      </c>
      <c r="C209" s="14">
        <v>0</v>
      </c>
      <c r="D209" s="14">
        <v>2000</v>
      </c>
      <c r="E209" s="14">
        <f t="shared" si="9"/>
        <v>2000</v>
      </c>
      <c r="F209" s="9" t="s">
        <v>333</v>
      </c>
      <c r="G209" s="16">
        <v>0</v>
      </c>
      <c r="H209" s="16">
        <v>0</v>
      </c>
      <c r="I209" s="14">
        <f t="shared" si="10"/>
        <v>0</v>
      </c>
      <c r="J209" s="16">
        <v>0</v>
      </c>
      <c r="K209" s="16">
        <v>0</v>
      </c>
      <c r="L209" s="14">
        <v>0</v>
      </c>
    </row>
    <row r="210" spans="1:21" ht="63" x14ac:dyDescent="0.25">
      <c r="A210" s="5" t="s">
        <v>330</v>
      </c>
      <c r="B210" s="51" t="s">
        <v>334</v>
      </c>
      <c r="C210" s="14">
        <v>0</v>
      </c>
      <c r="D210" s="14">
        <v>3214.5</v>
      </c>
      <c r="E210" s="14">
        <f t="shared" si="9"/>
        <v>3214.5</v>
      </c>
      <c r="F210" s="9" t="s">
        <v>335</v>
      </c>
      <c r="G210" s="16">
        <v>0</v>
      </c>
      <c r="H210" s="16">
        <v>0</v>
      </c>
      <c r="I210" s="14">
        <f t="shared" si="10"/>
        <v>0</v>
      </c>
      <c r="J210" s="16">
        <v>0</v>
      </c>
      <c r="K210" s="16">
        <v>0</v>
      </c>
      <c r="L210" s="14">
        <v>0</v>
      </c>
    </row>
    <row r="211" spans="1:21" ht="63" x14ac:dyDescent="0.25">
      <c r="A211" s="5" t="s">
        <v>330</v>
      </c>
      <c r="B211" s="51" t="s">
        <v>336</v>
      </c>
      <c r="C211" s="14">
        <v>0</v>
      </c>
      <c r="D211" s="14">
        <v>0</v>
      </c>
      <c r="E211" s="14">
        <f t="shared" si="9"/>
        <v>0</v>
      </c>
      <c r="F211" s="9"/>
      <c r="G211" s="16">
        <v>0</v>
      </c>
      <c r="H211" s="16">
        <v>0</v>
      </c>
      <c r="I211" s="14">
        <f t="shared" si="10"/>
        <v>0</v>
      </c>
      <c r="J211" s="16">
        <v>404.2</v>
      </c>
      <c r="K211" s="16">
        <v>404.2</v>
      </c>
      <c r="L211" s="14">
        <f t="shared" si="11"/>
        <v>0</v>
      </c>
    </row>
    <row r="212" spans="1:21" ht="63" x14ac:dyDescent="0.25">
      <c r="A212" s="5" t="s">
        <v>337</v>
      </c>
      <c r="B212" s="51" t="s">
        <v>338</v>
      </c>
      <c r="C212" s="14">
        <v>0</v>
      </c>
      <c r="D212" s="14">
        <v>465.7</v>
      </c>
      <c r="E212" s="14">
        <f t="shared" si="9"/>
        <v>465.7</v>
      </c>
      <c r="F212" s="9" t="s">
        <v>339</v>
      </c>
      <c r="G212" s="16">
        <v>0</v>
      </c>
      <c r="H212" s="16">
        <v>0</v>
      </c>
      <c r="I212" s="14">
        <v>0</v>
      </c>
      <c r="J212" s="16">
        <v>0</v>
      </c>
      <c r="K212" s="16">
        <v>0</v>
      </c>
      <c r="L212" s="14">
        <v>0</v>
      </c>
    </row>
    <row r="213" spans="1:21" ht="47.25" x14ac:dyDescent="0.25">
      <c r="A213" s="5" t="s">
        <v>337</v>
      </c>
      <c r="B213" s="51" t="s">
        <v>340</v>
      </c>
      <c r="C213" s="14">
        <v>0</v>
      </c>
      <c r="D213" s="14">
        <v>615.1</v>
      </c>
      <c r="E213" s="14">
        <f t="shared" si="9"/>
        <v>615.1</v>
      </c>
      <c r="F213" s="9" t="s">
        <v>341</v>
      </c>
      <c r="G213" s="16">
        <v>0</v>
      </c>
      <c r="H213" s="16">
        <v>0</v>
      </c>
      <c r="I213" s="14">
        <v>0</v>
      </c>
      <c r="J213" s="16">
        <v>0</v>
      </c>
      <c r="K213" s="16">
        <v>0</v>
      </c>
      <c r="L213" s="14">
        <v>0</v>
      </c>
    </row>
    <row r="214" spans="1:21" ht="31.5" x14ac:dyDescent="0.25">
      <c r="A214" s="6" t="s">
        <v>342</v>
      </c>
      <c r="B214" s="7" t="s">
        <v>343</v>
      </c>
      <c r="C214" s="8">
        <v>0</v>
      </c>
      <c r="D214" s="8">
        <f>D215</f>
        <v>270</v>
      </c>
      <c r="E214" s="8">
        <f t="shared" si="9"/>
        <v>270</v>
      </c>
      <c r="F214" s="9"/>
      <c r="G214" s="8">
        <v>0</v>
      </c>
      <c r="H214" s="8">
        <v>0</v>
      </c>
      <c r="I214" s="8">
        <f t="shared" si="10"/>
        <v>0</v>
      </c>
      <c r="J214" s="8">
        <v>0</v>
      </c>
      <c r="K214" s="8">
        <v>0</v>
      </c>
      <c r="L214" s="8">
        <f t="shared" si="11"/>
        <v>0</v>
      </c>
    </row>
    <row r="215" spans="1:21" ht="63.75" x14ac:dyDescent="0.25">
      <c r="A215" s="17" t="s">
        <v>344</v>
      </c>
      <c r="B215" s="15" t="s">
        <v>345</v>
      </c>
      <c r="C215" s="14">
        <v>0</v>
      </c>
      <c r="D215" s="14">
        <v>270</v>
      </c>
      <c r="E215" s="14">
        <f t="shared" si="9"/>
        <v>270</v>
      </c>
      <c r="F215" s="9" t="s">
        <v>346</v>
      </c>
      <c r="G215" s="14">
        <v>0</v>
      </c>
      <c r="H215" s="14">
        <v>0</v>
      </c>
      <c r="I215" s="14">
        <v>0</v>
      </c>
      <c r="J215" s="14">
        <v>0</v>
      </c>
      <c r="K215" s="14">
        <v>0</v>
      </c>
      <c r="L215" s="14"/>
    </row>
    <row r="216" spans="1:21" ht="15.75" x14ac:dyDescent="0.25">
      <c r="A216" s="6" t="s">
        <v>347</v>
      </c>
      <c r="B216" s="7" t="s">
        <v>348</v>
      </c>
      <c r="C216" s="33">
        <v>0</v>
      </c>
      <c r="D216" s="33">
        <f>D217</f>
        <v>17.5</v>
      </c>
      <c r="E216" s="33">
        <f t="shared" si="9"/>
        <v>17.5</v>
      </c>
      <c r="F216" s="9"/>
      <c r="G216" s="33">
        <v>0</v>
      </c>
      <c r="H216" s="33">
        <v>0</v>
      </c>
      <c r="I216" s="8">
        <f t="shared" si="10"/>
        <v>0</v>
      </c>
      <c r="J216" s="33">
        <v>0</v>
      </c>
      <c r="K216" s="33">
        <v>0</v>
      </c>
      <c r="L216" s="8">
        <f t="shared" si="11"/>
        <v>0</v>
      </c>
    </row>
    <row r="217" spans="1:21" ht="63.75" x14ac:dyDescent="0.25">
      <c r="A217" s="17" t="s">
        <v>349</v>
      </c>
      <c r="B217" s="15" t="s">
        <v>350</v>
      </c>
      <c r="C217" s="16">
        <v>0</v>
      </c>
      <c r="D217" s="16">
        <v>17.5</v>
      </c>
      <c r="E217" s="16">
        <f t="shared" si="9"/>
        <v>17.5</v>
      </c>
      <c r="F217" s="9" t="s">
        <v>351</v>
      </c>
      <c r="G217" s="16">
        <v>0</v>
      </c>
      <c r="H217" s="16">
        <v>0</v>
      </c>
      <c r="I217" s="14">
        <v>0</v>
      </c>
      <c r="J217" s="16">
        <v>0</v>
      </c>
      <c r="K217" s="16">
        <v>0</v>
      </c>
      <c r="L217" s="14">
        <v>0</v>
      </c>
    </row>
    <row r="218" spans="1:21" ht="15.75" x14ac:dyDescent="0.25">
      <c r="A218" s="6" t="s">
        <v>352</v>
      </c>
      <c r="B218" s="7" t="s">
        <v>353</v>
      </c>
      <c r="C218" s="8">
        <f>C106+C214+C216</f>
        <v>4091791.0999999992</v>
      </c>
      <c r="D218" s="8">
        <f>D106+D214+D216</f>
        <v>4121615.6999999997</v>
      </c>
      <c r="E218" s="8">
        <f>E106+E214+E216</f>
        <v>29824.600000000559</v>
      </c>
      <c r="F218" s="9"/>
      <c r="G218" s="8">
        <f>G106+G214+G216</f>
        <v>3720330.9999999995</v>
      </c>
      <c r="H218" s="8">
        <f>H106+H214+H216</f>
        <v>3720330.9999999995</v>
      </c>
      <c r="I218" s="8">
        <f t="shared" si="10"/>
        <v>0</v>
      </c>
      <c r="J218" s="8">
        <f>J106+J214+J216</f>
        <v>3669752.4</v>
      </c>
      <c r="K218" s="8">
        <f>K106+K214+K216</f>
        <v>3669752.4</v>
      </c>
      <c r="L218" s="8">
        <f t="shared" si="11"/>
        <v>0</v>
      </c>
    </row>
    <row r="219" spans="1:21" ht="15.75" x14ac:dyDescent="0.25">
      <c r="A219" s="54" t="s">
        <v>354</v>
      </c>
      <c r="B219" s="54"/>
      <c r="C219" s="8">
        <f>C218+C105</f>
        <v>6407389.6999999993</v>
      </c>
      <c r="D219" s="8">
        <f>D218+D105</f>
        <v>6437214.2999999998</v>
      </c>
      <c r="E219" s="8">
        <f t="shared" si="9"/>
        <v>29824.600000000559</v>
      </c>
      <c r="F219" s="14"/>
      <c r="G219" s="8">
        <f>G218+G105</f>
        <v>6194119.1999999993</v>
      </c>
      <c r="H219" s="8">
        <f>H218+H105</f>
        <v>6194119.1999999993</v>
      </c>
      <c r="I219" s="8">
        <f t="shared" si="10"/>
        <v>0</v>
      </c>
      <c r="J219" s="8">
        <f>J218+J105</f>
        <v>6289257.7000000002</v>
      </c>
      <c r="K219" s="8">
        <f>K218+K105</f>
        <v>6289257.7000000002</v>
      </c>
      <c r="L219" s="8">
        <f t="shared" si="11"/>
        <v>0</v>
      </c>
    </row>
    <row r="220" spans="1:21" x14ac:dyDescent="0.25">
      <c r="B220" s="56"/>
      <c r="C220" s="57"/>
      <c r="D220" s="57"/>
      <c r="E220" s="57"/>
      <c r="F220" s="57"/>
      <c r="G220" s="57"/>
      <c r="H220" s="57"/>
      <c r="I220" s="57"/>
      <c r="J220" s="57"/>
      <c r="K220" s="57"/>
      <c r="L220" s="57"/>
      <c r="M220" s="58"/>
      <c r="N220" s="58"/>
      <c r="O220" s="58"/>
      <c r="P220" s="58"/>
      <c r="Q220" s="58"/>
      <c r="R220" s="58"/>
      <c r="S220" s="58"/>
      <c r="T220" s="58"/>
      <c r="U220" s="58"/>
    </row>
    <row r="221" spans="1:21" x14ac:dyDescent="0.25">
      <c r="B221" s="56"/>
      <c r="C221" s="57"/>
      <c r="D221" s="57"/>
      <c r="E221" s="57"/>
      <c r="F221" s="57"/>
      <c r="G221" s="57"/>
      <c r="H221" s="57"/>
      <c r="I221" s="57"/>
      <c r="J221" s="57"/>
      <c r="K221" s="57"/>
      <c r="L221" s="57"/>
      <c r="M221" s="58"/>
      <c r="N221" s="58"/>
      <c r="O221" s="58"/>
      <c r="P221" s="58"/>
      <c r="Q221" s="58"/>
      <c r="R221" s="58"/>
      <c r="S221" s="58"/>
      <c r="T221" s="58"/>
      <c r="U221" s="58"/>
    </row>
    <row r="222" spans="1:21" x14ac:dyDescent="0.25">
      <c r="B222" s="56"/>
      <c r="C222" s="57"/>
      <c r="D222" s="57"/>
      <c r="E222" s="57"/>
      <c r="F222" s="57"/>
      <c r="G222" s="57"/>
      <c r="H222" s="57"/>
      <c r="I222" s="57"/>
      <c r="J222" s="57"/>
      <c r="K222" s="57"/>
      <c r="L222" s="57"/>
      <c r="M222" s="58"/>
      <c r="N222" s="58"/>
      <c r="O222" s="58"/>
      <c r="P222" s="58"/>
      <c r="Q222" s="58"/>
      <c r="R222" s="58"/>
      <c r="S222" s="58"/>
      <c r="T222" s="58"/>
      <c r="U222" s="58"/>
    </row>
    <row r="223" spans="1:21" x14ac:dyDescent="0.25">
      <c r="B223" s="56"/>
      <c r="C223" s="57"/>
      <c r="D223" s="57"/>
      <c r="E223" s="57"/>
      <c r="F223" s="57"/>
      <c r="G223" s="57"/>
      <c r="H223" s="57"/>
      <c r="I223" s="57"/>
      <c r="J223" s="57"/>
      <c r="K223" s="57"/>
      <c r="L223" s="57"/>
      <c r="M223" s="58"/>
      <c r="N223" s="58"/>
      <c r="O223" s="58"/>
      <c r="P223" s="58"/>
      <c r="Q223" s="58"/>
      <c r="R223" s="58"/>
      <c r="S223" s="58"/>
      <c r="T223" s="58"/>
      <c r="U223" s="58"/>
    </row>
    <row r="224" spans="1:21" x14ac:dyDescent="0.25">
      <c r="B224" s="56"/>
      <c r="C224" s="57"/>
      <c r="D224" s="57"/>
      <c r="E224" s="57"/>
      <c r="F224" s="57"/>
      <c r="G224" s="57"/>
      <c r="H224" s="57"/>
      <c r="I224" s="57"/>
      <c r="J224" s="57"/>
      <c r="K224" s="57"/>
      <c r="L224" s="57"/>
      <c r="M224" s="58"/>
      <c r="N224" s="58"/>
      <c r="O224" s="58"/>
      <c r="P224" s="58"/>
      <c r="Q224" s="58"/>
      <c r="R224" s="58"/>
      <c r="S224" s="58"/>
      <c r="T224" s="58"/>
      <c r="U224" s="58"/>
    </row>
    <row r="225" spans="2:21" x14ac:dyDescent="0.25">
      <c r="B225" s="56"/>
      <c r="C225" s="57"/>
      <c r="D225" s="57"/>
      <c r="E225" s="57"/>
      <c r="F225" s="57"/>
      <c r="G225" s="57"/>
      <c r="H225" s="57"/>
      <c r="I225" s="57"/>
      <c r="J225" s="57"/>
      <c r="K225" s="57"/>
      <c r="L225" s="57"/>
      <c r="M225" s="58"/>
      <c r="N225" s="58"/>
      <c r="O225" s="58"/>
      <c r="P225" s="58"/>
      <c r="Q225" s="58"/>
      <c r="R225" s="58"/>
      <c r="S225" s="58"/>
      <c r="T225" s="58"/>
      <c r="U225" s="58"/>
    </row>
    <row r="226" spans="2:21" x14ac:dyDescent="0.25">
      <c r="B226" s="56"/>
      <c r="C226" s="57"/>
      <c r="D226" s="57"/>
      <c r="E226" s="57"/>
      <c r="F226" s="57"/>
      <c r="G226" s="57"/>
      <c r="H226" s="57"/>
      <c r="I226" s="57"/>
      <c r="J226" s="57"/>
      <c r="K226" s="57"/>
      <c r="L226" s="57"/>
      <c r="M226" s="58"/>
      <c r="N226" s="58"/>
      <c r="O226" s="58"/>
      <c r="P226" s="58"/>
      <c r="Q226" s="58"/>
      <c r="R226" s="58"/>
      <c r="S226" s="58"/>
      <c r="T226" s="58"/>
      <c r="U226" s="58"/>
    </row>
    <row r="227" spans="2:21" x14ac:dyDescent="0.25">
      <c r="B227" s="56"/>
      <c r="C227" s="57"/>
      <c r="D227" s="57"/>
      <c r="E227" s="57"/>
      <c r="F227" s="57"/>
      <c r="G227" s="57"/>
      <c r="H227" s="57"/>
      <c r="I227" s="57"/>
      <c r="J227" s="57"/>
      <c r="K227" s="57"/>
      <c r="L227" s="57"/>
      <c r="M227" s="58"/>
      <c r="N227" s="58"/>
      <c r="O227" s="58"/>
      <c r="P227" s="58"/>
      <c r="Q227" s="58"/>
      <c r="R227" s="58"/>
      <c r="S227" s="58"/>
      <c r="T227" s="58"/>
      <c r="U227" s="58"/>
    </row>
    <row r="228" spans="2:21" x14ac:dyDescent="0.25">
      <c r="B228" s="56"/>
      <c r="C228" s="57"/>
      <c r="D228" s="57"/>
      <c r="E228" s="57"/>
      <c r="F228" s="57"/>
      <c r="G228" s="57"/>
      <c r="H228" s="57"/>
      <c r="I228" s="57"/>
      <c r="J228" s="57"/>
      <c r="K228" s="57"/>
      <c r="L228" s="57"/>
      <c r="M228" s="58"/>
      <c r="N228" s="58"/>
      <c r="O228" s="58"/>
      <c r="P228" s="58"/>
      <c r="Q228" s="58"/>
      <c r="R228" s="58"/>
      <c r="S228" s="58"/>
      <c r="T228" s="58"/>
      <c r="U228" s="58"/>
    </row>
    <row r="229" spans="2:21" x14ac:dyDescent="0.25">
      <c r="B229" s="56"/>
      <c r="C229" s="57"/>
      <c r="D229" s="57"/>
      <c r="E229" s="57"/>
      <c r="F229" s="57"/>
      <c r="G229" s="57"/>
      <c r="H229" s="57"/>
      <c r="I229" s="57"/>
      <c r="J229" s="57"/>
      <c r="K229" s="57"/>
      <c r="L229" s="57"/>
      <c r="M229" s="58"/>
      <c r="N229" s="58"/>
      <c r="O229" s="58"/>
      <c r="P229" s="58"/>
      <c r="Q229" s="58"/>
      <c r="R229" s="58"/>
      <c r="S229" s="58"/>
      <c r="T229" s="58"/>
      <c r="U229" s="58"/>
    </row>
    <row r="230" spans="2:21" x14ac:dyDescent="0.25">
      <c r="B230" s="56"/>
      <c r="C230" s="57"/>
      <c r="D230" s="57"/>
      <c r="E230" s="57"/>
      <c r="F230" s="57"/>
      <c r="G230" s="57"/>
      <c r="H230" s="57"/>
      <c r="I230" s="57"/>
      <c r="J230" s="57"/>
      <c r="K230" s="57"/>
      <c r="L230" s="57"/>
      <c r="M230" s="58"/>
      <c r="N230" s="58"/>
      <c r="O230" s="58"/>
      <c r="P230" s="58"/>
      <c r="Q230" s="58"/>
      <c r="R230" s="58"/>
      <c r="S230" s="58"/>
      <c r="T230" s="58"/>
      <c r="U230" s="58"/>
    </row>
    <row r="231" spans="2:21" x14ac:dyDescent="0.25">
      <c r="B231" s="56"/>
      <c r="C231" s="57"/>
      <c r="D231" s="57"/>
      <c r="E231" s="57"/>
      <c r="F231" s="57"/>
      <c r="G231" s="57"/>
      <c r="H231" s="57"/>
      <c r="I231" s="57"/>
      <c r="J231" s="57"/>
      <c r="K231" s="57"/>
      <c r="L231" s="57"/>
      <c r="M231" s="58"/>
      <c r="N231" s="58"/>
      <c r="O231" s="58"/>
      <c r="P231" s="58"/>
      <c r="Q231" s="58"/>
      <c r="R231" s="58"/>
      <c r="S231" s="58"/>
      <c r="T231" s="58"/>
      <c r="U231" s="58"/>
    </row>
    <row r="232" spans="2:21" x14ac:dyDescent="0.25">
      <c r="B232" s="56"/>
      <c r="C232" s="57"/>
      <c r="D232" s="57"/>
      <c r="E232" s="57"/>
      <c r="F232" s="57"/>
      <c r="G232" s="57"/>
      <c r="H232" s="57"/>
      <c r="I232" s="57"/>
      <c r="J232" s="57"/>
      <c r="K232" s="57"/>
      <c r="L232" s="57"/>
      <c r="M232" s="58"/>
      <c r="N232" s="58"/>
      <c r="O232" s="58"/>
      <c r="P232" s="58"/>
      <c r="Q232" s="58"/>
      <c r="R232" s="58"/>
      <c r="S232" s="58"/>
      <c r="T232" s="58"/>
      <c r="U232" s="58"/>
    </row>
    <row r="233" spans="2:21" x14ac:dyDescent="0.25">
      <c r="B233" s="56"/>
      <c r="C233" s="57"/>
      <c r="D233" s="57"/>
      <c r="E233" s="57"/>
      <c r="F233" s="57"/>
      <c r="G233" s="57"/>
      <c r="H233" s="57"/>
      <c r="I233" s="57"/>
      <c r="J233" s="57"/>
      <c r="K233" s="57"/>
      <c r="L233" s="57"/>
      <c r="M233" s="58"/>
      <c r="N233" s="58"/>
      <c r="O233" s="58"/>
      <c r="P233" s="58"/>
      <c r="Q233" s="58"/>
      <c r="R233" s="58"/>
      <c r="S233" s="58"/>
      <c r="T233" s="58"/>
      <c r="U233" s="58"/>
    </row>
    <row r="234" spans="2:21" x14ac:dyDescent="0.25">
      <c r="B234" s="56"/>
      <c r="C234" s="57"/>
      <c r="D234" s="57"/>
      <c r="E234" s="57"/>
      <c r="F234" s="57"/>
      <c r="G234" s="57"/>
      <c r="H234" s="57"/>
      <c r="I234" s="57"/>
      <c r="J234" s="57"/>
      <c r="K234" s="57"/>
      <c r="L234" s="57"/>
      <c r="M234" s="58"/>
      <c r="N234" s="58"/>
      <c r="O234" s="58"/>
      <c r="P234" s="58"/>
      <c r="Q234" s="58"/>
      <c r="R234" s="58"/>
      <c r="S234" s="58"/>
      <c r="T234" s="58"/>
      <c r="U234" s="58"/>
    </row>
    <row r="235" spans="2:21" x14ac:dyDescent="0.25">
      <c r="B235" s="56"/>
      <c r="C235" s="57"/>
      <c r="D235" s="57"/>
      <c r="E235" s="57"/>
      <c r="F235" s="57"/>
      <c r="G235" s="57"/>
      <c r="H235" s="57"/>
      <c r="I235" s="57"/>
      <c r="J235" s="57"/>
      <c r="K235" s="57"/>
      <c r="L235" s="57"/>
      <c r="M235" s="58"/>
      <c r="N235" s="58"/>
      <c r="O235" s="58"/>
      <c r="P235" s="58"/>
      <c r="Q235" s="58"/>
      <c r="R235" s="58"/>
      <c r="S235" s="58"/>
      <c r="T235" s="58"/>
      <c r="U235" s="58"/>
    </row>
    <row r="236" spans="2:21" x14ac:dyDescent="0.25">
      <c r="B236" s="56"/>
      <c r="C236" s="57"/>
      <c r="D236" s="57"/>
      <c r="E236" s="57"/>
      <c r="F236" s="57"/>
      <c r="G236" s="57"/>
      <c r="H236" s="57"/>
      <c r="I236" s="57"/>
      <c r="J236" s="57"/>
      <c r="K236" s="57"/>
      <c r="L236" s="57"/>
      <c r="M236" s="58"/>
      <c r="N236" s="58"/>
      <c r="O236" s="58"/>
      <c r="P236" s="58"/>
      <c r="Q236" s="58"/>
      <c r="R236" s="58"/>
      <c r="S236" s="58"/>
      <c r="T236" s="58"/>
      <c r="U236" s="58"/>
    </row>
    <row r="237" spans="2:21" x14ac:dyDescent="0.25">
      <c r="B237" s="56"/>
      <c r="C237" s="57"/>
      <c r="D237" s="57"/>
      <c r="E237" s="57"/>
      <c r="F237" s="57"/>
      <c r="G237" s="57"/>
      <c r="H237" s="57"/>
      <c r="I237" s="57"/>
      <c r="J237" s="57"/>
      <c r="K237" s="57"/>
      <c r="L237" s="57"/>
      <c r="M237" s="58"/>
      <c r="N237" s="58"/>
      <c r="O237" s="58"/>
      <c r="P237" s="58"/>
      <c r="Q237" s="58"/>
      <c r="R237" s="58"/>
      <c r="S237" s="58"/>
      <c r="T237" s="58"/>
      <c r="U237" s="58"/>
    </row>
    <row r="238" spans="2:21" x14ac:dyDescent="0.25">
      <c r="B238" s="56"/>
      <c r="C238" s="57"/>
      <c r="D238" s="57"/>
      <c r="E238" s="57"/>
      <c r="F238" s="57"/>
      <c r="G238" s="57"/>
      <c r="H238" s="57"/>
      <c r="I238" s="57"/>
      <c r="J238" s="57"/>
      <c r="K238" s="57"/>
      <c r="L238" s="57"/>
      <c r="M238" s="58"/>
      <c r="N238" s="58"/>
      <c r="O238" s="58"/>
      <c r="P238" s="58"/>
      <c r="Q238" s="58"/>
      <c r="R238" s="58"/>
      <c r="S238" s="58"/>
      <c r="T238" s="58"/>
      <c r="U238" s="58"/>
    </row>
    <row r="239" spans="2:21" x14ac:dyDescent="0.25">
      <c r="B239" s="56"/>
      <c r="C239" s="57"/>
      <c r="D239" s="57"/>
      <c r="E239" s="57"/>
      <c r="F239" s="57"/>
      <c r="G239" s="57"/>
      <c r="H239" s="57"/>
      <c r="I239" s="57"/>
      <c r="J239" s="57"/>
      <c r="K239" s="57"/>
      <c r="L239" s="57"/>
      <c r="M239" s="58"/>
      <c r="N239" s="58"/>
      <c r="O239" s="58"/>
      <c r="P239" s="58"/>
      <c r="Q239" s="58"/>
      <c r="R239" s="58"/>
      <c r="S239" s="58"/>
      <c r="T239" s="58"/>
      <c r="U239" s="58"/>
    </row>
    <row r="240" spans="2:21" x14ac:dyDescent="0.25">
      <c r="B240" s="56"/>
      <c r="C240" s="57"/>
      <c r="D240" s="57"/>
      <c r="E240" s="57"/>
      <c r="F240" s="57"/>
      <c r="G240" s="57"/>
      <c r="H240" s="57"/>
      <c r="I240" s="57"/>
      <c r="J240" s="57"/>
      <c r="K240" s="57"/>
      <c r="L240" s="57"/>
      <c r="M240" s="58"/>
      <c r="N240" s="58"/>
      <c r="O240" s="58"/>
      <c r="P240" s="58"/>
      <c r="Q240" s="58"/>
      <c r="R240" s="58"/>
      <c r="S240" s="58"/>
      <c r="T240" s="58"/>
      <c r="U240" s="58"/>
    </row>
    <row r="241" spans="2:21" x14ac:dyDescent="0.25">
      <c r="B241" s="56"/>
      <c r="C241" s="57"/>
      <c r="D241" s="57"/>
      <c r="E241" s="57"/>
      <c r="F241" s="57"/>
      <c r="G241" s="57"/>
      <c r="H241" s="57"/>
      <c r="I241" s="57"/>
      <c r="J241" s="57"/>
      <c r="K241" s="57"/>
      <c r="L241" s="57"/>
      <c r="M241" s="58"/>
      <c r="N241" s="58"/>
      <c r="O241" s="58"/>
      <c r="P241" s="58"/>
      <c r="Q241" s="58"/>
      <c r="R241" s="58"/>
      <c r="S241" s="58"/>
      <c r="T241" s="58"/>
      <c r="U241" s="58"/>
    </row>
    <row r="242" spans="2:21" x14ac:dyDescent="0.25">
      <c r="B242" s="56"/>
      <c r="C242" s="57"/>
      <c r="D242" s="57"/>
      <c r="E242" s="57"/>
      <c r="F242" s="57"/>
      <c r="G242" s="57"/>
      <c r="H242" s="57"/>
      <c r="I242" s="57"/>
      <c r="J242" s="57"/>
      <c r="K242" s="57"/>
      <c r="L242" s="57"/>
      <c r="M242" s="58"/>
      <c r="N242" s="58"/>
      <c r="O242" s="58"/>
      <c r="P242" s="58"/>
      <c r="Q242" s="58"/>
      <c r="R242" s="58"/>
      <c r="S242" s="58"/>
      <c r="T242" s="58"/>
      <c r="U242" s="58"/>
    </row>
    <row r="243" spans="2:21" x14ac:dyDescent="0.25">
      <c r="B243" s="56"/>
      <c r="C243" s="57"/>
      <c r="D243" s="57"/>
      <c r="E243" s="57"/>
      <c r="F243" s="57"/>
      <c r="G243" s="57"/>
      <c r="H243" s="57"/>
      <c r="I243" s="57"/>
      <c r="J243" s="57"/>
      <c r="K243" s="57"/>
      <c r="L243" s="57"/>
      <c r="M243" s="58"/>
      <c r="N243" s="58"/>
      <c r="O243" s="58"/>
      <c r="P243" s="58"/>
      <c r="Q243" s="58"/>
      <c r="R243" s="58"/>
      <c r="S243" s="58"/>
      <c r="T243" s="58"/>
      <c r="U243" s="58"/>
    </row>
    <row r="244" spans="2:21" x14ac:dyDescent="0.25">
      <c r="B244" s="56"/>
      <c r="C244" s="57"/>
      <c r="D244" s="57"/>
      <c r="E244" s="57"/>
      <c r="F244" s="57"/>
      <c r="G244" s="57"/>
      <c r="H244" s="57"/>
      <c r="I244" s="57"/>
      <c r="J244" s="57"/>
      <c r="K244" s="57"/>
      <c r="L244" s="57"/>
      <c r="M244" s="58"/>
      <c r="N244" s="58"/>
      <c r="O244" s="58"/>
      <c r="P244" s="58"/>
      <c r="Q244" s="58"/>
      <c r="R244" s="58"/>
      <c r="S244" s="58"/>
      <c r="T244" s="58"/>
      <c r="U244" s="58"/>
    </row>
    <row r="245" spans="2:21" x14ac:dyDescent="0.25">
      <c r="B245" s="56"/>
      <c r="C245" s="57"/>
      <c r="D245" s="57"/>
      <c r="E245" s="57"/>
      <c r="F245" s="57"/>
      <c r="G245" s="57"/>
      <c r="H245" s="57"/>
      <c r="I245" s="57"/>
      <c r="J245" s="57"/>
      <c r="K245" s="57"/>
      <c r="L245" s="57"/>
      <c r="M245" s="58"/>
      <c r="N245" s="58"/>
      <c r="O245" s="58"/>
      <c r="P245" s="58"/>
      <c r="Q245" s="58"/>
      <c r="R245" s="58"/>
      <c r="S245" s="58"/>
      <c r="T245" s="58"/>
      <c r="U245" s="58"/>
    </row>
    <row r="246" spans="2:21" x14ac:dyDescent="0.25">
      <c r="B246" s="56"/>
      <c r="C246" s="57"/>
      <c r="D246" s="57"/>
      <c r="E246" s="57"/>
      <c r="F246" s="57"/>
      <c r="G246" s="57"/>
      <c r="H246" s="57"/>
      <c r="I246" s="57"/>
      <c r="J246" s="57"/>
      <c r="K246" s="57"/>
      <c r="L246" s="57"/>
      <c r="M246" s="58"/>
      <c r="N246" s="58"/>
      <c r="O246" s="58"/>
      <c r="P246" s="58"/>
      <c r="Q246" s="58"/>
      <c r="R246" s="58"/>
      <c r="S246" s="58"/>
      <c r="T246" s="58"/>
      <c r="U246" s="58"/>
    </row>
    <row r="247" spans="2:21" x14ac:dyDescent="0.25">
      <c r="B247" s="56"/>
      <c r="C247" s="57"/>
      <c r="D247" s="57"/>
      <c r="E247" s="57"/>
      <c r="F247" s="57"/>
      <c r="G247" s="57"/>
      <c r="H247" s="57"/>
      <c r="I247" s="57"/>
      <c r="J247" s="57"/>
      <c r="K247" s="57"/>
      <c r="L247" s="57"/>
      <c r="M247" s="58"/>
      <c r="N247" s="58"/>
      <c r="O247" s="58"/>
      <c r="P247" s="58"/>
      <c r="Q247" s="58"/>
      <c r="R247" s="58"/>
      <c r="S247" s="58"/>
      <c r="T247" s="58"/>
      <c r="U247" s="58"/>
    </row>
    <row r="248" spans="2:21" x14ac:dyDescent="0.25">
      <c r="B248" s="56"/>
      <c r="C248" s="57"/>
      <c r="D248" s="57"/>
      <c r="E248" s="57"/>
      <c r="F248" s="57"/>
      <c r="G248" s="57"/>
      <c r="H248" s="57"/>
      <c r="I248" s="57"/>
      <c r="J248" s="57"/>
      <c r="K248" s="57"/>
      <c r="L248" s="57"/>
      <c r="M248" s="58"/>
      <c r="N248" s="58"/>
      <c r="O248" s="58"/>
      <c r="P248" s="58"/>
      <c r="Q248" s="58"/>
      <c r="R248" s="58"/>
      <c r="S248" s="58"/>
      <c r="T248" s="58"/>
      <c r="U248" s="58"/>
    </row>
    <row r="249" spans="2:21" x14ac:dyDescent="0.25">
      <c r="B249" s="56"/>
      <c r="C249" s="57"/>
      <c r="D249" s="57"/>
      <c r="E249" s="57"/>
      <c r="F249" s="57"/>
      <c r="G249" s="57"/>
      <c r="H249" s="57"/>
      <c r="I249" s="57"/>
      <c r="J249" s="57"/>
      <c r="K249" s="57"/>
      <c r="L249" s="57"/>
      <c r="M249" s="58"/>
      <c r="N249" s="58"/>
      <c r="O249" s="58"/>
      <c r="P249" s="58"/>
      <c r="Q249" s="58"/>
      <c r="R249" s="58"/>
      <c r="S249" s="58"/>
      <c r="T249" s="58"/>
      <c r="U249" s="58"/>
    </row>
    <row r="250" spans="2:21" x14ac:dyDescent="0.25">
      <c r="B250" s="56"/>
      <c r="C250" s="57"/>
      <c r="D250" s="57"/>
      <c r="E250" s="57"/>
      <c r="F250" s="57"/>
      <c r="G250" s="57"/>
      <c r="H250" s="57"/>
      <c r="I250" s="57"/>
      <c r="J250" s="57"/>
      <c r="K250" s="57"/>
      <c r="L250" s="57"/>
      <c r="M250" s="58"/>
      <c r="N250" s="58"/>
      <c r="O250" s="58"/>
      <c r="P250" s="58"/>
      <c r="Q250" s="58"/>
      <c r="R250" s="58"/>
      <c r="S250" s="58"/>
      <c r="T250" s="58"/>
      <c r="U250" s="58"/>
    </row>
    <row r="251" spans="2:21" x14ac:dyDescent="0.25">
      <c r="B251" s="56"/>
      <c r="C251" s="57"/>
      <c r="D251" s="57"/>
      <c r="E251" s="57"/>
      <c r="F251" s="57"/>
      <c r="G251" s="57"/>
      <c r="H251" s="57"/>
      <c r="I251" s="57"/>
      <c r="J251" s="57"/>
      <c r="K251" s="57"/>
      <c r="L251" s="57"/>
      <c r="M251" s="58"/>
      <c r="N251" s="58"/>
      <c r="O251" s="58"/>
      <c r="P251" s="58"/>
      <c r="Q251" s="58"/>
      <c r="R251" s="58"/>
      <c r="S251" s="58"/>
      <c r="T251" s="58"/>
      <c r="U251" s="58"/>
    </row>
    <row r="252" spans="2:21" x14ac:dyDescent="0.25">
      <c r="B252" s="56"/>
      <c r="C252" s="57"/>
      <c r="D252" s="57"/>
      <c r="E252" s="57"/>
      <c r="F252" s="57"/>
      <c r="G252" s="57"/>
      <c r="H252" s="57"/>
      <c r="I252" s="57"/>
      <c r="J252" s="57"/>
      <c r="K252" s="57"/>
      <c r="L252" s="57"/>
      <c r="M252" s="58"/>
      <c r="N252" s="58"/>
      <c r="O252" s="58"/>
      <c r="P252" s="58"/>
      <c r="Q252" s="58"/>
      <c r="R252" s="58"/>
      <c r="S252" s="58"/>
      <c r="T252" s="58"/>
      <c r="U252" s="58"/>
    </row>
  </sheetData>
  <mergeCells count="5">
    <mergeCell ref="A1:L1"/>
    <mergeCell ref="A2:J2"/>
    <mergeCell ref="J3:L3"/>
    <mergeCell ref="A7:A8"/>
    <mergeCell ref="A104:B104"/>
  </mergeCells>
  <hyperlinks>
    <hyperlink ref="B82" r:id="rId1" display="consultantplus://offline/ref=988EC015ECBBF128B41797C3F93EFEE418A639455C871F0F56FDEF5480375203D55CBFEB8F11FA2C863F8EB8F7B01CF71C7C854735E60A15i2XAK"/>
    <hyperlink ref="B85" r:id="rId2" display="consultantplus://offline/ref=A5C545EE8C1C93B0B058E1FFE19DF454C219EB0B98198F2DC0D7B691EFFF64CC26DC8ECE4D9F7B181B1727911B979A94C0CB426D4AE9j9HFG"/>
    <hyperlink ref="B78" r:id="rId3" display="consultantplus://offline/ref=D42EAC7BD398020209D35F6AF6672FBA6F13F77B84F225875A8095FA102A9B2D8E358CD609751112B9E7A4869E64DFF883BAA8D38BAB06D8YDV9M"/>
    <hyperlink ref="B79" r:id="rId4" display="consultantplus://offline/ref=D42EAC7BD398020209D35F6AF6672FBA6F13F77B84F225875A8095FA102A9B2D8E358CD609751112B9E7A4869E64DFF883BAA8D38BAB06D8YDV9M"/>
    <hyperlink ref="B87" r:id="rId5" display="consultantplus://offline/ref=64FC3C9F96C0230A0CECA4E56C028B5E86A06F799E50F1FABBE4A6CFAC6E9A2AB2A69A82FE33DE9CACC0441FC29EF02FFBFA7ABCF960A970JDh7G"/>
  </hyperlinks>
  <pageMargins left="0.35433070866141736" right="0.19685039370078741" top="0.31496062992125984" bottom="0.11811023622047245" header="0.31496062992125984" footer="0.31496062992125984"/>
  <pageSetup paperSize="9" scale="66" fitToHeight="24"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2023-02-20T11:02:45Z</cp:lastPrinted>
  <dcterms:created xsi:type="dcterms:W3CDTF">2023-02-17T05:06:14Z</dcterms:created>
  <dcterms:modified xsi:type="dcterms:W3CDTF">2023-02-20T11:02:48Z</dcterms:modified>
</cp:coreProperties>
</file>