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795" windowHeight="11565"/>
  </bookViews>
  <sheets>
    <sheet name="К пояснительной" sheetId="1" r:id="rId1"/>
  </sheets>
  <definedNames>
    <definedName name="_xlnm._FilterDatabase" localSheetId="0" hidden="1">'К пояснительной'!$A$4:$WVV$251</definedName>
    <definedName name="_xlnm.Print_Titles" localSheetId="0">'К пояснительной'!$4:$4</definedName>
    <definedName name="_xlnm.Print_Area" localSheetId="0">'К пояснительной'!$A$1:$L$251</definedName>
  </definedNames>
  <calcPr calcId="145621"/>
</workbook>
</file>

<file path=xl/calcChain.xml><?xml version="1.0" encoding="utf-8"?>
<calcChain xmlns="http://schemas.openxmlformats.org/spreadsheetml/2006/main">
  <c r="L249" i="1" l="1"/>
  <c r="I249" i="1"/>
  <c r="E249" i="1"/>
  <c r="L248" i="1"/>
  <c r="I248" i="1"/>
  <c r="E248" i="1"/>
  <c r="L247" i="1"/>
  <c r="I247" i="1"/>
  <c r="E247" i="1"/>
  <c r="L246" i="1"/>
  <c r="I246" i="1"/>
  <c r="D246" i="1"/>
  <c r="E246" i="1" s="1"/>
  <c r="C246" i="1"/>
  <c r="L245" i="1"/>
  <c r="I245" i="1"/>
  <c r="E245" i="1"/>
  <c r="L244" i="1"/>
  <c r="I244" i="1"/>
  <c r="E244" i="1"/>
  <c r="L243" i="1"/>
  <c r="I243" i="1"/>
  <c r="E243" i="1"/>
  <c r="L242" i="1"/>
  <c r="I242" i="1"/>
  <c r="E242" i="1"/>
  <c r="L241" i="1"/>
  <c r="I241" i="1"/>
  <c r="E241" i="1"/>
  <c r="D241" i="1"/>
  <c r="C241" i="1"/>
  <c r="L240" i="1"/>
  <c r="I240" i="1"/>
  <c r="E240" i="1"/>
  <c r="L239" i="1"/>
  <c r="I239" i="1"/>
  <c r="E239" i="1"/>
  <c r="L238" i="1"/>
  <c r="I238" i="1"/>
  <c r="E238" i="1"/>
  <c r="L237" i="1"/>
  <c r="I237" i="1"/>
  <c r="E237" i="1"/>
  <c r="L236" i="1"/>
  <c r="I236" i="1"/>
  <c r="E236" i="1"/>
  <c r="L235" i="1"/>
  <c r="I235" i="1"/>
  <c r="E235" i="1"/>
  <c r="L234" i="1"/>
  <c r="I234" i="1"/>
  <c r="E234" i="1"/>
  <c r="L233" i="1"/>
  <c r="L232" i="1" s="1"/>
  <c r="I233" i="1"/>
  <c r="E233" i="1"/>
  <c r="K232" i="1"/>
  <c r="J232" i="1"/>
  <c r="H232" i="1"/>
  <c r="G232" i="1"/>
  <c r="D232" i="1"/>
  <c r="C232" i="1"/>
  <c r="L231" i="1"/>
  <c r="I231" i="1"/>
  <c r="E231" i="1"/>
  <c r="L230" i="1"/>
  <c r="I230" i="1"/>
  <c r="E230" i="1"/>
  <c r="L229" i="1"/>
  <c r="I229" i="1"/>
  <c r="E229" i="1"/>
  <c r="L228" i="1"/>
  <c r="I228" i="1"/>
  <c r="E228" i="1"/>
  <c r="L227" i="1"/>
  <c r="I227" i="1"/>
  <c r="E227" i="1"/>
  <c r="L226" i="1"/>
  <c r="I226" i="1"/>
  <c r="E226" i="1"/>
  <c r="L225" i="1"/>
  <c r="I225" i="1"/>
  <c r="E225" i="1"/>
  <c r="L224" i="1"/>
  <c r="I224" i="1"/>
  <c r="E224" i="1"/>
  <c r="L223" i="1"/>
  <c r="I223" i="1"/>
  <c r="E223" i="1"/>
  <c r="L222" i="1"/>
  <c r="I222" i="1"/>
  <c r="E222" i="1"/>
  <c r="L221" i="1"/>
  <c r="I221" i="1"/>
  <c r="E221" i="1"/>
  <c r="E220" i="1"/>
  <c r="L219" i="1"/>
  <c r="I219" i="1"/>
  <c r="E219" i="1"/>
  <c r="L218" i="1"/>
  <c r="I218" i="1"/>
  <c r="E218" i="1"/>
  <c r="L217" i="1"/>
  <c r="I217" i="1"/>
  <c r="E217" i="1"/>
  <c r="L216" i="1"/>
  <c r="I216" i="1"/>
  <c r="E216" i="1"/>
  <c r="L215" i="1"/>
  <c r="I215" i="1"/>
  <c r="E215" i="1"/>
  <c r="L214" i="1"/>
  <c r="I214" i="1"/>
  <c r="E214" i="1"/>
  <c r="L213" i="1"/>
  <c r="I213" i="1"/>
  <c r="E213" i="1"/>
  <c r="L212" i="1"/>
  <c r="I212" i="1"/>
  <c r="E212" i="1"/>
  <c r="L211" i="1"/>
  <c r="I211" i="1"/>
  <c r="E211" i="1"/>
  <c r="L210" i="1"/>
  <c r="I210" i="1"/>
  <c r="E210" i="1"/>
  <c r="L209" i="1"/>
  <c r="I209" i="1"/>
  <c r="E209" i="1"/>
  <c r="L208" i="1"/>
  <c r="I208" i="1"/>
  <c r="E208" i="1"/>
  <c r="L207" i="1"/>
  <c r="I207" i="1"/>
  <c r="E207" i="1"/>
  <c r="L206" i="1"/>
  <c r="I206" i="1"/>
  <c r="E206" i="1"/>
  <c r="L205" i="1"/>
  <c r="I205" i="1"/>
  <c r="E205" i="1"/>
  <c r="L204" i="1"/>
  <c r="I204" i="1"/>
  <c r="E204" i="1"/>
  <c r="L203" i="1"/>
  <c r="I203" i="1"/>
  <c r="E203" i="1"/>
  <c r="L202" i="1"/>
  <c r="I202" i="1"/>
  <c r="E202" i="1"/>
  <c r="L201" i="1"/>
  <c r="I201" i="1"/>
  <c r="E201" i="1"/>
  <c r="L200" i="1"/>
  <c r="I200" i="1"/>
  <c r="E200" i="1"/>
  <c r="L199" i="1"/>
  <c r="I199" i="1"/>
  <c r="E199" i="1"/>
  <c r="L198" i="1"/>
  <c r="I198" i="1"/>
  <c r="E198" i="1"/>
  <c r="L197" i="1"/>
  <c r="I197" i="1"/>
  <c r="E197" i="1"/>
  <c r="L196" i="1"/>
  <c r="I196" i="1"/>
  <c r="E196" i="1"/>
  <c r="L195" i="1"/>
  <c r="I195" i="1"/>
  <c r="E195" i="1"/>
  <c r="L194" i="1"/>
  <c r="I194" i="1"/>
  <c r="E194" i="1"/>
  <c r="L193" i="1"/>
  <c r="I193" i="1"/>
  <c r="E193" i="1"/>
  <c r="L192" i="1"/>
  <c r="I192" i="1"/>
  <c r="E192" i="1"/>
  <c r="L191" i="1"/>
  <c r="I191" i="1"/>
  <c r="E191" i="1"/>
  <c r="L190" i="1"/>
  <c r="I190" i="1"/>
  <c r="E190" i="1"/>
  <c r="K189" i="1"/>
  <c r="L189" i="1" s="1"/>
  <c r="J189" i="1"/>
  <c r="H189" i="1"/>
  <c r="G189" i="1"/>
  <c r="D189" i="1"/>
  <c r="E189" i="1" s="1"/>
  <c r="C189" i="1"/>
  <c r="L188" i="1"/>
  <c r="I188" i="1"/>
  <c r="E188" i="1"/>
  <c r="L187" i="1"/>
  <c r="I187" i="1"/>
  <c r="E187" i="1"/>
  <c r="L186" i="1"/>
  <c r="I186" i="1"/>
  <c r="E186" i="1"/>
  <c r="L185" i="1"/>
  <c r="I185" i="1"/>
  <c r="E185" i="1"/>
  <c r="L184" i="1"/>
  <c r="I184" i="1"/>
  <c r="E184" i="1"/>
  <c r="L183" i="1"/>
  <c r="I183" i="1"/>
  <c r="E183" i="1"/>
  <c r="L182" i="1"/>
  <c r="I182" i="1"/>
  <c r="E182" i="1"/>
  <c r="L181" i="1"/>
  <c r="I181" i="1"/>
  <c r="E181" i="1"/>
  <c r="L180" i="1"/>
  <c r="I180" i="1"/>
  <c r="E180" i="1"/>
  <c r="L179" i="1"/>
  <c r="I179" i="1"/>
  <c r="E179" i="1"/>
  <c r="L178" i="1"/>
  <c r="I178" i="1"/>
  <c r="E178" i="1"/>
  <c r="L177" i="1"/>
  <c r="I177" i="1"/>
  <c r="E177" i="1"/>
  <c r="L176" i="1"/>
  <c r="I176" i="1"/>
  <c r="E176" i="1"/>
  <c r="L175" i="1"/>
  <c r="I175" i="1"/>
  <c r="E175" i="1"/>
  <c r="L174" i="1"/>
  <c r="I174" i="1"/>
  <c r="E174" i="1"/>
  <c r="L173" i="1"/>
  <c r="I173" i="1"/>
  <c r="E173" i="1"/>
  <c r="L172" i="1"/>
  <c r="I172" i="1"/>
  <c r="E172" i="1"/>
  <c r="L171" i="1"/>
  <c r="I171" i="1"/>
  <c r="E171" i="1"/>
  <c r="L170" i="1"/>
  <c r="I170" i="1"/>
  <c r="E170" i="1"/>
  <c r="L169" i="1"/>
  <c r="I169" i="1"/>
  <c r="E169" i="1"/>
  <c r="L168" i="1"/>
  <c r="I168" i="1"/>
  <c r="E168" i="1"/>
  <c r="L167" i="1"/>
  <c r="I167" i="1"/>
  <c r="E167" i="1"/>
  <c r="L166" i="1"/>
  <c r="I166" i="1"/>
  <c r="E166" i="1"/>
  <c r="E165" i="1"/>
  <c r="L164" i="1"/>
  <c r="I164" i="1"/>
  <c r="E164" i="1"/>
  <c r="L163" i="1"/>
  <c r="I163" i="1"/>
  <c r="E163" i="1"/>
  <c r="L162" i="1"/>
  <c r="I162" i="1"/>
  <c r="E162" i="1"/>
  <c r="L161" i="1"/>
  <c r="I161" i="1"/>
  <c r="E161" i="1"/>
  <c r="L160" i="1"/>
  <c r="I160" i="1"/>
  <c r="E160" i="1"/>
  <c r="L159" i="1"/>
  <c r="I159" i="1"/>
  <c r="E159" i="1"/>
  <c r="L158" i="1"/>
  <c r="I158" i="1"/>
  <c r="E158" i="1"/>
  <c r="L156" i="1"/>
  <c r="I156" i="1"/>
  <c r="E156" i="1"/>
  <c r="L155" i="1"/>
  <c r="I155" i="1"/>
  <c r="E155" i="1"/>
  <c r="L154" i="1"/>
  <c r="I154" i="1"/>
  <c r="E154" i="1"/>
  <c r="E153" i="1"/>
  <c r="L152" i="1"/>
  <c r="I152" i="1"/>
  <c r="E152" i="1"/>
  <c r="L151" i="1"/>
  <c r="I151" i="1"/>
  <c r="E151" i="1"/>
  <c r="L150" i="1"/>
  <c r="I150" i="1"/>
  <c r="E150" i="1"/>
  <c r="L149" i="1"/>
  <c r="I149" i="1"/>
  <c r="E149" i="1"/>
  <c r="L148" i="1"/>
  <c r="I148" i="1"/>
  <c r="E148" i="1"/>
  <c r="L147" i="1"/>
  <c r="I147" i="1"/>
  <c r="E147" i="1"/>
  <c r="L146" i="1"/>
  <c r="I146" i="1"/>
  <c r="E146" i="1"/>
  <c r="L145" i="1"/>
  <c r="I145" i="1"/>
  <c r="E145" i="1"/>
  <c r="L144" i="1"/>
  <c r="I144" i="1"/>
  <c r="E144" i="1"/>
  <c r="L143" i="1"/>
  <c r="I143" i="1"/>
  <c r="E143" i="1"/>
  <c r="L142" i="1"/>
  <c r="I142" i="1"/>
  <c r="E142" i="1"/>
  <c r="L141" i="1"/>
  <c r="I141" i="1"/>
  <c r="E141" i="1"/>
  <c r="L140" i="1"/>
  <c r="I140" i="1"/>
  <c r="E140" i="1"/>
  <c r="L139" i="1"/>
  <c r="I139" i="1"/>
  <c r="E139" i="1"/>
  <c r="L138" i="1"/>
  <c r="I138" i="1"/>
  <c r="E138" i="1"/>
  <c r="L137" i="1"/>
  <c r="I137" i="1"/>
  <c r="E137" i="1"/>
  <c r="L136" i="1"/>
  <c r="I136" i="1"/>
  <c r="E136" i="1"/>
  <c r="K135" i="1"/>
  <c r="J135" i="1"/>
  <c r="H135" i="1"/>
  <c r="G135" i="1"/>
  <c r="D135" i="1"/>
  <c r="C135" i="1"/>
  <c r="L134" i="1"/>
  <c r="I134" i="1"/>
  <c r="E134" i="1"/>
  <c r="L133" i="1"/>
  <c r="I133" i="1"/>
  <c r="E133" i="1"/>
  <c r="L132" i="1"/>
  <c r="I132" i="1"/>
  <c r="E132" i="1"/>
  <c r="L131" i="1"/>
  <c r="I131" i="1"/>
  <c r="E131" i="1"/>
  <c r="K130" i="1"/>
  <c r="J130" i="1"/>
  <c r="L130" i="1" s="1"/>
  <c r="H130" i="1"/>
  <c r="H129" i="1" s="1"/>
  <c r="G130" i="1"/>
  <c r="D130" i="1"/>
  <c r="C130" i="1"/>
  <c r="C129" i="1" s="1"/>
  <c r="C250" i="1" s="1"/>
  <c r="K129" i="1"/>
  <c r="L126" i="1"/>
  <c r="I126" i="1"/>
  <c r="E126" i="1"/>
  <c r="L125" i="1"/>
  <c r="I125" i="1"/>
  <c r="D125" i="1"/>
  <c r="C125" i="1"/>
  <c r="L124" i="1"/>
  <c r="I124" i="1"/>
  <c r="E124" i="1"/>
  <c r="K123" i="1"/>
  <c r="J123" i="1"/>
  <c r="H123" i="1"/>
  <c r="I123" i="1" s="1"/>
  <c r="G123" i="1"/>
  <c r="D123" i="1"/>
  <c r="C123" i="1"/>
  <c r="L122" i="1"/>
  <c r="I122" i="1"/>
  <c r="E122" i="1"/>
  <c r="L121" i="1"/>
  <c r="I121" i="1"/>
  <c r="E121" i="1"/>
  <c r="L120" i="1"/>
  <c r="I120" i="1"/>
  <c r="E120" i="1"/>
  <c r="L119" i="1"/>
  <c r="I119" i="1"/>
  <c r="E119" i="1"/>
  <c r="L118" i="1"/>
  <c r="I118" i="1"/>
  <c r="E118" i="1"/>
  <c r="L117" i="1"/>
  <c r="I117" i="1"/>
  <c r="E117" i="1"/>
  <c r="L116" i="1"/>
  <c r="I116" i="1"/>
  <c r="E116" i="1"/>
  <c r="L115" i="1"/>
  <c r="I115" i="1"/>
  <c r="E115" i="1"/>
  <c r="L114" i="1"/>
  <c r="I114" i="1"/>
  <c r="E114" i="1"/>
  <c r="L113" i="1"/>
  <c r="I113" i="1"/>
  <c r="E113" i="1"/>
  <c r="L112" i="1"/>
  <c r="I112" i="1"/>
  <c r="E112" i="1"/>
  <c r="L111" i="1"/>
  <c r="I111" i="1"/>
  <c r="E111" i="1"/>
  <c r="L110" i="1"/>
  <c r="I110" i="1"/>
  <c r="E110" i="1"/>
  <c r="L109" i="1"/>
  <c r="I109" i="1"/>
  <c r="E109" i="1"/>
  <c r="L108" i="1"/>
  <c r="I108" i="1"/>
  <c r="E108" i="1"/>
  <c r="L107" i="1"/>
  <c r="I107" i="1"/>
  <c r="E107" i="1"/>
  <c r="L106" i="1"/>
  <c r="I106" i="1"/>
  <c r="E106" i="1"/>
  <c r="L105" i="1"/>
  <c r="I105" i="1"/>
  <c r="E105" i="1"/>
  <c r="L104" i="1"/>
  <c r="I104" i="1"/>
  <c r="E104" i="1"/>
  <c r="L103" i="1"/>
  <c r="I103" i="1"/>
  <c r="E103" i="1"/>
  <c r="L102" i="1"/>
  <c r="I102" i="1"/>
  <c r="E102" i="1"/>
  <c r="L101" i="1"/>
  <c r="I101" i="1"/>
  <c r="E101" i="1"/>
  <c r="L100" i="1"/>
  <c r="I100" i="1"/>
  <c r="E100" i="1"/>
  <c r="L99" i="1"/>
  <c r="I99" i="1"/>
  <c r="E99" i="1"/>
  <c r="L98" i="1"/>
  <c r="I98" i="1"/>
  <c r="E98" i="1"/>
  <c r="L97" i="1"/>
  <c r="I97" i="1"/>
  <c r="E97" i="1"/>
  <c r="L96" i="1"/>
  <c r="I96" i="1"/>
  <c r="E96" i="1"/>
  <c r="E95" i="1"/>
  <c r="L94" i="1"/>
  <c r="I94" i="1"/>
  <c r="E94" i="1"/>
  <c r="L93" i="1"/>
  <c r="I93" i="1"/>
  <c r="E93" i="1"/>
  <c r="L92" i="1"/>
  <c r="I92" i="1"/>
  <c r="E92" i="1"/>
  <c r="E91" i="1"/>
  <c r="L90" i="1"/>
  <c r="I90" i="1"/>
  <c r="E90" i="1"/>
  <c r="L89" i="1"/>
  <c r="I89" i="1"/>
  <c r="E89" i="1"/>
  <c r="L88" i="1"/>
  <c r="I88" i="1"/>
  <c r="E88" i="1"/>
  <c r="L87" i="1"/>
  <c r="I87" i="1"/>
  <c r="E87" i="1"/>
  <c r="L86" i="1"/>
  <c r="I86" i="1"/>
  <c r="E86" i="1"/>
  <c r="L85" i="1"/>
  <c r="I85" i="1"/>
  <c r="E85" i="1"/>
  <c r="L84" i="1"/>
  <c r="I84" i="1"/>
  <c r="E84" i="1"/>
  <c r="L83" i="1"/>
  <c r="I83" i="1"/>
  <c r="E83" i="1"/>
  <c r="L82" i="1"/>
  <c r="I82" i="1"/>
  <c r="E82" i="1"/>
  <c r="L81" i="1"/>
  <c r="I81" i="1"/>
  <c r="E81" i="1"/>
  <c r="K80" i="1"/>
  <c r="L80" i="1" s="1"/>
  <c r="J80" i="1"/>
  <c r="H80" i="1"/>
  <c r="I80" i="1" s="1"/>
  <c r="G80" i="1"/>
  <c r="D80" i="1"/>
  <c r="C80" i="1"/>
  <c r="L79" i="1"/>
  <c r="I79" i="1"/>
  <c r="E79" i="1"/>
  <c r="L78" i="1"/>
  <c r="I78" i="1"/>
  <c r="E78" i="1"/>
  <c r="L77" i="1"/>
  <c r="I77" i="1"/>
  <c r="E77" i="1"/>
  <c r="L76" i="1"/>
  <c r="I76" i="1"/>
  <c r="E76" i="1"/>
  <c r="L75" i="1"/>
  <c r="I75" i="1"/>
  <c r="E75" i="1"/>
  <c r="L74" i="1"/>
  <c r="I74" i="1"/>
  <c r="E74" i="1"/>
  <c r="L73" i="1"/>
  <c r="I73" i="1"/>
  <c r="E73" i="1"/>
  <c r="L72" i="1"/>
  <c r="I72" i="1"/>
  <c r="E72" i="1"/>
  <c r="L71" i="1"/>
  <c r="I71" i="1"/>
  <c r="E71" i="1"/>
  <c r="K70" i="1"/>
  <c r="L70" i="1" s="1"/>
  <c r="J70" i="1"/>
  <c r="H70" i="1"/>
  <c r="G70" i="1"/>
  <c r="D70" i="1"/>
  <c r="E70" i="1" s="1"/>
  <c r="C70" i="1"/>
  <c r="L69" i="1"/>
  <c r="I69" i="1"/>
  <c r="E69" i="1"/>
  <c r="L68" i="1"/>
  <c r="I68" i="1"/>
  <c r="E68" i="1"/>
  <c r="L67" i="1"/>
  <c r="I67" i="1"/>
  <c r="E67" i="1"/>
  <c r="L66" i="1"/>
  <c r="I66" i="1"/>
  <c r="E66" i="1"/>
  <c r="L65" i="1"/>
  <c r="I65" i="1"/>
  <c r="E65" i="1"/>
  <c r="L64" i="1"/>
  <c r="I64" i="1"/>
  <c r="E64" i="1"/>
  <c r="K63" i="1"/>
  <c r="L63" i="1" s="1"/>
  <c r="J63" i="1"/>
  <c r="H63" i="1"/>
  <c r="G63" i="1"/>
  <c r="D63" i="1"/>
  <c r="E63" i="1" s="1"/>
  <c r="C63" i="1"/>
  <c r="E62" i="1"/>
  <c r="L61" i="1"/>
  <c r="I61" i="1"/>
  <c r="E61" i="1"/>
  <c r="L60" i="1"/>
  <c r="I60" i="1"/>
  <c r="E60" i="1"/>
  <c r="L59" i="1"/>
  <c r="I59" i="1"/>
  <c r="E59" i="1"/>
  <c r="K58" i="1"/>
  <c r="L58" i="1" s="1"/>
  <c r="J58" i="1"/>
  <c r="J57" i="1" s="1"/>
  <c r="H58" i="1"/>
  <c r="I58" i="1" s="1"/>
  <c r="G58" i="1"/>
  <c r="D58" i="1"/>
  <c r="E58" i="1" s="1"/>
  <c r="C58" i="1"/>
  <c r="K57" i="1"/>
  <c r="G57" i="1"/>
  <c r="D57" i="1"/>
  <c r="C57" i="1"/>
  <c r="L56" i="1"/>
  <c r="I56" i="1"/>
  <c r="E56" i="1"/>
  <c r="L55" i="1"/>
  <c r="I55" i="1"/>
  <c r="E55" i="1"/>
  <c r="L54" i="1"/>
  <c r="I54" i="1"/>
  <c r="E54" i="1"/>
  <c r="L53" i="1"/>
  <c r="I53" i="1"/>
  <c r="E53" i="1"/>
  <c r="K52" i="1"/>
  <c r="J52" i="1"/>
  <c r="H52" i="1"/>
  <c r="G52" i="1"/>
  <c r="D52" i="1"/>
  <c r="C52" i="1"/>
  <c r="C51" i="1" s="1"/>
  <c r="L50" i="1"/>
  <c r="I50" i="1"/>
  <c r="E50" i="1"/>
  <c r="L49" i="1"/>
  <c r="I49" i="1"/>
  <c r="E49" i="1"/>
  <c r="L48" i="1"/>
  <c r="I48" i="1"/>
  <c r="E48" i="1"/>
  <c r="K47" i="1"/>
  <c r="J47" i="1"/>
  <c r="H47" i="1"/>
  <c r="I47" i="1" s="1"/>
  <c r="G47" i="1"/>
  <c r="D47" i="1"/>
  <c r="E47" i="1" s="1"/>
  <c r="C47" i="1"/>
  <c r="L46" i="1"/>
  <c r="I46" i="1"/>
  <c r="E46" i="1"/>
  <c r="L45" i="1"/>
  <c r="I45" i="1"/>
  <c r="E45" i="1"/>
  <c r="L44" i="1"/>
  <c r="I44" i="1"/>
  <c r="E44" i="1"/>
  <c r="L43" i="1"/>
  <c r="I43" i="1"/>
  <c r="E43" i="1"/>
  <c r="L42" i="1"/>
  <c r="I42" i="1"/>
  <c r="E42" i="1"/>
  <c r="L41" i="1"/>
  <c r="I41" i="1"/>
  <c r="E41" i="1"/>
  <c r="L40" i="1"/>
  <c r="I40" i="1"/>
  <c r="E40" i="1"/>
  <c r="L39" i="1"/>
  <c r="I39" i="1"/>
  <c r="E39" i="1"/>
  <c r="L38" i="1"/>
  <c r="I38" i="1"/>
  <c r="E38" i="1"/>
  <c r="L37" i="1"/>
  <c r="I37" i="1"/>
  <c r="E37" i="1"/>
  <c r="K36" i="1"/>
  <c r="J36" i="1"/>
  <c r="H36" i="1"/>
  <c r="I36" i="1" s="1"/>
  <c r="G36" i="1"/>
  <c r="D36" i="1"/>
  <c r="E36" i="1" s="1"/>
  <c r="C36" i="1"/>
  <c r="L34" i="1"/>
  <c r="I34" i="1"/>
  <c r="E34" i="1"/>
  <c r="L33" i="1"/>
  <c r="I33" i="1"/>
  <c r="E33" i="1"/>
  <c r="L32" i="1"/>
  <c r="I32" i="1"/>
  <c r="E32" i="1"/>
  <c r="K31" i="1"/>
  <c r="J31" i="1"/>
  <c r="H31" i="1"/>
  <c r="G31" i="1"/>
  <c r="I31" i="1" s="1"/>
  <c r="D31" i="1"/>
  <c r="C31" i="1"/>
  <c r="L30" i="1"/>
  <c r="I30" i="1"/>
  <c r="E30" i="1"/>
  <c r="L29" i="1"/>
  <c r="I29" i="1"/>
  <c r="E29" i="1"/>
  <c r="K28" i="1"/>
  <c r="J28" i="1"/>
  <c r="H28" i="1"/>
  <c r="G28" i="1"/>
  <c r="D28" i="1"/>
  <c r="E28" i="1" s="1"/>
  <c r="C28" i="1"/>
  <c r="L27" i="1"/>
  <c r="I27" i="1"/>
  <c r="E27" i="1"/>
  <c r="K26" i="1"/>
  <c r="L26" i="1" s="1"/>
  <c r="J26" i="1"/>
  <c r="H26" i="1"/>
  <c r="G26" i="1"/>
  <c r="D26" i="1"/>
  <c r="E26" i="1" s="1"/>
  <c r="C26" i="1"/>
  <c r="L25" i="1"/>
  <c r="I25" i="1"/>
  <c r="E25" i="1"/>
  <c r="L24" i="1"/>
  <c r="I24" i="1"/>
  <c r="E24" i="1"/>
  <c r="L23" i="1"/>
  <c r="I23" i="1"/>
  <c r="E23" i="1"/>
  <c r="L22" i="1"/>
  <c r="I22" i="1"/>
  <c r="E22" i="1"/>
  <c r="L21" i="1"/>
  <c r="I21" i="1"/>
  <c r="E21" i="1"/>
  <c r="L20" i="1"/>
  <c r="I20" i="1"/>
  <c r="E20" i="1"/>
  <c r="K19" i="1"/>
  <c r="J19" i="1"/>
  <c r="H19" i="1"/>
  <c r="I19" i="1" s="1"/>
  <c r="G19" i="1"/>
  <c r="G18" i="1" s="1"/>
  <c r="D19" i="1"/>
  <c r="E19" i="1" s="1"/>
  <c r="C19" i="1"/>
  <c r="J18" i="1"/>
  <c r="H18" i="1"/>
  <c r="D18" i="1"/>
  <c r="E18" i="1" s="1"/>
  <c r="C18" i="1"/>
  <c r="L17" i="1"/>
  <c r="I17" i="1"/>
  <c r="E17" i="1"/>
  <c r="L16" i="1"/>
  <c r="I16" i="1"/>
  <c r="E16" i="1"/>
  <c r="L15" i="1"/>
  <c r="I15" i="1"/>
  <c r="E15" i="1"/>
  <c r="L14" i="1"/>
  <c r="I14" i="1"/>
  <c r="E14" i="1"/>
  <c r="K13" i="1"/>
  <c r="J13" i="1"/>
  <c r="H13" i="1"/>
  <c r="G13" i="1"/>
  <c r="I13" i="1" s="1"/>
  <c r="D13" i="1"/>
  <c r="C13" i="1"/>
  <c r="L12" i="1"/>
  <c r="I12" i="1"/>
  <c r="E12" i="1"/>
  <c r="L11" i="1"/>
  <c r="I11" i="1"/>
  <c r="E11" i="1"/>
  <c r="L10" i="1"/>
  <c r="I10" i="1"/>
  <c r="E10" i="1"/>
  <c r="L9" i="1"/>
  <c r="I9" i="1"/>
  <c r="E9" i="1"/>
  <c r="L8" i="1"/>
  <c r="I8" i="1"/>
  <c r="E8" i="1"/>
  <c r="L7" i="1"/>
  <c r="I7" i="1"/>
  <c r="E7" i="1"/>
  <c r="K6" i="1"/>
  <c r="J6" i="1"/>
  <c r="H6" i="1"/>
  <c r="G6" i="1"/>
  <c r="D6" i="1"/>
  <c r="C6" i="1"/>
  <c r="K5" i="1"/>
  <c r="L5" i="1" s="1"/>
  <c r="J5" i="1"/>
  <c r="J35" i="1" s="1"/>
  <c r="H5" i="1"/>
  <c r="H35" i="1" s="1"/>
  <c r="G5" i="1"/>
  <c r="I5" i="1" s="1"/>
  <c r="D5" i="1"/>
  <c r="D35" i="1" s="1"/>
  <c r="E35" i="1" s="1"/>
  <c r="C5" i="1"/>
  <c r="C35" i="1" s="1"/>
  <c r="E6" i="1" l="1"/>
  <c r="L6" i="1"/>
  <c r="I26" i="1"/>
  <c r="G129" i="1"/>
  <c r="G250" i="1" s="1"/>
  <c r="I28" i="1"/>
  <c r="L52" i="1"/>
  <c r="H57" i="1"/>
  <c r="L19" i="1"/>
  <c r="L28" i="1"/>
  <c r="L31" i="1"/>
  <c r="E57" i="1"/>
  <c r="E125" i="1"/>
  <c r="E130" i="1"/>
  <c r="I135" i="1"/>
  <c r="E31" i="1"/>
  <c r="I63" i="1"/>
  <c r="I70" i="1"/>
  <c r="E80" i="1"/>
  <c r="L135" i="1"/>
  <c r="I189" i="1"/>
  <c r="I232" i="1"/>
  <c r="L36" i="1"/>
  <c r="L47" i="1"/>
  <c r="E52" i="1"/>
  <c r="G51" i="1"/>
  <c r="G127" i="1" s="1"/>
  <c r="G128" i="1" s="1"/>
  <c r="J51" i="1"/>
  <c r="E123" i="1"/>
  <c r="E232" i="1"/>
  <c r="E13" i="1"/>
  <c r="G35" i="1"/>
  <c r="I35" i="1" s="1"/>
  <c r="I57" i="1"/>
  <c r="K127" i="1"/>
  <c r="L127" i="1" s="1"/>
  <c r="I6" i="1"/>
  <c r="L13" i="1"/>
  <c r="D51" i="1"/>
  <c r="I52" i="1"/>
  <c r="K51" i="1"/>
  <c r="L51" i="1" s="1"/>
  <c r="D129" i="1"/>
  <c r="C127" i="1"/>
  <c r="C128" i="1" s="1"/>
  <c r="C251" i="1" s="1"/>
  <c r="J127" i="1"/>
  <c r="J128" i="1" s="1"/>
  <c r="I18" i="1"/>
  <c r="E51" i="1"/>
  <c r="I129" i="1"/>
  <c r="H250" i="1"/>
  <c r="D250" i="1"/>
  <c r="E129" i="1"/>
  <c r="K250" i="1"/>
  <c r="K18" i="1"/>
  <c r="H51" i="1"/>
  <c r="I51" i="1" s="1"/>
  <c r="L123" i="1"/>
  <c r="J129" i="1"/>
  <c r="J250" i="1" s="1"/>
  <c r="I130" i="1"/>
  <c r="D127" i="1"/>
  <c r="E5" i="1"/>
  <c r="L57" i="1"/>
  <c r="E135" i="1"/>
  <c r="G251" i="1" l="1"/>
  <c r="J251" i="1"/>
  <c r="I250" i="1"/>
  <c r="L250" i="1"/>
  <c r="L129" i="1"/>
  <c r="K35" i="1"/>
  <c r="L18" i="1"/>
  <c r="D128" i="1"/>
  <c r="E128" i="1" s="1"/>
  <c r="E127" i="1"/>
  <c r="E250" i="1"/>
  <c r="H127" i="1"/>
  <c r="L35" i="1" l="1"/>
  <c r="K128" i="1"/>
  <c r="I127" i="1"/>
  <c r="H128" i="1"/>
  <c r="D251" i="1"/>
  <c r="E251" i="1" s="1"/>
  <c r="I128" i="1" l="1"/>
  <c r="H251" i="1"/>
  <c r="I251" i="1" s="1"/>
  <c r="L128" i="1"/>
  <c r="K251" i="1"/>
  <c r="L251" i="1" s="1"/>
</calcChain>
</file>

<file path=xl/sharedStrings.xml><?xml version="1.0" encoding="utf-8"?>
<sst xmlns="http://schemas.openxmlformats.org/spreadsheetml/2006/main" count="568" uniqueCount="418">
  <si>
    <t>Объем бюджета Миасского городского округа по доходам на 2022 год и на плановый период 2023-2024 годов</t>
  </si>
  <si>
    <t>тыс. рублей</t>
  </si>
  <si>
    <t>Коды бюджетной классификации</t>
  </si>
  <si>
    <t>Наименование доходов</t>
  </si>
  <si>
    <t>Уточнение
ноябрь 2022</t>
  </si>
  <si>
    <t>Уточнение
ноября (2) 2022</t>
  </si>
  <si>
    <t>отклонение</t>
  </si>
  <si>
    <t>Примеч.</t>
  </si>
  <si>
    <t>Уточнение ноябрь 2023</t>
  </si>
  <si>
    <t>Уточнение
ноября (2) 2023</t>
  </si>
  <si>
    <t>Уточнение ноябрь 2024</t>
  </si>
  <si>
    <t>Уточнение
ноября (2) 2024</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</si>
  <si>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</si>
  <si>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</si>
  <si>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</si>
  <si>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</si>
  <si>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</si>
  <si>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Ожидаемое поступление с учетом фактического поступления</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</si>
  <si>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</si>
  <si>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</si>
  <si>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</si>
  <si>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</si>
  <si>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</si>
  <si>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</si>
  <si>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</si>
  <si>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</si>
  <si>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</si>
  <si>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</si>
  <si>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</si>
  <si>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</si>
  <si>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</si>
  <si>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</si>
  <si>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</si>
  <si>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</si>
  <si>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</si>
  <si>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</si>
  <si>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</si>
  <si>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</si>
  <si>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</si>
  <si>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</si>
  <si>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</si>
  <si>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</si>
  <si>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</si>
  <si>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</si>
  <si>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</si>
  <si>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</si>
  <si>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</si>
  <si>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</si>
  <si>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</si>
  <si>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</si>
  <si>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</si>
  <si>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</si>
  <si>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</si>
  <si>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</si>
  <si>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</si>
  <si>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</si>
  <si>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</si>
  <si>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</si>
  <si>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</si>
  <si>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</si>
  <si>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</si>
  <si>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</si>
  <si>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</si>
  <si>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</si>
  <si>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</si>
  <si>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</si>
  <si>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</si>
  <si>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</si>
  <si>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</si>
  <si>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</si>
  <si>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</si>
  <si>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</si>
  <si>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</si>
  <si>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</si>
  <si>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</si>
  <si>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</si>
  <si>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</si>
  <si>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</si>
  <si>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</si>
  <si>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</si>
  <si>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Письмо Администрации МГО от 09.11.2022г.
 № 492/8</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</si>
  <si>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</si>
  <si>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</si>
  <si>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</si>
  <si>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</si>
  <si>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</si>
  <si>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</si>
  <si>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</si>
  <si>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</si>
  <si>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</si>
  <si>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</si>
  <si>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</si>
  <si>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</si>
  <si>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</si>
  <si>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</si>
  <si>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</si>
  <si>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</si>
  <si>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</si>
  <si>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</si>
  <si>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</si>
  <si>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</si>
  <si>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</si>
  <si>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</si>
  <si>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</si>
  <si>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</si>
  <si>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</si>
  <si>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</si>
  <si>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Письмо Управления образования АМГО от 08.11.2022г. 
№ 3626/10</t>
  </si>
  <si>
    <t>288 1 13 01994 04 0020 130</t>
  </si>
  <si>
    <t>289 1 13 01994 04 0000 130</t>
  </si>
  <si>
    <t>Письмо Управления культуры АМГО от 08.11.2022г. 
 № 844/11</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</si>
  <si>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</si>
  <si>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</si>
  <si>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</si>
  <si>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</si>
  <si>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</si>
  <si>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</si>
  <si>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</si>
  <si>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</si>
  <si>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Письмо Управления культуры АМГО от 08.11.2022г. № 843/11</t>
  </si>
  <si>
    <t>000 1 13 02994 04 0000 130</t>
  </si>
  <si>
    <t>Прочие доходы от компенсации затрат бюджетов городских округов</t>
  </si>
  <si>
    <t>283 1 13 02994 04 0000 130</t>
  </si>
  <si>
    <t>285 1 13 02994 04 0000 130</t>
  </si>
  <si>
    <t>287 1 13 02994 04 0000 130</t>
  </si>
  <si>
    <t>288 1 13 02994 04 0000 130</t>
  </si>
  <si>
    <t>Письмо Управления образования АМГО от 08.11.2022г. 
№ 3626/10, фактическое поступление</t>
  </si>
  <si>
    <t>289 1 13 02994 04 0000 130</t>
  </si>
  <si>
    <t xml:space="preserve">Письмо Управления культуры АМГО от 08.11.2022г. № 843/11, фактическое поступление </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</si>
  <si>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</si>
  <si>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</si>
  <si>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</si>
  <si>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</si>
  <si>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</si>
  <si>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</si>
  <si>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</si>
  <si>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</si>
  <si>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</si>
  <si>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</si>
  <si>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</si>
  <si>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</si>
  <si>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</si>
  <si>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</si>
  <si>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</si>
  <si>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</si>
  <si>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</si>
  <si>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</si>
  <si>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</si>
  <si>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</si>
  <si>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</si>
  <si>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</si>
  <si>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</si>
  <si>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</si>
  <si>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</si>
  <si>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</si>
  <si>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</si>
  <si>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</si>
  <si>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</si>
  <si>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</si>
  <si>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Фактическое поступление</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</si>
  <si>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</si>
  <si>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</si>
  <si>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</si>
  <si>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</si>
  <si>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</si>
  <si>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</si>
  <si>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</si>
  <si>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</si>
  <si>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</si>
  <si>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012 1 16 01113 01 0000 140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</si>
  <si>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</si>
  <si>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</si>
  <si>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</si>
  <si>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</si>
  <si>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</si>
  <si>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292 1 16 01154 01 0000 140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</si>
  <si>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</si>
  <si>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024 11601163010000140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</si>
  <si>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</si>
  <si>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</si>
  <si>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</si>
  <si>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</si>
  <si>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</si>
  <si>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</si>
  <si>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</si>
  <si>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</si>
  <si>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</si>
  <si>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</si>
  <si>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</si>
  <si>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</si>
  <si>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</si>
  <si>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</si>
  <si>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285 1 16 07010 04 0000 140</t>
  </si>
  <si>
    <t>288 1 16 07010 04 0000 140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</si>
  <si>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</si>
  <si>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</si>
  <si>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288 1 16 09040 04 0000 140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</si>
  <si>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</si>
  <si>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283 1 16 10031 04 0000 140</t>
  </si>
  <si>
    <t>Денежные средства, изымаемые в собственность городского округа в соответствии с решениями судов (за исключением обвинительных приговоров судов)</t>
  </si>
  <si>
    <t>285 1 16 10031 04 0000 140</t>
  </si>
  <si>
    <t xml:space="preserve">Возмещение ущерба при возникновении страховых случаев, когда выгодоприобретателями выступают получатели средств бюджета городского округа </t>
  </si>
  <si>
    <t>288 1 16 10031 04 0000 140</t>
  </si>
  <si>
    <t>291 1 16 10031 04 0000 140</t>
  </si>
  <si>
    <t>283 1 16 10032 04 0000 140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</si>
  <si>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</si>
  <si>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</si>
  <si>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</si>
  <si>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</si>
  <si>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</si>
  <si>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</si>
  <si>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</si>
  <si>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</si>
  <si>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141 1 16 10123 01 0000 140</t>
  </si>
  <si>
    <t>188 1 16 10123 01 0000 140</t>
  </si>
  <si>
    <t>283 1 16 10123 01 0000 140</t>
  </si>
  <si>
    <t>415 1 16 10123 01 0000 140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</si>
  <si>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</si>
  <si>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</si>
  <si>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ожидаемое поступление с учетом фактического поступления</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</si>
  <si>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</si>
  <si>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</si>
  <si>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</si>
  <si>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</si>
  <si>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</si>
  <si>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</si>
  <si>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</si>
  <si>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000 1 17 15000 00 0000 000</t>
  </si>
  <si>
    <t>Инициативные платежи</t>
  </si>
  <si>
    <t>283 1 17 15020 04 0010 150</t>
  </si>
  <si>
    <t>Инициативные платежи, зачисляемые в бюджеты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</si>
  <si>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</si>
  <si>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</si>
  <si>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</si>
  <si>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</si>
  <si>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</si>
  <si>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</si>
  <si>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</si>
  <si>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</si>
  <si>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</si>
  <si>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</si>
  <si>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</si>
  <si>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</si>
  <si>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</si>
  <si>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</si>
  <si>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</si>
  <si>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</si>
  <si>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</si>
  <si>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</si>
  <si>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</si>
  <si>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</si>
  <si>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</si>
  <si>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</si>
  <si>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</si>
  <si>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</si>
  <si>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</si>
  <si>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</si>
  <si>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288 2 02 25169 04 0000 150</t>
  </si>
  <si>
    <t>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</si>
  <si>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План МФ ЧО</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</si>
  <si>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</si>
  <si>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</si>
  <si>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</si>
  <si>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</si>
  <si>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</si>
  <si>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</si>
  <si>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</si>
  <si>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</si>
  <si>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</si>
  <si>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</si>
  <si>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</si>
  <si>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государственную поддержку отрасли культуры (Федеральный проект "Сохранение культурного и исторического наследия")</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</si>
  <si>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</si>
  <si>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государственную поддержку лучших сельских учреждений культуры</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</si>
  <si>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</si>
  <si>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 xml:space="preserve">283 2 02 25555 04 0000 150 </t>
  </si>
  <si>
    <t>Субсидии бюджетам городских округов на реализацию программ формирования современной городской среды</t>
  </si>
  <si>
    <t>289 2 02 25590 04 0000 150</t>
  </si>
  <si>
    <t>Субсидии бюджетам городских округов на техническое оснащение муниципальных музеев</t>
  </si>
  <si>
    <t>287 2 02 25753 04 0000 150</t>
  </si>
  <si>
    <t>Субсидии бюджетам на софинансирование закупки оборудования для создания "умных" спортивных площадок</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</si>
  <si>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</si>
  <si>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</si>
  <si>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капитальные вложения в объекты физической культуры и спорта </t>
  </si>
  <si>
    <t>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</si>
  <si>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Субсидии бюджетам городских округов на софинансирование закупки оборудования для создания "умных" спортивных площадок</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</si>
  <si>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</si>
  <si>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</si>
  <si>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</si>
  <si>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</si>
  <si>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ликвидацию несанкционированых свалок отходов</t>
  </si>
  <si>
    <t xml:space="preserve">Прочие субсидии бюджетам городских округов на выкуп зданий для размещения общеобразовательных организаций </t>
  </si>
  <si>
    <t xml:space="preserve">Прочие субсидии бюджетам городских округов на  капитальные вложения в объекты физической культуры и спорта </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</si>
  <si>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</si>
  <si>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</si>
  <si>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государственную поддержку закупки контейнеров для раздельного накопления твердых коммунальных отходов</t>
  </si>
  <si>
    <t>Закон ЧО от 03.11.2022г. № 688-ЗО</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</si>
  <si>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</si>
  <si>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</si>
  <si>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</si>
  <si>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</si>
  <si>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</si>
  <si>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</si>
  <si>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</si>
  <si>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</si>
  <si>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</si>
  <si>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закупку оборудования для создания «умных» спортивных площадок</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</si>
  <si>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</si>
  <si>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288 2 02 29999 04 0000 150</t>
  </si>
  <si>
    <t>Прочие субсидии бюджетам городских округов на организацию отдыха детей в каникулярное время</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</si>
  <si>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</si>
  <si>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</si>
  <si>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</si>
  <si>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</si>
  <si>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288 202 29999 04 0000 150</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</si>
  <si>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</si>
  <si>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</si>
  <si>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</si>
  <si>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</si>
  <si>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</si>
  <si>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</si>
  <si>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организацию и проведение мероприятий с детьми и молодежью</t>
  </si>
  <si>
    <t>289 2 02 29999 04 0000 150</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</si>
  <si>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</si>
  <si>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</si>
  <si>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</si>
  <si>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</si>
  <si>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</si>
  <si>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</si>
  <si>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</si>
  <si>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</si>
  <si>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</si>
  <si>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</si>
  <si>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</si>
  <si>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</si>
  <si>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</si>
  <si>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</si>
  <si>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285 2 02 30024 04 0000 150</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</si>
  <si>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</si>
  <si>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</si>
  <si>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</si>
  <si>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</si>
  <si>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</si>
  <si>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</si>
  <si>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</si>
  <si>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</si>
  <si>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</si>
  <si>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на компенсацию отдельным категориям граждан оплаты взноса на капитальный ремонт общего имущества в многоквартирном доме</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</si>
  <si>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</si>
  <si>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</si>
  <si>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</si>
  <si>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</si>
  <si>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государственной социальной помощи, в том числе на основании социального контракта</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</si>
  <si>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</si>
  <si>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</si>
  <si>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</si>
  <si>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288 2 02 30024 04 0000 150</t>
  </si>
  <si>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</si>
  <si>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</si>
  <si>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</si>
  <si>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</si>
  <si>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</si>
  <si>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</si>
  <si>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</si>
  <si>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</si>
  <si>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</si>
  <si>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</si>
  <si>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</si>
  <si>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</si>
  <si>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Субвенции бюджетам городских округов на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</si>
  <si>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</si>
  <si>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</si>
  <si>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</si>
  <si>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</si>
  <si>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</si>
  <si>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</si>
  <si>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</si>
  <si>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</si>
  <si>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</si>
  <si>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</si>
  <si>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</si>
  <si>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</si>
  <si>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</si>
  <si>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000 2 02 40000 00 0000 150</t>
  </si>
  <si>
    <t>Иные межбюджетные трансферты</t>
  </si>
  <si>
    <t>288 2 02 45303 04 0000 150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</si>
  <si>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</si>
  <si>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</si>
  <si>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</si>
  <si>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</si>
  <si>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</si>
  <si>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285 2 02 49999 04 0000 150</t>
  </si>
  <si>
    <t>Прочие межбюджетные трансферты, передаваемые бюджетам городских округов на обеспечение защиты информации, содержащейся в информационных системах и проведение аттестации информационных систем в соответствии с требованиями защиты информации осуществляемых в органах УСЗН</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</si>
  <si>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</si>
  <si>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</si>
  <si>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289 2 02 49999 04 0000 150</t>
  </si>
  <si>
    <t>Прочие межбюджетные трансферты, передаваемые бюджетам городских округов на выплату денежного вознаграждения победителям областных конкурсов в сфере культуры и кинематографии среди муниципальных учреждений культуры</t>
  </si>
  <si>
    <t>000 2 04 00000 00 0000 000</t>
  </si>
  <si>
    <t>Безвозмездные поступления от негосударственных организаций</t>
  </si>
  <si>
    <t>285 2 04 04010 04 0000 150</t>
  </si>
  <si>
    <t>Предоставление негосударственными организациями грантов для получателей средств бюджетов городских округов</t>
  </si>
  <si>
    <t>Письмо Фонда поддержки детей, находящихся в трудной жизненной ситуации от 11.11.2022г.
 №840-07-МГ</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</si>
  <si>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</si>
  <si>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</si>
  <si>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Письмо Управления ФКиС АМГО от 10.11.2022г. № 945/12</t>
  </si>
  <si>
    <t>288 2 04 04020 04 0000 150</t>
  </si>
  <si>
    <t>Письмо Управления образования АМГО от 01.11.2022г. 
№ 3563/10</t>
  </si>
  <si>
    <t>289 2 04 04020 04 0000 150</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</si>
  <si>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</si>
  <si>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</si>
  <si>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</si>
  <si>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</si>
  <si>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287 2 07 04020 04 0000 150</t>
  </si>
  <si>
    <t>288 2 07 04020 04 0000 150</t>
  </si>
  <si>
    <t>000 2 00 00000 00 0000 000</t>
  </si>
  <si>
    <t>БЕЗВОЗМЕЗДНЫЕ ПОСТУПЛЕНИЯ</t>
  </si>
  <si>
    <t>ВСЕГО ДОХОДОВ</t>
  </si>
  <si>
    <t>Приложение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</si>
</sst>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7" x14ac:knownFonts="1">
    <font>
      <sz val="11"/>
      <color theme="1"/>
      <name val="Calibri"/>
      <family val="2"/>
      <charset val="204"/>
      <scheme val="minor"/>
    </font>
    <font>
      <sz val="10"/>
      <name val="Arial Cyr"/>
      <charset val="204"/>
    </font>
    <font>
      <sz val="12"/>
      <name val="Times New Roman"/>
      <family val="1"/>
      <charset val="204"/>
    </font>
    <font>
      <sz val="11"/>
      <name val="Times New Roman"/>
      <family val="1"/>
      <charset val="204"/>
    </font>
    <font>
      <b/>
      <sz val="12"/>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sz val="10"/>
      <name val="Arial"/>
      <family val="2"/>
      <charset val="204"/>
    </font>
    <font>
      <b/>
      <sz val="11"/>
      <color rgb="FFFF0000"/>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 fillId="0" borderId="0"/>
    <xf numFmtId="0" fontId="10" fillId="0" borderId="0"/>
    <xf numFmtId="166" fontId="1" fillId="0" borderId="0" applyFont="0" applyFill="0" applyBorder="0" applyAlignment="0" applyProtection="0"/>
    <xf numFmtId="0" fontId="1" fillId="0" borderId="0" applyFont="0" applyFill="0" applyBorder="0" applyAlignment="0" applyProtection="0"/>
    <xf numFmtId="166" fontId="15" fillId="0" borderId="0" applyFont="0" applyFill="0" applyBorder="0" applyAlignment="0" applyProtection="0"/>
  </cellStyleXfs>
  <cellXfs count="75">
    <xf numFmtId="0" fontId="0" fillId="0" borderId="0" xfId="0"/>
    <xf numFmtId="0" fontId="2" fillId="2" borderId="0" xfId="1" applyFont="1" applyFill="1" applyAlignment="1">
      <alignment horizontal="center" vertical="center" wrapText="1"/>
    </xf>
    <xf numFmtId="0" fontId="2" fillId="2" borderId="0" xfId="1" applyFont="1" applyFill="1"/>
    <xf numFmtId="0" fontId="3" fillId="0" borderId="0" xfId="1" applyFont="1" applyFill="1"/>
    <xf numFmtId="0" fontId="3" fillId="2" borderId="0" xfId="1" applyFont="1" applyFill="1" applyAlignment="1">
      <alignment vertical="center" wrapText="1"/>
    </xf>
    <xf numFmtId="164" fontId="4"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2" xfId="1" applyFont="1" applyFill="1" applyBorder="1" applyAlignment="1">
      <alignment horizontal="justify" vertical="center" wrapText="1"/>
    </xf>
    <xf numFmtId="165" fontId="4" fillId="2" borderId="2" xfId="2"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0" fontId="5" fillId="2" borderId="0" xfId="1" applyFont="1" applyFill="1" applyAlignment="1">
      <alignment vertical="center" wrapText="1"/>
    </xf>
    <xf numFmtId="0" fontId="2" fillId="2" borderId="3" xfId="1" applyFont="1" applyFill="1" applyBorder="1" applyAlignment="1">
      <alignment horizontal="center" vertical="center" wrapText="1"/>
    </xf>
    <xf numFmtId="0" fontId="6" fillId="2" borderId="2" xfId="1"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0" fontId="2" fillId="2" borderId="2" xfId="1" applyFont="1" applyFill="1" applyBorder="1" applyAlignment="1">
      <alignment horizontal="justify" vertical="center" wrapText="1"/>
    </xf>
    <xf numFmtId="165" fontId="2" fillId="2" borderId="2" xfId="1" applyNumberFormat="1" applyFont="1" applyFill="1" applyBorder="1" applyAlignment="1">
      <alignment horizontal="center" vertical="center" wrapText="1"/>
    </xf>
    <xf numFmtId="165" fontId="2" fillId="2" borderId="0" xfId="2"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2" xfId="1" applyNumberFormat="1" applyFont="1" applyFill="1" applyBorder="1" applyAlignment="1">
      <alignment horizontal="justify" vertical="center" wrapText="1"/>
    </xf>
    <xf numFmtId="0" fontId="9" fillId="2" borderId="0" xfId="1" applyFont="1" applyFill="1" applyAlignment="1">
      <alignment vertical="center" wrapText="1"/>
    </xf>
    <xf numFmtId="3" fontId="4" fillId="2" borderId="2" xfId="1" applyNumberFormat="1" applyFont="1" applyFill="1" applyBorder="1" applyAlignment="1">
      <alignment horizontal="center" vertical="center" wrapText="1"/>
    </xf>
    <xf numFmtId="3" fontId="4" fillId="2" borderId="2" xfId="1" applyNumberFormat="1" applyFont="1" applyFill="1" applyBorder="1" applyAlignment="1">
      <alignment horizontal="justify" vertical="center" wrapText="1"/>
    </xf>
    <xf numFmtId="0" fontId="2" fillId="2" borderId="2" xfId="4" applyFont="1" applyFill="1" applyBorder="1" applyAlignment="1">
      <alignment horizontal="justify" vertical="center" wrapText="1"/>
    </xf>
    <xf numFmtId="0" fontId="4" fillId="2" borderId="2" xfId="1" quotePrefix="1" applyFont="1" applyFill="1" applyBorder="1" applyAlignment="1">
      <alignment horizontal="justify" vertical="center" wrapText="1"/>
    </xf>
    <xf numFmtId="0" fontId="3" fillId="3" borderId="0" xfId="1" applyFont="1" applyFill="1" applyAlignment="1">
      <alignment vertical="center" wrapText="1"/>
    </xf>
    <xf numFmtId="49" fontId="4" fillId="2" borderId="5" xfId="5" applyNumberFormat="1" applyFont="1" applyFill="1" applyBorder="1" applyAlignment="1">
      <alignment horizontal="center" vertical="center" wrapText="1"/>
    </xf>
    <xf numFmtId="49" fontId="4" fillId="2" borderId="6"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1" applyNumberFormat="1" applyFont="1" applyFill="1" applyBorder="1" applyAlignment="1">
      <alignment horizontal="justify" vertical="center" wrapText="1"/>
    </xf>
    <xf numFmtId="165" fontId="2" fillId="2" borderId="7" xfId="0" applyNumberFormat="1" applyFont="1" applyFill="1" applyBorder="1" applyAlignment="1">
      <alignment horizontal="center" vertical="center" wrapText="1"/>
    </xf>
    <xf numFmtId="0" fontId="1" fillId="0" borderId="0" xfId="1"/>
    <xf numFmtId="165" fontId="2" fillId="2" borderId="2" xfId="0" applyNumberFormat="1" applyFont="1" applyFill="1" applyBorder="1" applyAlignment="1">
      <alignment horizontal="center" vertical="center" wrapText="1"/>
    </xf>
    <xf numFmtId="165" fontId="3" fillId="2" borderId="0" xfId="1" applyNumberFormat="1" applyFont="1" applyFill="1" applyAlignment="1">
      <alignment vertical="center" wrapText="1"/>
    </xf>
    <xf numFmtId="165" fontId="6" fillId="2" borderId="2" xfId="2" applyNumberFormat="1" applyFont="1" applyFill="1" applyBorder="1" applyAlignment="1">
      <alignment horizontal="center" vertical="center" wrapText="1"/>
    </xf>
    <xf numFmtId="165" fontId="4" fillId="2" borderId="2" xfId="1" applyNumberFormat="1" applyFont="1" applyFill="1" applyBorder="1" applyAlignment="1">
      <alignment horizontal="center" vertical="center" wrapText="1"/>
    </xf>
    <xf numFmtId="165" fontId="9" fillId="0" borderId="0" xfId="1" applyNumberFormat="1" applyFont="1" applyFill="1" applyBorder="1" applyAlignment="1">
      <alignment horizontal="center" vertical="center" wrapText="1"/>
    </xf>
    <xf numFmtId="49" fontId="2" fillId="2" borderId="3" xfId="4" applyNumberFormat="1" applyFont="1" applyFill="1" applyBorder="1" applyAlignment="1">
      <alignment horizontal="center" vertical="center" wrapText="1"/>
    </xf>
    <xf numFmtId="0" fontId="6" fillId="2" borderId="2" xfId="1" applyFont="1" applyFill="1" applyBorder="1" applyAlignment="1">
      <alignment vertical="top" wrapText="1"/>
    </xf>
    <xf numFmtId="3" fontId="6" fillId="2" borderId="2" xfId="1" applyNumberFormat="1" applyFont="1" applyFill="1" applyBorder="1" applyAlignment="1">
      <alignment horizontal="justify" vertical="center" wrapText="1"/>
    </xf>
    <xf numFmtId="49" fontId="2" fillId="2" borderId="2" xfId="4" applyNumberFormat="1" applyFont="1" applyFill="1" applyBorder="1" applyAlignment="1">
      <alignment horizontal="center" vertical="center" wrapText="1"/>
    </xf>
    <xf numFmtId="0" fontId="11" fillId="2" borderId="0" xfId="1" applyFont="1" applyFill="1" applyAlignment="1">
      <alignment vertical="center" wrapText="1"/>
    </xf>
    <xf numFmtId="49" fontId="2" fillId="2" borderId="5" xfId="4" applyNumberFormat="1" applyFont="1" applyFill="1" applyBorder="1" applyAlignment="1">
      <alignment horizontal="center" vertical="center" wrapText="1"/>
    </xf>
    <xf numFmtId="0" fontId="6" fillId="2" borderId="2" xfId="0" applyFont="1" applyFill="1" applyBorder="1" applyAlignment="1">
      <alignment horizontal="justify" vertical="center" wrapText="1" readingOrder="1"/>
    </xf>
    <xf numFmtId="0" fontId="9" fillId="0" borderId="0" xfId="1" applyFont="1" applyFill="1" applyAlignment="1">
      <alignment vertical="center" wrapText="1"/>
    </xf>
    <xf numFmtId="165" fontId="9" fillId="0" borderId="0" xfId="1" applyNumberFormat="1" applyFont="1" applyFill="1" applyAlignment="1">
      <alignment vertical="center" wrapText="1"/>
    </xf>
    <xf numFmtId="0" fontId="11" fillId="0" borderId="0" xfId="1" applyFont="1" applyFill="1" applyAlignment="1">
      <alignment vertical="center" wrapText="1"/>
    </xf>
    <xf numFmtId="3" fontId="2" fillId="2" borderId="5" xfId="1" applyNumberFormat="1" applyFont="1" applyFill="1" applyBorder="1" applyAlignment="1">
      <alignment horizontal="center" vertical="center" wrapText="1"/>
    </xf>
    <xf numFmtId="0" fontId="2" fillId="2" borderId="2" xfId="1" applyFont="1" applyFill="1" applyBorder="1" applyAlignment="1">
      <alignment horizontal="justify" vertical="center"/>
    </xf>
    <xf numFmtId="49" fontId="4" fillId="2" borderId="8" xfId="5" applyNumberFormat="1" applyFont="1" applyFill="1" applyBorder="1" applyAlignment="1">
      <alignment horizontal="justify" vertical="center" wrapText="1"/>
    </xf>
    <xf numFmtId="49" fontId="2" fillId="2" borderId="2" xfId="1" applyNumberFormat="1" applyFont="1" applyFill="1" applyBorder="1" applyAlignment="1" applyProtection="1">
      <alignment horizontal="center" vertical="center" wrapText="1"/>
    </xf>
    <xf numFmtId="49" fontId="6" fillId="2" borderId="9" xfId="1" applyNumberFormat="1" applyFont="1" applyFill="1" applyBorder="1" applyAlignment="1" applyProtection="1">
      <alignment horizontal="justify" vertical="center" wrapText="1"/>
    </xf>
    <xf numFmtId="49" fontId="6" fillId="2" borderId="2" xfId="1" applyNumberFormat="1" applyFont="1" applyFill="1" applyBorder="1" applyAlignment="1" applyProtection="1">
      <alignment horizontal="justify" vertical="center" wrapText="1"/>
    </xf>
    <xf numFmtId="0" fontId="6" fillId="2" borderId="2" xfId="1" applyNumberFormat="1" applyFont="1" applyFill="1" applyBorder="1" applyAlignment="1" applyProtection="1">
      <alignment horizontal="justify" vertical="center" wrapText="1"/>
    </xf>
    <xf numFmtId="0" fontId="2" fillId="2" borderId="2" xfId="1" applyFont="1" applyFill="1" applyBorder="1" applyAlignment="1">
      <alignment horizontal="center" vertical="center"/>
    </xf>
    <xf numFmtId="0" fontId="6" fillId="2" borderId="2" xfId="1" applyNumberFormat="1" applyFont="1" applyFill="1" applyBorder="1" applyAlignment="1">
      <alignment horizontal="justify" vertical="center" wrapText="1"/>
    </xf>
    <xf numFmtId="0" fontId="6" fillId="2" borderId="4" xfId="1" applyFont="1" applyFill="1" applyBorder="1" applyAlignment="1">
      <alignment horizontal="justify" vertical="center" wrapText="1"/>
    </xf>
    <xf numFmtId="0" fontId="3" fillId="2" borderId="0" xfId="1" applyFont="1" applyFill="1" applyAlignment="1">
      <alignment horizontal="center" vertical="center" wrapText="1"/>
    </xf>
    <xf numFmtId="165" fontId="2" fillId="2" borderId="4" xfId="2" applyNumberFormat="1" applyFont="1" applyFill="1" applyBorder="1" applyAlignment="1">
      <alignment horizontal="center" vertical="center" wrapText="1"/>
    </xf>
    <xf numFmtId="0" fontId="6" fillId="2" borderId="2" xfId="1" applyFont="1" applyFill="1" applyBorder="1" applyAlignment="1">
      <alignment horizontal="center" vertical="center"/>
    </xf>
    <xf numFmtId="49" fontId="4" fillId="2" borderId="2" xfId="5" applyNumberFormat="1" applyFont="1" applyFill="1" applyBorder="1" applyAlignment="1">
      <alignment horizontal="left" vertical="center" wrapText="1"/>
    </xf>
    <xf numFmtId="0" fontId="13" fillId="2" borderId="0" xfId="1" applyFont="1" applyFill="1" applyAlignment="1">
      <alignment horizontal="justify" vertical="center" wrapText="1"/>
    </xf>
    <xf numFmtId="0" fontId="14" fillId="2" borderId="0" xfId="1" applyFont="1" applyFill="1" applyAlignment="1">
      <alignment horizontal="center" vertical="center" wrapText="1"/>
    </xf>
    <xf numFmtId="165" fontId="14" fillId="2" borderId="0" xfId="1" applyNumberFormat="1" applyFont="1" applyFill="1" applyAlignment="1">
      <alignment horizontal="center" vertical="center" wrapText="1"/>
    </xf>
    <xf numFmtId="2" fontId="14" fillId="2" borderId="0" xfId="1" applyNumberFormat="1" applyFont="1" applyFill="1" applyAlignment="1">
      <alignment horizontal="center" vertical="center" wrapText="1"/>
    </xf>
    <xf numFmtId="0" fontId="2" fillId="2" borderId="0" xfId="1" applyFont="1" applyFill="1" applyAlignment="1">
      <alignment horizontal="center"/>
    </xf>
    <xf numFmtId="164" fontId="4" fillId="2" borderId="0" xfId="1" applyNumberFormat="1" applyFont="1" applyFill="1" applyBorder="1" applyAlignment="1">
      <alignment horizontal="center" wrapText="1"/>
    </xf>
    <xf numFmtId="164" fontId="2" fillId="2" borderId="1" xfId="1" applyNumberFormat="1" applyFont="1" applyFill="1" applyBorder="1" applyAlignment="1">
      <alignment horizontal="right" vertical="center" wrapText="1"/>
    </xf>
    <xf numFmtId="3" fontId="2" fillId="2" borderId="3" xfId="1" applyNumberFormat="1" applyFont="1" applyFill="1" applyBorder="1" applyAlignment="1">
      <alignment horizontal="center" vertical="center" wrapText="1"/>
    </xf>
    <xf numFmtId="3" fontId="2" fillId="2" borderId="4" xfId="1" applyNumberFormat="1" applyFont="1" applyFill="1" applyBorder="1" applyAlignment="1">
      <alignment horizontal="center" vertical="center" wrapText="1"/>
    </xf>
    <xf numFmtId="49" fontId="4" fillId="2" borderId="5" xfId="5" applyNumberFormat="1" applyFont="1" applyFill="1" applyBorder="1" applyAlignment="1">
      <alignment horizontal="left" vertical="center" wrapText="1"/>
    </xf>
    <xf numFmtId="49" fontId="4" fillId="2" borderId="6" xfId="5" applyNumberFormat="1" applyFont="1" applyFill="1" applyBorder="1" applyAlignment="1">
      <alignment horizontal="left" vertical="center" wrapText="1"/>
    </xf>
    <xf numFmtId="0" fontId="16" fillId="2" borderId="2" xfId="1" applyFont="1" applyFill="1" applyBorder="1" applyAlignment="1">
      <alignment horizontal="center" vertical="center" wrapText="1"/>
    </xf>
  </cellXfs>
  <cellStyles count="11">
    <cellStyle name="Обычный" xfId="0" builtinId="0"/>
    <cellStyle name="Обычный 2" xfId="6"/>
    <cellStyle name="Обычный 2 2" xfId="1"/>
    <cellStyle name="Обычный 2 3" xfId="4"/>
    <cellStyle name="Обычный 3" xfId="7"/>
    <cellStyle name="Обычный_Лист2" xfId="5"/>
    <cellStyle name="Процентный 2" xfId="3"/>
    <cellStyle name="Финансовый 2" xfId="8"/>
    <cellStyle name="Финансовый 2 2 2" xfId="2"/>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367"/>
  <sheetViews>
    <sheetView tabSelected="1" zoomScaleNormal="100" workbookViewId="0">
      <selection activeCell="D7" sqref="D7"/>
    </sheetView>
  </sheetViews>
  <sheetFormatPr defaultRowHeight="18.75" x14ac:dyDescent="0.25"/>
  <cols>
    <col min="1" max="1" width="30.42578125" style="1" customWidth="1"/>
    <col min="2" max="2" width="64.7109375" style="63" customWidth="1"/>
    <col min="3" max="3" width="14.28515625" style="64" customWidth="1"/>
    <col min="4" max="4" width="13.28515625" style="64" customWidth="1"/>
    <col min="5" max="5" width="11.28515625" style="64" customWidth="1"/>
    <col min="6" max="6" width="23.85546875" style="64" customWidth="1"/>
    <col min="7" max="7" width="13.28515625" style="64" customWidth="1"/>
    <col min="8" max="8" width="11.85546875" style="64" bestFit="1" customWidth="1"/>
    <col min="9" max="9" width="7.42578125" style="64" customWidth="1"/>
    <col min="10" max="10" width="12.28515625" style="64" customWidth="1"/>
    <col min="11" max="11" width="13.140625" style="64" customWidth="1"/>
    <col min="12" max="12" width="6.28515625" style="64" customWidth="1"/>
    <col min="13" max="13" width="10.140625" style="4" bestFit="1" customWidth="1"/>
    <col min="14" max="14" width="11" style="4" customWidth="1"/>
    <col min="15" max="261" width="9.140625" style="4"/>
    <col min="262" max="262" width="30.140625" style="4" customWidth="1"/>
    <col min="263" max="263" width="65.7109375" style="4" customWidth="1"/>
    <col min="264" max="267" width="17.140625" style="4" customWidth="1"/>
    <col min="268" max="268" width="0" style="4" hidden="1" customWidth="1"/>
    <col min="269" max="269" width="10.140625" style="4" bestFit="1" customWidth="1"/>
    <col min="270" max="270" width="11" style="4" customWidth="1"/>
    <col min="271" max="517" width="9.140625" style="4"/>
    <col min="518" max="518" width="30.140625" style="4" customWidth="1"/>
    <col min="519" max="519" width="65.7109375" style="4" customWidth="1"/>
    <col min="520" max="523" width="17.140625" style="4" customWidth="1"/>
    <col min="524" max="524" width="0" style="4" hidden="1" customWidth="1"/>
    <col min="525" max="525" width="10.140625" style="4" bestFit="1" customWidth="1"/>
    <col min="526" max="526" width="11" style="4" customWidth="1"/>
    <col min="527" max="773" width="9.140625" style="4"/>
    <col min="774" max="774" width="30.140625" style="4" customWidth="1"/>
    <col min="775" max="775" width="65.7109375" style="4" customWidth="1"/>
    <col min="776" max="779" width="17.140625" style="4" customWidth="1"/>
    <col min="780" max="780" width="0" style="4" hidden="1" customWidth="1"/>
    <col min="781" max="781" width="10.140625" style="4" bestFit="1" customWidth="1"/>
    <col min="782" max="782" width="11" style="4" customWidth="1"/>
    <col min="783" max="1029" width="9.140625" style="4"/>
    <col min="1030" max="1030" width="30.140625" style="4" customWidth="1"/>
    <col min="1031" max="1031" width="65.7109375" style="4" customWidth="1"/>
    <col min="1032" max="1035" width="17.140625" style="4" customWidth="1"/>
    <col min="1036" max="1036" width="0" style="4" hidden="1" customWidth="1"/>
    <col min="1037" max="1037" width="10.140625" style="4" bestFit="1" customWidth="1"/>
    <col min="1038" max="1038" width="11" style="4" customWidth="1"/>
    <col min="1039" max="1285" width="9.140625" style="4"/>
    <col min="1286" max="1286" width="30.140625" style="4" customWidth="1"/>
    <col min="1287" max="1287" width="65.7109375" style="4" customWidth="1"/>
    <col min="1288" max="1291" width="17.140625" style="4" customWidth="1"/>
    <col min="1292" max="1292" width="0" style="4" hidden="1" customWidth="1"/>
    <col min="1293" max="1293" width="10.140625" style="4" bestFit="1" customWidth="1"/>
    <col min="1294" max="1294" width="11" style="4" customWidth="1"/>
    <col min="1295" max="1541" width="9.140625" style="4"/>
    <col min="1542" max="1542" width="30.140625" style="4" customWidth="1"/>
    <col min="1543" max="1543" width="65.7109375" style="4" customWidth="1"/>
    <col min="1544" max="1547" width="17.140625" style="4" customWidth="1"/>
    <col min="1548" max="1548" width="0" style="4" hidden="1" customWidth="1"/>
    <col min="1549" max="1549" width="10.140625" style="4" bestFit="1" customWidth="1"/>
    <col min="1550" max="1550" width="11" style="4" customWidth="1"/>
    <col min="1551" max="1797" width="9.140625" style="4"/>
    <col min="1798" max="1798" width="30.140625" style="4" customWidth="1"/>
    <col min="1799" max="1799" width="65.7109375" style="4" customWidth="1"/>
    <col min="1800" max="1803" width="17.140625" style="4" customWidth="1"/>
    <col min="1804" max="1804" width="0" style="4" hidden="1" customWidth="1"/>
    <col min="1805" max="1805" width="10.140625" style="4" bestFit="1" customWidth="1"/>
    <col min="1806" max="1806" width="11" style="4" customWidth="1"/>
    <col min="1807" max="2053" width="9.140625" style="4"/>
    <col min="2054" max="2054" width="30.140625" style="4" customWidth="1"/>
    <col min="2055" max="2055" width="65.7109375" style="4" customWidth="1"/>
    <col min="2056" max="2059" width="17.140625" style="4" customWidth="1"/>
    <col min="2060" max="2060" width="0" style="4" hidden="1" customWidth="1"/>
    <col min="2061" max="2061" width="10.140625" style="4" bestFit="1" customWidth="1"/>
    <col min="2062" max="2062" width="11" style="4" customWidth="1"/>
    <col min="2063" max="2309" width="9.140625" style="4"/>
    <col min="2310" max="2310" width="30.140625" style="4" customWidth="1"/>
    <col min="2311" max="2311" width="65.7109375" style="4" customWidth="1"/>
    <col min="2312" max="2315" width="17.140625" style="4" customWidth="1"/>
    <col min="2316" max="2316" width="0" style="4" hidden="1" customWidth="1"/>
    <col min="2317" max="2317" width="10.140625" style="4" bestFit="1" customWidth="1"/>
    <col min="2318" max="2318" width="11" style="4" customWidth="1"/>
    <col min="2319" max="2565" width="9.140625" style="4"/>
    <col min="2566" max="2566" width="30.140625" style="4" customWidth="1"/>
    <col min="2567" max="2567" width="65.7109375" style="4" customWidth="1"/>
    <col min="2568" max="2571" width="17.140625" style="4" customWidth="1"/>
    <col min="2572" max="2572" width="0" style="4" hidden="1" customWidth="1"/>
    <col min="2573" max="2573" width="10.140625" style="4" bestFit="1" customWidth="1"/>
    <col min="2574" max="2574" width="11" style="4" customWidth="1"/>
    <col min="2575" max="2821" width="9.140625" style="4"/>
    <col min="2822" max="2822" width="30.140625" style="4" customWidth="1"/>
    <col min="2823" max="2823" width="65.7109375" style="4" customWidth="1"/>
    <col min="2824" max="2827" width="17.140625" style="4" customWidth="1"/>
    <col min="2828" max="2828" width="0" style="4" hidden="1" customWidth="1"/>
    <col min="2829" max="2829" width="10.140625" style="4" bestFit="1" customWidth="1"/>
    <col min="2830" max="2830" width="11" style="4" customWidth="1"/>
    <col min="2831" max="3077" width="9.140625" style="4"/>
    <col min="3078" max="3078" width="30.140625" style="4" customWidth="1"/>
    <col min="3079" max="3079" width="65.7109375" style="4" customWidth="1"/>
    <col min="3080" max="3083" width="17.140625" style="4" customWidth="1"/>
    <col min="3084" max="3084" width="0" style="4" hidden="1" customWidth="1"/>
    <col min="3085" max="3085" width="10.140625" style="4" bestFit="1" customWidth="1"/>
    <col min="3086" max="3086" width="11" style="4" customWidth="1"/>
    <col min="3087" max="3333" width="9.140625" style="4"/>
    <col min="3334" max="3334" width="30.140625" style="4" customWidth="1"/>
    <col min="3335" max="3335" width="65.7109375" style="4" customWidth="1"/>
    <col min="3336" max="3339" width="17.140625" style="4" customWidth="1"/>
    <col min="3340" max="3340" width="0" style="4" hidden="1" customWidth="1"/>
    <col min="3341" max="3341" width="10.140625" style="4" bestFit="1" customWidth="1"/>
    <col min="3342" max="3342" width="11" style="4" customWidth="1"/>
    <col min="3343" max="3589" width="9.140625" style="4"/>
    <col min="3590" max="3590" width="30.140625" style="4" customWidth="1"/>
    <col min="3591" max="3591" width="65.7109375" style="4" customWidth="1"/>
    <col min="3592" max="3595" width="17.140625" style="4" customWidth="1"/>
    <col min="3596" max="3596" width="0" style="4" hidden="1" customWidth="1"/>
    <col min="3597" max="3597" width="10.140625" style="4" bestFit="1" customWidth="1"/>
    <col min="3598" max="3598" width="11" style="4" customWidth="1"/>
    <col min="3599" max="3845" width="9.140625" style="4"/>
    <col min="3846" max="3846" width="30.140625" style="4" customWidth="1"/>
    <col min="3847" max="3847" width="65.7109375" style="4" customWidth="1"/>
    <col min="3848" max="3851" width="17.140625" style="4" customWidth="1"/>
    <col min="3852" max="3852" width="0" style="4" hidden="1" customWidth="1"/>
    <col min="3853" max="3853" width="10.140625" style="4" bestFit="1" customWidth="1"/>
    <col min="3854" max="3854" width="11" style="4" customWidth="1"/>
    <col min="3855" max="4101" width="9.140625" style="4"/>
    <col min="4102" max="4102" width="30.140625" style="4" customWidth="1"/>
    <col min="4103" max="4103" width="65.7109375" style="4" customWidth="1"/>
    <col min="4104" max="4107" width="17.140625" style="4" customWidth="1"/>
    <col min="4108" max="4108" width="0" style="4" hidden="1" customWidth="1"/>
    <col min="4109" max="4109" width="10.140625" style="4" bestFit="1" customWidth="1"/>
    <col min="4110" max="4110" width="11" style="4" customWidth="1"/>
    <col min="4111" max="4357" width="9.140625" style="4"/>
    <col min="4358" max="4358" width="30.140625" style="4" customWidth="1"/>
    <col min="4359" max="4359" width="65.7109375" style="4" customWidth="1"/>
    <col min="4360" max="4363" width="17.140625" style="4" customWidth="1"/>
    <col min="4364" max="4364" width="0" style="4" hidden="1" customWidth="1"/>
    <col min="4365" max="4365" width="10.140625" style="4" bestFit="1" customWidth="1"/>
    <col min="4366" max="4366" width="11" style="4" customWidth="1"/>
    <col min="4367" max="4613" width="9.140625" style="4"/>
    <col min="4614" max="4614" width="30.140625" style="4" customWidth="1"/>
    <col min="4615" max="4615" width="65.7109375" style="4" customWidth="1"/>
    <col min="4616" max="4619" width="17.140625" style="4" customWidth="1"/>
    <col min="4620" max="4620" width="0" style="4" hidden="1" customWidth="1"/>
    <col min="4621" max="4621" width="10.140625" style="4" bestFit="1" customWidth="1"/>
    <col min="4622" max="4622" width="11" style="4" customWidth="1"/>
    <col min="4623" max="4869" width="9.140625" style="4"/>
    <col min="4870" max="4870" width="30.140625" style="4" customWidth="1"/>
    <col min="4871" max="4871" width="65.7109375" style="4" customWidth="1"/>
    <col min="4872" max="4875" width="17.140625" style="4" customWidth="1"/>
    <col min="4876" max="4876" width="0" style="4" hidden="1" customWidth="1"/>
    <col min="4877" max="4877" width="10.140625" style="4" bestFit="1" customWidth="1"/>
    <col min="4878" max="4878" width="11" style="4" customWidth="1"/>
    <col min="4879" max="5125" width="9.140625" style="4"/>
    <col min="5126" max="5126" width="30.140625" style="4" customWidth="1"/>
    <col min="5127" max="5127" width="65.7109375" style="4" customWidth="1"/>
    <col min="5128" max="5131" width="17.140625" style="4" customWidth="1"/>
    <col min="5132" max="5132" width="0" style="4" hidden="1" customWidth="1"/>
    <col min="5133" max="5133" width="10.140625" style="4" bestFit="1" customWidth="1"/>
    <col min="5134" max="5134" width="11" style="4" customWidth="1"/>
    <col min="5135" max="5381" width="9.140625" style="4"/>
    <col min="5382" max="5382" width="30.140625" style="4" customWidth="1"/>
    <col min="5383" max="5383" width="65.7109375" style="4" customWidth="1"/>
    <col min="5384" max="5387" width="17.140625" style="4" customWidth="1"/>
    <col min="5388" max="5388" width="0" style="4" hidden="1" customWidth="1"/>
    <col min="5389" max="5389" width="10.140625" style="4" bestFit="1" customWidth="1"/>
    <col min="5390" max="5390" width="11" style="4" customWidth="1"/>
    <col min="5391" max="5637" width="9.140625" style="4"/>
    <col min="5638" max="5638" width="30.140625" style="4" customWidth="1"/>
    <col min="5639" max="5639" width="65.7109375" style="4" customWidth="1"/>
    <col min="5640" max="5643" width="17.140625" style="4" customWidth="1"/>
    <col min="5644" max="5644" width="0" style="4" hidden="1" customWidth="1"/>
    <col min="5645" max="5645" width="10.140625" style="4" bestFit="1" customWidth="1"/>
    <col min="5646" max="5646" width="11" style="4" customWidth="1"/>
    <col min="5647" max="5893" width="9.140625" style="4"/>
    <col min="5894" max="5894" width="30.140625" style="4" customWidth="1"/>
    <col min="5895" max="5895" width="65.7109375" style="4" customWidth="1"/>
    <col min="5896" max="5899" width="17.140625" style="4" customWidth="1"/>
    <col min="5900" max="5900" width="0" style="4" hidden="1" customWidth="1"/>
    <col min="5901" max="5901" width="10.140625" style="4" bestFit="1" customWidth="1"/>
    <col min="5902" max="5902" width="11" style="4" customWidth="1"/>
    <col min="5903" max="6149" width="9.140625" style="4"/>
    <col min="6150" max="6150" width="30.140625" style="4" customWidth="1"/>
    <col min="6151" max="6151" width="65.7109375" style="4" customWidth="1"/>
    <col min="6152" max="6155" width="17.140625" style="4" customWidth="1"/>
    <col min="6156" max="6156" width="0" style="4" hidden="1" customWidth="1"/>
    <col min="6157" max="6157" width="10.140625" style="4" bestFit="1" customWidth="1"/>
    <col min="6158" max="6158" width="11" style="4" customWidth="1"/>
    <col min="6159" max="6405" width="9.140625" style="4"/>
    <col min="6406" max="6406" width="30.140625" style="4" customWidth="1"/>
    <col min="6407" max="6407" width="65.7109375" style="4" customWidth="1"/>
    <col min="6408" max="6411" width="17.140625" style="4" customWidth="1"/>
    <col min="6412" max="6412" width="0" style="4" hidden="1" customWidth="1"/>
    <col min="6413" max="6413" width="10.140625" style="4" bestFit="1" customWidth="1"/>
    <col min="6414" max="6414" width="11" style="4" customWidth="1"/>
    <col min="6415" max="6661" width="9.140625" style="4"/>
    <col min="6662" max="6662" width="30.140625" style="4" customWidth="1"/>
    <col min="6663" max="6663" width="65.7109375" style="4" customWidth="1"/>
    <col min="6664" max="6667" width="17.140625" style="4" customWidth="1"/>
    <col min="6668" max="6668" width="0" style="4" hidden="1" customWidth="1"/>
    <col min="6669" max="6669" width="10.140625" style="4" bestFit="1" customWidth="1"/>
    <col min="6670" max="6670" width="11" style="4" customWidth="1"/>
    <col min="6671" max="6917" width="9.140625" style="4"/>
    <col min="6918" max="6918" width="30.140625" style="4" customWidth="1"/>
    <col min="6919" max="6919" width="65.7109375" style="4" customWidth="1"/>
    <col min="6920" max="6923" width="17.140625" style="4" customWidth="1"/>
    <col min="6924" max="6924" width="0" style="4" hidden="1" customWidth="1"/>
    <col min="6925" max="6925" width="10.140625" style="4" bestFit="1" customWidth="1"/>
    <col min="6926" max="6926" width="11" style="4" customWidth="1"/>
    <col min="6927" max="7173" width="9.140625" style="4"/>
    <col min="7174" max="7174" width="30.140625" style="4" customWidth="1"/>
    <col min="7175" max="7175" width="65.7109375" style="4" customWidth="1"/>
    <col min="7176" max="7179" width="17.140625" style="4" customWidth="1"/>
    <col min="7180" max="7180" width="0" style="4" hidden="1" customWidth="1"/>
    <col min="7181" max="7181" width="10.140625" style="4" bestFit="1" customWidth="1"/>
    <col min="7182" max="7182" width="11" style="4" customWidth="1"/>
    <col min="7183" max="7429" width="9.140625" style="4"/>
    <col min="7430" max="7430" width="30.140625" style="4" customWidth="1"/>
    <col min="7431" max="7431" width="65.7109375" style="4" customWidth="1"/>
    <col min="7432" max="7435" width="17.140625" style="4" customWidth="1"/>
    <col min="7436" max="7436" width="0" style="4" hidden="1" customWidth="1"/>
    <col min="7437" max="7437" width="10.140625" style="4" bestFit="1" customWidth="1"/>
    <col min="7438" max="7438" width="11" style="4" customWidth="1"/>
    <col min="7439" max="7685" width="9.140625" style="4"/>
    <col min="7686" max="7686" width="30.140625" style="4" customWidth="1"/>
    <col min="7687" max="7687" width="65.7109375" style="4" customWidth="1"/>
    <col min="7688" max="7691" width="17.140625" style="4" customWidth="1"/>
    <col min="7692" max="7692" width="0" style="4" hidden="1" customWidth="1"/>
    <col min="7693" max="7693" width="10.140625" style="4" bestFit="1" customWidth="1"/>
    <col min="7694" max="7694" width="11" style="4" customWidth="1"/>
    <col min="7695" max="7941" width="9.140625" style="4"/>
    <col min="7942" max="7942" width="30.140625" style="4" customWidth="1"/>
    <col min="7943" max="7943" width="65.7109375" style="4" customWidth="1"/>
    <col min="7944" max="7947" width="17.140625" style="4" customWidth="1"/>
    <col min="7948" max="7948" width="0" style="4" hidden="1" customWidth="1"/>
    <col min="7949" max="7949" width="10.140625" style="4" bestFit="1" customWidth="1"/>
    <col min="7950" max="7950" width="11" style="4" customWidth="1"/>
    <col min="7951" max="8197" width="9.140625" style="4"/>
    <col min="8198" max="8198" width="30.140625" style="4" customWidth="1"/>
    <col min="8199" max="8199" width="65.7109375" style="4" customWidth="1"/>
    <col min="8200" max="8203" width="17.140625" style="4" customWidth="1"/>
    <col min="8204" max="8204" width="0" style="4" hidden="1" customWidth="1"/>
    <col min="8205" max="8205" width="10.140625" style="4" bestFit="1" customWidth="1"/>
    <col min="8206" max="8206" width="11" style="4" customWidth="1"/>
    <col min="8207" max="8453" width="9.140625" style="4"/>
    <col min="8454" max="8454" width="30.140625" style="4" customWidth="1"/>
    <col min="8455" max="8455" width="65.7109375" style="4" customWidth="1"/>
    <col min="8456" max="8459" width="17.140625" style="4" customWidth="1"/>
    <col min="8460" max="8460" width="0" style="4" hidden="1" customWidth="1"/>
    <col min="8461" max="8461" width="10.140625" style="4" bestFit="1" customWidth="1"/>
    <col min="8462" max="8462" width="11" style="4" customWidth="1"/>
    <col min="8463" max="8709" width="9.140625" style="4"/>
    <col min="8710" max="8710" width="30.140625" style="4" customWidth="1"/>
    <col min="8711" max="8711" width="65.7109375" style="4" customWidth="1"/>
    <col min="8712" max="8715" width="17.140625" style="4" customWidth="1"/>
    <col min="8716" max="8716" width="0" style="4" hidden="1" customWidth="1"/>
    <col min="8717" max="8717" width="10.140625" style="4" bestFit="1" customWidth="1"/>
    <col min="8718" max="8718" width="11" style="4" customWidth="1"/>
    <col min="8719" max="8965" width="9.140625" style="4"/>
    <col min="8966" max="8966" width="30.140625" style="4" customWidth="1"/>
    <col min="8967" max="8967" width="65.7109375" style="4" customWidth="1"/>
    <col min="8968" max="8971" width="17.140625" style="4" customWidth="1"/>
    <col min="8972" max="8972" width="0" style="4" hidden="1" customWidth="1"/>
    <col min="8973" max="8973" width="10.140625" style="4" bestFit="1" customWidth="1"/>
    <col min="8974" max="8974" width="11" style="4" customWidth="1"/>
    <col min="8975" max="9221" width="9.140625" style="4"/>
    <col min="9222" max="9222" width="30.140625" style="4" customWidth="1"/>
    <col min="9223" max="9223" width="65.7109375" style="4" customWidth="1"/>
    <col min="9224" max="9227" width="17.140625" style="4" customWidth="1"/>
    <col min="9228" max="9228" width="0" style="4" hidden="1" customWidth="1"/>
    <col min="9229" max="9229" width="10.140625" style="4" bestFit="1" customWidth="1"/>
    <col min="9230" max="9230" width="11" style="4" customWidth="1"/>
    <col min="9231" max="9477" width="9.140625" style="4"/>
    <col min="9478" max="9478" width="30.140625" style="4" customWidth="1"/>
    <col min="9479" max="9479" width="65.7109375" style="4" customWidth="1"/>
    <col min="9480" max="9483" width="17.140625" style="4" customWidth="1"/>
    <col min="9484" max="9484" width="0" style="4" hidden="1" customWidth="1"/>
    <col min="9485" max="9485" width="10.140625" style="4" bestFit="1" customWidth="1"/>
    <col min="9486" max="9486" width="11" style="4" customWidth="1"/>
    <col min="9487" max="9733" width="9.140625" style="4"/>
    <col min="9734" max="9734" width="30.140625" style="4" customWidth="1"/>
    <col min="9735" max="9735" width="65.7109375" style="4" customWidth="1"/>
    <col min="9736" max="9739" width="17.140625" style="4" customWidth="1"/>
    <col min="9740" max="9740" width="0" style="4" hidden="1" customWidth="1"/>
    <col min="9741" max="9741" width="10.140625" style="4" bestFit="1" customWidth="1"/>
    <col min="9742" max="9742" width="11" style="4" customWidth="1"/>
    <col min="9743" max="9989" width="9.140625" style="4"/>
    <col min="9990" max="9990" width="30.140625" style="4" customWidth="1"/>
    <col min="9991" max="9991" width="65.7109375" style="4" customWidth="1"/>
    <col min="9992" max="9995" width="17.140625" style="4" customWidth="1"/>
    <col min="9996" max="9996" width="0" style="4" hidden="1" customWidth="1"/>
    <col min="9997" max="9997" width="10.140625" style="4" bestFit="1" customWidth="1"/>
    <col min="9998" max="9998" width="11" style="4" customWidth="1"/>
    <col min="9999" max="10245" width="9.140625" style="4"/>
    <col min="10246" max="10246" width="30.140625" style="4" customWidth="1"/>
    <col min="10247" max="10247" width="65.7109375" style="4" customWidth="1"/>
    <col min="10248" max="10251" width="17.140625" style="4" customWidth="1"/>
    <col min="10252" max="10252" width="0" style="4" hidden="1" customWidth="1"/>
    <col min="10253" max="10253" width="10.140625" style="4" bestFit="1" customWidth="1"/>
    <col min="10254" max="10254" width="11" style="4" customWidth="1"/>
    <col min="10255" max="10501" width="9.140625" style="4"/>
    <col min="10502" max="10502" width="30.140625" style="4" customWidth="1"/>
    <col min="10503" max="10503" width="65.7109375" style="4" customWidth="1"/>
    <col min="10504" max="10507" width="17.140625" style="4" customWidth="1"/>
    <col min="10508" max="10508" width="0" style="4" hidden="1" customWidth="1"/>
    <col min="10509" max="10509" width="10.140625" style="4" bestFit="1" customWidth="1"/>
    <col min="10510" max="10510" width="11" style="4" customWidth="1"/>
    <col min="10511" max="10757" width="9.140625" style="4"/>
    <col min="10758" max="10758" width="30.140625" style="4" customWidth="1"/>
    <col min="10759" max="10759" width="65.7109375" style="4" customWidth="1"/>
    <col min="10760" max="10763" width="17.140625" style="4" customWidth="1"/>
    <col min="10764" max="10764" width="0" style="4" hidden="1" customWidth="1"/>
    <col min="10765" max="10765" width="10.140625" style="4" bestFit="1" customWidth="1"/>
    <col min="10766" max="10766" width="11" style="4" customWidth="1"/>
    <col min="10767" max="11013" width="9.140625" style="4"/>
    <col min="11014" max="11014" width="30.140625" style="4" customWidth="1"/>
    <col min="11015" max="11015" width="65.7109375" style="4" customWidth="1"/>
    <col min="11016" max="11019" width="17.140625" style="4" customWidth="1"/>
    <col min="11020" max="11020" width="0" style="4" hidden="1" customWidth="1"/>
    <col min="11021" max="11021" width="10.140625" style="4" bestFit="1" customWidth="1"/>
    <col min="11022" max="11022" width="11" style="4" customWidth="1"/>
    <col min="11023" max="11269" width="9.140625" style="4"/>
    <col min="11270" max="11270" width="30.140625" style="4" customWidth="1"/>
    <col min="11271" max="11271" width="65.7109375" style="4" customWidth="1"/>
    <col min="11272" max="11275" width="17.140625" style="4" customWidth="1"/>
    <col min="11276" max="11276" width="0" style="4" hidden="1" customWidth="1"/>
    <col min="11277" max="11277" width="10.140625" style="4" bestFit="1" customWidth="1"/>
    <col min="11278" max="11278" width="11" style="4" customWidth="1"/>
    <col min="11279" max="11525" width="9.140625" style="4"/>
    <col min="11526" max="11526" width="30.140625" style="4" customWidth="1"/>
    <col min="11527" max="11527" width="65.7109375" style="4" customWidth="1"/>
    <col min="11528" max="11531" width="17.140625" style="4" customWidth="1"/>
    <col min="11532" max="11532" width="0" style="4" hidden="1" customWidth="1"/>
    <col min="11533" max="11533" width="10.140625" style="4" bestFit="1" customWidth="1"/>
    <col min="11534" max="11534" width="11" style="4" customWidth="1"/>
    <col min="11535" max="11781" width="9.140625" style="4"/>
    <col min="11782" max="11782" width="30.140625" style="4" customWidth="1"/>
    <col min="11783" max="11783" width="65.7109375" style="4" customWidth="1"/>
    <col min="11784" max="11787" width="17.140625" style="4" customWidth="1"/>
    <col min="11788" max="11788" width="0" style="4" hidden="1" customWidth="1"/>
    <col min="11789" max="11789" width="10.140625" style="4" bestFit="1" customWidth="1"/>
    <col min="11790" max="11790" width="11" style="4" customWidth="1"/>
    <col min="11791" max="12037" width="9.140625" style="4"/>
    <col min="12038" max="12038" width="30.140625" style="4" customWidth="1"/>
    <col min="12039" max="12039" width="65.7109375" style="4" customWidth="1"/>
    <col min="12040" max="12043" width="17.140625" style="4" customWidth="1"/>
    <col min="12044" max="12044" width="0" style="4" hidden="1" customWidth="1"/>
    <col min="12045" max="12045" width="10.140625" style="4" bestFit="1" customWidth="1"/>
    <col min="12046" max="12046" width="11" style="4" customWidth="1"/>
    <col min="12047" max="12293" width="9.140625" style="4"/>
    <col min="12294" max="12294" width="30.140625" style="4" customWidth="1"/>
    <col min="12295" max="12295" width="65.7109375" style="4" customWidth="1"/>
    <col min="12296" max="12299" width="17.140625" style="4" customWidth="1"/>
    <col min="12300" max="12300" width="0" style="4" hidden="1" customWidth="1"/>
    <col min="12301" max="12301" width="10.140625" style="4" bestFit="1" customWidth="1"/>
    <col min="12302" max="12302" width="11" style="4" customWidth="1"/>
    <col min="12303" max="12549" width="9.140625" style="4"/>
    <col min="12550" max="12550" width="30.140625" style="4" customWidth="1"/>
    <col min="12551" max="12551" width="65.7109375" style="4" customWidth="1"/>
    <col min="12552" max="12555" width="17.140625" style="4" customWidth="1"/>
    <col min="12556" max="12556" width="0" style="4" hidden="1" customWidth="1"/>
    <col min="12557" max="12557" width="10.140625" style="4" bestFit="1" customWidth="1"/>
    <col min="12558" max="12558" width="11" style="4" customWidth="1"/>
    <col min="12559" max="12805" width="9.140625" style="4"/>
    <col min="12806" max="12806" width="30.140625" style="4" customWidth="1"/>
    <col min="12807" max="12807" width="65.7109375" style="4" customWidth="1"/>
    <col min="12808" max="12811" width="17.140625" style="4" customWidth="1"/>
    <col min="12812" max="12812" width="0" style="4" hidden="1" customWidth="1"/>
    <col min="12813" max="12813" width="10.140625" style="4" bestFit="1" customWidth="1"/>
    <col min="12814" max="12814" width="11" style="4" customWidth="1"/>
    <col min="12815" max="13061" width="9.140625" style="4"/>
    <col min="13062" max="13062" width="30.140625" style="4" customWidth="1"/>
    <col min="13063" max="13063" width="65.7109375" style="4" customWidth="1"/>
    <col min="13064" max="13067" width="17.140625" style="4" customWidth="1"/>
    <col min="13068" max="13068" width="0" style="4" hidden="1" customWidth="1"/>
    <col min="13069" max="13069" width="10.140625" style="4" bestFit="1" customWidth="1"/>
    <col min="13070" max="13070" width="11" style="4" customWidth="1"/>
    <col min="13071" max="13317" width="9.140625" style="4"/>
    <col min="13318" max="13318" width="30.140625" style="4" customWidth="1"/>
    <col min="13319" max="13319" width="65.7109375" style="4" customWidth="1"/>
    <col min="13320" max="13323" width="17.140625" style="4" customWidth="1"/>
    <col min="13324" max="13324" width="0" style="4" hidden="1" customWidth="1"/>
    <col min="13325" max="13325" width="10.140625" style="4" bestFit="1" customWidth="1"/>
    <col min="13326" max="13326" width="11" style="4" customWidth="1"/>
    <col min="13327" max="13573" width="9.140625" style="4"/>
    <col min="13574" max="13574" width="30.140625" style="4" customWidth="1"/>
    <col min="13575" max="13575" width="65.7109375" style="4" customWidth="1"/>
    <col min="13576" max="13579" width="17.140625" style="4" customWidth="1"/>
    <col min="13580" max="13580" width="0" style="4" hidden="1" customWidth="1"/>
    <col min="13581" max="13581" width="10.140625" style="4" bestFit="1" customWidth="1"/>
    <col min="13582" max="13582" width="11" style="4" customWidth="1"/>
    <col min="13583" max="13829" width="9.140625" style="4"/>
    <col min="13830" max="13830" width="30.140625" style="4" customWidth="1"/>
    <col min="13831" max="13831" width="65.7109375" style="4" customWidth="1"/>
    <col min="13832" max="13835" width="17.140625" style="4" customWidth="1"/>
    <col min="13836" max="13836" width="0" style="4" hidden="1" customWidth="1"/>
    <col min="13837" max="13837" width="10.140625" style="4" bestFit="1" customWidth="1"/>
    <col min="13838" max="13838" width="11" style="4" customWidth="1"/>
    <col min="13839" max="14085" width="9.140625" style="4"/>
    <col min="14086" max="14086" width="30.140625" style="4" customWidth="1"/>
    <col min="14087" max="14087" width="65.7109375" style="4" customWidth="1"/>
    <col min="14088" max="14091" width="17.140625" style="4" customWidth="1"/>
    <col min="14092" max="14092" width="0" style="4" hidden="1" customWidth="1"/>
    <col min="14093" max="14093" width="10.140625" style="4" bestFit="1" customWidth="1"/>
    <col min="14094" max="14094" width="11" style="4" customWidth="1"/>
    <col min="14095" max="14341" width="9.140625" style="4"/>
    <col min="14342" max="14342" width="30.140625" style="4" customWidth="1"/>
    <col min="14343" max="14343" width="65.7109375" style="4" customWidth="1"/>
    <col min="14344" max="14347" width="17.140625" style="4" customWidth="1"/>
    <col min="14348" max="14348" width="0" style="4" hidden="1" customWidth="1"/>
    <col min="14349" max="14349" width="10.140625" style="4" bestFit="1" customWidth="1"/>
    <col min="14350" max="14350" width="11" style="4" customWidth="1"/>
    <col min="14351" max="14597" width="9.140625" style="4"/>
    <col min="14598" max="14598" width="30.140625" style="4" customWidth="1"/>
    <col min="14599" max="14599" width="65.7109375" style="4" customWidth="1"/>
    <col min="14600" max="14603" width="17.140625" style="4" customWidth="1"/>
    <col min="14604" max="14604" width="0" style="4" hidden="1" customWidth="1"/>
    <col min="14605" max="14605" width="10.140625" style="4" bestFit="1" customWidth="1"/>
    <col min="14606" max="14606" width="11" style="4" customWidth="1"/>
    <col min="14607" max="14853" width="9.140625" style="4"/>
    <col min="14854" max="14854" width="30.140625" style="4" customWidth="1"/>
    <col min="14855" max="14855" width="65.7109375" style="4" customWidth="1"/>
    <col min="14856" max="14859" width="17.140625" style="4" customWidth="1"/>
    <col min="14860" max="14860" width="0" style="4" hidden="1" customWidth="1"/>
    <col min="14861" max="14861" width="10.140625" style="4" bestFit="1" customWidth="1"/>
    <col min="14862" max="14862" width="11" style="4" customWidth="1"/>
    <col min="14863" max="15109" width="9.140625" style="4"/>
    <col min="15110" max="15110" width="30.140625" style="4" customWidth="1"/>
    <col min="15111" max="15111" width="65.7109375" style="4" customWidth="1"/>
    <col min="15112" max="15115" width="17.140625" style="4" customWidth="1"/>
    <col min="15116" max="15116" width="0" style="4" hidden="1" customWidth="1"/>
    <col min="15117" max="15117" width="10.140625" style="4" bestFit="1" customWidth="1"/>
    <col min="15118" max="15118" width="11" style="4" customWidth="1"/>
    <col min="15119" max="15365" width="9.140625" style="4"/>
    <col min="15366" max="15366" width="30.140625" style="4" customWidth="1"/>
    <col min="15367" max="15367" width="65.7109375" style="4" customWidth="1"/>
    <col min="15368" max="15371" width="17.140625" style="4" customWidth="1"/>
    <col min="15372" max="15372" width="0" style="4" hidden="1" customWidth="1"/>
    <col min="15373" max="15373" width="10.140625" style="4" bestFit="1" customWidth="1"/>
    <col min="15374" max="15374" width="11" style="4" customWidth="1"/>
    <col min="15375" max="15621" width="9.140625" style="4"/>
    <col min="15622" max="15622" width="30.140625" style="4" customWidth="1"/>
    <col min="15623" max="15623" width="65.7109375" style="4" customWidth="1"/>
    <col min="15624" max="15627" width="17.140625" style="4" customWidth="1"/>
    <col min="15628" max="15628" width="0" style="4" hidden="1" customWidth="1"/>
    <col min="15629" max="15629" width="10.140625" style="4" bestFit="1" customWidth="1"/>
    <col min="15630" max="15630" width="11" style="4" customWidth="1"/>
    <col min="15631" max="15877" width="9.140625" style="4"/>
    <col min="15878" max="15878" width="30.140625" style="4" customWidth="1"/>
    <col min="15879" max="15879" width="65.7109375" style="4" customWidth="1"/>
    <col min="15880" max="15883" width="17.140625" style="4" customWidth="1"/>
    <col min="15884" max="15884" width="0" style="4" hidden="1" customWidth="1"/>
    <col min="15885" max="15885" width="10.140625" style="4" bestFit="1" customWidth="1"/>
    <col min="15886" max="15886" width="11" style="4" customWidth="1"/>
    <col min="15887" max="16133" width="9.140625" style="4"/>
    <col min="16134" max="16134" width="30.140625" style="4" customWidth="1"/>
    <col min="16135" max="16135" width="65.7109375" style="4" customWidth="1"/>
    <col min="16136" max="16139" width="17.140625" style="4" customWidth="1"/>
    <col min="16140" max="16140" width="0" style="4" hidden="1" customWidth="1"/>
    <col min="16141" max="16141" width="10.140625" style="4" bestFit="1" customWidth="1"/>
    <col min="16142" max="16142" width="11" style="4" customWidth="1"/>
    <col min="16143" max="16384" width="9.140625" style="4"/>
  </cols>
  <sheetData>
    <row r="1" spans="1:247" s="3" customFormat="1" ht="15.75" x14ac:dyDescent="0.25">
      <c r="A1" s="1"/>
      <c r="B1" s="1"/>
      <c r="C1" s="2"/>
      <c r="D1" s="2"/>
      <c r="E1" s="2"/>
      <c r="F1" s="2"/>
      <c r="G1" s="2"/>
      <c r="H1" s="2"/>
      <c r="I1" s="2"/>
      <c r="J1" s="2"/>
      <c r="K1" s="67" t="s">
        <v>417</v>
      </c>
      <c r="L1" s="67"/>
    </row>
    <row r="2" spans="1:247" ht="15.75" x14ac:dyDescent="0.25">
      <c r="A2" s="68" t="s">
        <v>0</v>
      </c>
      <c r="B2" s="68"/>
      <c r="C2" s="68"/>
      <c r="D2" s="68"/>
      <c r="E2" s="68"/>
      <c r="F2" s="68"/>
      <c r="G2" s="68"/>
      <c r="H2" s="68"/>
      <c r="I2" s="68"/>
      <c r="J2" s="68"/>
      <c r="K2" s="68"/>
      <c r="L2" s="68"/>
    </row>
    <row r="3" spans="1:247" ht="23.25" customHeight="1" x14ac:dyDescent="0.25">
      <c r="A3" s="5"/>
      <c r="B3" s="5"/>
      <c r="C3" s="5"/>
      <c r="D3" s="5"/>
      <c r="E3" s="6"/>
      <c r="F3" s="6"/>
      <c r="G3" s="5"/>
      <c r="H3" s="5"/>
      <c r="I3" s="6"/>
      <c r="J3" s="69" t="s">
        <v>1</v>
      </c>
      <c r="K3" s="69"/>
      <c r="L3" s="69"/>
    </row>
    <row r="4" spans="1:247" ht="54.75" customHeight="1" x14ac:dyDescent="0.25">
      <c r="A4" s="7" t="s">
        <v>2</v>
      </c>
      <c r="B4" s="7" t="s">
        <v>3</v>
      </c>
      <c r="C4" s="7" t="s">
        <v>4</v>
      </c>
      <c r="D4" s="7" t="s">
        <v>5</v>
      </c>
      <c r="E4" s="74" t="s">
        <v>6</v>
      </c>
      <c r="F4" s="7" t="s">
        <v>7</v>
      </c>
      <c r="G4" s="7" t="s">
        <v>8</v>
      </c>
      <c r="H4" s="7" t="s">
        <v>9</v>
      </c>
      <c r="I4" s="74" t="s">
        <v>6</v>
      </c>
      <c r="J4" s="7" t="s">
        <v>10</v>
      </c>
      <c r="K4" s="7" t="s">
        <v>11</v>
      </c>
      <c r="L4" s="74" t="s">
        <v>6</v>
      </c>
    </row>
    <row r="5" spans="1:247" s="12" customFormat="1" ht="15.75" x14ac:dyDescent="0.25">
      <c r="A5" s="8" t="s">
        <v>12</v>
      </c>
      <c r="B5" s="9" t="s">
        <v>13</v>
      </c>
      <c r="C5" s="10">
        <f>SUM(C7:C12)</f>
        <v>1322670.2000000002</v>
      </c>
      <c r="D5" s="10">
        <f>SUM(D7:D12)</f>
        <v>1362072.3</v>
      </c>
      <c r="E5" s="11">
        <f>D5-C5</f>
        <v>39402.09999999986</v>
      </c>
      <c r="F5" s="11"/>
      <c r="G5" s="10">
        <f>SUM(G7:G12)</f>
        <v>1272164.2</v>
      </c>
      <c r="H5" s="10">
        <f>SUM(H7:H12)</f>
        <v>1272164.2</v>
      </c>
      <c r="I5" s="11">
        <f>H5-G5</f>
        <v>0</v>
      </c>
      <c r="J5" s="10">
        <f>SUM(J7:J12)</f>
        <v>1326564.1000000001</v>
      </c>
      <c r="K5" s="10">
        <f>SUM(K7:K12)</f>
        <v>1326564.1000000001</v>
      </c>
      <c r="L5" s="11">
        <f>K5-J5</f>
        <v>0</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row>
    <row r="6" spans="1:247" ht="63" x14ac:dyDescent="0.25">
      <c r="A6" s="13"/>
      <c r="B6" s="14" t="s">
        <v>14</v>
      </c>
      <c r="C6" s="15">
        <f>((C7+C8+C9+C10)*17.01514368/32.01514368)+C11+(C12*17.01514368/30.01514368)</f>
        <v>708676.28455293016</v>
      </c>
      <c r="D6" s="15">
        <f>((D7+D8+D9+D10)*17.01514368/32.01514368)+D11+(D12*17.01514368/30.01514368)</f>
        <v>729852.07247285906</v>
      </c>
      <c r="E6" s="11">
        <f t="shared" ref="E6:E70" si="0">D6-C6</f>
        <v>21175.787919928902</v>
      </c>
      <c r="F6" s="11"/>
      <c r="G6" s="15">
        <f>((G7+G8+G9+G10)*17.05801761/32.05801761)+G11+(G12*17.05801761/30.05801761)</f>
        <v>680658.65959051857</v>
      </c>
      <c r="H6" s="15">
        <f>((H7+H8+H9+H10)*17.05801761/32.05801761)+H11+(H12*17.05801761/30.05801761)</f>
        <v>680658.65959051857</v>
      </c>
      <c r="I6" s="11">
        <f t="shared" ref="I6:I70" si="1">H6-G6</f>
        <v>0</v>
      </c>
      <c r="J6" s="15">
        <f>((J7+J8+J9+J10)*17.16330128/32.16330128)+J11+(J12*17.16330128/30.16330128)</f>
        <v>711730.31969583104</v>
      </c>
      <c r="K6" s="15">
        <f>((K7+K8+K9+K10)*17.16330128/32.16330128)+K11+(K12*17.16330128/30.16330128)</f>
        <v>711730.31969583104</v>
      </c>
      <c r="L6" s="11">
        <f t="shared" ref="L6:L70" si="2">K6-J6</f>
        <v>0</v>
      </c>
    </row>
    <row r="7" spans="1:247" ht="78.75" x14ac:dyDescent="0.25">
      <c r="A7" s="70" t="s">
        <v>15</v>
      </c>
      <c r="B7" s="16" t="s">
        <v>16</v>
      </c>
      <c r="C7" s="11">
        <v>1153849.3</v>
      </c>
      <c r="D7" s="11">
        <v>1191250.5</v>
      </c>
      <c r="E7" s="11">
        <f t="shared" si="0"/>
        <v>37401.199999999953</v>
      </c>
      <c r="F7" s="11" t="s">
        <v>17</v>
      </c>
      <c r="G7" s="17">
        <v>1134007.2</v>
      </c>
      <c r="H7" s="17">
        <v>1134007.2</v>
      </c>
      <c r="I7" s="11">
        <f t="shared" si="1"/>
        <v>0</v>
      </c>
      <c r="J7" s="17">
        <v>1184998.6000000001</v>
      </c>
      <c r="K7" s="17">
        <v>1184998.6000000001</v>
      </c>
      <c r="L7" s="11">
        <f t="shared" si="2"/>
        <v>0</v>
      </c>
    </row>
    <row r="8" spans="1:247" ht="63" x14ac:dyDescent="0.25">
      <c r="A8" s="71"/>
      <c r="B8" s="16" t="s">
        <v>18</v>
      </c>
      <c r="C8" s="11">
        <v>53089.9</v>
      </c>
      <c r="D8" s="11">
        <v>53089.9</v>
      </c>
      <c r="E8" s="11">
        <f t="shared" si="0"/>
        <v>0</v>
      </c>
      <c r="F8" s="11"/>
      <c r="G8" s="17">
        <v>54171.1</v>
      </c>
      <c r="H8" s="17">
        <v>54171.1</v>
      </c>
      <c r="I8" s="11">
        <f t="shared" si="1"/>
        <v>0</v>
      </c>
      <c r="J8" s="17">
        <v>55327.199999999997</v>
      </c>
      <c r="K8" s="17">
        <v>55327.199999999997</v>
      </c>
      <c r="L8" s="11">
        <f t="shared" si="2"/>
        <v>0</v>
      </c>
      <c r="N8" s="18"/>
    </row>
    <row r="9" spans="1:247" ht="110.25" x14ac:dyDescent="0.25">
      <c r="A9" s="19" t="s">
        <v>19</v>
      </c>
      <c r="B9" s="20" t="s">
        <v>20</v>
      </c>
      <c r="C9" s="11">
        <v>507.1</v>
      </c>
      <c r="D9" s="11">
        <v>1507.1</v>
      </c>
      <c r="E9" s="11">
        <f t="shared" si="0"/>
        <v>999.99999999999989</v>
      </c>
      <c r="F9" s="11" t="s">
        <v>17</v>
      </c>
      <c r="G9" s="17">
        <v>18853.2</v>
      </c>
      <c r="H9" s="17">
        <v>18853.2</v>
      </c>
      <c r="I9" s="11">
        <f t="shared" si="1"/>
        <v>0</v>
      </c>
      <c r="J9" s="17">
        <v>19148.7</v>
      </c>
      <c r="K9" s="17">
        <v>19148.7</v>
      </c>
      <c r="L9" s="11">
        <f t="shared" si="2"/>
        <v>0</v>
      </c>
    </row>
    <row r="10" spans="1:247" ht="63" x14ac:dyDescent="0.25">
      <c r="A10" s="19" t="s">
        <v>21</v>
      </c>
      <c r="B10" s="16" t="s">
        <v>22</v>
      </c>
      <c r="C10" s="11">
        <v>15000</v>
      </c>
      <c r="D10" s="11">
        <v>15500</v>
      </c>
      <c r="E10" s="11">
        <f t="shared" si="0"/>
        <v>500</v>
      </c>
      <c r="F10" s="11" t="s">
        <v>17</v>
      </c>
      <c r="G10" s="17">
        <v>9341</v>
      </c>
      <c r="H10" s="17">
        <v>9341</v>
      </c>
      <c r="I10" s="11">
        <f t="shared" si="1"/>
        <v>0</v>
      </c>
      <c r="J10" s="17">
        <v>9647.5</v>
      </c>
      <c r="K10" s="17">
        <v>9647.5</v>
      </c>
      <c r="L10" s="11">
        <f t="shared" si="2"/>
        <v>0</v>
      </c>
    </row>
    <row r="11" spans="1:247" s="21" customFormat="1" ht="94.5" x14ac:dyDescent="0.25">
      <c r="A11" s="19" t="s">
        <v>23</v>
      </c>
      <c r="B11" s="20" t="s">
        <v>24</v>
      </c>
      <c r="C11" s="11">
        <v>4999.1000000000004</v>
      </c>
      <c r="D11" s="11">
        <v>5500</v>
      </c>
      <c r="E11" s="11">
        <f t="shared" si="0"/>
        <v>500.89999999999964</v>
      </c>
      <c r="F11" s="11" t="s">
        <v>17</v>
      </c>
      <c r="G11" s="17">
        <v>4085.4</v>
      </c>
      <c r="H11" s="17">
        <v>4085.4</v>
      </c>
      <c r="I11" s="11">
        <f t="shared" si="1"/>
        <v>0</v>
      </c>
      <c r="J11" s="17">
        <v>4184.6000000000004</v>
      </c>
      <c r="K11" s="17">
        <v>4184.6000000000004</v>
      </c>
      <c r="L11" s="11">
        <f t="shared" si="2"/>
        <v>0</v>
      </c>
    </row>
    <row r="12" spans="1:247" s="21" customFormat="1" ht="47.25" x14ac:dyDescent="0.25">
      <c r="A12" s="19" t="s">
        <v>25</v>
      </c>
      <c r="B12" s="20" t="s">
        <v>26</v>
      </c>
      <c r="C12" s="11">
        <v>95224.8</v>
      </c>
      <c r="D12" s="11">
        <v>95224.8</v>
      </c>
      <c r="E12" s="11">
        <f t="shared" si="0"/>
        <v>0</v>
      </c>
      <c r="F12" s="11"/>
      <c r="G12" s="17">
        <v>51706.3</v>
      </c>
      <c r="H12" s="17">
        <v>51706.3</v>
      </c>
      <c r="I12" s="11">
        <f t="shared" si="1"/>
        <v>0</v>
      </c>
      <c r="J12" s="17">
        <v>53257.5</v>
      </c>
      <c r="K12" s="17">
        <v>53257.5</v>
      </c>
      <c r="L12" s="11">
        <f t="shared" si="2"/>
        <v>0</v>
      </c>
    </row>
    <row r="13" spans="1:247" ht="31.5" x14ac:dyDescent="0.25">
      <c r="A13" s="22" t="s">
        <v>27</v>
      </c>
      <c r="B13" s="23" t="s">
        <v>28</v>
      </c>
      <c r="C13" s="10">
        <f>C14+C15+C16+C17</f>
        <v>33500</v>
      </c>
      <c r="D13" s="10">
        <f>D14+D15+D16+D17</f>
        <v>33500</v>
      </c>
      <c r="E13" s="11">
        <f t="shared" si="0"/>
        <v>0</v>
      </c>
      <c r="F13" s="11"/>
      <c r="G13" s="10">
        <f>G14+G15+G16+G17</f>
        <v>28978</v>
      </c>
      <c r="H13" s="10">
        <f>H14+H15+H16+H17</f>
        <v>28978</v>
      </c>
      <c r="I13" s="11">
        <f t="shared" si="1"/>
        <v>0</v>
      </c>
      <c r="J13" s="10">
        <f>J14+J15+J16+J17</f>
        <v>30506.799999999999</v>
      </c>
      <c r="K13" s="10">
        <f>K14+K15+K16+K17</f>
        <v>30506.799999999999</v>
      </c>
      <c r="L13" s="11">
        <f t="shared" si="2"/>
        <v>0</v>
      </c>
    </row>
    <row r="14" spans="1:247" ht="110.25" x14ac:dyDescent="0.25">
      <c r="A14" s="19" t="s">
        <v>29</v>
      </c>
      <c r="B14" s="24" t="s">
        <v>30</v>
      </c>
      <c r="C14" s="11">
        <v>16270</v>
      </c>
      <c r="D14" s="11">
        <v>16270</v>
      </c>
      <c r="E14" s="11">
        <f t="shared" si="0"/>
        <v>0</v>
      </c>
      <c r="F14" s="11"/>
      <c r="G14" s="11">
        <v>12964.7</v>
      </c>
      <c r="H14" s="11">
        <v>12964.7</v>
      </c>
      <c r="I14" s="11">
        <f t="shared" si="1"/>
        <v>0</v>
      </c>
      <c r="J14" s="11">
        <v>13431.7</v>
      </c>
      <c r="K14" s="11">
        <v>13431.7</v>
      </c>
      <c r="L14" s="11">
        <f t="shared" si="2"/>
        <v>0</v>
      </c>
    </row>
    <row r="15" spans="1:247" ht="141.75" x14ac:dyDescent="0.25">
      <c r="A15" s="19" t="s">
        <v>31</v>
      </c>
      <c r="B15" s="24" t="s">
        <v>32</v>
      </c>
      <c r="C15" s="11">
        <v>92.3</v>
      </c>
      <c r="D15" s="11">
        <v>92.3</v>
      </c>
      <c r="E15" s="11">
        <f t="shared" si="0"/>
        <v>0</v>
      </c>
      <c r="F15" s="11"/>
      <c r="G15" s="11">
        <v>72.599999999999994</v>
      </c>
      <c r="H15" s="11">
        <v>72.599999999999994</v>
      </c>
      <c r="I15" s="11">
        <f t="shared" si="1"/>
        <v>0</v>
      </c>
      <c r="J15" s="11">
        <v>77.599999999999994</v>
      </c>
      <c r="K15" s="11">
        <v>77.599999999999994</v>
      </c>
      <c r="L15" s="11">
        <f t="shared" si="2"/>
        <v>0</v>
      </c>
    </row>
    <row r="16" spans="1:247" ht="126" x14ac:dyDescent="0.25">
      <c r="A16" s="19" t="s">
        <v>33</v>
      </c>
      <c r="B16" s="24" t="s">
        <v>34</v>
      </c>
      <c r="C16" s="11">
        <v>18780</v>
      </c>
      <c r="D16" s="11">
        <v>18780</v>
      </c>
      <c r="E16" s="11">
        <f t="shared" si="0"/>
        <v>0</v>
      </c>
      <c r="F16" s="11"/>
      <c r="G16" s="11">
        <v>17547.2</v>
      </c>
      <c r="H16" s="11">
        <v>17547.2</v>
      </c>
      <c r="I16" s="11">
        <f t="shared" si="1"/>
        <v>0</v>
      </c>
      <c r="J16" s="11">
        <v>18721.2</v>
      </c>
      <c r="K16" s="11">
        <v>18721.2</v>
      </c>
      <c r="L16" s="11">
        <f t="shared" si="2"/>
        <v>0</v>
      </c>
    </row>
    <row r="17" spans="1:247" s="21" customFormat="1" ht="126" x14ac:dyDescent="0.25">
      <c r="A17" s="19" t="s">
        <v>35</v>
      </c>
      <c r="B17" s="24" t="s">
        <v>36</v>
      </c>
      <c r="C17" s="11">
        <v>-1642.3</v>
      </c>
      <c r="D17" s="11">
        <v>-1642.3</v>
      </c>
      <c r="E17" s="11">
        <f t="shared" si="0"/>
        <v>0</v>
      </c>
      <c r="F17" s="11"/>
      <c r="G17" s="11">
        <v>-1606.5</v>
      </c>
      <c r="H17" s="11">
        <v>-1606.5</v>
      </c>
      <c r="I17" s="11">
        <f t="shared" si="1"/>
        <v>0</v>
      </c>
      <c r="J17" s="11">
        <v>-1723.7</v>
      </c>
      <c r="K17" s="11">
        <v>-1723.7</v>
      </c>
      <c r="L17" s="11">
        <f t="shared" si="2"/>
        <v>0</v>
      </c>
    </row>
    <row r="18" spans="1:247" s="26" customFormat="1" ht="15.75" x14ac:dyDescent="0.25">
      <c r="A18" s="8" t="s">
        <v>37</v>
      </c>
      <c r="B18" s="25" t="s">
        <v>38</v>
      </c>
      <c r="C18" s="10">
        <f>C19+C23+C24+C25</f>
        <v>396250.1</v>
      </c>
      <c r="D18" s="10">
        <f>D19+D23+D24+D25</f>
        <v>398816.6</v>
      </c>
      <c r="E18" s="11">
        <f t="shared" si="0"/>
        <v>2566.5</v>
      </c>
      <c r="F18" s="11"/>
      <c r="G18" s="10">
        <f>G19+G23+G24+G25</f>
        <v>378495.3</v>
      </c>
      <c r="H18" s="10">
        <f>H19+H23+H24+H25</f>
        <v>378495.3</v>
      </c>
      <c r="I18" s="11">
        <f t="shared" si="1"/>
        <v>0</v>
      </c>
      <c r="J18" s="10">
        <f>J19+J23+J24+J25</f>
        <v>418900.1</v>
      </c>
      <c r="K18" s="10">
        <f>K19+K23+K24+K25</f>
        <v>418900.1</v>
      </c>
      <c r="L18" s="11">
        <f t="shared" si="2"/>
        <v>0</v>
      </c>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row>
    <row r="19" spans="1:247" s="26" customFormat="1" ht="31.5" x14ac:dyDescent="0.25">
      <c r="A19" s="8" t="s">
        <v>39</v>
      </c>
      <c r="B19" s="9" t="s">
        <v>40</v>
      </c>
      <c r="C19" s="10">
        <f>C20+C21+C22</f>
        <v>376371.1</v>
      </c>
      <c r="D19" s="10">
        <f>D20+D21+D22</f>
        <v>378946</v>
      </c>
      <c r="E19" s="11">
        <f t="shared" si="0"/>
        <v>2574.9000000000233</v>
      </c>
      <c r="F19" s="11"/>
      <c r="G19" s="10">
        <f>G20+G21+G22</f>
        <v>349262.39999999997</v>
      </c>
      <c r="H19" s="10">
        <f>H20+H21+H22</f>
        <v>349262.39999999997</v>
      </c>
      <c r="I19" s="11">
        <f t="shared" si="1"/>
        <v>0</v>
      </c>
      <c r="J19" s="10">
        <f>J20+J21+J22</f>
        <v>389572.5</v>
      </c>
      <c r="K19" s="10">
        <f>K20+K21+K22</f>
        <v>389572.5</v>
      </c>
      <c r="L19" s="11">
        <f t="shared" si="2"/>
        <v>0</v>
      </c>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row>
    <row r="20" spans="1:247" s="26" customFormat="1" ht="63" x14ac:dyDescent="0.25">
      <c r="A20" s="7" t="s">
        <v>41</v>
      </c>
      <c r="B20" s="16" t="s">
        <v>42</v>
      </c>
      <c r="C20" s="11">
        <v>287584.59999999998</v>
      </c>
      <c r="D20" s="11">
        <v>272474</v>
      </c>
      <c r="E20" s="11">
        <f t="shared" si="0"/>
        <v>-15110.599999999977</v>
      </c>
      <c r="F20" s="11" t="s">
        <v>17</v>
      </c>
      <c r="G20" s="11">
        <v>289095.09999999998</v>
      </c>
      <c r="H20" s="11">
        <v>289095.09999999998</v>
      </c>
      <c r="I20" s="11">
        <f t="shared" si="1"/>
        <v>0</v>
      </c>
      <c r="J20" s="11">
        <v>324514.90000000002</v>
      </c>
      <c r="K20" s="11">
        <v>324514.90000000002</v>
      </c>
      <c r="L20" s="11">
        <f t="shared" si="2"/>
        <v>0</v>
      </c>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row>
    <row r="21" spans="1:247" ht="47.25" x14ac:dyDescent="0.25">
      <c r="A21" s="7" t="s">
        <v>43</v>
      </c>
      <c r="B21" s="16" t="s">
        <v>44</v>
      </c>
      <c r="C21" s="11">
        <v>0</v>
      </c>
      <c r="D21" s="11">
        <v>0</v>
      </c>
      <c r="E21" s="11">
        <f t="shared" si="0"/>
        <v>0</v>
      </c>
      <c r="F21" s="11"/>
      <c r="G21" s="11">
        <v>67.3</v>
      </c>
      <c r="H21" s="11">
        <v>67.3</v>
      </c>
      <c r="I21" s="11">
        <f t="shared" si="1"/>
        <v>0</v>
      </c>
      <c r="J21" s="11">
        <v>57.6</v>
      </c>
      <c r="K21" s="11">
        <v>57.6</v>
      </c>
      <c r="L21" s="11">
        <f t="shared" si="2"/>
        <v>0</v>
      </c>
    </row>
    <row r="22" spans="1:247" ht="63" x14ac:dyDescent="0.25">
      <c r="A22" s="7" t="s">
        <v>45</v>
      </c>
      <c r="B22" s="16" t="s">
        <v>46</v>
      </c>
      <c r="C22" s="11">
        <v>88786.5</v>
      </c>
      <c r="D22" s="11">
        <v>106472</v>
      </c>
      <c r="E22" s="11">
        <f t="shared" si="0"/>
        <v>17685.5</v>
      </c>
      <c r="F22" s="11" t="s">
        <v>17</v>
      </c>
      <c r="G22" s="11">
        <v>60100</v>
      </c>
      <c r="H22" s="11">
        <v>60100</v>
      </c>
      <c r="I22" s="11">
        <f t="shared" si="1"/>
        <v>0</v>
      </c>
      <c r="J22" s="11">
        <v>65000</v>
      </c>
      <c r="K22" s="11">
        <v>65000</v>
      </c>
      <c r="L22" s="11">
        <f t="shared" si="2"/>
        <v>0</v>
      </c>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row>
    <row r="23" spans="1:247" ht="63" x14ac:dyDescent="0.25">
      <c r="A23" s="7" t="s">
        <v>47</v>
      </c>
      <c r="B23" s="16" t="s">
        <v>48</v>
      </c>
      <c r="C23" s="11">
        <v>44</v>
      </c>
      <c r="D23" s="11">
        <v>54</v>
      </c>
      <c r="E23" s="11">
        <f t="shared" si="0"/>
        <v>10</v>
      </c>
      <c r="F23" s="11" t="s">
        <v>17</v>
      </c>
      <c r="G23" s="11">
        <v>200</v>
      </c>
      <c r="H23" s="11">
        <v>200</v>
      </c>
      <c r="I23" s="11">
        <f t="shared" si="1"/>
        <v>0</v>
      </c>
      <c r="J23" s="11">
        <v>150</v>
      </c>
      <c r="K23" s="11">
        <v>150</v>
      </c>
      <c r="L23" s="11">
        <f t="shared" si="2"/>
        <v>0</v>
      </c>
    </row>
    <row r="24" spans="1:247" s="21" customFormat="1" ht="63" x14ac:dyDescent="0.25">
      <c r="A24" s="7" t="s">
        <v>49</v>
      </c>
      <c r="B24" s="16" t="s">
        <v>50</v>
      </c>
      <c r="C24" s="11">
        <v>510</v>
      </c>
      <c r="D24" s="11">
        <v>491.6</v>
      </c>
      <c r="E24" s="11">
        <f t="shared" si="0"/>
        <v>-18.399999999999977</v>
      </c>
      <c r="F24" s="11" t="s">
        <v>17</v>
      </c>
      <c r="G24" s="11">
        <v>232.9</v>
      </c>
      <c r="H24" s="11">
        <v>232.9</v>
      </c>
      <c r="I24" s="11">
        <f t="shared" si="1"/>
        <v>0</v>
      </c>
      <c r="J24" s="11">
        <v>327.60000000000002</v>
      </c>
      <c r="K24" s="11">
        <v>327.60000000000002</v>
      </c>
      <c r="L24" s="11">
        <f t="shared" si="2"/>
        <v>0</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row>
    <row r="25" spans="1:247" ht="31.5" x14ac:dyDescent="0.25">
      <c r="A25" s="7" t="s">
        <v>51</v>
      </c>
      <c r="B25" s="16" t="s">
        <v>52</v>
      </c>
      <c r="C25" s="11">
        <v>19325</v>
      </c>
      <c r="D25" s="11">
        <v>19325</v>
      </c>
      <c r="E25" s="11">
        <f t="shared" si="0"/>
        <v>0</v>
      </c>
      <c r="F25" s="11"/>
      <c r="G25" s="11">
        <v>28800</v>
      </c>
      <c r="H25" s="11">
        <v>28800</v>
      </c>
      <c r="I25" s="11">
        <f t="shared" si="1"/>
        <v>0</v>
      </c>
      <c r="J25" s="11">
        <v>28850</v>
      </c>
      <c r="K25" s="11">
        <v>28850</v>
      </c>
      <c r="L25" s="11">
        <f t="shared" si="2"/>
        <v>0</v>
      </c>
    </row>
    <row r="26" spans="1:247" s="21" customFormat="1" ht="15.75" x14ac:dyDescent="0.25">
      <c r="A26" s="8" t="s">
        <v>53</v>
      </c>
      <c r="B26" s="25" t="s">
        <v>54</v>
      </c>
      <c r="C26" s="10">
        <f>C27+C28</f>
        <v>170943.3</v>
      </c>
      <c r="D26" s="10">
        <f>D27+D28</f>
        <v>174200</v>
      </c>
      <c r="E26" s="11">
        <f t="shared" si="0"/>
        <v>3256.7000000000116</v>
      </c>
      <c r="F26" s="11"/>
      <c r="G26" s="10">
        <f>G27+G28</f>
        <v>167742.39999999999</v>
      </c>
      <c r="H26" s="10">
        <f>H27+H28</f>
        <v>167742.39999999999</v>
      </c>
      <c r="I26" s="11">
        <f t="shared" si="1"/>
        <v>0</v>
      </c>
      <c r="J26" s="10">
        <f>J27+J28</f>
        <v>168130.9</v>
      </c>
      <c r="K26" s="10">
        <f>K27+K28</f>
        <v>168130.9</v>
      </c>
      <c r="L26" s="11">
        <f t="shared" si="2"/>
        <v>0</v>
      </c>
    </row>
    <row r="27" spans="1:247" s="21" customFormat="1" ht="63" x14ac:dyDescent="0.25">
      <c r="A27" s="7" t="s">
        <v>55</v>
      </c>
      <c r="B27" s="16" t="s">
        <v>56</v>
      </c>
      <c r="C27" s="11">
        <v>73796</v>
      </c>
      <c r="D27" s="11">
        <v>76100</v>
      </c>
      <c r="E27" s="11">
        <f t="shared" si="0"/>
        <v>2304</v>
      </c>
      <c r="F27" s="11" t="s">
        <v>17</v>
      </c>
      <c r="G27" s="11">
        <v>64742.400000000001</v>
      </c>
      <c r="H27" s="11">
        <v>64742.400000000001</v>
      </c>
      <c r="I27" s="11">
        <f t="shared" si="1"/>
        <v>0</v>
      </c>
      <c r="J27" s="11">
        <v>65130.9</v>
      </c>
      <c r="K27" s="11">
        <v>65130.9</v>
      </c>
      <c r="L27" s="11">
        <f t="shared" si="2"/>
        <v>0</v>
      </c>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row>
    <row r="28" spans="1:247" s="21" customFormat="1" ht="15.75" x14ac:dyDescent="0.25">
      <c r="A28" s="7" t="s">
        <v>57</v>
      </c>
      <c r="B28" s="9" t="s">
        <v>58</v>
      </c>
      <c r="C28" s="10">
        <f>C29+C30</f>
        <v>97147.3</v>
      </c>
      <c r="D28" s="10">
        <f>D29+D30</f>
        <v>98100</v>
      </c>
      <c r="E28" s="11">
        <f t="shared" si="0"/>
        <v>952.69999999999709</v>
      </c>
      <c r="F28" s="11"/>
      <c r="G28" s="10">
        <f>G29+G30</f>
        <v>103000</v>
      </c>
      <c r="H28" s="10">
        <f>H29+H30</f>
        <v>103000</v>
      </c>
      <c r="I28" s="11">
        <f t="shared" si="1"/>
        <v>0</v>
      </c>
      <c r="J28" s="10">
        <f>J29+J30</f>
        <v>103000</v>
      </c>
      <c r="K28" s="10">
        <f>K29+K30</f>
        <v>103000</v>
      </c>
      <c r="L28" s="11">
        <f t="shared" si="2"/>
        <v>0</v>
      </c>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row>
    <row r="29" spans="1:247" s="21" customFormat="1" ht="63" x14ac:dyDescent="0.25">
      <c r="A29" s="7" t="s">
        <v>59</v>
      </c>
      <c r="B29" s="16" t="s">
        <v>60</v>
      </c>
      <c r="C29" s="11">
        <v>80147.3</v>
      </c>
      <c r="D29" s="11">
        <v>81100</v>
      </c>
      <c r="E29" s="11">
        <f t="shared" si="0"/>
        <v>952.69999999999709</v>
      </c>
      <c r="F29" s="11" t="s">
        <v>17</v>
      </c>
      <c r="G29" s="11">
        <v>90000</v>
      </c>
      <c r="H29" s="11">
        <v>90000</v>
      </c>
      <c r="I29" s="11">
        <f t="shared" si="1"/>
        <v>0</v>
      </c>
      <c r="J29" s="11">
        <v>90000</v>
      </c>
      <c r="K29" s="11">
        <v>90000</v>
      </c>
      <c r="L29" s="11">
        <f t="shared" si="2"/>
        <v>0</v>
      </c>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row>
    <row r="30" spans="1:247" s="21" customFormat="1" ht="31.5" x14ac:dyDescent="0.25">
      <c r="A30" s="7" t="s">
        <v>61</v>
      </c>
      <c r="B30" s="16" t="s">
        <v>62</v>
      </c>
      <c r="C30" s="11">
        <v>17000</v>
      </c>
      <c r="D30" s="11">
        <v>17000</v>
      </c>
      <c r="E30" s="11">
        <f t="shared" si="0"/>
        <v>0</v>
      </c>
      <c r="F30" s="11"/>
      <c r="G30" s="11">
        <v>13000</v>
      </c>
      <c r="H30" s="11">
        <v>13000</v>
      </c>
      <c r="I30" s="11">
        <f t="shared" si="1"/>
        <v>0</v>
      </c>
      <c r="J30" s="11">
        <v>13000</v>
      </c>
      <c r="K30" s="11">
        <v>13000</v>
      </c>
      <c r="L30" s="11">
        <f t="shared" si="2"/>
        <v>0</v>
      </c>
    </row>
    <row r="31" spans="1:247" ht="15.75" x14ac:dyDescent="0.25">
      <c r="A31" s="8" t="s">
        <v>63</v>
      </c>
      <c r="B31" s="9" t="s">
        <v>64</v>
      </c>
      <c r="C31" s="10">
        <f>SUM(C32:C34)</f>
        <v>25291.399999999998</v>
      </c>
      <c r="D31" s="10">
        <f>SUM(D32:D34)</f>
        <v>25710.5</v>
      </c>
      <c r="E31" s="11">
        <f t="shared" si="0"/>
        <v>419.10000000000218</v>
      </c>
      <c r="F31" s="11"/>
      <c r="G31" s="10">
        <f>SUM(G32:G34)</f>
        <v>25732.400000000001</v>
      </c>
      <c r="H31" s="10">
        <f>SUM(H32:H34)</f>
        <v>25732.400000000001</v>
      </c>
      <c r="I31" s="11">
        <f t="shared" si="1"/>
        <v>0</v>
      </c>
      <c r="J31" s="10">
        <f>SUM(J32:J34)</f>
        <v>25707.4</v>
      </c>
      <c r="K31" s="10">
        <f>SUM(K32:K34)</f>
        <v>25707.4</v>
      </c>
      <c r="L31" s="11">
        <f t="shared" si="2"/>
        <v>0</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row>
    <row r="32" spans="1:247" ht="63" x14ac:dyDescent="0.25">
      <c r="A32" s="7" t="s">
        <v>65</v>
      </c>
      <c r="B32" s="16" t="s">
        <v>66</v>
      </c>
      <c r="C32" s="11">
        <v>25105.599999999999</v>
      </c>
      <c r="D32" s="11">
        <v>25524.7</v>
      </c>
      <c r="E32" s="11">
        <f t="shared" si="0"/>
        <v>419.10000000000218</v>
      </c>
      <c r="F32" s="11" t="s">
        <v>17</v>
      </c>
      <c r="G32" s="11">
        <v>25650</v>
      </c>
      <c r="H32" s="11">
        <v>25650</v>
      </c>
      <c r="I32" s="11">
        <f t="shared" si="1"/>
        <v>0</v>
      </c>
      <c r="J32" s="11">
        <v>25650</v>
      </c>
      <c r="K32" s="11">
        <v>25650</v>
      </c>
      <c r="L32" s="11">
        <f t="shared" si="2"/>
        <v>0</v>
      </c>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row>
    <row r="33" spans="1:247" s="26" customFormat="1" ht="31.5" x14ac:dyDescent="0.25">
      <c r="A33" s="7" t="s">
        <v>67</v>
      </c>
      <c r="B33" s="16" t="s">
        <v>68</v>
      </c>
      <c r="C33" s="11">
        <v>165</v>
      </c>
      <c r="D33" s="11">
        <v>165</v>
      </c>
      <c r="E33" s="11">
        <f t="shared" si="0"/>
        <v>0</v>
      </c>
      <c r="F33" s="11"/>
      <c r="G33" s="11">
        <v>60</v>
      </c>
      <c r="H33" s="11">
        <v>60</v>
      </c>
      <c r="I33" s="11">
        <f t="shared" si="1"/>
        <v>0</v>
      </c>
      <c r="J33" s="11">
        <v>35</v>
      </c>
      <c r="K33" s="11">
        <v>35</v>
      </c>
      <c r="L33" s="11">
        <f t="shared" si="2"/>
        <v>0</v>
      </c>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row>
    <row r="34" spans="1:247" ht="94.5" x14ac:dyDescent="0.25">
      <c r="A34" s="7" t="s">
        <v>69</v>
      </c>
      <c r="B34" s="16" t="s">
        <v>70</v>
      </c>
      <c r="C34" s="11">
        <v>20.8</v>
      </c>
      <c r="D34" s="11">
        <v>20.8</v>
      </c>
      <c r="E34" s="11">
        <f t="shared" si="0"/>
        <v>0</v>
      </c>
      <c r="F34" s="11"/>
      <c r="G34" s="11">
        <v>22.4</v>
      </c>
      <c r="H34" s="11">
        <v>22.4</v>
      </c>
      <c r="I34" s="11">
        <f t="shared" si="1"/>
        <v>0</v>
      </c>
      <c r="J34" s="11">
        <v>22.4</v>
      </c>
      <c r="K34" s="11">
        <v>22.4</v>
      </c>
      <c r="L34" s="11">
        <f t="shared" si="2"/>
        <v>0</v>
      </c>
    </row>
    <row r="35" spans="1:247" ht="15.75" x14ac:dyDescent="0.25">
      <c r="A35" s="27" t="s">
        <v>71</v>
      </c>
      <c r="B35" s="28"/>
      <c r="C35" s="10">
        <f>C5+C13+C18+C26+C31</f>
        <v>1948655.0000000002</v>
      </c>
      <c r="D35" s="10">
        <f>D5+D13+D18+D26+D31</f>
        <v>1994299.4</v>
      </c>
      <c r="E35" s="11">
        <f t="shared" si="0"/>
        <v>45644.399999999674</v>
      </c>
      <c r="F35" s="11"/>
      <c r="G35" s="10">
        <f>G5+G13+G18+G26+G31</f>
        <v>1873112.2999999998</v>
      </c>
      <c r="H35" s="10">
        <f>H5+H13+H18+H26+H31</f>
        <v>1873112.2999999998</v>
      </c>
      <c r="I35" s="11">
        <f t="shared" si="1"/>
        <v>0</v>
      </c>
      <c r="J35" s="10">
        <f>J5+J13+J18+J26+J31</f>
        <v>1969809.2999999998</v>
      </c>
      <c r="K35" s="10">
        <f>K5+K13+K18+K26+K31</f>
        <v>1969809.2999999998</v>
      </c>
      <c r="L35" s="11">
        <f t="shared" si="2"/>
        <v>0</v>
      </c>
    </row>
    <row r="36" spans="1:247" s="26" customFormat="1" ht="31.5" x14ac:dyDescent="0.25">
      <c r="A36" s="8" t="s">
        <v>72</v>
      </c>
      <c r="B36" s="25" t="s">
        <v>73</v>
      </c>
      <c r="C36" s="10">
        <f>SUM(C37:C46)</f>
        <v>83038.399999999994</v>
      </c>
      <c r="D36" s="10">
        <f>SUM(D37:D46)</f>
        <v>82729.899999999994</v>
      </c>
      <c r="E36" s="11">
        <f t="shared" si="0"/>
        <v>-308.5</v>
      </c>
      <c r="F36" s="11"/>
      <c r="G36" s="10">
        <f>SUM(G37:G46)</f>
        <v>79657.899999999994</v>
      </c>
      <c r="H36" s="10">
        <f>SUM(H37:H46)</f>
        <v>79657.899999999994</v>
      </c>
      <c r="I36" s="11">
        <f t="shared" si="1"/>
        <v>0</v>
      </c>
      <c r="J36" s="10">
        <f>SUM(J37:J46)</f>
        <v>79554.799999999988</v>
      </c>
      <c r="K36" s="10">
        <f>SUM(K37:K46)</f>
        <v>79554.799999999988</v>
      </c>
      <c r="L36" s="11">
        <f t="shared" si="2"/>
        <v>0</v>
      </c>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row>
    <row r="37" spans="1:247" s="26" customFormat="1" ht="78.75" x14ac:dyDescent="0.25">
      <c r="A37" s="29" t="s">
        <v>74</v>
      </c>
      <c r="B37" s="30" t="s">
        <v>75</v>
      </c>
      <c r="C37" s="11">
        <v>52571.9</v>
      </c>
      <c r="D37" s="11">
        <v>52571.9</v>
      </c>
      <c r="E37" s="11">
        <f t="shared" si="0"/>
        <v>0</v>
      </c>
      <c r="F37" s="11"/>
      <c r="G37" s="11">
        <v>52571.9</v>
      </c>
      <c r="H37" s="11">
        <v>52571.9</v>
      </c>
      <c r="I37" s="11">
        <f t="shared" si="1"/>
        <v>0</v>
      </c>
      <c r="J37" s="11">
        <v>52571.9</v>
      </c>
      <c r="K37" s="11">
        <v>52571.9</v>
      </c>
      <c r="L37" s="11">
        <f t="shared" si="2"/>
        <v>0</v>
      </c>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row>
    <row r="38" spans="1:247" s="26" customFormat="1" ht="78.75" x14ac:dyDescent="0.25">
      <c r="A38" s="29" t="s">
        <v>76</v>
      </c>
      <c r="B38" s="30" t="s">
        <v>77</v>
      </c>
      <c r="C38" s="11">
        <v>8257.2000000000007</v>
      </c>
      <c r="D38" s="11">
        <v>8257.2000000000007</v>
      </c>
      <c r="E38" s="11">
        <f t="shared" si="0"/>
        <v>0</v>
      </c>
      <c r="F38" s="11"/>
      <c r="G38" s="11">
        <v>8257.2000000000007</v>
      </c>
      <c r="H38" s="11">
        <v>8257.2000000000007</v>
      </c>
      <c r="I38" s="11">
        <f t="shared" si="1"/>
        <v>0</v>
      </c>
      <c r="J38" s="11">
        <v>8257.2000000000007</v>
      </c>
      <c r="K38" s="11">
        <v>8257.2000000000007</v>
      </c>
      <c r="L38" s="11">
        <f t="shared" si="2"/>
        <v>0</v>
      </c>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row>
    <row r="39" spans="1:247" s="21" customFormat="1" ht="66" customHeight="1" x14ac:dyDescent="0.25">
      <c r="A39" s="29" t="s">
        <v>78</v>
      </c>
      <c r="B39" s="30" t="s">
        <v>79</v>
      </c>
      <c r="C39" s="11">
        <v>263.39999999999998</v>
      </c>
      <c r="D39" s="11">
        <v>278.89999999999998</v>
      </c>
      <c r="E39" s="11">
        <f t="shared" si="0"/>
        <v>15.5</v>
      </c>
      <c r="F39" s="11" t="s">
        <v>80</v>
      </c>
      <c r="G39" s="11">
        <v>263.39999999999998</v>
      </c>
      <c r="H39" s="11">
        <v>263.39999999999998</v>
      </c>
      <c r="I39" s="11">
        <f t="shared" si="1"/>
        <v>0</v>
      </c>
      <c r="J39" s="11">
        <v>263.39999999999998</v>
      </c>
      <c r="K39" s="11">
        <v>263.39999999999998</v>
      </c>
      <c r="L39" s="11">
        <f t="shared" si="2"/>
        <v>0</v>
      </c>
    </row>
    <row r="40" spans="1:247" s="21" customFormat="1" ht="66" customHeight="1" x14ac:dyDescent="0.25">
      <c r="A40" s="29" t="s">
        <v>81</v>
      </c>
      <c r="B40" s="30" t="s">
        <v>79</v>
      </c>
      <c r="C40" s="11">
        <v>11.2</v>
      </c>
      <c r="D40" s="11">
        <v>11.2</v>
      </c>
      <c r="E40" s="11">
        <f t="shared" si="0"/>
        <v>0</v>
      </c>
      <c r="F40" s="11"/>
      <c r="G40" s="11">
        <v>11.2</v>
      </c>
      <c r="H40" s="11">
        <v>11.2</v>
      </c>
      <c r="I40" s="11">
        <f t="shared" si="1"/>
        <v>0</v>
      </c>
      <c r="J40" s="11">
        <v>11.2</v>
      </c>
      <c r="K40" s="11">
        <v>11.2</v>
      </c>
      <c r="L40" s="11">
        <f t="shared" si="2"/>
        <v>0</v>
      </c>
    </row>
    <row r="41" spans="1:247" s="21" customFormat="1" ht="66" customHeight="1" x14ac:dyDescent="0.25">
      <c r="A41" s="29" t="s">
        <v>82</v>
      </c>
      <c r="B41" s="30" t="s">
        <v>79</v>
      </c>
      <c r="C41" s="11">
        <v>1015.6</v>
      </c>
      <c r="D41" s="11">
        <v>1015.6</v>
      </c>
      <c r="E41" s="11">
        <f t="shared" si="0"/>
        <v>0</v>
      </c>
      <c r="F41" s="11"/>
      <c r="G41" s="11">
        <v>787</v>
      </c>
      <c r="H41" s="11">
        <v>787</v>
      </c>
      <c r="I41" s="11">
        <f t="shared" si="1"/>
        <v>0</v>
      </c>
      <c r="J41" s="11">
        <v>787</v>
      </c>
      <c r="K41" s="11">
        <v>787</v>
      </c>
      <c r="L41" s="11">
        <f t="shared" si="2"/>
        <v>0</v>
      </c>
    </row>
    <row r="42" spans="1:247" s="21" customFormat="1" ht="78.75" x14ac:dyDescent="0.25">
      <c r="A42" s="29" t="s">
        <v>83</v>
      </c>
      <c r="B42" s="30" t="s">
        <v>79</v>
      </c>
      <c r="C42" s="11">
        <v>176.2</v>
      </c>
      <c r="D42" s="11">
        <v>176.2</v>
      </c>
      <c r="E42" s="11">
        <f t="shared" si="0"/>
        <v>0</v>
      </c>
      <c r="F42" s="11"/>
      <c r="G42" s="11">
        <v>176.2</v>
      </c>
      <c r="H42" s="11">
        <v>176.2</v>
      </c>
      <c r="I42" s="11">
        <f t="shared" si="1"/>
        <v>0</v>
      </c>
      <c r="J42" s="11">
        <v>176.2</v>
      </c>
      <c r="K42" s="11">
        <v>176.2</v>
      </c>
      <c r="L42" s="11">
        <f t="shared" si="2"/>
        <v>0</v>
      </c>
    </row>
    <row r="43" spans="1:247" s="21" customFormat="1" ht="63" x14ac:dyDescent="0.25">
      <c r="A43" s="29" t="s">
        <v>84</v>
      </c>
      <c r="B43" s="31" t="s">
        <v>85</v>
      </c>
      <c r="C43" s="11">
        <v>8920</v>
      </c>
      <c r="D43" s="11">
        <v>8176</v>
      </c>
      <c r="E43" s="11">
        <f t="shared" si="0"/>
        <v>-744</v>
      </c>
      <c r="F43" s="11" t="s">
        <v>80</v>
      </c>
      <c r="G43" s="11">
        <v>8920</v>
      </c>
      <c r="H43" s="11">
        <v>8920</v>
      </c>
      <c r="I43" s="11">
        <f t="shared" si="1"/>
        <v>0</v>
      </c>
      <c r="J43" s="11">
        <v>8920</v>
      </c>
      <c r="K43" s="11">
        <v>8920</v>
      </c>
      <c r="L43" s="11">
        <f t="shared" si="2"/>
        <v>0</v>
      </c>
    </row>
    <row r="44" spans="1:247" s="21" customFormat="1" ht="110.25" x14ac:dyDescent="0.25">
      <c r="A44" s="29" t="s">
        <v>86</v>
      </c>
      <c r="B44" s="31" t="s">
        <v>87</v>
      </c>
      <c r="C44" s="11">
        <v>18</v>
      </c>
      <c r="D44" s="11">
        <v>18</v>
      </c>
      <c r="E44" s="11">
        <f t="shared" si="0"/>
        <v>0</v>
      </c>
      <c r="F44" s="11"/>
      <c r="G44" s="11"/>
      <c r="H44" s="11"/>
      <c r="I44" s="11">
        <f t="shared" si="1"/>
        <v>0</v>
      </c>
      <c r="J44" s="11"/>
      <c r="K44" s="11"/>
      <c r="L44" s="11">
        <f t="shared" si="2"/>
        <v>0</v>
      </c>
    </row>
    <row r="45" spans="1:247" s="21" customFormat="1" ht="63" x14ac:dyDescent="0.25">
      <c r="A45" s="29" t="s">
        <v>88</v>
      </c>
      <c r="B45" s="30" t="s">
        <v>89</v>
      </c>
      <c r="C45" s="11">
        <v>1611</v>
      </c>
      <c r="D45" s="11">
        <v>1611</v>
      </c>
      <c r="E45" s="11">
        <f t="shared" si="0"/>
        <v>0</v>
      </c>
      <c r="F45" s="11"/>
      <c r="G45" s="11">
        <v>330</v>
      </c>
      <c r="H45" s="11">
        <v>330</v>
      </c>
      <c r="I45" s="11">
        <f t="shared" si="1"/>
        <v>0</v>
      </c>
      <c r="J45" s="11">
        <v>330</v>
      </c>
      <c r="K45" s="11">
        <v>330</v>
      </c>
      <c r="L45" s="11">
        <f t="shared" si="2"/>
        <v>0</v>
      </c>
    </row>
    <row r="46" spans="1:247" s="21" customFormat="1" ht="78.75" x14ac:dyDescent="0.25">
      <c r="A46" s="29" t="s">
        <v>90</v>
      </c>
      <c r="B46" s="16" t="s">
        <v>91</v>
      </c>
      <c r="C46" s="11">
        <v>10193.9</v>
      </c>
      <c r="D46" s="11">
        <v>10613.9</v>
      </c>
      <c r="E46" s="11">
        <f t="shared" si="0"/>
        <v>420</v>
      </c>
      <c r="F46" s="11" t="s">
        <v>80</v>
      </c>
      <c r="G46" s="11">
        <v>8341</v>
      </c>
      <c r="H46" s="11">
        <v>8341</v>
      </c>
      <c r="I46" s="11">
        <f t="shared" si="1"/>
        <v>0</v>
      </c>
      <c r="J46" s="11">
        <v>8237.9</v>
      </c>
      <c r="K46" s="11">
        <v>8237.9</v>
      </c>
      <c r="L46" s="11">
        <f t="shared" si="2"/>
        <v>0</v>
      </c>
    </row>
    <row r="47" spans="1:247" s="21" customFormat="1" ht="15.75" x14ac:dyDescent="0.25">
      <c r="A47" s="8" t="s">
        <v>92</v>
      </c>
      <c r="B47" s="9" t="s">
        <v>93</v>
      </c>
      <c r="C47" s="10">
        <f>SUM(C48:C50)</f>
        <v>1645.1000000000001</v>
      </c>
      <c r="D47" s="10">
        <f>SUM(D48:D50)</f>
        <v>1645.1</v>
      </c>
      <c r="E47" s="11">
        <f t="shared" si="0"/>
        <v>0</v>
      </c>
      <c r="F47" s="11"/>
      <c r="G47" s="10">
        <f>SUM(G48:G50)</f>
        <v>3607.1</v>
      </c>
      <c r="H47" s="10">
        <f>SUM(H48:H50)</f>
        <v>3607.1</v>
      </c>
      <c r="I47" s="11">
        <f t="shared" si="1"/>
        <v>0</v>
      </c>
      <c r="J47" s="10">
        <f>SUM(J48:J50)</f>
        <v>3751.4</v>
      </c>
      <c r="K47" s="10">
        <f>SUM(K48:K50)</f>
        <v>3751.4</v>
      </c>
      <c r="L47" s="11">
        <f t="shared" si="2"/>
        <v>0</v>
      </c>
    </row>
    <row r="48" spans="1:247" s="33" customFormat="1" ht="78.75" x14ac:dyDescent="0.2">
      <c r="A48" s="7" t="s">
        <v>94</v>
      </c>
      <c r="B48" s="16" t="s">
        <v>95</v>
      </c>
      <c r="C48" s="32">
        <v>971.4</v>
      </c>
      <c r="D48" s="32">
        <v>955.1</v>
      </c>
      <c r="E48" s="11">
        <f t="shared" si="0"/>
        <v>-16.299999999999955</v>
      </c>
      <c r="F48" s="11" t="s">
        <v>17</v>
      </c>
      <c r="G48" s="11">
        <v>1770.8</v>
      </c>
      <c r="H48" s="11">
        <v>1770.8</v>
      </c>
      <c r="I48" s="11">
        <f t="shared" si="1"/>
        <v>0</v>
      </c>
      <c r="J48" s="11">
        <v>1841.7</v>
      </c>
      <c r="K48" s="11">
        <v>1841.7</v>
      </c>
      <c r="L48" s="11">
        <f t="shared" si="2"/>
        <v>0</v>
      </c>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row>
    <row r="49" spans="1:246" s="33" customFormat="1" ht="63" x14ac:dyDescent="0.2">
      <c r="A49" s="7" t="s">
        <v>96</v>
      </c>
      <c r="B49" s="16" t="s">
        <v>97</v>
      </c>
      <c r="C49" s="32">
        <v>365</v>
      </c>
      <c r="D49" s="32">
        <v>365</v>
      </c>
      <c r="E49" s="11">
        <f t="shared" si="0"/>
        <v>0</v>
      </c>
      <c r="F49" s="11"/>
      <c r="G49" s="11">
        <v>622.20000000000005</v>
      </c>
      <c r="H49" s="11">
        <v>622.20000000000005</v>
      </c>
      <c r="I49" s="11">
        <f t="shared" si="1"/>
        <v>0</v>
      </c>
      <c r="J49" s="11">
        <v>647.1</v>
      </c>
      <c r="K49" s="11">
        <v>647.1</v>
      </c>
      <c r="L49" s="11">
        <f t="shared" si="2"/>
        <v>0</v>
      </c>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row>
    <row r="50" spans="1:246" s="33" customFormat="1" ht="63" x14ac:dyDescent="0.2">
      <c r="A50" s="7" t="s">
        <v>98</v>
      </c>
      <c r="B50" s="16" t="s">
        <v>99</v>
      </c>
      <c r="C50" s="34">
        <v>308.7</v>
      </c>
      <c r="D50" s="34">
        <v>325</v>
      </c>
      <c r="E50" s="11">
        <f t="shared" si="0"/>
        <v>16.300000000000011</v>
      </c>
      <c r="F50" s="11" t="s">
        <v>17</v>
      </c>
      <c r="G50" s="11">
        <v>1214.0999999999999</v>
      </c>
      <c r="H50" s="11">
        <v>1214.0999999999999</v>
      </c>
      <c r="I50" s="11">
        <f t="shared" si="1"/>
        <v>0</v>
      </c>
      <c r="J50" s="11">
        <v>1262.5999999999999</v>
      </c>
      <c r="K50" s="11">
        <v>1262.5999999999999</v>
      </c>
      <c r="L50" s="11">
        <f t="shared" si="2"/>
        <v>0</v>
      </c>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row>
    <row r="51" spans="1:246" s="33" customFormat="1" ht="31.5" x14ac:dyDescent="0.2">
      <c r="A51" s="8" t="s">
        <v>100</v>
      </c>
      <c r="B51" s="9" t="s">
        <v>101</v>
      </c>
      <c r="C51" s="10">
        <f>C52+C57</f>
        <v>13994.400000000001</v>
      </c>
      <c r="D51" s="10">
        <f>D52+D57</f>
        <v>13383.8</v>
      </c>
      <c r="E51" s="11">
        <f t="shared" si="0"/>
        <v>-610.60000000000218</v>
      </c>
      <c r="F51" s="11"/>
      <c r="G51" s="10">
        <f>G52+G57</f>
        <v>10829.300000000001</v>
      </c>
      <c r="H51" s="10">
        <f>H52+H57</f>
        <v>10829.300000000001</v>
      </c>
      <c r="I51" s="11">
        <f t="shared" si="1"/>
        <v>0</v>
      </c>
      <c r="J51" s="10">
        <f>J52+J57</f>
        <v>10875.800000000001</v>
      </c>
      <c r="K51" s="10">
        <f>K52+K57</f>
        <v>10875.800000000001</v>
      </c>
      <c r="L51" s="11">
        <f t="shared" si="2"/>
        <v>0</v>
      </c>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row>
    <row r="52" spans="1:246" s="33" customFormat="1" ht="31.5" x14ac:dyDescent="0.2">
      <c r="A52" s="7" t="s">
        <v>102</v>
      </c>
      <c r="B52" s="16" t="s">
        <v>103</v>
      </c>
      <c r="C52" s="10">
        <f>SUM(C53:C56)</f>
        <v>11795.300000000001</v>
      </c>
      <c r="D52" s="10">
        <f>SUM(D53:D56)</f>
        <v>11081.4</v>
      </c>
      <c r="E52" s="11">
        <f t="shared" si="0"/>
        <v>-713.90000000000146</v>
      </c>
      <c r="F52" s="11"/>
      <c r="G52" s="10">
        <f>SUM(G53:G56)</f>
        <v>9158.7000000000007</v>
      </c>
      <c r="H52" s="10">
        <f>SUM(H53:H56)</f>
        <v>9158.7000000000007</v>
      </c>
      <c r="I52" s="11">
        <f t="shared" si="1"/>
        <v>0</v>
      </c>
      <c r="J52" s="10">
        <f>SUM(J53:J56)</f>
        <v>9158.7000000000007</v>
      </c>
      <c r="K52" s="10">
        <f>SUM(K53:K56)</f>
        <v>9158.7000000000007</v>
      </c>
      <c r="L52" s="11">
        <f t="shared" si="2"/>
        <v>0</v>
      </c>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row>
    <row r="53" spans="1:246" s="33" customFormat="1" ht="31.5" x14ac:dyDescent="0.2">
      <c r="A53" s="7" t="s">
        <v>104</v>
      </c>
      <c r="B53" s="16" t="s">
        <v>103</v>
      </c>
      <c r="C53" s="11">
        <v>2435.1999999999998</v>
      </c>
      <c r="D53" s="11">
        <v>2435.1999999999998</v>
      </c>
      <c r="E53" s="11">
        <f t="shared" si="0"/>
        <v>0</v>
      </c>
      <c r="F53" s="11"/>
      <c r="G53" s="11">
        <v>0</v>
      </c>
      <c r="H53" s="11">
        <v>0</v>
      </c>
      <c r="I53" s="11">
        <f t="shared" si="1"/>
        <v>0</v>
      </c>
      <c r="J53" s="11">
        <v>0</v>
      </c>
      <c r="K53" s="11">
        <v>0</v>
      </c>
      <c r="L53" s="11">
        <f t="shared" si="2"/>
        <v>0</v>
      </c>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row>
    <row r="54" spans="1:246" s="33" customFormat="1" ht="67.5" customHeight="1" x14ac:dyDescent="0.2">
      <c r="A54" s="7" t="s">
        <v>105</v>
      </c>
      <c r="B54" s="16" t="s">
        <v>106</v>
      </c>
      <c r="C54" s="11">
        <v>8200</v>
      </c>
      <c r="D54" s="11">
        <v>7400</v>
      </c>
      <c r="E54" s="11">
        <f t="shared" si="0"/>
        <v>-800</v>
      </c>
      <c r="F54" s="11" t="s">
        <v>107</v>
      </c>
      <c r="G54" s="11">
        <v>8200</v>
      </c>
      <c r="H54" s="11">
        <v>8200</v>
      </c>
      <c r="I54" s="11">
        <f t="shared" si="1"/>
        <v>0</v>
      </c>
      <c r="J54" s="11">
        <v>8200</v>
      </c>
      <c r="K54" s="11">
        <v>8200</v>
      </c>
      <c r="L54" s="11">
        <f t="shared" si="2"/>
        <v>0</v>
      </c>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row>
    <row r="55" spans="1:246" s="33" customFormat="1" ht="67.5" customHeight="1" x14ac:dyDescent="0.2">
      <c r="A55" s="7" t="s">
        <v>108</v>
      </c>
      <c r="B55" s="16" t="s">
        <v>106</v>
      </c>
      <c r="C55" s="11">
        <v>1.4</v>
      </c>
      <c r="D55" s="11">
        <v>1.4</v>
      </c>
      <c r="E55" s="11">
        <f t="shared" si="0"/>
        <v>0</v>
      </c>
      <c r="F55" s="11"/>
      <c r="G55" s="11"/>
      <c r="H55" s="11"/>
      <c r="I55" s="11">
        <f t="shared" si="1"/>
        <v>0</v>
      </c>
      <c r="J55" s="11"/>
      <c r="K55" s="11"/>
      <c r="L55" s="11">
        <f t="shared" si="2"/>
        <v>0</v>
      </c>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row>
    <row r="56" spans="1:246" s="33" customFormat="1" ht="63" x14ac:dyDescent="0.2">
      <c r="A56" s="7" t="s">
        <v>109</v>
      </c>
      <c r="B56" s="16" t="s">
        <v>103</v>
      </c>
      <c r="C56" s="11">
        <v>1158.7</v>
      </c>
      <c r="D56" s="11">
        <v>1244.8</v>
      </c>
      <c r="E56" s="11">
        <f t="shared" si="0"/>
        <v>86.099999999999909</v>
      </c>
      <c r="F56" s="11" t="s">
        <v>110</v>
      </c>
      <c r="G56" s="11">
        <v>958.7</v>
      </c>
      <c r="H56" s="11">
        <v>958.7</v>
      </c>
      <c r="I56" s="11">
        <f t="shared" si="1"/>
        <v>0</v>
      </c>
      <c r="J56" s="11">
        <v>958.7</v>
      </c>
      <c r="K56" s="11">
        <v>958.7</v>
      </c>
      <c r="L56" s="11">
        <f t="shared" si="2"/>
        <v>0</v>
      </c>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row>
    <row r="57" spans="1:246" s="33" customFormat="1" ht="15.75" x14ac:dyDescent="0.2">
      <c r="A57" s="8" t="s">
        <v>111</v>
      </c>
      <c r="B57" s="9" t="s">
        <v>112</v>
      </c>
      <c r="C57" s="10">
        <f>C58+C63</f>
        <v>2199.1</v>
      </c>
      <c r="D57" s="10">
        <f>D58+D63</f>
        <v>2302.4</v>
      </c>
      <c r="E57" s="11">
        <f>D57-C57</f>
        <v>103.30000000000018</v>
      </c>
      <c r="F57" s="11"/>
      <c r="G57" s="10">
        <f>G58+G63</f>
        <v>1670.6</v>
      </c>
      <c r="H57" s="10">
        <f>H58+H63</f>
        <v>1670.6</v>
      </c>
      <c r="I57" s="11">
        <f t="shared" si="1"/>
        <v>0</v>
      </c>
      <c r="J57" s="10">
        <f>J58+J63</f>
        <v>1717.1</v>
      </c>
      <c r="K57" s="10">
        <f>K58+K63</f>
        <v>1717.1</v>
      </c>
      <c r="L57" s="11">
        <f t="shared" si="2"/>
        <v>0</v>
      </c>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row>
    <row r="58" spans="1:246" ht="47.25" x14ac:dyDescent="0.25">
      <c r="A58" s="7" t="s">
        <v>113</v>
      </c>
      <c r="B58" s="16" t="s">
        <v>114</v>
      </c>
      <c r="C58" s="11">
        <f>SUM(C59:C61)</f>
        <v>1561.2</v>
      </c>
      <c r="D58" s="11">
        <f>SUM(D59:D62)</f>
        <v>1589.5</v>
      </c>
      <c r="E58" s="11">
        <f>D58-C58</f>
        <v>28.299999999999955</v>
      </c>
      <c r="F58" s="11"/>
      <c r="G58" s="11">
        <f>SUM(G59:G61)</f>
        <v>954.8</v>
      </c>
      <c r="H58" s="11">
        <f>SUM(H59:H61)</f>
        <v>954.8</v>
      </c>
      <c r="I58" s="11">
        <f t="shared" si="1"/>
        <v>0</v>
      </c>
      <c r="J58" s="11">
        <f>SUM(J59:J61)</f>
        <v>1001.3000000000001</v>
      </c>
      <c r="K58" s="11">
        <f>SUM(K59:K61)</f>
        <v>1001.3000000000001</v>
      </c>
      <c r="L58" s="11">
        <f t="shared" si="2"/>
        <v>0</v>
      </c>
    </row>
    <row r="59" spans="1:246" ht="47.25" x14ac:dyDescent="0.25">
      <c r="A59" s="7" t="s">
        <v>115</v>
      </c>
      <c r="B59" s="16" t="s">
        <v>114</v>
      </c>
      <c r="C59" s="11">
        <v>437.7</v>
      </c>
      <c r="D59" s="11">
        <v>437.7</v>
      </c>
      <c r="E59" s="11">
        <f t="shared" si="0"/>
        <v>0</v>
      </c>
      <c r="F59" s="11"/>
      <c r="G59" s="11">
        <v>128.4</v>
      </c>
      <c r="H59" s="11">
        <v>128.4</v>
      </c>
      <c r="I59" s="11">
        <f t="shared" si="1"/>
        <v>0</v>
      </c>
      <c r="J59" s="11">
        <v>130.80000000000001</v>
      </c>
      <c r="K59" s="11">
        <v>130.80000000000001</v>
      </c>
      <c r="L59" s="11">
        <f t="shared" si="2"/>
        <v>0</v>
      </c>
    </row>
    <row r="60" spans="1:246" ht="47.25" x14ac:dyDescent="0.25">
      <c r="A60" s="7" t="s">
        <v>116</v>
      </c>
      <c r="B60" s="16" t="s">
        <v>114</v>
      </c>
      <c r="C60" s="11">
        <v>36</v>
      </c>
      <c r="D60" s="11">
        <v>36</v>
      </c>
      <c r="E60" s="11">
        <f t="shared" si="0"/>
        <v>0</v>
      </c>
      <c r="F60" s="11"/>
      <c r="G60" s="11">
        <v>18.899999999999999</v>
      </c>
      <c r="H60" s="11">
        <v>18.899999999999999</v>
      </c>
      <c r="I60" s="11">
        <f t="shared" si="1"/>
        <v>0</v>
      </c>
      <c r="J60" s="11">
        <v>18.899999999999999</v>
      </c>
      <c r="K60" s="11">
        <v>18.899999999999999</v>
      </c>
      <c r="L60" s="11">
        <f t="shared" si="2"/>
        <v>0</v>
      </c>
    </row>
    <row r="61" spans="1:246" ht="47.25" x14ac:dyDescent="0.25">
      <c r="A61" s="7" t="s">
        <v>117</v>
      </c>
      <c r="B61" s="16" t="s">
        <v>114</v>
      </c>
      <c r="C61" s="11">
        <v>1087.5</v>
      </c>
      <c r="D61" s="11">
        <v>1087.5</v>
      </c>
      <c r="E61" s="11">
        <f t="shared" si="0"/>
        <v>0</v>
      </c>
      <c r="F61" s="11"/>
      <c r="G61" s="11">
        <v>807.5</v>
      </c>
      <c r="H61" s="11">
        <v>807.5</v>
      </c>
      <c r="I61" s="11">
        <f t="shared" si="1"/>
        <v>0</v>
      </c>
      <c r="J61" s="11">
        <v>851.6</v>
      </c>
      <c r="K61" s="11">
        <v>851.6</v>
      </c>
      <c r="L61" s="11">
        <f t="shared" si="2"/>
        <v>0</v>
      </c>
    </row>
    <row r="62" spans="1:246" ht="47.25" x14ac:dyDescent="0.25">
      <c r="A62" s="7" t="s">
        <v>118</v>
      </c>
      <c r="B62" s="16" t="s">
        <v>114</v>
      </c>
      <c r="C62" s="11">
        <v>0</v>
      </c>
      <c r="D62" s="11">
        <v>28.3</v>
      </c>
      <c r="E62" s="11">
        <f>D62-C62</f>
        <v>28.3</v>
      </c>
      <c r="F62" s="11" t="s">
        <v>119</v>
      </c>
      <c r="G62" s="11"/>
      <c r="H62" s="11"/>
      <c r="I62" s="11"/>
      <c r="J62" s="11"/>
      <c r="K62" s="11"/>
      <c r="L62" s="11"/>
    </row>
    <row r="63" spans="1:246" ht="31.5" x14ac:dyDescent="0.25">
      <c r="A63" s="7" t="s">
        <v>120</v>
      </c>
      <c r="B63" s="16" t="s">
        <v>121</v>
      </c>
      <c r="C63" s="11">
        <f>SUM(C64:C69)</f>
        <v>637.9</v>
      </c>
      <c r="D63" s="11">
        <f>SUM(D64:D69)</f>
        <v>712.9</v>
      </c>
      <c r="E63" s="11">
        <f t="shared" si="0"/>
        <v>75</v>
      </c>
      <c r="F63" s="11"/>
      <c r="G63" s="11">
        <f>SUM(G64:G69)</f>
        <v>715.8</v>
      </c>
      <c r="H63" s="11">
        <f>SUM(H64:H69)</f>
        <v>715.8</v>
      </c>
      <c r="I63" s="11">
        <f t="shared" si="1"/>
        <v>0</v>
      </c>
      <c r="J63" s="11">
        <f>SUM(J64:J69)</f>
        <v>715.8</v>
      </c>
      <c r="K63" s="11">
        <f>SUM(K64:K69)</f>
        <v>715.8</v>
      </c>
      <c r="L63" s="11">
        <f t="shared" si="2"/>
        <v>0</v>
      </c>
    </row>
    <row r="64" spans="1:246" ht="31.5" x14ac:dyDescent="0.25">
      <c r="A64" s="7" t="s">
        <v>122</v>
      </c>
      <c r="B64" s="16" t="s">
        <v>121</v>
      </c>
      <c r="C64" s="11">
        <v>0</v>
      </c>
      <c r="D64" s="11">
        <v>0</v>
      </c>
      <c r="E64" s="11">
        <f t="shared" si="0"/>
        <v>0</v>
      </c>
      <c r="F64" s="11"/>
      <c r="G64" s="11">
        <v>451.1</v>
      </c>
      <c r="H64" s="11">
        <v>451.1</v>
      </c>
      <c r="I64" s="11">
        <f t="shared" si="1"/>
        <v>0</v>
      </c>
      <c r="J64" s="11">
        <v>451.1</v>
      </c>
      <c r="K64" s="11">
        <v>451.1</v>
      </c>
      <c r="L64" s="11">
        <f t="shared" si="2"/>
        <v>0</v>
      </c>
    </row>
    <row r="65" spans="1:13" ht="31.5" x14ac:dyDescent="0.25">
      <c r="A65" s="7" t="s">
        <v>123</v>
      </c>
      <c r="B65" s="16" t="s">
        <v>121</v>
      </c>
      <c r="C65" s="11">
        <v>297.89999999999998</v>
      </c>
      <c r="D65" s="11">
        <v>297.89999999999998</v>
      </c>
      <c r="E65" s="11">
        <f t="shared" si="0"/>
        <v>0</v>
      </c>
      <c r="F65" s="11"/>
      <c r="G65" s="11">
        <v>264.7</v>
      </c>
      <c r="H65" s="11">
        <v>264.7</v>
      </c>
      <c r="I65" s="11">
        <f t="shared" si="1"/>
        <v>0</v>
      </c>
      <c r="J65" s="11">
        <v>264.7</v>
      </c>
      <c r="K65" s="11">
        <v>264.7</v>
      </c>
      <c r="L65" s="11">
        <f t="shared" si="2"/>
        <v>0</v>
      </c>
    </row>
    <row r="66" spans="1:13" ht="31.5" x14ac:dyDescent="0.25">
      <c r="A66" s="7" t="s">
        <v>124</v>
      </c>
      <c r="B66" s="16" t="s">
        <v>121</v>
      </c>
      <c r="C66" s="11">
        <v>3.9</v>
      </c>
      <c r="D66" s="11">
        <v>3.9</v>
      </c>
      <c r="E66" s="11">
        <f t="shared" si="0"/>
        <v>0</v>
      </c>
      <c r="F66" s="11"/>
      <c r="G66" s="11"/>
      <c r="H66" s="11"/>
      <c r="I66" s="11">
        <f t="shared" si="1"/>
        <v>0</v>
      </c>
      <c r="J66" s="11"/>
      <c r="K66" s="11"/>
      <c r="L66" s="11">
        <f t="shared" si="2"/>
        <v>0</v>
      </c>
    </row>
    <row r="67" spans="1:13" ht="94.5" x14ac:dyDescent="0.25">
      <c r="A67" s="7" t="s">
        <v>125</v>
      </c>
      <c r="B67" s="16" t="s">
        <v>121</v>
      </c>
      <c r="C67" s="11">
        <v>207.1</v>
      </c>
      <c r="D67" s="11">
        <v>278.60000000000002</v>
      </c>
      <c r="E67" s="11">
        <f t="shared" si="0"/>
        <v>71.500000000000028</v>
      </c>
      <c r="F67" s="11" t="s">
        <v>126</v>
      </c>
      <c r="G67" s="11"/>
      <c r="H67" s="11"/>
      <c r="I67" s="11">
        <f t="shared" si="1"/>
        <v>0</v>
      </c>
      <c r="J67" s="11"/>
      <c r="K67" s="11"/>
      <c r="L67" s="11">
        <f t="shared" si="2"/>
        <v>0</v>
      </c>
    </row>
    <row r="68" spans="1:13" ht="78.75" x14ac:dyDescent="0.25">
      <c r="A68" s="7" t="s">
        <v>127</v>
      </c>
      <c r="B68" s="16" t="s">
        <v>121</v>
      </c>
      <c r="C68" s="11">
        <v>128.9</v>
      </c>
      <c r="D68" s="11">
        <v>132.4</v>
      </c>
      <c r="E68" s="11">
        <f t="shared" si="0"/>
        <v>3.5</v>
      </c>
      <c r="F68" s="11" t="s">
        <v>128</v>
      </c>
      <c r="G68" s="11"/>
      <c r="H68" s="11"/>
      <c r="I68" s="11">
        <f t="shared" si="1"/>
        <v>0</v>
      </c>
      <c r="J68" s="11"/>
      <c r="K68" s="11"/>
      <c r="L68" s="11">
        <f t="shared" si="2"/>
        <v>0</v>
      </c>
    </row>
    <row r="69" spans="1:13" ht="31.5" x14ac:dyDescent="0.25">
      <c r="A69" s="7" t="s">
        <v>129</v>
      </c>
      <c r="B69" s="16" t="s">
        <v>121</v>
      </c>
      <c r="C69" s="11">
        <v>0.1</v>
      </c>
      <c r="D69" s="11">
        <v>0.1</v>
      </c>
      <c r="E69" s="11">
        <f t="shared" si="0"/>
        <v>0</v>
      </c>
      <c r="F69" s="11"/>
      <c r="G69" s="11"/>
      <c r="H69" s="11"/>
      <c r="I69" s="11">
        <f t="shared" si="1"/>
        <v>0</v>
      </c>
      <c r="J69" s="11"/>
      <c r="K69" s="11"/>
      <c r="L69" s="11">
        <f t="shared" si="2"/>
        <v>0</v>
      </c>
    </row>
    <row r="70" spans="1:13" ht="31.5" x14ac:dyDescent="0.25">
      <c r="A70" s="8" t="s">
        <v>130</v>
      </c>
      <c r="B70" s="9" t="s">
        <v>131</v>
      </c>
      <c r="C70" s="10">
        <f>SUM(C71:C79)</f>
        <v>48452.1</v>
      </c>
      <c r="D70" s="10">
        <f>SUM(D71:D79)</f>
        <v>49388.3</v>
      </c>
      <c r="E70" s="11">
        <f t="shared" si="0"/>
        <v>936.20000000000437</v>
      </c>
      <c r="F70" s="11"/>
      <c r="G70" s="10">
        <f>SUM(G71:G79)</f>
        <v>22048.2</v>
      </c>
      <c r="H70" s="10">
        <f>SUM(H71:H79)</f>
        <v>22048.2</v>
      </c>
      <c r="I70" s="11">
        <f t="shared" si="1"/>
        <v>0</v>
      </c>
      <c r="J70" s="10">
        <f>SUM(J71:J79)</f>
        <v>20494.2</v>
      </c>
      <c r="K70" s="10">
        <f>SUM(K71:K79)</f>
        <v>20494.2</v>
      </c>
      <c r="L70" s="11">
        <f t="shared" si="2"/>
        <v>0</v>
      </c>
    </row>
    <row r="71" spans="1:13" ht="81" customHeight="1" x14ac:dyDescent="0.25">
      <c r="A71" s="19" t="s">
        <v>132</v>
      </c>
      <c r="B71" s="16" t="s">
        <v>133</v>
      </c>
      <c r="C71" s="11">
        <v>17.8</v>
      </c>
      <c r="D71" s="11">
        <v>17.8</v>
      </c>
      <c r="E71" s="11">
        <f t="shared" ref="E71:E136" si="3">D71-C71</f>
        <v>0</v>
      </c>
      <c r="F71" s="11"/>
      <c r="G71" s="11">
        <v>12.2</v>
      </c>
      <c r="H71" s="11">
        <v>12.2</v>
      </c>
      <c r="I71" s="11">
        <f t="shared" ref="I71:I136" si="4">H71-G71</f>
        <v>0</v>
      </c>
      <c r="J71" s="11">
        <v>12.2</v>
      </c>
      <c r="K71" s="11">
        <v>12.2</v>
      </c>
      <c r="L71" s="11">
        <f t="shared" ref="L71:L136" si="5">K71-J71</f>
        <v>0</v>
      </c>
      <c r="M71" s="35"/>
    </row>
    <row r="72" spans="1:13" ht="84.75" customHeight="1" x14ac:dyDescent="0.25">
      <c r="A72" s="19" t="s">
        <v>134</v>
      </c>
      <c r="B72" s="16" t="s">
        <v>133</v>
      </c>
      <c r="C72" s="11">
        <v>4.4000000000000004</v>
      </c>
      <c r="D72" s="11">
        <v>4.4000000000000004</v>
      </c>
      <c r="E72" s="11">
        <f t="shared" si="3"/>
        <v>0</v>
      </c>
      <c r="F72" s="11"/>
      <c r="G72" s="11">
        <v>3.5</v>
      </c>
      <c r="H72" s="11">
        <v>3.5</v>
      </c>
      <c r="I72" s="11">
        <f t="shared" si="4"/>
        <v>0</v>
      </c>
      <c r="J72" s="11">
        <v>3.5</v>
      </c>
      <c r="K72" s="11">
        <v>3.5</v>
      </c>
      <c r="L72" s="11">
        <f t="shared" si="5"/>
        <v>0</v>
      </c>
      <c r="M72" s="35"/>
    </row>
    <row r="73" spans="1:13" ht="94.5" x14ac:dyDescent="0.25">
      <c r="A73" s="7" t="s">
        <v>135</v>
      </c>
      <c r="B73" s="16" t="s">
        <v>136</v>
      </c>
      <c r="C73" s="11">
        <v>7777.8</v>
      </c>
      <c r="D73" s="11">
        <v>6976.6</v>
      </c>
      <c r="E73" s="11">
        <f t="shared" si="3"/>
        <v>-801.19999999999982</v>
      </c>
      <c r="F73" s="11" t="s">
        <v>80</v>
      </c>
      <c r="G73" s="11">
        <v>4850.3999999999996</v>
      </c>
      <c r="H73" s="11">
        <v>4850.3999999999996</v>
      </c>
      <c r="I73" s="11">
        <f t="shared" si="4"/>
        <v>0</v>
      </c>
      <c r="J73" s="11">
        <v>3296.4</v>
      </c>
      <c r="K73" s="11">
        <v>3296.4</v>
      </c>
      <c r="L73" s="11">
        <f t="shared" si="5"/>
        <v>0</v>
      </c>
    </row>
    <row r="74" spans="1:13" ht="94.5" x14ac:dyDescent="0.25">
      <c r="A74" s="7" t="s">
        <v>137</v>
      </c>
      <c r="B74" s="31" t="s">
        <v>138</v>
      </c>
      <c r="C74" s="36">
        <v>32.1</v>
      </c>
      <c r="D74" s="36">
        <v>85.7</v>
      </c>
      <c r="E74" s="11">
        <f t="shared" si="3"/>
        <v>53.6</v>
      </c>
      <c r="F74" s="11" t="s">
        <v>107</v>
      </c>
      <c r="G74" s="11"/>
      <c r="H74" s="11"/>
      <c r="I74" s="11">
        <f t="shared" si="4"/>
        <v>0</v>
      </c>
      <c r="J74" s="11"/>
      <c r="K74" s="11"/>
      <c r="L74" s="11">
        <f t="shared" si="5"/>
        <v>0</v>
      </c>
    </row>
    <row r="75" spans="1:13" ht="94.5" x14ac:dyDescent="0.25">
      <c r="A75" s="7" t="s">
        <v>139</v>
      </c>
      <c r="B75" s="16" t="s">
        <v>140</v>
      </c>
      <c r="C75" s="11">
        <v>261.2</v>
      </c>
      <c r="D75" s="11">
        <v>261.2</v>
      </c>
      <c r="E75" s="11">
        <f t="shared" si="3"/>
        <v>0</v>
      </c>
      <c r="F75" s="11"/>
      <c r="G75" s="11">
        <v>382.1</v>
      </c>
      <c r="H75" s="11">
        <v>382.1</v>
      </c>
      <c r="I75" s="11">
        <f t="shared" si="4"/>
        <v>0</v>
      </c>
      <c r="J75" s="11">
        <v>382.1</v>
      </c>
      <c r="K75" s="11">
        <v>382.1</v>
      </c>
      <c r="L75" s="11">
        <f t="shared" si="5"/>
        <v>0</v>
      </c>
    </row>
    <row r="76" spans="1:13" ht="63" x14ac:dyDescent="0.25">
      <c r="A76" s="29" t="s">
        <v>141</v>
      </c>
      <c r="B76" s="16" t="s">
        <v>142</v>
      </c>
      <c r="C76" s="11">
        <v>20420.099999999999</v>
      </c>
      <c r="D76" s="11">
        <v>21736.1</v>
      </c>
      <c r="E76" s="11">
        <f t="shared" si="3"/>
        <v>1316</v>
      </c>
      <c r="F76" s="11" t="s">
        <v>80</v>
      </c>
      <c r="G76" s="11">
        <v>12780</v>
      </c>
      <c r="H76" s="11">
        <v>12780</v>
      </c>
      <c r="I76" s="11">
        <f t="shared" si="4"/>
        <v>0</v>
      </c>
      <c r="J76" s="11">
        <v>12780</v>
      </c>
      <c r="K76" s="11">
        <v>12780</v>
      </c>
      <c r="L76" s="11">
        <f t="shared" si="5"/>
        <v>0</v>
      </c>
    </row>
    <row r="77" spans="1:13" ht="63" x14ac:dyDescent="0.25">
      <c r="A77" s="29" t="s">
        <v>143</v>
      </c>
      <c r="B77" s="16" t="s">
        <v>144</v>
      </c>
      <c r="C77" s="11">
        <v>550</v>
      </c>
      <c r="D77" s="11">
        <v>550</v>
      </c>
      <c r="E77" s="11">
        <f t="shared" si="3"/>
        <v>0</v>
      </c>
      <c r="F77" s="11"/>
      <c r="G77" s="11">
        <v>800</v>
      </c>
      <c r="H77" s="11">
        <v>800</v>
      </c>
      <c r="I77" s="11">
        <f t="shared" si="4"/>
        <v>0</v>
      </c>
      <c r="J77" s="11">
        <v>800</v>
      </c>
      <c r="K77" s="11">
        <v>800</v>
      </c>
      <c r="L77" s="11">
        <f t="shared" si="5"/>
        <v>0</v>
      </c>
    </row>
    <row r="78" spans="1:13" ht="81" customHeight="1" x14ac:dyDescent="0.25">
      <c r="A78" s="29" t="s">
        <v>145</v>
      </c>
      <c r="B78" s="31" t="s">
        <v>146</v>
      </c>
      <c r="C78" s="11">
        <v>9388.7000000000007</v>
      </c>
      <c r="D78" s="11">
        <v>9388.7000000000007</v>
      </c>
      <c r="E78" s="11">
        <f t="shared" si="3"/>
        <v>0</v>
      </c>
      <c r="F78" s="11"/>
      <c r="G78" s="11">
        <v>3220</v>
      </c>
      <c r="H78" s="11">
        <v>3220</v>
      </c>
      <c r="I78" s="11">
        <f t="shared" si="4"/>
        <v>0</v>
      </c>
      <c r="J78" s="11">
        <v>3220</v>
      </c>
      <c r="K78" s="11">
        <v>3220</v>
      </c>
      <c r="L78" s="11">
        <f t="shared" si="5"/>
        <v>0</v>
      </c>
    </row>
    <row r="79" spans="1:13" ht="63" x14ac:dyDescent="0.25">
      <c r="A79" s="29" t="s">
        <v>147</v>
      </c>
      <c r="B79" s="31" t="s">
        <v>148</v>
      </c>
      <c r="C79" s="11">
        <v>10000</v>
      </c>
      <c r="D79" s="11">
        <v>10367.799999999999</v>
      </c>
      <c r="E79" s="11">
        <f t="shared" si="3"/>
        <v>367.79999999999927</v>
      </c>
      <c r="F79" s="11" t="s">
        <v>80</v>
      </c>
      <c r="G79" s="11">
        <v>0</v>
      </c>
      <c r="H79" s="11">
        <v>0</v>
      </c>
      <c r="I79" s="11">
        <f t="shared" si="4"/>
        <v>0</v>
      </c>
      <c r="J79" s="11">
        <v>0</v>
      </c>
      <c r="K79" s="11">
        <v>0</v>
      </c>
      <c r="L79" s="11">
        <f t="shared" si="5"/>
        <v>0</v>
      </c>
    </row>
    <row r="80" spans="1:13" ht="15.75" x14ac:dyDescent="0.25">
      <c r="A80" s="8" t="s">
        <v>149</v>
      </c>
      <c r="B80" s="9" t="s">
        <v>150</v>
      </c>
      <c r="C80" s="37">
        <f>SUM(C81:C122)</f>
        <v>12109.629999999997</v>
      </c>
      <c r="D80" s="37">
        <f>SUM(D81:D122)</f>
        <v>12553.529999999999</v>
      </c>
      <c r="E80" s="11">
        <f t="shared" si="3"/>
        <v>443.90000000000146</v>
      </c>
      <c r="F80" s="11"/>
      <c r="G80" s="37">
        <f>SUM(G81:G122)</f>
        <v>5607.2</v>
      </c>
      <c r="H80" s="37">
        <f>SUM(H81:H122)</f>
        <v>5607.2</v>
      </c>
      <c r="I80" s="11">
        <f t="shared" si="4"/>
        <v>0</v>
      </c>
      <c r="J80" s="37">
        <f>SUM(J81:J122)</f>
        <v>5607.2</v>
      </c>
      <c r="K80" s="37">
        <f>SUM(K81:K122)</f>
        <v>5607.2</v>
      </c>
      <c r="L80" s="11">
        <f t="shared" si="5"/>
        <v>0</v>
      </c>
    </row>
    <row r="81" spans="1:249" ht="78.75" x14ac:dyDescent="0.25">
      <c r="A81" s="19" t="s">
        <v>151</v>
      </c>
      <c r="B81" s="16" t="s">
        <v>152</v>
      </c>
      <c r="C81" s="17">
        <v>65.3</v>
      </c>
      <c r="D81" s="17">
        <v>71</v>
      </c>
      <c r="E81" s="11">
        <f t="shared" si="3"/>
        <v>5.7000000000000028</v>
      </c>
      <c r="F81" s="11" t="s">
        <v>17</v>
      </c>
      <c r="G81" s="17">
        <v>65.3</v>
      </c>
      <c r="H81" s="17">
        <v>65.3</v>
      </c>
      <c r="I81" s="11">
        <f t="shared" si="4"/>
        <v>0</v>
      </c>
      <c r="J81" s="17">
        <v>65.3</v>
      </c>
      <c r="K81" s="17">
        <v>65.3</v>
      </c>
      <c r="L81" s="11">
        <f t="shared" si="5"/>
        <v>0</v>
      </c>
    </row>
    <row r="82" spans="1:249" ht="78.75" x14ac:dyDescent="0.25">
      <c r="A82" s="19" t="s">
        <v>153</v>
      </c>
      <c r="B82" s="16" t="s">
        <v>152</v>
      </c>
      <c r="C82" s="17">
        <v>33</v>
      </c>
      <c r="D82" s="17">
        <v>33</v>
      </c>
      <c r="E82" s="11">
        <f t="shared" si="3"/>
        <v>0</v>
      </c>
      <c r="F82" s="11"/>
      <c r="G82" s="17">
        <v>30.8</v>
      </c>
      <c r="H82" s="17">
        <v>30.8</v>
      </c>
      <c r="I82" s="11">
        <f t="shared" si="4"/>
        <v>0</v>
      </c>
      <c r="J82" s="17">
        <v>30.8</v>
      </c>
      <c r="K82" s="17">
        <v>30.8</v>
      </c>
      <c r="L82" s="11">
        <f t="shared" si="5"/>
        <v>0</v>
      </c>
      <c r="N82" s="38"/>
    </row>
    <row r="83" spans="1:249" ht="97.5" customHeight="1" x14ac:dyDescent="0.25">
      <c r="A83" s="19" t="s">
        <v>154</v>
      </c>
      <c r="B83" s="31" t="s">
        <v>155</v>
      </c>
      <c r="C83" s="17">
        <v>20</v>
      </c>
      <c r="D83" s="17">
        <v>20</v>
      </c>
      <c r="E83" s="11">
        <f t="shared" si="3"/>
        <v>0</v>
      </c>
      <c r="F83" s="11"/>
      <c r="G83" s="17">
        <v>61.4</v>
      </c>
      <c r="H83" s="17">
        <v>61.4</v>
      </c>
      <c r="I83" s="11">
        <f t="shared" si="4"/>
        <v>0</v>
      </c>
      <c r="J83" s="17">
        <v>61.4</v>
      </c>
      <c r="K83" s="17">
        <v>61.4</v>
      </c>
      <c r="L83" s="11">
        <f t="shared" si="5"/>
        <v>0</v>
      </c>
    </row>
    <row r="84" spans="1:249" ht="100.5" customHeight="1" x14ac:dyDescent="0.25">
      <c r="A84" s="19" t="s">
        <v>156</v>
      </c>
      <c r="B84" s="31" t="s">
        <v>155</v>
      </c>
      <c r="C84" s="17">
        <v>155.1</v>
      </c>
      <c r="D84" s="17">
        <v>163</v>
      </c>
      <c r="E84" s="11">
        <f t="shared" si="3"/>
        <v>7.9000000000000057</v>
      </c>
      <c r="F84" s="11" t="s">
        <v>17</v>
      </c>
      <c r="G84" s="17">
        <v>128.69999999999999</v>
      </c>
      <c r="H84" s="17">
        <v>128.69999999999999</v>
      </c>
      <c r="I84" s="11">
        <f t="shared" si="4"/>
        <v>0</v>
      </c>
      <c r="J84" s="17">
        <v>128.69999999999999</v>
      </c>
      <c r="K84" s="17">
        <v>128.69999999999999</v>
      </c>
      <c r="L84" s="11">
        <f t="shared" si="5"/>
        <v>0</v>
      </c>
    </row>
    <row r="85" spans="1:249" ht="82.5" customHeight="1" x14ac:dyDescent="0.25">
      <c r="A85" s="39" t="s">
        <v>157</v>
      </c>
      <c r="B85" s="14" t="s">
        <v>158</v>
      </c>
      <c r="C85" s="17">
        <v>14.2</v>
      </c>
      <c r="D85" s="17">
        <v>15.4</v>
      </c>
      <c r="E85" s="11">
        <f t="shared" si="3"/>
        <v>1.2000000000000011</v>
      </c>
      <c r="F85" s="11" t="s">
        <v>159</v>
      </c>
      <c r="G85" s="17">
        <v>5.0999999999999996</v>
      </c>
      <c r="H85" s="17">
        <v>5.0999999999999996</v>
      </c>
      <c r="I85" s="11">
        <f t="shared" si="4"/>
        <v>0</v>
      </c>
      <c r="J85" s="17">
        <v>5.0999999999999996</v>
      </c>
      <c r="K85" s="17">
        <v>5.0999999999999996</v>
      </c>
      <c r="L85" s="11">
        <f t="shared" si="5"/>
        <v>0</v>
      </c>
    </row>
    <row r="86" spans="1:249" ht="84" customHeight="1" x14ac:dyDescent="0.25">
      <c r="A86" s="39" t="s">
        <v>160</v>
      </c>
      <c r="B86" s="14" t="s">
        <v>158</v>
      </c>
      <c r="C86" s="17">
        <v>22.2</v>
      </c>
      <c r="D86" s="17">
        <v>27.4</v>
      </c>
      <c r="E86" s="11">
        <f t="shared" si="3"/>
        <v>5.1999999999999993</v>
      </c>
      <c r="F86" s="11" t="s">
        <v>159</v>
      </c>
      <c r="G86" s="17">
        <v>10.9</v>
      </c>
      <c r="H86" s="17">
        <v>10.9</v>
      </c>
      <c r="I86" s="11">
        <f t="shared" si="4"/>
        <v>0</v>
      </c>
      <c r="J86" s="17">
        <v>10.9</v>
      </c>
      <c r="K86" s="17">
        <v>10.9</v>
      </c>
      <c r="L86" s="11">
        <f t="shared" si="5"/>
        <v>0</v>
      </c>
    </row>
    <row r="87" spans="1:249" ht="78.75" x14ac:dyDescent="0.25">
      <c r="A87" s="29" t="s">
        <v>161</v>
      </c>
      <c r="B87" s="16" t="s">
        <v>162</v>
      </c>
      <c r="C87" s="17">
        <v>5</v>
      </c>
      <c r="D87" s="17">
        <v>5</v>
      </c>
      <c r="E87" s="11">
        <f t="shared" si="3"/>
        <v>0</v>
      </c>
      <c r="F87" s="11"/>
      <c r="G87" s="17">
        <v>70</v>
      </c>
      <c r="H87" s="17">
        <v>70</v>
      </c>
      <c r="I87" s="11">
        <f t="shared" si="4"/>
        <v>0</v>
      </c>
      <c r="J87" s="17">
        <v>70</v>
      </c>
      <c r="K87" s="17">
        <v>70</v>
      </c>
      <c r="L87" s="11">
        <f t="shared" si="5"/>
        <v>0</v>
      </c>
    </row>
    <row r="88" spans="1:249" ht="94.5" x14ac:dyDescent="0.25">
      <c r="A88" s="39" t="s">
        <v>163</v>
      </c>
      <c r="B88" s="14" t="s">
        <v>164</v>
      </c>
      <c r="C88" s="17">
        <v>7.5</v>
      </c>
      <c r="D88" s="17">
        <v>6.3</v>
      </c>
      <c r="E88" s="11">
        <f t="shared" si="3"/>
        <v>-1.2000000000000002</v>
      </c>
      <c r="F88" s="11" t="s">
        <v>159</v>
      </c>
      <c r="G88" s="17">
        <v>24.9</v>
      </c>
      <c r="H88" s="17">
        <v>24.9</v>
      </c>
      <c r="I88" s="11">
        <f t="shared" si="4"/>
        <v>0</v>
      </c>
      <c r="J88" s="17">
        <v>24.9</v>
      </c>
      <c r="K88" s="17">
        <v>24.9</v>
      </c>
      <c r="L88" s="11">
        <f t="shared" si="5"/>
        <v>0</v>
      </c>
    </row>
    <row r="89" spans="1:249" ht="63" customHeight="1" x14ac:dyDescent="0.25">
      <c r="A89" s="39" t="s">
        <v>165</v>
      </c>
      <c r="B89" s="40" t="s">
        <v>166</v>
      </c>
      <c r="C89" s="17">
        <v>0</v>
      </c>
      <c r="D89" s="17">
        <v>0</v>
      </c>
      <c r="E89" s="11">
        <f t="shared" si="3"/>
        <v>0</v>
      </c>
      <c r="F89" s="11"/>
      <c r="G89" s="17">
        <v>70</v>
      </c>
      <c r="H89" s="17">
        <v>70</v>
      </c>
      <c r="I89" s="11">
        <f t="shared" si="4"/>
        <v>0</v>
      </c>
      <c r="J89" s="17">
        <v>70</v>
      </c>
      <c r="K89" s="17">
        <v>70</v>
      </c>
      <c r="L89" s="11">
        <f t="shared" si="5"/>
        <v>0</v>
      </c>
    </row>
    <row r="90" spans="1:249" ht="80.25" customHeight="1" x14ac:dyDescent="0.25">
      <c r="A90" s="39" t="s">
        <v>167</v>
      </c>
      <c r="B90" s="14" t="s">
        <v>168</v>
      </c>
      <c r="C90" s="17">
        <v>7.5</v>
      </c>
      <c r="D90" s="17">
        <v>5</v>
      </c>
      <c r="E90" s="11">
        <f t="shared" si="3"/>
        <v>-2.5</v>
      </c>
      <c r="F90" s="11" t="s">
        <v>17</v>
      </c>
      <c r="G90" s="17">
        <v>7.5</v>
      </c>
      <c r="H90" s="17">
        <v>7.5</v>
      </c>
      <c r="I90" s="11">
        <f t="shared" si="4"/>
        <v>0</v>
      </c>
      <c r="J90" s="17">
        <v>7.5</v>
      </c>
      <c r="K90" s="17">
        <v>7.5</v>
      </c>
      <c r="L90" s="11">
        <f t="shared" si="5"/>
        <v>0</v>
      </c>
    </row>
    <row r="91" spans="1:249" ht="80.25" customHeight="1" x14ac:dyDescent="0.25">
      <c r="A91" s="39" t="s">
        <v>169</v>
      </c>
      <c r="B91" s="41" t="s">
        <v>170</v>
      </c>
      <c r="C91" s="17">
        <v>0</v>
      </c>
      <c r="D91" s="17">
        <v>0.2</v>
      </c>
      <c r="E91" s="11">
        <f t="shared" si="3"/>
        <v>0.2</v>
      </c>
      <c r="F91" s="11" t="s">
        <v>159</v>
      </c>
      <c r="G91" s="17"/>
      <c r="H91" s="17"/>
      <c r="I91" s="11"/>
      <c r="J91" s="17"/>
      <c r="K91" s="17"/>
      <c r="L91" s="11"/>
    </row>
    <row r="92" spans="1:249" s="26" customFormat="1" ht="99" customHeight="1" x14ac:dyDescent="0.25">
      <c r="A92" s="42" t="s">
        <v>171</v>
      </c>
      <c r="B92" s="14" t="s">
        <v>172</v>
      </c>
      <c r="C92" s="17">
        <v>372.8</v>
      </c>
      <c r="D92" s="17">
        <v>374</v>
      </c>
      <c r="E92" s="11">
        <f t="shared" si="3"/>
        <v>1.1999999999999886</v>
      </c>
      <c r="F92" s="11" t="s">
        <v>17</v>
      </c>
      <c r="G92" s="17">
        <v>252</v>
      </c>
      <c r="H92" s="17">
        <v>252</v>
      </c>
      <c r="I92" s="11">
        <f t="shared" si="4"/>
        <v>0</v>
      </c>
      <c r="J92" s="17">
        <v>252</v>
      </c>
      <c r="K92" s="17">
        <v>252</v>
      </c>
      <c r="L92" s="11">
        <f t="shared" si="5"/>
        <v>0</v>
      </c>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row>
    <row r="93" spans="1:249" s="21" customFormat="1" ht="126" x14ac:dyDescent="0.25">
      <c r="A93" s="42" t="s">
        <v>173</v>
      </c>
      <c r="B93" s="14" t="s">
        <v>174</v>
      </c>
      <c r="C93" s="17">
        <v>116.7</v>
      </c>
      <c r="D93" s="17">
        <v>117</v>
      </c>
      <c r="E93" s="11">
        <f t="shared" si="3"/>
        <v>0.29999999999999716</v>
      </c>
      <c r="F93" s="11" t="s">
        <v>17</v>
      </c>
      <c r="G93" s="17">
        <v>38.299999999999997</v>
      </c>
      <c r="H93" s="17">
        <v>38.299999999999997</v>
      </c>
      <c r="I93" s="11">
        <f t="shared" si="4"/>
        <v>0</v>
      </c>
      <c r="J93" s="17">
        <v>38.299999999999997</v>
      </c>
      <c r="K93" s="17">
        <v>38.299999999999997</v>
      </c>
      <c r="L93" s="11">
        <f t="shared" si="5"/>
        <v>0</v>
      </c>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row>
    <row r="94" spans="1:249" s="21" customFormat="1" ht="111" customHeight="1" x14ac:dyDescent="0.25">
      <c r="A94" s="42" t="s">
        <v>175</v>
      </c>
      <c r="B94" s="14" t="s">
        <v>176</v>
      </c>
      <c r="C94" s="17">
        <v>55.9</v>
      </c>
      <c r="D94" s="17">
        <v>55.9</v>
      </c>
      <c r="E94" s="11">
        <f t="shared" si="3"/>
        <v>0</v>
      </c>
      <c r="F94" s="11"/>
      <c r="G94" s="17">
        <v>0</v>
      </c>
      <c r="H94" s="17">
        <v>0</v>
      </c>
      <c r="I94" s="11">
        <f t="shared" si="4"/>
        <v>0</v>
      </c>
      <c r="J94" s="17">
        <v>0</v>
      </c>
      <c r="K94" s="17">
        <v>0</v>
      </c>
      <c r="L94" s="11">
        <f t="shared" si="5"/>
        <v>0</v>
      </c>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row>
    <row r="95" spans="1:249" s="21" customFormat="1" ht="94.5" x14ac:dyDescent="0.25">
      <c r="A95" s="42" t="s">
        <v>177</v>
      </c>
      <c r="B95" s="14" t="s">
        <v>178</v>
      </c>
      <c r="C95" s="17">
        <v>0</v>
      </c>
      <c r="D95" s="17">
        <v>25</v>
      </c>
      <c r="E95" s="11">
        <f t="shared" si="3"/>
        <v>25</v>
      </c>
      <c r="F95" s="11" t="s">
        <v>159</v>
      </c>
      <c r="G95" s="17"/>
      <c r="H95" s="17"/>
      <c r="I95" s="11"/>
      <c r="J95" s="17"/>
      <c r="K95" s="17"/>
      <c r="L95" s="11"/>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row>
    <row r="96" spans="1:249" s="21" customFormat="1" ht="94.5" x14ac:dyDescent="0.25">
      <c r="A96" s="42" t="s">
        <v>179</v>
      </c>
      <c r="B96" s="14" t="s">
        <v>180</v>
      </c>
      <c r="C96" s="17">
        <v>9</v>
      </c>
      <c r="D96" s="17">
        <v>10</v>
      </c>
      <c r="E96" s="11">
        <f t="shared" si="3"/>
        <v>1</v>
      </c>
      <c r="F96" s="11" t="s">
        <v>17</v>
      </c>
      <c r="G96" s="17">
        <v>9</v>
      </c>
      <c r="H96" s="17">
        <v>9</v>
      </c>
      <c r="I96" s="11">
        <f t="shared" si="4"/>
        <v>0</v>
      </c>
      <c r="J96" s="17">
        <v>9</v>
      </c>
      <c r="K96" s="17">
        <v>9</v>
      </c>
      <c r="L96" s="11">
        <f t="shared" si="5"/>
        <v>0</v>
      </c>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row>
    <row r="97" spans="1:249" s="21" customFormat="1" ht="78.75" x14ac:dyDescent="0.25">
      <c r="A97" s="42" t="s">
        <v>181</v>
      </c>
      <c r="B97" s="14" t="s">
        <v>182</v>
      </c>
      <c r="C97" s="17">
        <v>0</v>
      </c>
      <c r="D97" s="17">
        <v>0</v>
      </c>
      <c r="E97" s="11">
        <f t="shared" si="3"/>
        <v>0</v>
      </c>
      <c r="F97" s="11"/>
      <c r="G97" s="17">
        <v>0.1</v>
      </c>
      <c r="H97" s="17">
        <v>0.1</v>
      </c>
      <c r="I97" s="11">
        <f t="shared" si="4"/>
        <v>0</v>
      </c>
      <c r="J97" s="17">
        <v>0.1</v>
      </c>
      <c r="K97" s="17">
        <v>0.1</v>
      </c>
      <c r="L97" s="11">
        <f t="shared" si="5"/>
        <v>0</v>
      </c>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row>
    <row r="98" spans="1:249" s="21" customFormat="1" ht="78.75" x14ac:dyDescent="0.25">
      <c r="A98" s="29" t="s">
        <v>183</v>
      </c>
      <c r="B98" s="16" t="s">
        <v>182</v>
      </c>
      <c r="C98" s="17">
        <v>381.1</v>
      </c>
      <c r="D98" s="17">
        <v>371.1</v>
      </c>
      <c r="E98" s="11">
        <f t="shared" si="3"/>
        <v>-10</v>
      </c>
      <c r="F98" s="11" t="s">
        <v>17</v>
      </c>
      <c r="G98" s="17">
        <v>381.1</v>
      </c>
      <c r="H98" s="17">
        <v>381.1</v>
      </c>
      <c r="I98" s="11">
        <f t="shared" si="4"/>
        <v>0</v>
      </c>
      <c r="J98" s="17">
        <v>381.1</v>
      </c>
      <c r="K98" s="17">
        <v>381.1</v>
      </c>
      <c r="L98" s="11">
        <f t="shared" si="5"/>
        <v>0</v>
      </c>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row>
    <row r="99" spans="1:249" ht="94.5" x14ac:dyDescent="0.25">
      <c r="A99" s="29" t="s">
        <v>184</v>
      </c>
      <c r="B99" s="16" t="s">
        <v>185</v>
      </c>
      <c r="C99" s="17">
        <v>49.8</v>
      </c>
      <c r="D99" s="17">
        <v>56</v>
      </c>
      <c r="E99" s="11">
        <f t="shared" si="3"/>
        <v>6.2000000000000028</v>
      </c>
      <c r="F99" s="11" t="s">
        <v>17</v>
      </c>
      <c r="G99" s="17">
        <v>36</v>
      </c>
      <c r="H99" s="17">
        <v>36</v>
      </c>
      <c r="I99" s="11">
        <f t="shared" si="4"/>
        <v>0</v>
      </c>
      <c r="J99" s="17">
        <v>36</v>
      </c>
      <c r="K99" s="17">
        <v>36</v>
      </c>
      <c r="L99" s="11">
        <f t="shared" si="5"/>
        <v>0</v>
      </c>
    </row>
    <row r="100" spans="1:249" ht="94.5" x14ac:dyDescent="0.25">
      <c r="A100" s="29" t="s">
        <v>186</v>
      </c>
      <c r="B100" s="16" t="s">
        <v>187</v>
      </c>
      <c r="C100" s="17">
        <v>437.4</v>
      </c>
      <c r="D100" s="17">
        <v>475</v>
      </c>
      <c r="E100" s="11">
        <f t="shared" si="3"/>
        <v>37.600000000000023</v>
      </c>
      <c r="F100" s="11" t="s">
        <v>17</v>
      </c>
      <c r="G100" s="17">
        <v>432</v>
      </c>
      <c r="H100" s="17">
        <v>432</v>
      </c>
      <c r="I100" s="11">
        <f t="shared" si="4"/>
        <v>0</v>
      </c>
      <c r="J100" s="17">
        <v>432</v>
      </c>
      <c r="K100" s="17">
        <v>432</v>
      </c>
      <c r="L100" s="11">
        <f t="shared" si="5"/>
        <v>0</v>
      </c>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21"/>
      <c r="EA100" s="21"/>
      <c r="EB100" s="21"/>
      <c r="EC100" s="21"/>
      <c r="ED100" s="21"/>
      <c r="EE100" s="21"/>
      <c r="EF100" s="21"/>
      <c r="EG100" s="21"/>
      <c r="EH100" s="21"/>
      <c r="EI100" s="21"/>
      <c r="EJ100" s="21"/>
      <c r="EK100" s="21"/>
      <c r="EL100" s="21"/>
      <c r="EM100" s="21"/>
      <c r="EN100" s="21"/>
      <c r="EO100" s="21"/>
      <c r="EP100" s="21"/>
      <c r="EQ100" s="21"/>
      <c r="ER100" s="21"/>
      <c r="ES100" s="21"/>
      <c r="ET100" s="21"/>
      <c r="EU100" s="21"/>
      <c r="EV100" s="21"/>
      <c r="EW100" s="21"/>
      <c r="EX100" s="21"/>
      <c r="EY100" s="21"/>
      <c r="EZ100" s="21"/>
      <c r="FA100" s="21"/>
      <c r="FB100" s="21"/>
      <c r="FC100" s="21"/>
      <c r="FD100" s="21"/>
      <c r="FE100" s="21"/>
      <c r="FF100" s="21"/>
      <c r="FG100" s="21"/>
      <c r="FH100" s="21"/>
      <c r="FI100" s="21"/>
      <c r="FJ100" s="21"/>
      <c r="FK100" s="21"/>
      <c r="FL100" s="21"/>
      <c r="FM100" s="21"/>
      <c r="FN100" s="21"/>
      <c r="FO100" s="21"/>
      <c r="FP100" s="21"/>
      <c r="FQ100" s="21"/>
      <c r="FR100" s="21"/>
      <c r="FS100" s="21"/>
      <c r="FT100" s="21"/>
      <c r="FU100" s="21"/>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c r="HE100" s="21"/>
      <c r="HF100" s="21"/>
      <c r="HG100" s="21"/>
      <c r="HH100" s="21"/>
      <c r="HI100" s="21"/>
      <c r="HJ100" s="21"/>
      <c r="HK100" s="21"/>
      <c r="HL100" s="21"/>
      <c r="HM100" s="21"/>
      <c r="HN100" s="21"/>
      <c r="HO100" s="21"/>
      <c r="HP100" s="21"/>
      <c r="HQ100" s="21"/>
      <c r="HR100" s="21"/>
      <c r="HS100" s="21"/>
      <c r="HT100" s="21"/>
      <c r="HU100" s="21"/>
      <c r="HV100" s="21"/>
      <c r="HW100" s="21"/>
      <c r="HX100" s="21"/>
      <c r="HY100" s="21"/>
      <c r="HZ100" s="21"/>
      <c r="IA100" s="21"/>
      <c r="IB100" s="21"/>
      <c r="IC100" s="21"/>
      <c r="ID100" s="21"/>
      <c r="IE100" s="21"/>
      <c r="IF100" s="21"/>
      <c r="IG100" s="21"/>
      <c r="IH100" s="21"/>
      <c r="II100" s="21"/>
      <c r="IJ100" s="21"/>
      <c r="IK100" s="21"/>
      <c r="IL100" s="21"/>
      <c r="IM100" s="21"/>
      <c r="IN100" s="21"/>
      <c r="IO100" s="21"/>
    </row>
    <row r="101" spans="1:249" s="21" customFormat="1" ht="52.5" customHeight="1" x14ac:dyDescent="0.25">
      <c r="A101" s="42" t="s">
        <v>188</v>
      </c>
      <c r="B101" s="14" t="s">
        <v>189</v>
      </c>
      <c r="C101" s="17">
        <v>115.7</v>
      </c>
      <c r="D101" s="17">
        <v>123.8</v>
      </c>
      <c r="E101" s="11">
        <f t="shared" si="3"/>
        <v>8.0999999999999943</v>
      </c>
      <c r="F101" s="11" t="s">
        <v>159</v>
      </c>
      <c r="G101" s="17">
        <v>89.3</v>
      </c>
      <c r="H101" s="17">
        <v>89.3</v>
      </c>
      <c r="I101" s="11">
        <f t="shared" si="4"/>
        <v>0</v>
      </c>
      <c r="J101" s="17">
        <v>89.3</v>
      </c>
      <c r="K101" s="17">
        <v>89.3</v>
      </c>
      <c r="L101" s="11">
        <f t="shared" si="5"/>
        <v>0</v>
      </c>
    </row>
    <row r="102" spans="1:249" s="43" customFormat="1" ht="78.75" x14ac:dyDescent="0.25">
      <c r="A102" s="42" t="s">
        <v>190</v>
      </c>
      <c r="B102" s="14" t="s">
        <v>191</v>
      </c>
      <c r="C102" s="17">
        <v>331.1</v>
      </c>
      <c r="D102" s="17">
        <v>335</v>
      </c>
      <c r="E102" s="11">
        <f t="shared" si="3"/>
        <v>3.8999999999999773</v>
      </c>
      <c r="F102" s="11" t="s">
        <v>159</v>
      </c>
      <c r="G102" s="17">
        <v>0</v>
      </c>
      <c r="H102" s="17">
        <v>0</v>
      </c>
      <c r="I102" s="11">
        <f t="shared" si="4"/>
        <v>0</v>
      </c>
      <c r="J102" s="17">
        <v>0</v>
      </c>
      <c r="K102" s="17">
        <v>0</v>
      </c>
      <c r="L102" s="11">
        <f t="shared" si="5"/>
        <v>0</v>
      </c>
      <c r="M102" s="4"/>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21"/>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21"/>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c r="HE102" s="21"/>
      <c r="HF102" s="21"/>
      <c r="HG102" s="21"/>
      <c r="HH102" s="21"/>
      <c r="HI102" s="21"/>
      <c r="HJ102" s="21"/>
      <c r="HK102" s="21"/>
      <c r="HL102" s="21"/>
      <c r="HM102" s="21"/>
      <c r="HN102" s="21"/>
      <c r="HO102" s="21"/>
      <c r="HP102" s="21"/>
      <c r="HQ102" s="21"/>
      <c r="HR102" s="21"/>
      <c r="HS102" s="21"/>
      <c r="HT102" s="21"/>
      <c r="HU102" s="21"/>
      <c r="HV102" s="21"/>
      <c r="HW102" s="21"/>
      <c r="HX102" s="21"/>
      <c r="HY102" s="21"/>
      <c r="HZ102" s="21"/>
      <c r="IA102" s="21"/>
      <c r="IB102" s="21"/>
      <c r="IC102" s="21"/>
      <c r="ID102" s="21"/>
      <c r="IE102" s="21"/>
      <c r="IF102" s="21"/>
      <c r="IG102" s="21"/>
      <c r="IH102" s="21"/>
      <c r="II102" s="21"/>
      <c r="IJ102" s="21"/>
      <c r="IK102" s="21"/>
      <c r="IL102" s="21"/>
      <c r="IM102" s="21"/>
      <c r="IN102" s="21"/>
      <c r="IO102" s="21"/>
    </row>
    <row r="103" spans="1:249" s="43" customFormat="1" ht="78.75" x14ac:dyDescent="0.25">
      <c r="A103" s="42" t="s">
        <v>192</v>
      </c>
      <c r="B103" s="14" t="s">
        <v>191</v>
      </c>
      <c r="C103" s="17">
        <v>1</v>
      </c>
      <c r="D103" s="17">
        <v>1</v>
      </c>
      <c r="E103" s="11">
        <f t="shared" si="3"/>
        <v>0</v>
      </c>
      <c r="F103" s="11"/>
      <c r="G103" s="17">
        <v>0</v>
      </c>
      <c r="H103" s="17">
        <v>0</v>
      </c>
      <c r="I103" s="11">
        <f t="shared" si="4"/>
        <v>0</v>
      </c>
      <c r="J103" s="17">
        <v>0</v>
      </c>
      <c r="K103" s="17">
        <v>0</v>
      </c>
      <c r="L103" s="11">
        <f t="shared" si="5"/>
        <v>0</v>
      </c>
      <c r="M103" s="4"/>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21"/>
      <c r="EF103" s="21"/>
      <c r="EG103" s="21"/>
      <c r="EH103" s="21"/>
      <c r="EI103" s="21"/>
      <c r="EJ103" s="21"/>
      <c r="EK103" s="21"/>
      <c r="EL103" s="21"/>
      <c r="EM103" s="21"/>
      <c r="EN103" s="21"/>
      <c r="EO103" s="21"/>
      <c r="EP103" s="21"/>
      <c r="EQ103" s="21"/>
      <c r="ER103" s="21"/>
      <c r="ES103" s="21"/>
      <c r="ET103" s="21"/>
      <c r="EU103" s="21"/>
      <c r="EV103" s="21"/>
      <c r="EW103" s="21"/>
      <c r="EX103" s="21"/>
      <c r="EY103" s="21"/>
      <c r="EZ103" s="21"/>
      <c r="FA103" s="21"/>
      <c r="FB103" s="21"/>
      <c r="FC103" s="21"/>
      <c r="FD103" s="21"/>
      <c r="FE103" s="21"/>
      <c r="FF103" s="21"/>
      <c r="FG103" s="21"/>
      <c r="FH103" s="21"/>
      <c r="FI103" s="21"/>
      <c r="FJ103" s="21"/>
      <c r="FK103" s="21"/>
      <c r="FL103" s="21"/>
      <c r="FM103" s="21"/>
      <c r="FN103" s="21"/>
      <c r="FO103" s="21"/>
      <c r="FP103" s="21"/>
      <c r="FQ103" s="21"/>
      <c r="FR103" s="21"/>
      <c r="FS103" s="21"/>
      <c r="FT103" s="21"/>
      <c r="FU103" s="2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c r="HE103" s="21"/>
      <c r="HF103" s="21"/>
      <c r="HG103" s="21"/>
      <c r="HH103" s="21"/>
      <c r="HI103" s="21"/>
      <c r="HJ103" s="21"/>
      <c r="HK103" s="21"/>
      <c r="HL103" s="21"/>
      <c r="HM103" s="21"/>
      <c r="HN103" s="21"/>
      <c r="HO103" s="21"/>
      <c r="HP103" s="21"/>
      <c r="HQ103" s="21"/>
      <c r="HR103" s="21"/>
      <c r="HS103" s="21"/>
      <c r="HT103" s="21"/>
      <c r="HU103" s="21"/>
      <c r="HV103" s="21"/>
      <c r="HW103" s="21"/>
      <c r="HX103" s="21"/>
      <c r="HY103" s="21"/>
      <c r="HZ103" s="21"/>
      <c r="IA103" s="21"/>
      <c r="IB103" s="21"/>
      <c r="IC103" s="21"/>
      <c r="ID103" s="21"/>
      <c r="IE103" s="21"/>
      <c r="IF103" s="21"/>
      <c r="IG103" s="21"/>
      <c r="IH103" s="21"/>
      <c r="II103" s="21"/>
      <c r="IJ103" s="21"/>
      <c r="IK103" s="21"/>
      <c r="IL103" s="21"/>
      <c r="IM103" s="21"/>
      <c r="IN103" s="21"/>
      <c r="IO103" s="21"/>
    </row>
    <row r="104" spans="1:249" s="43" customFormat="1" ht="78.75" x14ac:dyDescent="0.25">
      <c r="A104" s="42" t="s">
        <v>193</v>
      </c>
      <c r="B104" s="14" t="s">
        <v>191</v>
      </c>
      <c r="C104" s="17">
        <v>21.5</v>
      </c>
      <c r="D104" s="17">
        <v>21.5</v>
      </c>
      <c r="E104" s="11">
        <f t="shared" si="3"/>
        <v>0</v>
      </c>
      <c r="F104" s="11"/>
      <c r="G104" s="17">
        <v>0</v>
      </c>
      <c r="H104" s="17">
        <v>0</v>
      </c>
      <c r="I104" s="11">
        <f t="shared" si="4"/>
        <v>0</v>
      </c>
      <c r="J104" s="17">
        <v>0</v>
      </c>
      <c r="K104" s="17">
        <v>0</v>
      </c>
      <c r="L104" s="11">
        <f t="shared" si="5"/>
        <v>0</v>
      </c>
      <c r="M104" s="4"/>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c r="GN104" s="21"/>
      <c r="GO104" s="21"/>
      <c r="GP104" s="21"/>
      <c r="GQ104" s="21"/>
      <c r="GR104" s="21"/>
      <c r="GS104" s="21"/>
      <c r="GT104" s="21"/>
      <c r="GU104" s="21"/>
      <c r="GV104" s="21"/>
      <c r="GW104" s="21"/>
      <c r="GX104" s="21"/>
      <c r="GY104" s="21"/>
      <c r="GZ104" s="21"/>
      <c r="HA104" s="21"/>
      <c r="HB104" s="21"/>
      <c r="HC104" s="21"/>
      <c r="HD104" s="21"/>
      <c r="HE104" s="21"/>
      <c r="HF104" s="21"/>
      <c r="HG104" s="21"/>
      <c r="HH104" s="21"/>
      <c r="HI104" s="21"/>
      <c r="HJ104" s="21"/>
      <c r="HK104" s="21"/>
      <c r="HL104" s="21"/>
      <c r="HM104" s="21"/>
      <c r="HN104" s="21"/>
      <c r="HO104" s="21"/>
      <c r="HP104" s="21"/>
      <c r="HQ104" s="21"/>
      <c r="HR104" s="21"/>
      <c r="HS104" s="21"/>
      <c r="HT104" s="21"/>
      <c r="HU104" s="21"/>
      <c r="HV104" s="21"/>
      <c r="HW104" s="21"/>
      <c r="HX104" s="21"/>
      <c r="HY104" s="21"/>
      <c r="HZ104" s="21"/>
      <c r="IA104" s="21"/>
      <c r="IB104" s="21"/>
      <c r="IC104" s="21"/>
      <c r="ID104" s="21"/>
      <c r="IE104" s="21"/>
      <c r="IF104" s="21"/>
      <c r="IG104" s="21"/>
      <c r="IH104" s="21"/>
      <c r="II104" s="21"/>
      <c r="IJ104" s="21"/>
      <c r="IK104" s="21"/>
      <c r="IL104" s="21"/>
      <c r="IM104" s="21"/>
      <c r="IN104" s="21"/>
      <c r="IO104" s="21"/>
    </row>
    <row r="105" spans="1:249" s="43" customFormat="1" ht="78.75" x14ac:dyDescent="0.25">
      <c r="A105" s="29" t="s">
        <v>194</v>
      </c>
      <c r="B105" s="16" t="s">
        <v>195</v>
      </c>
      <c r="C105" s="17">
        <v>6100</v>
      </c>
      <c r="D105" s="17">
        <v>6519.5</v>
      </c>
      <c r="E105" s="11">
        <f t="shared" si="3"/>
        <v>419.5</v>
      </c>
      <c r="F105" s="11" t="s">
        <v>17</v>
      </c>
      <c r="G105" s="17">
        <v>2160.1999999999998</v>
      </c>
      <c r="H105" s="17">
        <v>2160.1999999999998</v>
      </c>
      <c r="I105" s="11">
        <f t="shared" si="4"/>
        <v>0</v>
      </c>
      <c r="J105" s="17">
        <v>2160.1999999999998</v>
      </c>
      <c r="K105" s="17">
        <v>2160.1999999999998</v>
      </c>
      <c r="L105" s="11">
        <f t="shared" si="5"/>
        <v>0</v>
      </c>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c r="HE105" s="21"/>
      <c r="HF105" s="21"/>
      <c r="HG105" s="21"/>
      <c r="HH105" s="21"/>
      <c r="HI105" s="21"/>
      <c r="HJ105" s="21"/>
      <c r="HK105" s="21"/>
      <c r="HL105" s="21"/>
      <c r="HM105" s="21"/>
      <c r="HN105" s="21"/>
      <c r="HO105" s="21"/>
      <c r="HP105" s="21"/>
      <c r="HQ105" s="21"/>
      <c r="HR105" s="21"/>
      <c r="HS105" s="21"/>
      <c r="HT105" s="21"/>
      <c r="HU105" s="21"/>
      <c r="HV105" s="21"/>
      <c r="HW105" s="21"/>
      <c r="HX105" s="21"/>
      <c r="HY105" s="21"/>
      <c r="HZ105" s="21"/>
      <c r="IA105" s="21"/>
      <c r="IB105" s="21"/>
      <c r="IC105" s="21"/>
      <c r="ID105" s="21"/>
      <c r="IE105" s="21"/>
      <c r="IF105" s="21"/>
      <c r="IG105" s="21"/>
      <c r="IH105" s="21"/>
      <c r="II105" s="21"/>
      <c r="IJ105" s="21"/>
      <c r="IK105" s="21"/>
      <c r="IL105" s="21"/>
      <c r="IM105" s="21"/>
      <c r="IN105" s="21"/>
      <c r="IO105" s="21"/>
    </row>
    <row r="106" spans="1:249" s="43" customFormat="1" ht="63" x14ac:dyDescent="0.25">
      <c r="A106" s="29" t="s">
        <v>196</v>
      </c>
      <c r="B106" s="16" t="s">
        <v>197</v>
      </c>
      <c r="C106" s="17">
        <v>3.1</v>
      </c>
      <c r="D106" s="17">
        <v>6.6</v>
      </c>
      <c r="E106" s="11">
        <f t="shared" si="3"/>
        <v>3.4999999999999996</v>
      </c>
      <c r="F106" s="11" t="s">
        <v>159</v>
      </c>
      <c r="G106" s="17">
        <v>0</v>
      </c>
      <c r="H106" s="17">
        <v>0</v>
      </c>
      <c r="I106" s="11">
        <f t="shared" si="4"/>
        <v>0</v>
      </c>
      <c r="J106" s="17">
        <v>0</v>
      </c>
      <c r="K106" s="17">
        <v>0</v>
      </c>
      <c r="L106" s="11">
        <f t="shared" si="5"/>
        <v>0</v>
      </c>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21"/>
      <c r="DY106" s="21"/>
      <c r="DZ106" s="21"/>
      <c r="EA106" s="21"/>
      <c r="EB106" s="21"/>
      <c r="EC106" s="21"/>
      <c r="ED106" s="21"/>
      <c r="EE106" s="21"/>
      <c r="EF106" s="21"/>
      <c r="EG106" s="21"/>
      <c r="EH106" s="21"/>
      <c r="EI106" s="21"/>
      <c r="EJ106" s="21"/>
      <c r="EK106" s="21"/>
      <c r="EL106" s="21"/>
      <c r="EM106" s="21"/>
      <c r="EN106" s="21"/>
      <c r="EO106" s="21"/>
      <c r="EP106" s="21"/>
      <c r="EQ106" s="21"/>
      <c r="ER106" s="21"/>
      <c r="ES106" s="21"/>
      <c r="ET106" s="21"/>
      <c r="EU106" s="21"/>
      <c r="EV106" s="21"/>
      <c r="EW106" s="21"/>
      <c r="EX106" s="21"/>
      <c r="EY106" s="21"/>
      <c r="EZ106" s="21"/>
      <c r="FA106" s="21"/>
      <c r="FB106" s="21"/>
      <c r="FC106" s="21"/>
      <c r="FD106" s="21"/>
      <c r="FE106" s="21"/>
      <c r="FF106" s="21"/>
      <c r="FG106" s="21"/>
      <c r="FH106" s="21"/>
      <c r="FI106" s="21"/>
      <c r="FJ106" s="21"/>
      <c r="FK106" s="21"/>
      <c r="FL106" s="21"/>
      <c r="FM106" s="21"/>
      <c r="FN106" s="21"/>
      <c r="FO106" s="21"/>
      <c r="FP106" s="21"/>
      <c r="FQ106" s="21"/>
      <c r="FR106" s="21"/>
      <c r="FS106" s="21"/>
      <c r="FT106" s="21"/>
      <c r="FU106" s="21"/>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c r="HE106" s="21"/>
      <c r="HF106" s="21"/>
      <c r="HG106" s="21"/>
      <c r="HH106" s="21"/>
      <c r="HI106" s="21"/>
      <c r="HJ106" s="21"/>
      <c r="HK106" s="21"/>
      <c r="HL106" s="21"/>
      <c r="HM106" s="21"/>
      <c r="HN106" s="21"/>
      <c r="HO106" s="21"/>
      <c r="HP106" s="21"/>
      <c r="HQ106" s="21"/>
      <c r="HR106" s="21"/>
      <c r="HS106" s="21"/>
      <c r="HT106" s="21"/>
      <c r="HU106" s="21"/>
      <c r="HV106" s="21"/>
      <c r="HW106" s="21"/>
      <c r="HX106" s="21"/>
      <c r="HY106" s="21"/>
      <c r="HZ106" s="21"/>
      <c r="IA106" s="21"/>
      <c r="IB106" s="21"/>
      <c r="IC106" s="21"/>
      <c r="ID106" s="21"/>
      <c r="IE106" s="21"/>
      <c r="IF106" s="21"/>
      <c r="IG106" s="21"/>
      <c r="IH106" s="21"/>
      <c r="II106" s="21"/>
      <c r="IJ106" s="21"/>
      <c r="IK106" s="21"/>
      <c r="IL106" s="21"/>
      <c r="IM106" s="21"/>
      <c r="IN106" s="21"/>
      <c r="IO106" s="21"/>
    </row>
    <row r="107" spans="1:249" s="43" customFormat="1" ht="47.25" x14ac:dyDescent="0.25">
      <c r="A107" s="44" t="s">
        <v>198</v>
      </c>
      <c r="B107" s="45" t="s">
        <v>199</v>
      </c>
      <c r="C107" s="17">
        <v>40.6</v>
      </c>
      <c r="D107" s="17">
        <v>40.6</v>
      </c>
      <c r="E107" s="11">
        <f t="shared" si="3"/>
        <v>0</v>
      </c>
      <c r="F107" s="11"/>
      <c r="G107" s="17">
        <v>0</v>
      </c>
      <c r="H107" s="17">
        <v>0</v>
      </c>
      <c r="I107" s="11">
        <f t="shared" si="4"/>
        <v>0</v>
      </c>
      <c r="J107" s="17">
        <v>0</v>
      </c>
      <c r="K107" s="17">
        <v>0</v>
      </c>
      <c r="L107" s="11">
        <f t="shared" si="5"/>
        <v>0</v>
      </c>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H107" s="21"/>
      <c r="EI107" s="21"/>
      <c r="EJ107" s="21"/>
      <c r="EK107" s="21"/>
      <c r="EL107" s="21"/>
      <c r="EM107" s="21"/>
      <c r="EN107" s="21"/>
      <c r="EO107" s="21"/>
      <c r="EP107" s="21"/>
      <c r="EQ107" s="21"/>
      <c r="ER107" s="21"/>
      <c r="ES107" s="21"/>
      <c r="ET107" s="21"/>
      <c r="EU107" s="21"/>
      <c r="EV107" s="21"/>
      <c r="EW107" s="21"/>
      <c r="EX107" s="21"/>
      <c r="EY107" s="21"/>
      <c r="EZ107" s="21"/>
      <c r="FA107" s="21"/>
      <c r="FB107" s="21"/>
      <c r="FC107" s="21"/>
      <c r="FD107" s="21"/>
      <c r="FE107" s="21"/>
      <c r="FF107" s="21"/>
      <c r="FG107" s="21"/>
      <c r="FH107" s="21"/>
      <c r="FI107" s="21"/>
      <c r="FJ107" s="21"/>
      <c r="FK107" s="21"/>
      <c r="FL107" s="21"/>
      <c r="FM107" s="21"/>
      <c r="FN107" s="21"/>
      <c r="FO107" s="21"/>
      <c r="FP107" s="21"/>
      <c r="FQ107" s="21"/>
      <c r="FR107" s="21"/>
      <c r="FS107" s="21"/>
      <c r="FT107" s="21"/>
      <c r="FU107" s="21"/>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c r="HE107" s="21"/>
      <c r="HF107" s="21"/>
      <c r="HG107" s="21"/>
      <c r="HH107" s="21"/>
      <c r="HI107" s="21"/>
      <c r="HJ107" s="21"/>
      <c r="HK107" s="21"/>
      <c r="HL107" s="21"/>
      <c r="HM107" s="21"/>
      <c r="HN107" s="21"/>
      <c r="HO107" s="21"/>
      <c r="HP107" s="21"/>
      <c r="HQ107" s="21"/>
      <c r="HR107" s="21"/>
      <c r="HS107" s="21"/>
      <c r="HT107" s="21"/>
      <c r="HU107" s="21"/>
      <c r="HV107" s="21"/>
      <c r="HW107" s="21"/>
      <c r="HX107" s="21"/>
      <c r="HY107" s="21"/>
      <c r="HZ107" s="21"/>
      <c r="IA107" s="21"/>
      <c r="IB107" s="21"/>
      <c r="IC107" s="21"/>
      <c r="ID107" s="21"/>
      <c r="IE107" s="21"/>
      <c r="IF107" s="21"/>
      <c r="IG107" s="21"/>
      <c r="IH107" s="21"/>
      <c r="II107" s="21"/>
      <c r="IJ107" s="21"/>
      <c r="IK107" s="21"/>
      <c r="IL107" s="21"/>
      <c r="IM107" s="21"/>
      <c r="IN107" s="21"/>
      <c r="IO107" s="21"/>
    </row>
    <row r="108" spans="1:249" s="43" customFormat="1" ht="47.25" x14ac:dyDescent="0.25">
      <c r="A108" s="44" t="s">
        <v>200</v>
      </c>
      <c r="B108" s="45" t="s">
        <v>201</v>
      </c>
      <c r="C108" s="17">
        <v>120.63</v>
      </c>
      <c r="D108" s="17">
        <v>120.63</v>
      </c>
      <c r="E108" s="11">
        <f t="shared" si="3"/>
        <v>0</v>
      </c>
      <c r="F108" s="11"/>
      <c r="G108" s="17">
        <v>0</v>
      </c>
      <c r="H108" s="17">
        <v>0</v>
      </c>
      <c r="I108" s="11">
        <f t="shared" si="4"/>
        <v>0</v>
      </c>
      <c r="J108" s="17">
        <v>0</v>
      </c>
      <c r="K108" s="17">
        <v>0</v>
      </c>
      <c r="L108" s="11">
        <f t="shared" si="5"/>
        <v>0</v>
      </c>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21"/>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c r="HE108" s="21"/>
      <c r="HF108" s="21"/>
      <c r="HG108" s="21"/>
      <c r="HH108" s="21"/>
      <c r="HI108" s="21"/>
      <c r="HJ108" s="21"/>
      <c r="HK108" s="21"/>
      <c r="HL108" s="21"/>
      <c r="HM108" s="21"/>
      <c r="HN108" s="21"/>
      <c r="HO108" s="21"/>
      <c r="HP108" s="21"/>
      <c r="HQ108" s="21"/>
      <c r="HR108" s="21"/>
      <c r="HS108" s="21"/>
      <c r="HT108" s="21"/>
      <c r="HU108" s="21"/>
      <c r="HV108" s="21"/>
      <c r="HW108" s="21"/>
      <c r="HX108" s="21"/>
      <c r="HY108" s="21"/>
      <c r="HZ108" s="21"/>
      <c r="IA108" s="21"/>
      <c r="IB108" s="21"/>
      <c r="IC108" s="21"/>
      <c r="ID108" s="21"/>
      <c r="IE108" s="21"/>
      <c r="IF108" s="21"/>
      <c r="IG108" s="21"/>
      <c r="IH108" s="21"/>
      <c r="II108" s="21"/>
      <c r="IJ108" s="21"/>
      <c r="IK108" s="21"/>
      <c r="IL108" s="21"/>
      <c r="IM108" s="21"/>
      <c r="IN108" s="21"/>
      <c r="IO108" s="21"/>
    </row>
    <row r="109" spans="1:249" s="43" customFormat="1" ht="47.25" x14ac:dyDescent="0.25">
      <c r="A109" s="44" t="s">
        <v>202</v>
      </c>
      <c r="B109" s="45" t="s">
        <v>201</v>
      </c>
      <c r="C109" s="17">
        <v>37.5</v>
      </c>
      <c r="D109" s="17">
        <v>37.5</v>
      </c>
      <c r="E109" s="11">
        <f t="shared" si="3"/>
        <v>0</v>
      </c>
      <c r="F109" s="11"/>
      <c r="G109" s="17">
        <v>0</v>
      </c>
      <c r="H109" s="17">
        <v>0</v>
      </c>
      <c r="I109" s="11">
        <f t="shared" si="4"/>
        <v>0</v>
      </c>
      <c r="J109" s="17"/>
      <c r="K109" s="17"/>
      <c r="L109" s="11">
        <f t="shared" si="5"/>
        <v>0</v>
      </c>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1"/>
      <c r="EG109" s="21"/>
      <c r="EH109" s="21"/>
      <c r="EI109" s="21"/>
      <c r="EJ109" s="21"/>
      <c r="EK109" s="21"/>
      <c r="EL109" s="21"/>
      <c r="EM109" s="21"/>
      <c r="EN109" s="21"/>
      <c r="EO109" s="21"/>
      <c r="EP109" s="21"/>
      <c r="EQ109" s="21"/>
      <c r="ER109" s="21"/>
      <c r="ES109" s="21"/>
      <c r="ET109" s="21"/>
      <c r="EU109" s="21"/>
      <c r="EV109" s="21"/>
      <c r="EW109" s="21"/>
      <c r="EX109" s="21"/>
      <c r="EY109" s="21"/>
      <c r="EZ109" s="21"/>
      <c r="FA109" s="21"/>
      <c r="FB109" s="21"/>
      <c r="FC109" s="21"/>
      <c r="FD109" s="21"/>
      <c r="FE109" s="21"/>
      <c r="FF109" s="21"/>
      <c r="FG109" s="21"/>
      <c r="FH109" s="21"/>
      <c r="FI109" s="21"/>
      <c r="FJ109" s="21"/>
      <c r="FK109" s="21"/>
      <c r="FL109" s="21"/>
      <c r="FM109" s="21"/>
      <c r="FN109" s="21"/>
      <c r="FO109" s="21"/>
      <c r="FP109" s="21"/>
      <c r="FQ109" s="21"/>
      <c r="FR109" s="21"/>
      <c r="FS109" s="21"/>
      <c r="FT109" s="21"/>
      <c r="FU109" s="2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c r="HE109" s="21"/>
      <c r="HF109" s="21"/>
      <c r="HG109" s="21"/>
      <c r="HH109" s="21"/>
      <c r="HI109" s="21"/>
      <c r="HJ109" s="21"/>
      <c r="HK109" s="21"/>
      <c r="HL109" s="21"/>
      <c r="HM109" s="21"/>
      <c r="HN109" s="21"/>
      <c r="HO109" s="21"/>
      <c r="HP109" s="21"/>
      <c r="HQ109" s="21"/>
      <c r="HR109" s="21"/>
      <c r="HS109" s="21"/>
      <c r="HT109" s="21"/>
      <c r="HU109" s="21"/>
      <c r="HV109" s="21"/>
      <c r="HW109" s="21"/>
      <c r="HX109" s="21"/>
      <c r="HY109" s="21"/>
      <c r="HZ109" s="21"/>
      <c r="IA109" s="21"/>
      <c r="IB109" s="21"/>
      <c r="IC109" s="21"/>
      <c r="ID109" s="21"/>
      <c r="IE109" s="21"/>
      <c r="IF109" s="21"/>
      <c r="IG109" s="21"/>
      <c r="IH109" s="21"/>
      <c r="II109" s="21"/>
      <c r="IJ109" s="21"/>
      <c r="IK109" s="21"/>
      <c r="IL109" s="21"/>
      <c r="IM109" s="21"/>
      <c r="IN109" s="21"/>
      <c r="IO109" s="21"/>
    </row>
    <row r="110" spans="1:249" s="43" customFormat="1" ht="47.25" x14ac:dyDescent="0.25">
      <c r="A110" s="44" t="s">
        <v>203</v>
      </c>
      <c r="B110" s="45" t="s">
        <v>201</v>
      </c>
      <c r="C110" s="17">
        <v>9.3000000000000007</v>
      </c>
      <c r="D110" s="17">
        <v>9.3000000000000007</v>
      </c>
      <c r="E110" s="11">
        <f t="shared" si="3"/>
        <v>0</v>
      </c>
      <c r="F110" s="11"/>
      <c r="G110" s="17">
        <v>0</v>
      </c>
      <c r="H110" s="17">
        <v>0</v>
      </c>
      <c r="I110" s="11">
        <f t="shared" si="4"/>
        <v>0</v>
      </c>
      <c r="J110" s="17">
        <v>0</v>
      </c>
      <c r="K110" s="17">
        <v>0</v>
      </c>
      <c r="L110" s="11">
        <f t="shared" si="5"/>
        <v>0</v>
      </c>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c r="HE110" s="21"/>
      <c r="HF110" s="21"/>
      <c r="HG110" s="21"/>
      <c r="HH110" s="21"/>
      <c r="HI110" s="21"/>
      <c r="HJ110" s="21"/>
      <c r="HK110" s="21"/>
      <c r="HL110" s="21"/>
      <c r="HM110" s="21"/>
      <c r="HN110" s="21"/>
      <c r="HO110" s="21"/>
      <c r="HP110" s="21"/>
      <c r="HQ110" s="21"/>
      <c r="HR110" s="21"/>
      <c r="HS110" s="21"/>
      <c r="HT110" s="21"/>
      <c r="HU110" s="21"/>
      <c r="HV110" s="21"/>
      <c r="HW110" s="21"/>
      <c r="HX110" s="21"/>
      <c r="HY110" s="21"/>
      <c r="HZ110" s="21"/>
      <c r="IA110" s="21"/>
      <c r="IB110" s="21"/>
      <c r="IC110" s="21"/>
      <c r="ID110" s="21"/>
      <c r="IE110" s="21"/>
      <c r="IF110" s="21"/>
      <c r="IG110" s="21"/>
      <c r="IH110" s="21"/>
      <c r="II110" s="21"/>
      <c r="IJ110" s="21"/>
      <c r="IK110" s="21"/>
      <c r="IL110" s="21"/>
      <c r="IM110" s="21"/>
      <c r="IN110" s="21"/>
      <c r="IO110" s="21"/>
    </row>
    <row r="111" spans="1:249" s="43" customFormat="1" ht="63" x14ac:dyDescent="0.25">
      <c r="A111" s="44" t="s">
        <v>204</v>
      </c>
      <c r="B111" s="45" t="s">
        <v>205</v>
      </c>
      <c r="C111" s="17">
        <v>1469.9</v>
      </c>
      <c r="D111" s="17">
        <v>1432.2</v>
      </c>
      <c r="E111" s="11">
        <f t="shared" si="3"/>
        <v>-37.700000000000045</v>
      </c>
      <c r="F111" s="11" t="s">
        <v>80</v>
      </c>
      <c r="G111" s="17">
        <v>0</v>
      </c>
      <c r="H111" s="17">
        <v>0</v>
      </c>
      <c r="I111" s="11">
        <f t="shared" si="4"/>
        <v>0</v>
      </c>
      <c r="J111" s="17">
        <v>0</v>
      </c>
      <c r="K111" s="17">
        <v>0</v>
      </c>
      <c r="L111" s="11">
        <f t="shared" si="5"/>
        <v>0</v>
      </c>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c r="HE111" s="21"/>
      <c r="HF111" s="21"/>
      <c r="HG111" s="21"/>
      <c r="HH111" s="21"/>
      <c r="HI111" s="21"/>
      <c r="HJ111" s="21"/>
      <c r="HK111" s="21"/>
      <c r="HL111" s="21"/>
      <c r="HM111" s="21"/>
      <c r="HN111" s="21"/>
      <c r="HO111" s="21"/>
      <c r="HP111" s="21"/>
      <c r="HQ111" s="21"/>
      <c r="HR111" s="21"/>
      <c r="HS111" s="21"/>
      <c r="HT111" s="21"/>
      <c r="HU111" s="21"/>
      <c r="HV111" s="21"/>
      <c r="HW111" s="21"/>
      <c r="HX111" s="21"/>
      <c r="HY111" s="21"/>
      <c r="HZ111" s="21"/>
      <c r="IA111" s="21"/>
      <c r="IB111" s="21"/>
      <c r="IC111" s="21"/>
      <c r="ID111" s="21"/>
      <c r="IE111" s="21"/>
      <c r="IF111" s="21"/>
      <c r="IG111" s="21"/>
      <c r="IH111" s="21"/>
      <c r="II111" s="21"/>
      <c r="IJ111" s="21"/>
      <c r="IK111" s="21"/>
      <c r="IL111" s="21"/>
      <c r="IM111" s="21"/>
      <c r="IN111" s="21"/>
      <c r="IO111" s="21"/>
    </row>
    <row r="112" spans="1:249" s="43" customFormat="1" ht="157.5" x14ac:dyDescent="0.25">
      <c r="A112" s="42" t="s">
        <v>206</v>
      </c>
      <c r="B112" s="14" t="s">
        <v>207</v>
      </c>
      <c r="C112" s="17">
        <v>17.399999999999999</v>
      </c>
      <c r="D112" s="17">
        <v>17.399999999999999</v>
      </c>
      <c r="E112" s="11">
        <f t="shared" si="3"/>
        <v>0</v>
      </c>
      <c r="F112" s="11"/>
      <c r="G112" s="17">
        <v>17.399999999999999</v>
      </c>
      <c r="H112" s="17">
        <v>17.399999999999999</v>
      </c>
      <c r="I112" s="11">
        <f t="shared" si="4"/>
        <v>0</v>
      </c>
      <c r="J112" s="17">
        <v>17.399999999999999</v>
      </c>
      <c r="K112" s="17">
        <v>17.399999999999999</v>
      </c>
      <c r="L112" s="11">
        <f t="shared" si="5"/>
        <v>0</v>
      </c>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H112" s="21"/>
      <c r="EI112" s="21"/>
      <c r="EJ112" s="21"/>
      <c r="EK112" s="21"/>
      <c r="EL112" s="21"/>
      <c r="EM112" s="21"/>
      <c r="EN112" s="21"/>
      <c r="EO112" s="21"/>
      <c r="EP112" s="21"/>
      <c r="EQ112" s="21"/>
      <c r="ER112" s="21"/>
      <c r="ES112" s="21"/>
      <c r="ET112" s="21"/>
      <c r="EU112" s="21"/>
      <c r="EV112" s="21"/>
      <c r="EW112" s="21"/>
      <c r="EX112" s="21"/>
      <c r="EY112" s="21"/>
      <c r="EZ112" s="21"/>
      <c r="FA112" s="21"/>
      <c r="FB112" s="21"/>
      <c r="FC112" s="21"/>
      <c r="FD112" s="21"/>
      <c r="FE112" s="21"/>
      <c r="FF112" s="21"/>
      <c r="FG112" s="21"/>
      <c r="FH112" s="21"/>
      <c r="FI112" s="21"/>
      <c r="FJ112" s="21"/>
      <c r="FK112" s="21"/>
      <c r="FL112" s="21"/>
      <c r="FM112" s="21"/>
      <c r="FN112" s="21"/>
      <c r="FO112" s="21"/>
      <c r="FP112" s="21"/>
      <c r="FQ112" s="21"/>
      <c r="FR112" s="21"/>
      <c r="FS112" s="21"/>
      <c r="FT112" s="21"/>
      <c r="FU112" s="21"/>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c r="HE112" s="21"/>
      <c r="HF112" s="21"/>
      <c r="HG112" s="21"/>
      <c r="HH112" s="21"/>
      <c r="HI112" s="21"/>
      <c r="HJ112" s="21"/>
      <c r="HK112" s="21"/>
      <c r="HL112" s="21"/>
      <c r="HM112" s="21"/>
      <c r="HN112" s="21"/>
      <c r="HO112" s="21"/>
      <c r="HP112" s="21"/>
      <c r="HQ112" s="21"/>
      <c r="HR112" s="21"/>
      <c r="HS112" s="21"/>
      <c r="HT112" s="21"/>
      <c r="HU112" s="21"/>
      <c r="HV112" s="21"/>
      <c r="HW112" s="21"/>
      <c r="HX112" s="21"/>
      <c r="HY112" s="21"/>
      <c r="HZ112" s="21"/>
      <c r="IA112" s="21"/>
      <c r="IB112" s="21"/>
      <c r="IC112" s="21"/>
      <c r="ID112" s="21"/>
      <c r="IE112" s="21"/>
      <c r="IF112" s="21"/>
      <c r="IG112" s="21"/>
      <c r="IH112" s="21"/>
      <c r="II112" s="21"/>
      <c r="IJ112" s="21"/>
      <c r="IK112" s="21"/>
      <c r="IL112" s="21"/>
      <c r="IM112" s="21"/>
      <c r="IN112" s="21"/>
      <c r="IO112" s="21"/>
    </row>
    <row r="113" spans="1:249" s="43" customFormat="1" ht="63" x14ac:dyDescent="0.25">
      <c r="A113" s="42" t="s">
        <v>208</v>
      </c>
      <c r="B113" s="14" t="s">
        <v>209</v>
      </c>
      <c r="C113" s="17">
        <v>46</v>
      </c>
      <c r="D113" s="17">
        <v>53.8</v>
      </c>
      <c r="E113" s="11">
        <f t="shared" si="3"/>
        <v>7.7999999999999972</v>
      </c>
      <c r="F113" s="11" t="s">
        <v>159</v>
      </c>
      <c r="G113" s="17">
        <v>0</v>
      </c>
      <c r="H113" s="17">
        <v>0</v>
      </c>
      <c r="I113" s="11">
        <f t="shared" si="4"/>
        <v>0</v>
      </c>
      <c r="J113" s="17">
        <v>0</v>
      </c>
      <c r="K113" s="17">
        <v>0</v>
      </c>
      <c r="L113" s="11">
        <f t="shared" si="5"/>
        <v>0</v>
      </c>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1"/>
      <c r="EG113" s="21"/>
      <c r="EH113" s="21"/>
      <c r="EI113" s="21"/>
      <c r="EJ113" s="21"/>
      <c r="EK113" s="21"/>
      <c r="EL113" s="21"/>
      <c r="EM113" s="21"/>
      <c r="EN113" s="21"/>
      <c r="EO113" s="21"/>
      <c r="EP113" s="21"/>
      <c r="EQ113" s="21"/>
      <c r="ER113" s="21"/>
      <c r="ES113" s="21"/>
      <c r="ET113" s="21"/>
      <c r="EU113" s="21"/>
      <c r="EV113" s="21"/>
      <c r="EW113" s="21"/>
      <c r="EX113" s="21"/>
      <c r="EY113" s="21"/>
      <c r="EZ113" s="21"/>
      <c r="FA113" s="21"/>
      <c r="FB113" s="21"/>
      <c r="FC113" s="21"/>
      <c r="FD113" s="21"/>
      <c r="FE113" s="21"/>
      <c r="FF113" s="21"/>
      <c r="FG113" s="21"/>
      <c r="FH113" s="21"/>
      <c r="FI113" s="21"/>
      <c r="FJ113" s="21"/>
      <c r="FK113" s="21"/>
      <c r="FL113" s="21"/>
      <c r="FM113" s="21"/>
      <c r="FN113" s="21"/>
      <c r="FO113" s="21"/>
      <c r="FP113" s="21"/>
      <c r="FQ113" s="21"/>
      <c r="FR113" s="21"/>
      <c r="FS113" s="21"/>
      <c r="FT113" s="21"/>
      <c r="FU113" s="21"/>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c r="HE113" s="21"/>
      <c r="HF113" s="21"/>
      <c r="HG113" s="21"/>
      <c r="HH113" s="21"/>
      <c r="HI113" s="21"/>
      <c r="HJ113" s="21"/>
      <c r="HK113" s="21"/>
      <c r="HL113" s="21"/>
      <c r="HM113" s="21"/>
      <c r="HN113" s="21"/>
      <c r="HO113" s="21"/>
      <c r="HP113" s="21"/>
      <c r="HQ113" s="21"/>
      <c r="HR113" s="21"/>
      <c r="HS113" s="21"/>
      <c r="HT113" s="21"/>
      <c r="HU113" s="21"/>
      <c r="HV113" s="21"/>
      <c r="HW113" s="21"/>
      <c r="HX113" s="21"/>
      <c r="HY113" s="21"/>
      <c r="HZ113" s="21"/>
      <c r="IA113" s="21"/>
      <c r="IB113" s="21"/>
      <c r="IC113" s="21"/>
      <c r="ID113" s="21"/>
      <c r="IE113" s="21"/>
      <c r="IF113" s="21"/>
      <c r="IG113" s="21"/>
      <c r="IH113" s="21"/>
      <c r="II113" s="21"/>
      <c r="IJ113" s="21"/>
      <c r="IK113" s="21"/>
      <c r="IL113" s="21"/>
      <c r="IM113" s="21"/>
      <c r="IN113" s="21"/>
      <c r="IO113" s="21"/>
    </row>
    <row r="114" spans="1:249" s="43" customFormat="1" ht="63" x14ac:dyDescent="0.25">
      <c r="A114" s="29" t="s">
        <v>210</v>
      </c>
      <c r="B114" s="16" t="s">
        <v>211</v>
      </c>
      <c r="C114" s="17">
        <v>0</v>
      </c>
      <c r="D114" s="17">
        <v>0</v>
      </c>
      <c r="E114" s="11">
        <f t="shared" si="3"/>
        <v>0</v>
      </c>
      <c r="F114" s="11"/>
      <c r="G114" s="17">
        <v>0.5</v>
      </c>
      <c r="H114" s="17">
        <v>0.5</v>
      </c>
      <c r="I114" s="11">
        <f t="shared" si="4"/>
        <v>0</v>
      </c>
      <c r="J114" s="17">
        <v>0.5</v>
      </c>
      <c r="K114" s="17">
        <v>0.5</v>
      </c>
      <c r="L114" s="11">
        <f t="shared" si="5"/>
        <v>0</v>
      </c>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21"/>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c r="HE114" s="21"/>
      <c r="HF114" s="21"/>
      <c r="HG114" s="21"/>
      <c r="HH114" s="21"/>
      <c r="HI114" s="21"/>
      <c r="HJ114" s="21"/>
      <c r="HK114" s="21"/>
      <c r="HL114" s="21"/>
      <c r="HM114" s="21"/>
      <c r="HN114" s="21"/>
      <c r="HO114" s="21"/>
      <c r="HP114" s="21"/>
      <c r="HQ114" s="21"/>
      <c r="HR114" s="21"/>
      <c r="HS114" s="21"/>
      <c r="HT114" s="21"/>
      <c r="HU114" s="21"/>
      <c r="HV114" s="21"/>
      <c r="HW114" s="21"/>
      <c r="HX114" s="21"/>
      <c r="HY114" s="21"/>
      <c r="HZ114" s="21"/>
      <c r="IA114" s="21"/>
      <c r="IB114" s="21"/>
      <c r="IC114" s="21"/>
      <c r="ID114" s="21"/>
      <c r="IE114" s="21"/>
      <c r="IF114" s="21"/>
      <c r="IG114" s="21"/>
      <c r="IH114" s="21"/>
      <c r="II114" s="21"/>
      <c r="IJ114" s="21"/>
      <c r="IK114" s="21"/>
      <c r="IL114" s="21"/>
      <c r="IM114" s="21"/>
      <c r="IN114" s="21"/>
      <c r="IO114" s="21"/>
    </row>
    <row r="115" spans="1:249" s="43" customFormat="1" ht="63" x14ac:dyDescent="0.25">
      <c r="A115" s="29" t="s">
        <v>212</v>
      </c>
      <c r="B115" s="16" t="s">
        <v>211</v>
      </c>
      <c r="C115" s="17">
        <v>0</v>
      </c>
      <c r="D115" s="17">
        <v>0</v>
      </c>
      <c r="E115" s="11">
        <f t="shared" si="3"/>
        <v>0</v>
      </c>
      <c r="F115" s="11"/>
      <c r="G115" s="17">
        <v>60</v>
      </c>
      <c r="H115" s="17">
        <v>60</v>
      </c>
      <c r="I115" s="11">
        <f t="shared" si="4"/>
        <v>0</v>
      </c>
      <c r="J115" s="17">
        <v>60</v>
      </c>
      <c r="K115" s="17">
        <v>60</v>
      </c>
      <c r="L115" s="11">
        <f t="shared" si="5"/>
        <v>0</v>
      </c>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1"/>
      <c r="EG115" s="21"/>
      <c r="EH115" s="21"/>
      <c r="EI115" s="21"/>
      <c r="EJ115" s="21"/>
      <c r="EK115" s="21"/>
      <c r="EL115" s="21"/>
      <c r="EM115" s="21"/>
      <c r="EN115" s="21"/>
      <c r="EO115" s="21"/>
      <c r="EP115" s="21"/>
      <c r="EQ115" s="21"/>
      <c r="ER115" s="21"/>
      <c r="ES115" s="21"/>
      <c r="ET115" s="21"/>
      <c r="EU115" s="21"/>
      <c r="EV115" s="21"/>
      <c r="EW115" s="21"/>
      <c r="EX115" s="21"/>
      <c r="EY115" s="21"/>
      <c r="EZ115" s="21"/>
      <c r="FA115" s="21"/>
      <c r="FB115" s="21"/>
      <c r="FC115" s="21"/>
      <c r="FD115" s="21"/>
      <c r="FE115" s="21"/>
      <c r="FF115" s="21"/>
      <c r="FG115" s="21"/>
      <c r="FH115" s="21"/>
      <c r="FI115" s="21"/>
      <c r="FJ115" s="21"/>
      <c r="FK115" s="21"/>
      <c r="FL115" s="21"/>
      <c r="FM115" s="21"/>
      <c r="FN115" s="21"/>
      <c r="FO115" s="21"/>
      <c r="FP115" s="21"/>
      <c r="FQ115" s="21"/>
      <c r="FR115" s="21"/>
      <c r="FS115" s="21"/>
      <c r="FT115" s="21"/>
      <c r="FU115" s="2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c r="HE115" s="21"/>
      <c r="HF115" s="21"/>
      <c r="HG115" s="21"/>
      <c r="HH115" s="21"/>
      <c r="HI115" s="21"/>
      <c r="HJ115" s="21"/>
      <c r="HK115" s="21"/>
      <c r="HL115" s="21"/>
      <c r="HM115" s="21"/>
      <c r="HN115" s="21"/>
      <c r="HO115" s="21"/>
      <c r="HP115" s="21"/>
      <c r="HQ115" s="21"/>
      <c r="HR115" s="21"/>
      <c r="HS115" s="21"/>
      <c r="HT115" s="21"/>
      <c r="HU115" s="21"/>
      <c r="HV115" s="21"/>
      <c r="HW115" s="21"/>
      <c r="HX115" s="21"/>
      <c r="HY115" s="21"/>
      <c r="HZ115" s="21"/>
      <c r="IA115" s="21"/>
      <c r="IB115" s="21"/>
      <c r="IC115" s="21"/>
      <c r="ID115" s="21"/>
      <c r="IE115" s="21"/>
      <c r="IF115" s="21"/>
      <c r="IG115" s="21"/>
      <c r="IH115" s="21"/>
      <c r="II115" s="21"/>
      <c r="IJ115" s="21"/>
      <c r="IK115" s="21"/>
      <c r="IL115" s="21"/>
      <c r="IM115" s="21"/>
      <c r="IN115" s="21"/>
      <c r="IO115" s="21"/>
    </row>
    <row r="116" spans="1:249" s="43" customFormat="1" ht="63" x14ac:dyDescent="0.25">
      <c r="A116" s="29" t="s">
        <v>213</v>
      </c>
      <c r="B116" s="16" t="s">
        <v>211</v>
      </c>
      <c r="C116" s="17">
        <v>25</v>
      </c>
      <c r="D116" s="17">
        <v>0</v>
      </c>
      <c r="E116" s="11">
        <f t="shared" si="3"/>
        <v>-25</v>
      </c>
      <c r="F116" s="11" t="s">
        <v>159</v>
      </c>
      <c r="G116" s="17"/>
      <c r="H116" s="17"/>
      <c r="I116" s="11">
        <f t="shared" si="4"/>
        <v>0</v>
      </c>
      <c r="J116" s="17"/>
      <c r="K116" s="17"/>
      <c r="L116" s="11">
        <f t="shared" si="5"/>
        <v>0</v>
      </c>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c r="HE116" s="21"/>
      <c r="HF116" s="21"/>
      <c r="HG116" s="21"/>
      <c r="HH116" s="21"/>
      <c r="HI116" s="21"/>
      <c r="HJ116" s="21"/>
      <c r="HK116" s="21"/>
      <c r="HL116" s="21"/>
      <c r="HM116" s="21"/>
      <c r="HN116" s="21"/>
      <c r="HO116" s="21"/>
      <c r="HP116" s="21"/>
      <c r="HQ116" s="21"/>
      <c r="HR116" s="21"/>
      <c r="HS116" s="21"/>
      <c r="HT116" s="21"/>
      <c r="HU116" s="21"/>
      <c r="HV116" s="21"/>
      <c r="HW116" s="21"/>
      <c r="HX116" s="21"/>
      <c r="HY116" s="21"/>
      <c r="HZ116" s="21"/>
      <c r="IA116" s="21"/>
      <c r="IB116" s="21"/>
      <c r="IC116" s="21"/>
      <c r="ID116" s="21"/>
      <c r="IE116" s="21"/>
      <c r="IF116" s="21"/>
      <c r="IG116" s="21"/>
      <c r="IH116" s="21"/>
      <c r="II116" s="21"/>
      <c r="IJ116" s="21"/>
      <c r="IK116" s="21"/>
      <c r="IL116" s="21"/>
      <c r="IM116" s="21"/>
      <c r="IN116" s="21"/>
      <c r="IO116" s="21"/>
    </row>
    <row r="117" spans="1:249" s="43" customFormat="1" ht="63" x14ac:dyDescent="0.25">
      <c r="A117" s="29" t="s">
        <v>214</v>
      </c>
      <c r="B117" s="16" t="s">
        <v>211</v>
      </c>
      <c r="C117" s="17">
        <v>557.1</v>
      </c>
      <c r="D117" s="17">
        <v>590.1</v>
      </c>
      <c r="E117" s="11">
        <f t="shared" si="3"/>
        <v>33</v>
      </c>
      <c r="F117" s="11" t="s">
        <v>159</v>
      </c>
      <c r="G117" s="17">
        <v>400</v>
      </c>
      <c r="H117" s="17">
        <v>400</v>
      </c>
      <c r="I117" s="11">
        <f t="shared" si="4"/>
        <v>0</v>
      </c>
      <c r="J117" s="17">
        <v>400</v>
      </c>
      <c r="K117" s="17">
        <v>400</v>
      </c>
      <c r="L117" s="11">
        <f t="shared" si="5"/>
        <v>0</v>
      </c>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c r="IM117" s="21"/>
      <c r="IN117" s="21"/>
      <c r="IO117" s="21"/>
    </row>
    <row r="118" spans="1:249" s="43" customFormat="1" ht="63" x14ac:dyDescent="0.25">
      <c r="A118" s="29" t="s">
        <v>215</v>
      </c>
      <c r="B118" s="16" t="s">
        <v>211</v>
      </c>
      <c r="C118" s="17">
        <v>1000</v>
      </c>
      <c r="D118" s="17">
        <v>1000</v>
      </c>
      <c r="E118" s="11">
        <f t="shared" si="3"/>
        <v>0</v>
      </c>
      <c r="F118" s="11"/>
      <c r="G118" s="17">
        <v>1000</v>
      </c>
      <c r="H118" s="17">
        <v>1000</v>
      </c>
      <c r="I118" s="11">
        <f t="shared" si="4"/>
        <v>0</v>
      </c>
      <c r="J118" s="11">
        <v>1000</v>
      </c>
      <c r="K118" s="11">
        <v>1000</v>
      </c>
      <c r="L118" s="11">
        <f t="shared" si="5"/>
        <v>0</v>
      </c>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row>
    <row r="119" spans="1:249" s="43" customFormat="1" ht="63" x14ac:dyDescent="0.25">
      <c r="A119" s="29" t="s">
        <v>216</v>
      </c>
      <c r="B119" s="16" t="s">
        <v>211</v>
      </c>
      <c r="C119" s="17">
        <v>1</v>
      </c>
      <c r="D119" s="17">
        <v>1</v>
      </c>
      <c r="E119" s="11">
        <f t="shared" si="3"/>
        <v>0</v>
      </c>
      <c r="F119" s="11"/>
      <c r="G119" s="17">
        <v>0</v>
      </c>
      <c r="H119" s="17">
        <v>0</v>
      </c>
      <c r="I119" s="11">
        <f t="shared" si="4"/>
        <v>0</v>
      </c>
      <c r="J119" s="11">
        <v>0</v>
      </c>
      <c r="K119" s="11">
        <v>0</v>
      </c>
      <c r="L119" s="11">
        <f t="shared" si="5"/>
        <v>0</v>
      </c>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1"/>
      <c r="EG119" s="21"/>
      <c r="EH119" s="21"/>
      <c r="EI119" s="21"/>
      <c r="EJ119" s="21"/>
      <c r="EK119" s="21"/>
      <c r="EL119" s="21"/>
      <c r="EM119" s="21"/>
      <c r="EN119" s="21"/>
      <c r="EO119" s="21"/>
      <c r="EP119" s="21"/>
      <c r="EQ119" s="21"/>
      <c r="ER119" s="21"/>
      <c r="ES119" s="21"/>
      <c r="ET119" s="21"/>
      <c r="EU119" s="21"/>
      <c r="EV119" s="21"/>
      <c r="EW119" s="21"/>
      <c r="EX119" s="21"/>
      <c r="EY119" s="21"/>
      <c r="EZ119" s="21"/>
      <c r="FA119" s="21"/>
      <c r="FB119" s="21"/>
      <c r="FC119" s="21"/>
      <c r="FD119" s="21"/>
      <c r="FE119" s="21"/>
      <c r="FF119" s="21"/>
      <c r="FG119" s="21"/>
      <c r="FH119" s="21"/>
      <c r="FI119" s="21"/>
      <c r="FJ119" s="21"/>
      <c r="FK119" s="21"/>
      <c r="FL119" s="21"/>
      <c r="FM119" s="21"/>
      <c r="FN119" s="21"/>
      <c r="FO119" s="21"/>
      <c r="FP119" s="21"/>
      <c r="FQ119" s="21"/>
      <c r="FR119" s="21"/>
      <c r="FS119" s="21"/>
      <c r="FT119" s="21"/>
      <c r="FU119" s="21"/>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c r="HE119" s="21"/>
      <c r="HF119" s="21"/>
      <c r="HG119" s="21"/>
      <c r="HH119" s="21"/>
      <c r="HI119" s="21"/>
      <c r="HJ119" s="21"/>
      <c r="HK119" s="21"/>
      <c r="HL119" s="21"/>
      <c r="HM119" s="21"/>
      <c r="HN119" s="21"/>
      <c r="HO119" s="21"/>
      <c r="HP119" s="21"/>
      <c r="HQ119" s="21"/>
      <c r="HR119" s="21"/>
      <c r="HS119" s="21"/>
      <c r="HT119" s="21"/>
      <c r="HU119" s="21"/>
      <c r="HV119" s="21"/>
      <c r="HW119" s="21"/>
      <c r="HX119" s="21"/>
      <c r="HY119" s="21"/>
      <c r="HZ119" s="21"/>
      <c r="IA119" s="21"/>
      <c r="IB119" s="21"/>
      <c r="IC119" s="21"/>
      <c r="ID119" s="21"/>
      <c r="IE119" s="21"/>
      <c r="IF119" s="21"/>
      <c r="IG119" s="21"/>
      <c r="IH119" s="21"/>
      <c r="II119" s="21"/>
      <c r="IJ119" s="21"/>
      <c r="IK119" s="21"/>
      <c r="IL119" s="21"/>
      <c r="IM119" s="21"/>
      <c r="IN119" s="21"/>
      <c r="IO119" s="21"/>
    </row>
    <row r="120" spans="1:249" s="48" customFormat="1" ht="78.75" x14ac:dyDescent="0.25">
      <c r="A120" s="29" t="s">
        <v>217</v>
      </c>
      <c r="B120" s="16" t="s">
        <v>218</v>
      </c>
      <c r="C120" s="17">
        <v>150</v>
      </c>
      <c r="D120" s="17">
        <v>100</v>
      </c>
      <c r="E120" s="11">
        <f t="shared" si="3"/>
        <v>-50</v>
      </c>
      <c r="F120" s="11" t="s">
        <v>219</v>
      </c>
      <c r="G120" s="17">
        <v>150</v>
      </c>
      <c r="H120" s="17">
        <v>150</v>
      </c>
      <c r="I120" s="11">
        <f t="shared" si="4"/>
        <v>0</v>
      </c>
      <c r="J120" s="17">
        <v>150</v>
      </c>
      <c r="K120" s="17">
        <v>150</v>
      </c>
      <c r="L120" s="11">
        <f t="shared" si="5"/>
        <v>0</v>
      </c>
      <c r="M120" s="46"/>
      <c r="N120" s="46"/>
      <c r="O120" s="46"/>
      <c r="P120" s="47"/>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c r="DR120" s="46"/>
      <c r="DS120" s="46"/>
      <c r="DT120" s="46"/>
      <c r="DU120" s="46"/>
      <c r="DV120" s="46"/>
      <c r="DW120" s="46"/>
      <c r="DX120" s="46"/>
      <c r="DY120" s="46"/>
      <c r="DZ120" s="46"/>
      <c r="EA120" s="46"/>
      <c r="EB120" s="46"/>
      <c r="EC120" s="46"/>
      <c r="ED120" s="46"/>
      <c r="EE120" s="46"/>
      <c r="EF120" s="46"/>
      <c r="EG120" s="46"/>
      <c r="EH120" s="46"/>
      <c r="EI120" s="46"/>
      <c r="EJ120" s="46"/>
      <c r="EK120" s="46"/>
      <c r="EL120" s="46"/>
      <c r="EM120" s="46"/>
      <c r="EN120" s="46"/>
      <c r="EO120" s="46"/>
      <c r="EP120" s="46"/>
      <c r="EQ120" s="46"/>
      <c r="ER120" s="46"/>
      <c r="ES120" s="46"/>
      <c r="ET120" s="46"/>
      <c r="EU120" s="46"/>
      <c r="EV120" s="46"/>
      <c r="EW120" s="46"/>
      <c r="EX120" s="46"/>
      <c r="EY120" s="46"/>
      <c r="EZ120" s="46"/>
      <c r="FA120" s="46"/>
      <c r="FB120" s="46"/>
      <c r="FC120" s="46"/>
      <c r="FD120" s="46"/>
      <c r="FE120" s="46"/>
      <c r="FF120" s="46"/>
      <c r="FG120" s="46"/>
      <c r="FH120" s="46"/>
      <c r="FI120" s="46"/>
      <c r="FJ120" s="46"/>
      <c r="FK120" s="46"/>
      <c r="FL120" s="46"/>
      <c r="FM120" s="46"/>
      <c r="FN120" s="46"/>
      <c r="FO120" s="46"/>
      <c r="FP120" s="46"/>
      <c r="FQ120" s="46"/>
      <c r="FR120" s="46"/>
      <c r="FS120" s="46"/>
      <c r="FT120" s="46"/>
      <c r="FU120" s="46"/>
      <c r="FV120" s="46"/>
      <c r="FW120" s="46"/>
      <c r="FX120" s="46"/>
      <c r="FY120" s="46"/>
      <c r="FZ120" s="46"/>
      <c r="GA120" s="46"/>
      <c r="GB120" s="46"/>
      <c r="GC120" s="46"/>
      <c r="GD120" s="46"/>
      <c r="GE120" s="46"/>
      <c r="GF120" s="46"/>
      <c r="GG120" s="46"/>
      <c r="GH120" s="46"/>
      <c r="GI120" s="46"/>
      <c r="GJ120" s="46"/>
      <c r="GK120" s="46"/>
      <c r="GL120" s="46"/>
      <c r="GM120" s="46"/>
      <c r="GN120" s="46"/>
      <c r="GO120" s="46"/>
      <c r="GP120" s="46"/>
      <c r="GQ120" s="46"/>
      <c r="GR120" s="46"/>
      <c r="GS120" s="46"/>
      <c r="GT120" s="46"/>
      <c r="GU120" s="46"/>
      <c r="GV120" s="46"/>
      <c r="GW120" s="46"/>
      <c r="GX120" s="46"/>
      <c r="GY120" s="46"/>
      <c r="GZ120" s="46"/>
      <c r="HA120" s="46"/>
      <c r="HB120" s="46"/>
      <c r="HC120" s="46"/>
      <c r="HD120" s="46"/>
      <c r="HE120" s="46"/>
      <c r="HF120" s="46"/>
      <c r="HG120" s="46"/>
      <c r="HH120" s="46"/>
      <c r="HI120" s="46"/>
      <c r="HJ120" s="46"/>
      <c r="HK120" s="46"/>
      <c r="HL120" s="46"/>
      <c r="HM120" s="46"/>
      <c r="HN120" s="46"/>
      <c r="HO120" s="46"/>
      <c r="HP120" s="46"/>
      <c r="HQ120" s="46"/>
      <c r="HR120" s="46"/>
      <c r="HS120" s="46"/>
      <c r="HT120" s="46"/>
      <c r="HU120" s="46"/>
      <c r="HV120" s="46"/>
      <c r="HW120" s="46"/>
      <c r="HX120" s="46"/>
      <c r="HY120" s="46"/>
      <c r="HZ120" s="46"/>
      <c r="IA120" s="46"/>
      <c r="IB120" s="46"/>
      <c r="IC120" s="46"/>
      <c r="ID120" s="46"/>
      <c r="IE120" s="46"/>
      <c r="IF120" s="46"/>
      <c r="IG120" s="46"/>
      <c r="IH120" s="46"/>
      <c r="II120" s="46"/>
      <c r="IJ120" s="46"/>
      <c r="IK120" s="46"/>
      <c r="IL120" s="46"/>
      <c r="IM120" s="46"/>
      <c r="IN120" s="46"/>
      <c r="IO120" s="46"/>
    </row>
    <row r="121" spans="1:249" s="43" customFormat="1" ht="93" customHeight="1" x14ac:dyDescent="0.25">
      <c r="A121" s="29" t="s">
        <v>220</v>
      </c>
      <c r="B121" s="16" t="s">
        <v>221</v>
      </c>
      <c r="C121" s="17">
        <v>0</v>
      </c>
      <c r="D121" s="17">
        <v>0</v>
      </c>
      <c r="E121" s="11">
        <f t="shared" si="3"/>
        <v>0</v>
      </c>
      <c r="F121" s="11"/>
      <c r="G121" s="17">
        <v>106.7</v>
      </c>
      <c r="H121" s="17">
        <v>106.7</v>
      </c>
      <c r="I121" s="11">
        <f t="shared" si="4"/>
        <v>0</v>
      </c>
      <c r="J121" s="17">
        <v>106.7</v>
      </c>
      <c r="K121" s="17">
        <v>106.7</v>
      </c>
      <c r="L121" s="11">
        <f t="shared" si="5"/>
        <v>0</v>
      </c>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H121" s="21"/>
      <c r="EI121" s="21"/>
      <c r="EJ121" s="21"/>
      <c r="EK121" s="21"/>
      <c r="EL121" s="21"/>
      <c r="EM121" s="21"/>
      <c r="EN121" s="21"/>
      <c r="EO121" s="21"/>
      <c r="EP121" s="21"/>
      <c r="EQ121" s="21"/>
      <c r="ER121" s="21"/>
      <c r="ES121" s="21"/>
      <c r="ET121" s="21"/>
      <c r="EU121" s="21"/>
      <c r="EV121" s="21"/>
      <c r="EW121" s="21"/>
      <c r="EX121" s="21"/>
      <c r="EY121" s="21"/>
      <c r="EZ121" s="21"/>
      <c r="FA121" s="21"/>
      <c r="FB121" s="21"/>
      <c r="FC121" s="21"/>
      <c r="FD121" s="21"/>
      <c r="FE121" s="21"/>
      <c r="FF121" s="21"/>
      <c r="FG121" s="21"/>
      <c r="FH121" s="21"/>
      <c r="FI121" s="21"/>
      <c r="FJ121" s="21"/>
      <c r="FK121" s="21"/>
      <c r="FL121" s="21"/>
      <c r="FM121" s="21"/>
      <c r="FN121" s="21"/>
      <c r="FO121" s="21"/>
      <c r="FP121" s="21"/>
      <c r="FQ121" s="21"/>
      <c r="FR121" s="21"/>
      <c r="FS121" s="21"/>
      <c r="FT121" s="21"/>
      <c r="FU121" s="2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c r="HE121" s="21"/>
      <c r="HF121" s="21"/>
      <c r="HG121" s="21"/>
      <c r="HH121" s="21"/>
      <c r="HI121" s="21"/>
      <c r="HJ121" s="21"/>
      <c r="HK121" s="21"/>
      <c r="HL121" s="21"/>
      <c r="HM121" s="21"/>
      <c r="HN121" s="21"/>
      <c r="HO121" s="21"/>
      <c r="HP121" s="21"/>
      <c r="HQ121" s="21"/>
      <c r="HR121" s="21"/>
      <c r="HS121" s="21"/>
      <c r="HT121" s="21"/>
      <c r="HU121" s="21"/>
      <c r="HV121" s="21"/>
      <c r="HW121" s="21"/>
      <c r="HX121" s="21"/>
      <c r="HY121" s="21"/>
      <c r="HZ121" s="21"/>
      <c r="IA121" s="21"/>
      <c r="IB121" s="21"/>
      <c r="IC121" s="21"/>
      <c r="ID121" s="21"/>
      <c r="IE121" s="21"/>
      <c r="IF121" s="21"/>
      <c r="IG121" s="21"/>
      <c r="IH121" s="21"/>
      <c r="II121" s="21"/>
      <c r="IJ121" s="21"/>
      <c r="IK121" s="21"/>
      <c r="IL121" s="21"/>
      <c r="IM121" s="21"/>
      <c r="IN121" s="21"/>
      <c r="IO121" s="21"/>
    </row>
    <row r="122" spans="1:249" s="43" customFormat="1" ht="98.25" customHeight="1" x14ac:dyDescent="0.25">
      <c r="A122" s="29" t="s">
        <v>222</v>
      </c>
      <c r="B122" s="16" t="s">
        <v>221</v>
      </c>
      <c r="C122" s="17">
        <v>310.3</v>
      </c>
      <c r="D122" s="17">
        <v>313.3</v>
      </c>
      <c r="E122" s="11">
        <f t="shared" si="3"/>
        <v>3</v>
      </c>
      <c r="F122" s="11" t="s">
        <v>159</v>
      </c>
      <c r="G122" s="17">
        <v>0</v>
      </c>
      <c r="H122" s="17">
        <v>0</v>
      </c>
      <c r="I122" s="11">
        <f t="shared" si="4"/>
        <v>0</v>
      </c>
      <c r="J122" s="17">
        <v>0</v>
      </c>
      <c r="K122" s="17">
        <v>0</v>
      </c>
      <c r="L122" s="11">
        <f t="shared" si="5"/>
        <v>0</v>
      </c>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c r="HE122" s="21"/>
      <c r="HF122" s="21"/>
      <c r="HG122" s="21"/>
      <c r="HH122" s="21"/>
      <c r="HI122" s="21"/>
      <c r="HJ122" s="21"/>
      <c r="HK122" s="21"/>
      <c r="HL122" s="21"/>
      <c r="HM122" s="21"/>
      <c r="HN122" s="21"/>
      <c r="HO122" s="21"/>
      <c r="HP122" s="21"/>
      <c r="HQ122" s="21"/>
      <c r="HR122" s="21"/>
      <c r="HS122" s="21"/>
      <c r="HT122" s="21"/>
      <c r="HU122" s="21"/>
      <c r="HV122" s="21"/>
      <c r="HW122" s="21"/>
      <c r="HX122" s="21"/>
      <c r="HY122" s="21"/>
      <c r="HZ122" s="21"/>
      <c r="IA122" s="21"/>
      <c r="IB122" s="21"/>
      <c r="IC122" s="21"/>
      <c r="ID122" s="21"/>
      <c r="IE122" s="21"/>
      <c r="IF122" s="21"/>
      <c r="IG122" s="21"/>
      <c r="IH122" s="21"/>
      <c r="II122" s="21"/>
      <c r="IJ122" s="21"/>
      <c r="IK122" s="21"/>
      <c r="IL122" s="21"/>
      <c r="IM122" s="21"/>
      <c r="IN122" s="21"/>
      <c r="IO122" s="21"/>
    </row>
    <row r="123" spans="1:249" s="43" customFormat="1" ht="15.75" x14ac:dyDescent="0.25">
      <c r="A123" s="8" t="s">
        <v>223</v>
      </c>
      <c r="B123" s="9" t="s">
        <v>224</v>
      </c>
      <c r="C123" s="10">
        <f>C124</f>
        <v>2697.4</v>
      </c>
      <c r="D123" s="10">
        <f>D124</f>
        <v>2826.8</v>
      </c>
      <c r="E123" s="11">
        <f t="shared" si="3"/>
        <v>129.40000000000009</v>
      </c>
      <c r="F123" s="11"/>
      <c r="G123" s="10">
        <f>G124</f>
        <v>356.8</v>
      </c>
      <c r="H123" s="10">
        <f>H124</f>
        <v>356.8</v>
      </c>
      <c r="I123" s="11">
        <f t="shared" si="4"/>
        <v>0</v>
      </c>
      <c r="J123" s="10">
        <f>J124</f>
        <v>334.1</v>
      </c>
      <c r="K123" s="10">
        <f>K124</f>
        <v>334.1</v>
      </c>
      <c r="L123" s="11">
        <f t="shared" si="5"/>
        <v>0</v>
      </c>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c r="HE123" s="21"/>
      <c r="HF123" s="21"/>
      <c r="HG123" s="21"/>
      <c r="HH123" s="21"/>
      <c r="HI123" s="21"/>
      <c r="HJ123" s="21"/>
      <c r="HK123" s="21"/>
      <c r="HL123" s="21"/>
      <c r="HM123" s="21"/>
      <c r="HN123" s="21"/>
      <c r="HO123" s="21"/>
      <c r="HP123" s="21"/>
      <c r="HQ123" s="21"/>
      <c r="HR123" s="21"/>
      <c r="HS123" s="21"/>
      <c r="HT123" s="21"/>
      <c r="HU123" s="21"/>
      <c r="HV123" s="21"/>
      <c r="HW123" s="21"/>
      <c r="HX123" s="21"/>
      <c r="HY123" s="21"/>
      <c r="HZ123" s="21"/>
      <c r="IA123" s="21"/>
      <c r="IB123" s="21"/>
      <c r="IC123" s="21"/>
      <c r="ID123" s="21"/>
      <c r="IE123" s="21"/>
      <c r="IF123" s="21"/>
      <c r="IG123" s="21"/>
      <c r="IH123" s="21"/>
      <c r="II123" s="21"/>
      <c r="IJ123" s="21"/>
      <c r="IK123" s="21"/>
      <c r="IL123" s="21"/>
      <c r="IM123" s="21"/>
    </row>
    <row r="124" spans="1:249" s="43" customFormat="1" ht="31.5" x14ac:dyDescent="0.25">
      <c r="A124" s="7" t="s">
        <v>225</v>
      </c>
      <c r="B124" s="16" t="s">
        <v>226</v>
      </c>
      <c r="C124" s="11">
        <v>2697.4</v>
      </c>
      <c r="D124" s="11">
        <v>2826.8</v>
      </c>
      <c r="E124" s="11">
        <f t="shared" si="3"/>
        <v>129.40000000000009</v>
      </c>
      <c r="F124" s="11" t="s">
        <v>159</v>
      </c>
      <c r="G124" s="11">
        <v>356.8</v>
      </c>
      <c r="H124" s="11">
        <v>356.8</v>
      </c>
      <c r="I124" s="11">
        <f t="shared" si="4"/>
        <v>0</v>
      </c>
      <c r="J124" s="11">
        <v>334.1</v>
      </c>
      <c r="K124" s="11">
        <v>334.1</v>
      </c>
      <c r="L124" s="11">
        <f t="shared" si="5"/>
        <v>0</v>
      </c>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c r="DS124" s="21"/>
      <c r="DT124" s="21"/>
      <c r="DU124" s="21"/>
      <c r="DV124" s="21"/>
      <c r="DW124" s="21"/>
      <c r="DX124" s="21"/>
      <c r="DY124" s="21"/>
      <c r="DZ124" s="21"/>
      <c r="EA124" s="21"/>
      <c r="EB124" s="21"/>
      <c r="EC124" s="21"/>
      <c r="ED124" s="21"/>
      <c r="EE124" s="21"/>
      <c r="EF124" s="21"/>
      <c r="EG124" s="21"/>
      <c r="EH124" s="21"/>
      <c r="EI124" s="21"/>
      <c r="EJ124" s="21"/>
      <c r="EK124" s="21"/>
      <c r="EL124" s="21"/>
      <c r="EM124" s="21"/>
      <c r="EN124" s="21"/>
      <c r="EO124" s="21"/>
      <c r="EP124" s="21"/>
      <c r="EQ124" s="21"/>
      <c r="ER124" s="21"/>
      <c r="ES124" s="21"/>
      <c r="ET124" s="21"/>
      <c r="EU124" s="21"/>
      <c r="EV124" s="21"/>
      <c r="EW124" s="21"/>
      <c r="EX124" s="21"/>
      <c r="EY124" s="21"/>
      <c r="EZ124" s="21"/>
      <c r="FA124" s="21"/>
      <c r="FB124" s="21"/>
      <c r="FC124" s="21"/>
      <c r="FD124" s="21"/>
      <c r="FE124" s="21"/>
      <c r="FF124" s="21"/>
      <c r="FG124" s="21"/>
      <c r="FH124" s="21"/>
      <c r="FI124" s="21"/>
      <c r="FJ124" s="21"/>
      <c r="FK124" s="21"/>
      <c r="FL124" s="21"/>
      <c r="FM124" s="21"/>
      <c r="FN124" s="21"/>
      <c r="FO124" s="21"/>
      <c r="FP124" s="21"/>
      <c r="FQ124" s="21"/>
      <c r="FR124" s="21"/>
      <c r="FS124" s="21"/>
      <c r="FT124" s="21"/>
      <c r="FU124" s="21"/>
      <c r="FV124" s="21"/>
      <c r="FW124" s="21"/>
      <c r="FX124" s="21"/>
      <c r="FY124" s="21"/>
      <c r="FZ124" s="21"/>
      <c r="GA124" s="21"/>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c r="HE124" s="21"/>
      <c r="HF124" s="21"/>
      <c r="HG124" s="21"/>
      <c r="HH124" s="21"/>
      <c r="HI124" s="21"/>
      <c r="HJ124" s="21"/>
      <c r="HK124" s="21"/>
      <c r="HL124" s="21"/>
      <c r="HM124" s="21"/>
      <c r="HN124" s="21"/>
      <c r="HO124" s="21"/>
      <c r="HP124" s="21"/>
      <c r="HQ124" s="21"/>
      <c r="HR124" s="21"/>
      <c r="HS124" s="21"/>
      <c r="HT124" s="21"/>
      <c r="HU124" s="21"/>
      <c r="HV124" s="21"/>
      <c r="HW124" s="21"/>
      <c r="HX124" s="21"/>
      <c r="HY124" s="21"/>
      <c r="HZ124" s="21"/>
      <c r="IA124" s="21"/>
      <c r="IB124" s="21"/>
      <c r="IC124" s="21"/>
      <c r="ID124" s="21"/>
      <c r="IE124" s="21"/>
      <c r="IF124" s="21"/>
      <c r="IG124" s="21"/>
      <c r="IH124" s="21"/>
      <c r="II124" s="21"/>
      <c r="IJ124" s="21"/>
      <c r="IK124" s="21"/>
      <c r="IL124" s="21"/>
      <c r="IM124" s="21"/>
    </row>
    <row r="125" spans="1:249" s="43" customFormat="1" ht="15.75" x14ac:dyDescent="0.25">
      <c r="A125" s="49" t="s">
        <v>227</v>
      </c>
      <c r="B125" s="9" t="s">
        <v>228</v>
      </c>
      <c r="C125" s="10">
        <f>C126</f>
        <v>324.7</v>
      </c>
      <c r="D125" s="10">
        <f>D126</f>
        <v>324.7</v>
      </c>
      <c r="E125" s="11">
        <f t="shared" si="3"/>
        <v>0</v>
      </c>
      <c r="F125" s="11"/>
      <c r="G125" s="11"/>
      <c r="H125" s="11"/>
      <c r="I125" s="11">
        <f t="shared" si="4"/>
        <v>0</v>
      </c>
      <c r="J125" s="11">
        <v>0</v>
      </c>
      <c r="K125" s="11">
        <v>0</v>
      </c>
      <c r="L125" s="11">
        <f t="shared" si="5"/>
        <v>0</v>
      </c>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21"/>
      <c r="EC125" s="21"/>
      <c r="ED125" s="21"/>
      <c r="EE125" s="21"/>
      <c r="EF125" s="21"/>
      <c r="EG125" s="21"/>
      <c r="EH125" s="21"/>
      <c r="EI125" s="21"/>
      <c r="EJ125" s="21"/>
      <c r="EK125" s="21"/>
      <c r="EL125" s="21"/>
      <c r="EM125" s="21"/>
      <c r="EN125" s="21"/>
      <c r="EO125" s="21"/>
      <c r="EP125" s="21"/>
      <c r="EQ125" s="21"/>
      <c r="ER125" s="21"/>
      <c r="ES125" s="21"/>
      <c r="ET125" s="21"/>
      <c r="EU125" s="21"/>
      <c r="EV125" s="21"/>
      <c r="EW125" s="21"/>
      <c r="EX125" s="21"/>
      <c r="EY125" s="21"/>
      <c r="EZ125" s="21"/>
      <c r="FA125" s="21"/>
      <c r="FB125" s="21"/>
      <c r="FC125" s="21"/>
      <c r="FD125" s="21"/>
      <c r="FE125" s="21"/>
      <c r="FF125" s="21"/>
      <c r="FG125" s="21"/>
      <c r="FH125" s="21"/>
      <c r="FI125" s="21"/>
      <c r="FJ125" s="21"/>
      <c r="FK125" s="21"/>
      <c r="FL125" s="21"/>
      <c r="FM125" s="21"/>
      <c r="FN125" s="21"/>
      <c r="FO125" s="21"/>
      <c r="FP125" s="21"/>
      <c r="FQ125" s="21"/>
      <c r="FR125" s="21"/>
      <c r="FS125" s="21"/>
      <c r="FT125" s="21"/>
      <c r="FU125" s="21"/>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c r="HE125" s="21"/>
      <c r="HF125" s="21"/>
      <c r="HG125" s="21"/>
      <c r="HH125" s="21"/>
      <c r="HI125" s="21"/>
      <c r="HJ125" s="21"/>
      <c r="HK125" s="21"/>
      <c r="HL125" s="21"/>
      <c r="HM125" s="21"/>
      <c r="HN125" s="21"/>
      <c r="HO125" s="21"/>
      <c r="HP125" s="21"/>
      <c r="HQ125" s="21"/>
      <c r="HR125" s="21"/>
      <c r="HS125" s="21"/>
      <c r="HT125" s="21"/>
      <c r="HU125" s="21"/>
      <c r="HV125" s="21"/>
      <c r="HW125" s="21"/>
      <c r="HX125" s="21"/>
      <c r="HY125" s="21"/>
      <c r="HZ125" s="21"/>
      <c r="IA125" s="21"/>
      <c r="IB125" s="21"/>
      <c r="IC125" s="21"/>
      <c r="ID125" s="21"/>
      <c r="IE125" s="21"/>
      <c r="IF125" s="21"/>
      <c r="IG125" s="21"/>
      <c r="IH125" s="21"/>
      <c r="II125" s="21"/>
      <c r="IJ125" s="21"/>
      <c r="IK125" s="21"/>
      <c r="IL125" s="21"/>
      <c r="IM125" s="21"/>
    </row>
    <row r="126" spans="1:249" s="43" customFormat="1" ht="31.5" x14ac:dyDescent="0.25">
      <c r="A126" s="49" t="s">
        <v>229</v>
      </c>
      <c r="B126" s="50" t="s">
        <v>230</v>
      </c>
      <c r="C126" s="11">
        <v>324.7</v>
      </c>
      <c r="D126" s="11">
        <v>324.7</v>
      </c>
      <c r="E126" s="11">
        <f t="shared" si="3"/>
        <v>0</v>
      </c>
      <c r="F126" s="11"/>
      <c r="G126" s="11"/>
      <c r="H126" s="11"/>
      <c r="I126" s="11">
        <f t="shared" si="4"/>
        <v>0</v>
      </c>
      <c r="J126" s="11">
        <v>0</v>
      </c>
      <c r="K126" s="11">
        <v>0</v>
      </c>
      <c r="L126" s="11">
        <f t="shared" si="5"/>
        <v>0</v>
      </c>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21"/>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c r="HE126" s="21"/>
      <c r="HF126" s="21"/>
      <c r="HG126" s="21"/>
      <c r="HH126" s="21"/>
      <c r="HI126" s="21"/>
      <c r="HJ126" s="21"/>
      <c r="HK126" s="21"/>
      <c r="HL126" s="21"/>
      <c r="HM126" s="21"/>
      <c r="HN126" s="21"/>
      <c r="HO126" s="21"/>
      <c r="HP126" s="21"/>
      <c r="HQ126" s="21"/>
      <c r="HR126" s="21"/>
      <c r="HS126" s="21"/>
      <c r="HT126" s="21"/>
      <c r="HU126" s="21"/>
      <c r="HV126" s="21"/>
      <c r="HW126" s="21"/>
      <c r="HX126" s="21"/>
      <c r="HY126" s="21"/>
      <c r="HZ126" s="21"/>
      <c r="IA126" s="21"/>
      <c r="IB126" s="21"/>
      <c r="IC126" s="21"/>
      <c r="ID126" s="21"/>
      <c r="IE126" s="21"/>
      <c r="IF126" s="21"/>
      <c r="IG126" s="21"/>
      <c r="IH126" s="21"/>
      <c r="II126" s="21"/>
      <c r="IJ126" s="21"/>
      <c r="IK126" s="21"/>
      <c r="IL126" s="21"/>
      <c r="IM126" s="21"/>
    </row>
    <row r="127" spans="1:249" s="43" customFormat="1" ht="17.25" customHeight="1" x14ac:dyDescent="0.25">
      <c r="A127" s="72" t="s">
        <v>231</v>
      </c>
      <c r="B127" s="73"/>
      <c r="C127" s="10">
        <f>C123+C80+C70+C51+C47+C36+C125</f>
        <v>162261.73000000001</v>
      </c>
      <c r="D127" s="10">
        <f>D123+D80+D70+D51+D47+D36+D125</f>
        <v>162852.13</v>
      </c>
      <c r="E127" s="11">
        <f t="shared" si="3"/>
        <v>590.39999999999418</v>
      </c>
      <c r="F127" s="11"/>
      <c r="G127" s="10">
        <f>G123+G80+G70+G51+G47+G36</f>
        <v>122106.5</v>
      </c>
      <c r="H127" s="10">
        <f>H123+H80+H70+H51+H47+H36</f>
        <v>122106.5</v>
      </c>
      <c r="I127" s="11">
        <f t="shared" si="4"/>
        <v>0</v>
      </c>
      <c r="J127" s="10">
        <f>J123+J80+J70+J51+J47+J36</f>
        <v>120617.5</v>
      </c>
      <c r="K127" s="10">
        <f>K123+K80+K70+K51+K47+K36</f>
        <v>120617.5</v>
      </c>
      <c r="L127" s="11">
        <f t="shared" si="5"/>
        <v>0</v>
      </c>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1"/>
      <c r="DX127" s="21"/>
      <c r="DY127" s="21"/>
      <c r="DZ127" s="21"/>
      <c r="EA127" s="21"/>
      <c r="EB127" s="21"/>
      <c r="EC127" s="21"/>
      <c r="ED127" s="21"/>
      <c r="EE127" s="21"/>
      <c r="EF127" s="21"/>
      <c r="EG127" s="21"/>
      <c r="EH127" s="21"/>
      <c r="EI127" s="21"/>
      <c r="EJ127" s="21"/>
      <c r="EK127" s="21"/>
      <c r="EL127" s="21"/>
      <c r="EM127" s="21"/>
      <c r="EN127" s="21"/>
      <c r="EO127" s="21"/>
      <c r="EP127" s="21"/>
      <c r="EQ127" s="21"/>
      <c r="ER127" s="21"/>
      <c r="ES127" s="21"/>
      <c r="ET127" s="21"/>
      <c r="EU127" s="21"/>
      <c r="EV127" s="21"/>
      <c r="EW127" s="21"/>
      <c r="EX127" s="21"/>
      <c r="EY127" s="21"/>
      <c r="EZ127" s="21"/>
      <c r="FA127" s="21"/>
      <c r="FB127" s="21"/>
      <c r="FC127" s="21"/>
      <c r="FD127" s="21"/>
      <c r="FE127" s="21"/>
      <c r="FF127" s="21"/>
      <c r="FG127" s="21"/>
      <c r="FH127" s="21"/>
      <c r="FI127" s="21"/>
      <c r="FJ127" s="21"/>
      <c r="FK127" s="21"/>
      <c r="FL127" s="21"/>
      <c r="FM127" s="21"/>
      <c r="FN127" s="21"/>
      <c r="FO127" s="21"/>
      <c r="FP127" s="21"/>
      <c r="FQ127" s="21"/>
      <c r="FR127" s="21"/>
      <c r="FS127" s="21"/>
      <c r="FT127" s="21"/>
      <c r="FU127" s="2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c r="HE127" s="21"/>
      <c r="HF127" s="21"/>
      <c r="HG127" s="21"/>
      <c r="HH127" s="21"/>
      <c r="HI127" s="21"/>
      <c r="HJ127" s="21"/>
      <c r="HK127" s="21"/>
      <c r="HL127" s="21"/>
      <c r="HM127" s="21"/>
      <c r="HN127" s="21"/>
      <c r="HO127" s="21"/>
      <c r="HP127" s="21"/>
      <c r="HQ127" s="21"/>
      <c r="HR127" s="21"/>
      <c r="HS127" s="21"/>
      <c r="HT127" s="21"/>
      <c r="HU127" s="21"/>
      <c r="HV127" s="21"/>
      <c r="HW127" s="21"/>
      <c r="HX127" s="21"/>
      <c r="HY127" s="21"/>
      <c r="HZ127" s="21"/>
      <c r="IA127" s="21"/>
      <c r="IB127" s="21"/>
      <c r="IC127" s="21"/>
      <c r="ID127" s="21"/>
      <c r="IE127" s="21"/>
      <c r="IF127" s="21"/>
      <c r="IG127" s="21"/>
      <c r="IH127" s="21"/>
      <c r="II127" s="21"/>
      <c r="IJ127" s="21"/>
      <c r="IK127" s="21"/>
      <c r="IL127" s="21"/>
      <c r="IM127" s="21"/>
    </row>
    <row r="128" spans="1:249" s="43" customFormat="1" ht="18" customHeight="1" x14ac:dyDescent="0.25">
      <c r="A128" s="8" t="s">
        <v>232</v>
      </c>
      <c r="B128" s="51" t="s">
        <v>233</v>
      </c>
      <c r="C128" s="10">
        <f>C127+C35</f>
        <v>2110916.7300000004</v>
      </c>
      <c r="D128" s="10">
        <f>D127+D35</f>
        <v>2157151.5299999998</v>
      </c>
      <c r="E128" s="11">
        <f t="shared" si="3"/>
        <v>46234.799999999348</v>
      </c>
      <c r="F128" s="11"/>
      <c r="G128" s="10">
        <f>G127+G35</f>
        <v>1995218.7999999998</v>
      </c>
      <c r="H128" s="10">
        <f>H127+H35</f>
        <v>1995218.7999999998</v>
      </c>
      <c r="I128" s="11">
        <f t="shared" si="4"/>
        <v>0</v>
      </c>
      <c r="J128" s="10">
        <f>J127+J35</f>
        <v>2090426.7999999998</v>
      </c>
      <c r="K128" s="10">
        <f>K127+K35</f>
        <v>2090426.7999999998</v>
      </c>
      <c r="L128" s="11">
        <f t="shared" si="5"/>
        <v>0</v>
      </c>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c r="HE128" s="21"/>
      <c r="HF128" s="21"/>
      <c r="HG128" s="21"/>
      <c r="HH128" s="21"/>
      <c r="HI128" s="21"/>
      <c r="HJ128" s="21"/>
      <c r="HK128" s="21"/>
      <c r="HL128" s="21"/>
      <c r="HM128" s="21"/>
      <c r="HN128" s="21"/>
      <c r="HO128" s="21"/>
      <c r="HP128" s="21"/>
      <c r="HQ128" s="21"/>
      <c r="HR128" s="21"/>
      <c r="HS128" s="21"/>
      <c r="HT128" s="21"/>
      <c r="HU128" s="21"/>
      <c r="HV128" s="21"/>
      <c r="HW128" s="21"/>
      <c r="HX128" s="21"/>
      <c r="HY128" s="21"/>
      <c r="HZ128" s="21"/>
      <c r="IA128" s="21"/>
      <c r="IB128" s="21"/>
      <c r="IC128" s="21"/>
      <c r="ID128" s="21"/>
      <c r="IE128" s="21"/>
      <c r="IF128" s="21"/>
      <c r="IG128" s="21"/>
      <c r="IH128" s="21"/>
      <c r="II128" s="21"/>
      <c r="IJ128" s="21"/>
      <c r="IK128" s="21"/>
      <c r="IL128" s="21"/>
      <c r="IM128" s="21"/>
    </row>
    <row r="129" spans="1:247" s="43" customFormat="1" ht="47.25" x14ac:dyDescent="0.25">
      <c r="A129" s="8" t="s">
        <v>234</v>
      </c>
      <c r="B129" s="51" t="s">
        <v>235</v>
      </c>
      <c r="C129" s="10">
        <f>C130+C135+C189+C232</f>
        <v>5872116.1999999983</v>
      </c>
      <c r="D129" s="10">
        <f>D130+D135+D189+D232</f>
        <v>5886646.9999999991</v>
      </c>
      <c r="E129" s="11">
        <f t="shared" si="3"/>
        <v>14530.800000000745</v>
      </c>
      <c r="F129" s="11"/>
      <c r="G129" s="10">
        <f>G130+G135+G189+G232</f>
        <v>3799957.9</v>
      </c>
      <c r="H129" s="10">
        <f>H130+H135+H189+H232</f>
        <v>3799957.9</v>
      </c>
      <c r="I129" s="11">
        <f t="shared" si="4"/>
        <v>0</v>
      </c>
      <c r="J129" s="10">
        <f>J130+J135+J189+J232</f>
        <v>3973398.9000000008</v>
      </c>
      <c r="K129" s="10">
        <f>K130+K135+K189+K232</f>
        <v>3973398.9000000008</v>
      </c>
      <c r="L129" s="11">
        <f t="shared" si="5"/>
        <v>0</v>
      </c>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c r="HE129" s="21"/>
      <c r="HF129" s="21"/>
      <c r="HG129" s="21"/>
      <c r="HH129" s="21"/>
      <c r="HI129" s="21"/>
      <c r="HJ129" s="21"/>
      <c r="HK129" s="21"/>
      <c r="HL129" s="21"/>
      <c r="HM129" s="21"/>
      <c r="HN129" s="21"/>
      <c r="HO129" s="21"/>
      <c r="HP129" s="21"/>
      <c r="HQ129" s="21"/>
      <c r="HR129" s="21"/>
      <c r="HS129" s="21"/>
      <c r="HT129" s="21"/>
      <c r="HU129" s="21"/>
      <c r="HV129" s="21"/>
      <c r="HW129" s="21"/>
      <c r="HX129" s="21"/>
      <c r="HY129" s="21"/>
      <c r="HZ129" s="21"/>
      <c r="IA129" s="21"/>
      <c r="IB129" s="21"/>
      <c r="IC129" s="21"/>
      <c r="ID129" s="21"/>
      <c r="IE129" s="21"/>
      <c r="IF129" s="21"/>
      <c r="IG129" s="21"/>
      <c r="IH129" s="21"/>
      <c r="II129" s="21"/>
      <c r="IJ129" s="21"/>
      <c r="IK129" s="21"/>
      <c r="IL129" s="21"/>
      <c r="IM129" s="21"/>
    </row>
    <row r="130" spans="1:247" s="43" customFormat="1" ht="31.5" x14ac:dyDescent="0.25">
      <c r="A130" s="8" t="s">
        <v>236</v>
      </c>
      <c r="B130" s="9" t="s">
        <v>237</v>
      </c>
      <c r="C130" s="10">
        <f>SUM(C131:C134)</f>
        <v>668783.79999999993</v>
      </c>
      <c r="D130" s="10">
        <f>SUM(D131:D134)</f>
        <v>673297.5</v>
      </c>
      <c r="E130" s="11">
        <f t="shared" si="3"/>
        <v>4513.7000000000698</v>
      </c>
      <c r="F130" s="11"/>
      <c r="G130" s="10">
        <f>SUM(G131:G133)</f>
        <v>169384.2</v>
      </c>
      <c r="H130" s="10">
        <f>SUM(H131:H133)</f>
        <v>169384.2</v>
      </c>
      <c r="I130" s="11">
        <f t="shared" si="4"/>
        <v>0</v>
      </c>
      <c r="J130" s="10">
        <f>SUM(J131:J133)</f>
        <v>158937.20000000001</v>
      </c>
      <c r="K130" s="10">
        <f>SUM(K131:K133)</f>
        <v>158937.20000000001</v>
      </c>
      <c r="L130" s="11">
        <f t="shared" si="5"/>
        <v>0</v>
      </c>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21"/>
      <c r="DK130" s="21"/>
      <c r="DL130" s="21"/>
      <c r="DM130" s="21"/>
      <c r="DN130" s="21"/>
      <c r="DO130" s="21"/>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21"/>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c r="HE130" s="21"/>
      <c r="HF130" s="21"/>
      <c r="HG130" s="21"/>
      <c r="HH130" s="21"/>
      <c r="HI130" s="21"/>
      <c r="HJ130" s="21"/>
      <c r="HK130" s="21"/>
      <c r="HL130" s="21"/>
      <c r="HM130" s="21"/>
      <c r="HN130" s="21"/>
      <c r="HO130" s="21"/>
      <c r="HP130" s="21"/>
      <c r="HQ130" s="21"/>
      <c r="HR130" s="21"/>
      <c r="HS130" s="21"/>
      <c r="HT130" s="21"/>
      <c r="HU130" s="21"/>
      <c r="HV130" s="21"/>
      <c r="HW130" s="21"/>
      <c r="HX130" s="21"/>
      <c r="HY130" s="21"/>
      <c r="HZ130" s="21"/>
      <c r="IA130" s="21"/>
      <c r="IB130" s="21"/>
      <c r="IC130" s="21"/>
      <c r="ID130" s="21"/>
      <c r="IE130" s="21"/>
      <c r="IF130" s="21"/>
      <c r="IG130" s="21"/>
      <c r="IH130" s="21"/>
      <c r="II130" s="21"/>
      <c r="IJ130" s="21"/>
      <c r="IK130" s="21"/>
      <c r="IL130" s="21"/>
      <c r="IM130" s="21"/>
    </row>
    <row r="131" spans="1:247" s="43" customFormat="1" ht="47.25" x14ac:dyDescent="0.25">
      <c r="A131" s="7" t="s">
        <v>238</v>
      </c>
      <c r="B131" s="16" t="s">
        <v>239</v>
      </c>
      <c r="C131" s="11">
        <v>296644</v>
      </c>
      <c r="D131" s="11">
        <v>296644</v>
      </c>
      <c r="E131" s="11">
        <f t="shared" si="3"/>
        <v>0</v>
      </c>
      <c r="F131" s="11"/>
      <c r="G131" s="11">
        <v>129197</v>
      </c>
      <c r="H131" s="11">
        <v>129197</v>
      </c>
      <c r="I131" s="11">
        <f t="shared" si="4"/>
        <v>0</v>
      </c>
      <c r="J131" s="11">
        <v>118750</v>
      </c>
      <c r="K131" s="11">
        <v>118750</v>
      </c>
      <c r="L131" s="11">
        <f t="shared" si="5"/>
        <v>0</v>
      </c>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21"/>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c r="HE131" s="21"/>
      <c r="HF131" s="21"/>
      <c r="HG131" s="21"/>
      <c r="HH131" s="21"/>
      <c r="HI131" s="21"/>
      <c r="HJ131" s="21"/>
      <c r="HK131" s="21"/>
      <c r="HL131" s="21"/>
      <c r="HM131" s="21"/>
      <c r="HN131" s="21"/>
      <c r="HO131" s="21"/>
      <c r="HP131" s="21"/>
      <c r="HQ131" s="21"/>
      <c r="HR131" s="21"/>
      <c r="HS131" s="21"/>
      <c r="HT131" s="21"/>
      <c r="HU131" s="21"/>
      <c r="HV131" s="21"/>
      <c r="HW131" s="21"/>
      <c r="HX131" s="21"/>
      <c r="HY131" s="21"/>
      <c r="HZ131" s="21"/>
      <c r="IA131" s="21"/>
      <c r="IB131" s="21"/>
      <c r="IC131" s="21"/>
      <c r="ID131" s="21"/>
      <c r="IE131" s="21"/>
      <c r="IF131" s="21"/>
      <c r="IG131" s="21"/>
      <c r="IH131" s="21"/>
      <c r="II131" s="21"/>
      <c r="IJ131" s="21"/>
      <c r="IK131" s="21"/>
      <c r="IL131" s="21"/>
      <c r="IM131" s="21"/>
    </row>
    <row r="132" spans="1:247" s="43" customFormat="1" ht="31.5" x14ac:dyDescent="0.25">
      <c r="A132" s="7" t="s">
        <v>240</v>
      </c>
      <c r="B132" s="16" t="s">
        <v>241</v>
      </c>
      <c r="C132" s="11">
        <v>321380.40000000002</v>
      </c>
      <c r="D132" s="11">
        <v>321380.40000000002</v>
      </c>
      <c r="E132" s="11">
        <f t="shared" si="3"/>
        <v>0</v>
      </c>
      <c r="F132" s="11"/>
      <c r="G132" s="11"/>
      <c r="H132" s="11"/>
      <c r="I132" s="11">
        <f t="shared" si="4"/>
        <v>0</v>
      </c>
      <c r="J132" s="11"/>
      <c r="K132" s="11"/>
      <c r="L132" s="11">
        <f t="shared" si="5"/>
        <v>0</v>
      </c>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21"/>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c r="HE132" s="21"/>
      <c r="HF132" s="21"/>
      <c r="HG132" s="21"/>
      <c r="HH132" s="21"/>
      <c r="HI132" s="21"/>
      <c r="HJ132" s="21"/>
      <c r="HK132" s="21"/>
      <c r="HL132" s="21"/>
      <c r="HM132" s="21"/>
      <c r="HN132" s="21"/>
      <c r="HO132" s="21"/>
      <c r="HP132" s="21"/>
      <c r="HQ132" s="21"/>
      <c r="HR132" s="21"/>
      <c r="HS132" s="21"/>
      <c r="HT132" s="21"/>
      <c r="HU132" s="21"/>
      <c r="HV132" s="21"/>
      <c r="HW132" s="21"/>
      <c r="HX132" s="21"/>
      <c r="HY132" s="21"/>
      <c r="HZ132" s="21"/>
      <c r="IA132" s="21"/>
      <c r="IB132" s="21"/>
      <c r="IC132" s="21"/>
      <c r="ID132" s="21"/>
      <c r="IE132" s="21"/>
      <c r="IF132" s="21"/>
      <c r="IG132" s="21"/>
      <c r="IH132" s="21"/>
      <c r="II132" s="21"/>
      <c r="IJ132" s="21"/>
      <c r="IK132" s="21"/>
      <c r="IL132" s="21"/>
      <c r="IM132" s="21"/>
    </row>
    <row r="133" spans="1:247" s="43" customFormat="1" ht="47.25" x14ac:dyDescent="0.25">
      <c r="A133" s="7" t="s">
        <v>242</v>
      </c>
      <c r="B133" s="16" t="s">
        <v>243</v>
      </c>
      <c r="C133" s="11">
        <v>40187.199999999997</v>
      </c>
      <c r="D133" s="11">
        <v>40187.199999999997</v>
      </c>
      <c r="E133" s="11">
        <f t="shared" si="3"/>
        <v>0</v>
      </c>
      <c r="F133" s="11"/>
      <c r="G133" s="11">
        <v>40187.199999999997</v>
      </c>
      <c r="H133" s="11">
        <v>40187.199999999997</v>
      </c>
      <c r="I133" s="11">
        <f t="shared" si="4"/>
        <v>0</v>
      </c>
      <c r="J133" s="11">
        <v>40187.199999999997</v>
      </c>
      <c r="K133" s="11">
        <v>40187.199999999997</v>
      </c>
      <c r="L133" s="11">
        <f t="shared" si="5"/>
        <v>0</v>
      </c>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1"/>
      <c r="DX133" s="21"/>
      <c r="DY133" s="21"/>
      <c r="DZ133" s="21"/>
      <c r="EA133" s="21"/>
      <c r="EB133" s="21"/>
      <c r="EC133" s="21"/>
      <c r="ED133" s="21"/>
      <c r="EE133" s="21"/>
      <c r="EF133" s="21"/>
      <c r="EG133" s="21"/>
      <c r="EH133" s="21"/>
      <c r="EI133" s="21"/>
      <c r="EJ133" s="21"/>
      <c r="EK133" s="21"/>
      <c r="EL133" s="21"/>
      <c r="EM133" s="21"/>
      <c r="EN133" s="21"/>
      <c r="EO133" s="21"/>
      <c r="EP133" s="21"/>
      <c r="EQ133" s="21"/>
      <c r="ER133" s="21"/>
      <c r="ES133" s="21"/>
      <c r="ET133" s="21"/>
      <c r="EU133" s="21"/>
      <c r="EV133" s="21"/>
      <c r="EW133" s="21"/>
      <c r="EX133" s="21"/>
      <c r="EY133" s="21"/>
      <c r="EZ133" s="21"/>
      <c r="FA133" s="21"/>
      <c r="FB133" s="21"/>
      <c r="FC133" s="21"/>
      <c r="FD133" s="21"/>
      <c r="FE133" s="21"/>
      <c r="FF133" s="21"/>
      <c r="FG133" s="21"/>
      <c r="FH133" s="21"/>
      <c r="FI133" s="21"/>
      <c r="FJ133" s="21"/>
      <c r="FK133" s="21"/>
      <c r="FL133" s="21"/>
      <c r="FM133" s="21"/>
      <c r="FN133" s="21"/>
      <c r="FO133" s="21"/>
      <c r="FP133" s="21"/>
      <c r="FQ133" s="21"/>
      <c r="FR133" s="21"/>
      <c r="FS133" s="21"/>
      <c r="FT133" s="21"/>
      <c r="FU133" s="21"/>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c r="HE133" s="21"/>
      <c r="HF133" s="21"/>
      <c r="HG133" s="21"/>
      <c r="HH133" s="21"/>
      <c r="HI133" s="21"/>
      <c r="HJ133" s="21"/>
      <c r="HK133" s="21"/>
      <c r="HL133" s="21"/>
      <c r="HM133" s="21"/>
      <c r="HN133" s="21"/>
      <c r="HO133" s="21"/>
      <c r="HP133" s="21"/>
      <c r="HQ133" s="21"/>
      <c r="HR133" s="21"/>
      <c r="HS133" s="21"/>
      <c r="HT133" s="21"/>
      <c r="HU133" s="21"/>
      <c r="HV133" s="21"/>
      <c r="HW133" s="21"/>
      <c r="HX133" s="21"/>
      <c r="HY133" s="21"/>
      <c r="HZ133" s="21"/>
      <c r="IA133" s="21"/>
      <c r="IB133" s="21"/>
      <c r="IC133" s="21"/>
      <c r="ID133" s="21"/>
      <c r="IE133" s="21"/>
      <c r="IF133" s="21"/>
      <c r="IG133" s="21"/>
      <c r="IH133" s="21"/>
      <c r="II133" s="21"/>
      <c r="IJ133" s="21"/>
      <c r="IK133" s="21"/>
      <c r="IL133" s="21"/>
      <c r="IM133" s="21"/>
    </row>
    <row r="134" spans="1:247" s="43" customFormat="1" ht="47.25" x14ac:dyDescent="0.25">
      <c r="A134" s="42" t="s">
        <v>244</v>
      </c>
      <c r="B134" s="45" t="s">
        <v>245</v>
      </c>
      <c r="C134" s="11">
        <v>10572.2</v>
      </c>
      <c r="D134" s="11">
        <v>15085.9</v>
      </c>
      <c r="E134" s="11">
        <f t="shared" si="3"/>
        <v>4513.6999999999989</v>
      </c>
      <c r="F134" s="11"/>
      <c r="G134" s="11"/>
      <c r="H134" s="11"/>
      <c r="I134" s="11">
        <f t="shared" si="4"/>
        <v>0</v>
      </c>
      <c r="J134" s="11"/>
      <c r="K134" s="11"/>
      <c r="L134" s="11">
        <f t="shared" si="5"/>
        <v>0</v>
      </c>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c r="HE134" s="21"/>
      <c r="HF134" s="21"/>
      <c r="HG134" s="21"/>
      <c r="HH134" s="21"/>
      <c r="HI134" s="21"/>
      <c r="HJ134" s="21"/>
      <c r="HK134" s="21"/>
      <c r="HL134" s="21"/>
      <c r="HM134" s="21"/>
      <c r="HN134" s="21"/>
      <c r="HO134" s="21"/>
      <c r="HP134" s="21"/>
      <c r="HQ134" s="21"/>
      <c r="HR134" s="21"/>
      <c r="HS134" s="21"/>
      <c r="HT134" s="21"/>
      <c r="HU134" s="21"/>
      <c r="HV134" s="21"/>
      <c r="HW134" s="21"/>
      <c r="HX134" s="21"/>
      <c r="HY134" s="21"/>
      <c r="HZ134" s="21"/>
      <c r="IA134" s="21"/>
      <c r="IB134" s="21"/>
      <c r="IC134" s="21"/>
      <c r="ID134" s="21"/>
      <c r="IE134" s="21"/>
      <c r="IF134" s="21"/>
      <c r="IG134" s="21"/>
      <c r="IH134" s="21"/>
      <c r="II134" s="21"/>
      <c r="IJ134" s="21"/>
      <c r="IK134" s="21"/>
      <c r="IL134" s="21"/>
      <c r="IM134" s="21"/>
    </row>
    <row r="135" spans="1:247" ht="31.5" x14ac:dyDescent="0.25">
      <c r="A135" s="8" t="s">
        <v>246</v>
      </c>
      <c r="B135" s="9" t="s">
        <v>247</v>
      </c>
      <c r="C135" s="10">
        <f>SUM(C136:C188)</f>
        <v>2278184.7999999993</v>
      </c>
      <c r="D135" s="10">
        <f>SUM(D136:D188)</f>
        <v>2285384.4999999995</v>
      </c>
      <c r="E135" s="11">
        <f t="shared" si="3"/>
        <v>7199.7000000001863</v>
      </c>
      <c r="F135" s="11"/>
      <c r="G135" s="10">
        <f>SUM(G136:G188)</f>
        <v>734388.20000000007</v>
      </c>
      <c r="H135" s="10">
        <f>SUM(H136:H188)</f>
        <v>734388.20000000007</v>
      </c>
      <c r="I135" s="11">
        <f t="shared" si="4"/>
        <v>0</v>
      </c>
      <c r="J135" s="10">
        <f>SUM(J136:J188)</f>
        <v>863463.20000000019</v>
      </c>
      <c r="K135" s="10">
        <f>SUM(K136:K188)</f>
        <v>863463.20000000019</v>
      </c>
      <c r="L135" s="11">
        <f t="shared" si="5"/>
        <v>0</v>
      </c>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c r="HE135" s="21"/>
      <c r="HF135" s="21"/>
      <c r="HG135" s="21"/>
      <c r="HH135" s="21"/>
      <c r="HI135" s="21"/>
      <c r="HJ135" s="21"/>
      <c r="HK135" s="21"/>
      <c r="HL135" s="21"/>
      <c r="HM135" s="21"/>
      <c r="HN135" s="21"/>
      <c r="HO135" s="21"/>
      <c r="HP135" s="21"/>
      <c r="HQ135" s="21"/>
      <c r="HR135" s="21"/>
      <c r="HS135" s="21"/>
      <c r="HT135" s="21"/>
      <c r="HU135" s="21"/>
      <c r="HV135" s="21"/>
      <c r="HW135" s="21"/>
      <c r="HX135" s="21"/>
      <c r="HY135" s="21"/>
      <c r="HZ135" s="21"/>
      <c r="IA135" s="21"/>
      <c r="IB135" s="21"/>
      <c r="IC135" s="21"/>
      <c r="ID135" s="21"/>
      <c r="IE135" s="21"/>
      <c r="IF135" s="21"/>
      <c r="IG135" s="21"/>
      <c r="IH135" s="21"/>
      <c r="II135" s="21"/>
      <c r="IJ135" s="21"/>
      <c r="IK135" s="21"/>
      <c r="IL135" s="21"/>
      <c r="IM135" s="21"/>
    </row>
    <row r="136" spans="1:247" ht="94.5" customHeight="1" x14ac:dyDescent="0.25">
      <c r="A136" s="7" t="s">
        <v>248</v>
      </c>
      <c r="B136" s="16" t="s">
        <v>249</v>
      </c>
      <c r="C136" s="11">
        <v>202083.3</v>
      </c>
      <c r="D136" s="11">
        <v>202083.3</v>
      </c>
      <c r="E136" s="11">
        <f t="shared" si="3"/>
        <v>0</v>
      </c>
      <c r="F136" s="11"/>
      <c r="G136" s="17">
        <v>87353.3</v>
      </c>
      <c r="H136" s="17">
        <v>87353.3</v>
      </c>
      <c r="I136" s="11">
        <f t="shared" si="4"/>
        <v>0</v>
      </c>
      <c r="J136" s="17">
        <v>87353.3</v>
      </c>
      <c r="K136" s="17">
        <v>87353.3</v>
      </c>
      <c r="L136" s="11">
        <f t="shared" si="5"/>
        <v>0</v>
      </c>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c r="HE136" s="21"/>
      <c r="HF136" s="21"/>
      <c r="HG136" s="21"/>
      <c r="HH136" s="21"/>
      <c r="HI136" s="21"/>
      <c r="HJ136" s="21"/>
      <c r="HK136" s="21"/>
      <c r="HL136" s="21"/>
      <c r="HM136" s="21"/>
      <c r="HN136" s="21"/>
      <c r="HO136" s="21"/>
      <c r="HP136" s="21"/>
      <c r="HQ136" s="21"/>
      <c r="HR136" s="21"/>
      <c r="HS136" s="21"/>
      <c r="HT136" s="21"/>
      <c r="HU136" s="21"/>
      <c r="HV136" s="21"/>
      <c r="HW136" s="21"/>
      <c r="HX136" s="21"/>
      <c r="HY136" s="21"/>
      <c r="HZ136" s="21"/>
      <c r="IA136" s="21"/>
      <c r="IB136" s="21"/>
      <c r="IC136" s="21"/>
      <c r="ID136" s="21"/>
      <c r="IE136" s="21"/>
      <c r="IF136" s="21"/>
      <c r="IG136" s="21"/>
      <c r="IH136" s="21"/>
      <c r="II136" s="21"/>
      <c r="IJ136" s="21"/>
      <c r="IK136" s="21"/>
      <c r="IL136" s="21"/>
      <c r="IM136" s="21"/>
    </row>
    <row r="137" spans="1:247" s="43" customFormat="1" ht="94.5" x14ac:dyDescent="0.25">
      <c r="A137" s="7" t="s">
        <v>248</v>
      </c>
      <c r="B137" s="16" t="s">
        <v>250</v>
      </c>
      <c r="C137" s="11">
        <v>31932</v>
      </c>
      <c r="D137" s="11">
        <v>31932</v>
      </c>
      <c r="E137" s="11">
        <f t="shared" ref="E137:E200" si="6">D137-C137</f>
        <v>0</v>
      </c>
      <c r="F137" s="11"/>
      <c r="G137" s="17">
        <v>0</v>
      </c>
      <c r="H137" s="17">
        <v>0</v>
      </c>
      <c r="I137" s="11">
        <f t="shared" ref="I137:I200" si="7">H137-G137</f>
        <v>0</v>
      </c>
      <c r="J137" s="17">
        <v>0</v>
      </c>
      <c r="K137" s="17">
        <v>0</v>
      </c>
      <c r="L137" s="11">
        <f t="shared" ref="L137:L200" si="8">K137-J137</f>
        <v>0</v>
      </c>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c r="HE137" s="21"/>
      <c r="HF137" s="21"/>
      <c r="HG137" s="21"/>
      <c r="HH137" s="21"/>
      <c r="HI137" s="21"/>
      <c r="HJ137" s="21"/>
      <c r="HK137" s="21"/>
      <c r="HL137" s="21"/>
      <c r="HM137" s="21"/>
      <c r="HN137" s="21"/>
      <c r="HO137" s="21"/>
      <c r="HP137" s="21"/>
      <c r="HQ137" s="21"/>
      <c r="HR137" s="21"/>
      <c r="HS137" s="21"/>
      <c r="HT137" s="21"/>
      <c r="HU137" s="21"/>
      <c r="HV137" s="21"/>
      <c r="HW137" s="21"/>
      <c r="HX137" s="21"/>
      <c r="HY137" s="21"/>
      <c r="HZ137" s="21"/>
      <c r="IA137" s="21"/>
      <c r="IB137" s="21"/>
      <c r="IC137" s="21"/>
      <c r="ID137" s="21"/>
      <c r="IE137" s="21"/>
      <c r="IF137" s="21"/>
      <c r="IG137" s="21"/>
      <c r="IH137" s="21"/>
      <c r="II137" s="21"/>
      <c r="IJ137" s="21"/>
      <c r="IK137" s="21"/>
      <c r="IL137" s="21"/>
      <c r="IM137" s="21"/>
    </row>
    <row r="138" spans="1:247" s="43" customFormat="1" ht="126" x14ac:dyDescent="0.25">
      <c r="A138" s="7" t="s">
        <v>251</v>
      </c>
      <c r="B138" s="16" t="s">
        <v>252</v>
      </c>
      <c r="C138" s="11">
        <v>499386.3</v>
      </c>
      <c r="D138" s="11">
        <v>499386.3</v>
      </c>
      <c r="E138" s="11">
        <f t="shared" si="6"/>
        <v>0</v>
      </c>
      <c r="F138" s="11"/>
      <c r="G138" s="17"/>
      <c r="H138" s="17"/>
      <c r="I138" s="11">
        <f t="shared" si="7"/>
        <v>0</v>
      </c>
      <c r="J138" s="17"/>
      <c r="K138" s="17"/>
      <c r="L138" s="11">
        <f t="shared" si="8"/>
        <v>0</v>
      </c>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c r="GY138" s="21"/>
      <c r="GZ138" s="21"/>
      <c r="HA138" s="21"/>
      <c r="HB138" s="21"/>
      <c r="HC138" s="21"/>
      <c r="HD138" s="21"/>
      <c r="HE138" s="21"/>
      <c r="HF138" s="21"/>
      <c r="HG138" s="21"/>
      <c r="HH138" s="21"/>
      <c r="HI138" s="21"/>
      <c r="HJ138" s="21"/>
      <c r="HK138" s="21"/>
      <c r="HL138" s="21"/>
      <c r="HM138" s="21"/>
      <c r="HN138" s="21"/>
      <c r="HO138" s="21"/>
      <c r="HP138" s="21"/>
      <c r="HQ138" s="21"/>
      <c r="HR138" s="21"/>
      <c r="HS138" s="21"/>
      <c r="HT138" s="21"/>
      <c r="HU138" s="21"/>
      <c r="HV138" s="21"/>
      <c r="HW138" s="21"/>
      <c r="HX138" s="21"/>
      <c r="HY138" s="21"/>
      <c r="HZ138" s="21"/>
      <c r="IA138" s="21"/>
      <c r="IB138" s="21"/>
      <c r="IC138" s="21"/>
      <c r="ID138" s="21"/>
      <c r="IE138" s="21"/>
      <c r="IF138" s="21"/>
      <c r="IG138" s="21"/>
      <c r="IH138" s="21"/>
      <c r="II138" s="21"/>
      <c r="IJ138" s="21"/>
      <c r="IK138" s="21"/>
      <c r="IL138" s="21"/>
      <c r="IM138" s="21"/>
    </row>
    <row r="139" spans="1:247" s="43" customFormat="1" ht="94.5" x14ac:dyDescent="0.25">
      <c r="A139" s="7" t="s">
        <v>253</v>
      </c>
      <c r="B139" s="16" t="s">
        <v>254</v>
      </c>
      <c r="C139" s="11">
        <v>40357.699999999997</v>
      </c>
      <c r="D139" s="11">
        <v>40357.699999999997</v>
      </c>
      <c r="E139" s="11">
        <f t="shared" si="6"/>
        <v>0</v>
      </c>
      <c r="F139" s="11"/>
      <c r="G139" s="17">
        <v>55245.599999999999</v>
      </c>
      <c r="H139" s="17">
        <v>55245.599999999999</v>
      </c>
      <c r="I139" s="11">
        <f t="shared" si="7"/>
        <v>0</v>
      </c>
      <c r="J139" s="17"/>
      <c r="K139" s="17"/>
      <c r="L139" s="11">
        <f t="shared" si="8"/>
        <v>0</v>
      </c>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c r="GY139" s="21"/>
      <c r="GZ139" s="21"/>
      <c r="HA139" s="21"/>
      <c r="HB139" s="21"/>
      <c r="HC139" s="21"/>
      <c r="HD139" s="21"/>
      <c r="HE139" s="21"/>
      <c r="HF139" s="21"/>
      <c r="HG139" s="21"/>
      <c r="HH139" s="21"/>
      <c r="HI139" s="21"/>
      <c r="HJ139" s="21"/>
      <c r="HK139" s="21"/>
      <c r="HL139" s="21"/>
      <c r="HM139" s="21"/>
      <c r="HN139" s="21"/>
      <c r="HO139" s="21"/>
      <c r="HP139" s="21"/>
      <c r="HQ139" s="21"/>
      <c r="HR139" s="21"/>
      <c r="HS139" s="21"/>
      <c r="HT139" s="21"/>
      <c r="HU139" s="21"/>
      <c r="HV139" s="21"/>
      <c r="HW139" s="21"/>
      <c r="HX139" s="21"/>
      <c r="HY139" s="21"/>
      <c r="HZ139" s="21"/>
      <c r="IA139" s="21"/>
      <c r="IB139" s="21"/>
      <c r="IC139" s="21"/>
      <c r="ID139" s="21"/>
      <c r="IE139" s="21"/>
      <c r="IF139" s="21"/>
      <c r="IG139" s="21"/>
      <c r="IH139" s="21"/>
      <c r="II139" s="21"/>
      <c r="IJ139" s="21"/>
      <c r="IK139" s="21"/>
      <c r="IL139" s="21"/>
      <c r="IM139" s="21"/>
    </row>
    <row r="140" spans="1:247" s="43" customFormat="1" ht="78.75" x14ac:dyDescent="0.25">
      <c r="A140" s="7" t="s">
        <v>255</v>
      </c>
      <c r="B140" s="16" t="s">
        <v>256</v>
      </c>
      <c r="C140" s="11">
        <v>3696.3</v>
      </c>
      <c r="D140" s="11">
        <v>3696.3</v>
      </c>
      <c r="E140" s="11">
        <f t="shared" si="6"/>
        <v>0</v>
      </c>
      <c r="F140" s="11"/>
      <c r="G140" s="17">
        <v>3326</v>
      </c>
      <c r="H140" s="17">
        <v>3326</v>
      </c>
      <c r="I140" s="11">
        <f t="shared" si="7"/>
        <v>0</v>
      </c>
      <c r="J140" s="17">
        <v>3864.7</v>
      </c>
      <c r="K140" s="17">
        <v>3864.7</v>
      </c>
      <c r="L140" s="11">
        <f t="shared" si="8"/>
        <v>0</v>
      </c>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c r="GY140" s="21"/>
      <c r="GZ140" s="21"/>
      <c r="HA140" s="21"/>
      <c r="HB140" s="21"/>
      <c r="HC140" s="21"/>
      <c r="HD140" s="21"/>
      <c r="HE140" s="21"/>
      <c r="HF140" s="21"/>
      <c r="HG140" s="21"/>
      <c r="HH140" s="21"/>
      <c r="HI140" s="21"/>
      <c r="HJ140" s="21"/>
      <c r="HK140" s="21"/>
      <c r="HL140" s="21"/>
      <c r="HM140" s="21"/>
      <c r="HN140" s="21"/>
      <c r="HO140" s="21"/>
      <c r="HP140" s="21"/>
      <c r="HQ140" s="21"/>
      <c r="HR140" s="21"/>
      <c r="HS140" s="21"/>
      <c r="HT140" s="21"/>
      <c r="HU140" s="21"/>
      <c r="HV140" s="21"/>
      <c r="HW140" s="21"/>
      <c r="HX140" s="21"/>
      <c r="HY140" s="21"/>
      <c r="HZ140" s="21"/>
      <c r="IA140" s="21"/>
      <c r="IB140" s="21"/>
      <c r="IC140" s="21"/>
      <c r="ID140" s="21"/>
      <c r="IE140" s="21"/>
      <c r="IF140" s="21"/>
      <c r="IG140" s="21"/>
      <c r="IH140" s="21"/>
      <c r="II140" s="21"/>
      <c r="IJ140" s="21"/>
      <c r="IK140" s="21"/>
      <c r="IL140" s="21"/>
      <c r="IM140" s="21"/>
    </row>
    <row r="141" spans="1:247" s="43" customFormat="1" ht="78.75" x14ac:dyDescent="0.25">
      <c r="A141" s="19" t="s">
        <v>257</v>
      </c>
      <c r="B141" s="16" t="s">
        <v>258</v>
      </c>
      <c r="C141" s="11">
        <v>0</v>
      </c>
      <c r="D141" s="11">
        <v>1568.7</v>
      </c>
      <c r="E141" s="11">
        <f t="shared" si="6"/>
        <v>1568.7</v>
      </c>
      <c r="F141" s="11" t="s">
        <v>259</v>
      </c>
      <c r="G141" s="17">
        <v>0</v>
      </c>
      <c r="H141" s="17">
        <v>0</v>
      </c>
      <c r="I141" s="11">
        <f t="shared" si="7"/>
        <v>0</v>
      </c>
      <c r="J141" s="17">
        <v>0</v>
      </c>
      <c r="K141" s="17">
        <v>0</v>
      </c>
      <c r="L141" s="11">
        <f t="shared" si="8"/>
        <v>0</v>
      </c>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c r="GY141" s="21"/>
      <c r="GZ141" s="21"/>
      <c r="HA141" s="21"/>
      <c r="HB141" s="21"/>
      <c r="HC141" s="21"/>
      <c r="HD141" s="21"/>
      <c r="HE141" s="21"/>
      <c r="HF141" s="21"/>
      <c r="HG141" s="21"/>
      <c r="HH141" s="21"/>
      <c r="HI141" s="21"/>
      <c r="HJ141" s="21"/>
      <c r="HK141" s="21"/>
      <c r="HL141" s="21"/>
      <c r="HM141" s="21"/>
      <c r="HN141" s="21"/>
      <c r="HO141" s="21"/>
      <c r="HP141" s="21"/>
      <c r="HQ141" s="21"/>
      <c r="HR141" s="21"/>
      <c r="HS141" s="21"/>
      <c r="HT141" s="21"/>
      <c r="HU141" s="21"/>
      <c r="HV141" s="21"/>
      <c r="HW141" s="21"/>
      <c r="HX141" s="21"/>
      <c r="HY141" s="21"/>
      <c r="HZ141" s="21"/>
      <c r="IA141" s="21"/>
      <c r="IB141" s="21"/>
      <c r="IC141" s="21"/>
      <c r="ID141" s="21"/>
      <c r="IE141" s="21"/>
      <c r="IF141" s="21"/>
      <c r="IG141" s="21"/>
      <c r="IH141" s="21"/>
      <c r="II141" s="21"/>
      <c r="IJ141" s="21"/>
      <c r="IK141" s="21"/>
      <c r="IL141" s="21"/>
      <c r="IM141" s="21"/>
    </row>
    <row r="142" spans="1:247" s="43" customFormat="1" ht="78.75" x14ac:dyDescent="0.25">
      <c r="A142" s="7" t="s">
        <v>260</v>
      </c>
      <c r="B142" s="16" t="s">
        <v>261</v>
      </c>
      <c r="C142" s="11">
        <v>0</v>
      </c>
      <c r="D142" s="11">
        <v>0</v>
      </c>
      <c r="E142" s="11">
        <f t="shared" si="6"/>
        <v>0</v>
      </c>
      <c r="F142" s="11"/>
      <c r="G142" s="17">
        <v>0</v>
      </c>
      <c r="H142" s="17">
        <v>0</v>
      </c>
      <c r="I142" s="11">
        <f t="shared" si="7"/>
        <v>0</v>
      </c>
      <c r="J142" s="17">
        <v>17819.7</v>
      </c>
      <c r="K142" s="17">
        <v>17819.7</v>
      </c>
      <c r="L142" s="11">
        <f t="shared" si="8"/>
        <v>0</v>
      </c>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c r="GY142" s="21"/>
      <c r="GZ142" s="21"/>
      <c r="HA142" s="21"/>
      <c r="HB142" s="21"/>
      <c r="HC142" s="21"/>
      <c r="HD142" s="21"/>
      <c r="HE142" s="21"/>
      <c r="HF142" s="21"/>
      <c r="HG142" s="21"/>
      <c r="HH142" s="21"/>
      <c r="HI142" s="21"/>
      <c r="HJ142" s="21"/>
      <c r="HK142" s="21"/>
      <c r="HL142" s="21"/>
      <c r="HM142" s="21"/>
      <c r="HN142" s="21"/>
      <c r="HO142" s="21"/>
      <c r="HP142" s="21"/>
      <c r="HQ142" s="21"/>
      <c r="HR142" s="21"/>
      <c r="HS142" s="21"/>
      <c r="HT142" s="21"/>
      <c r="HU142" s="21"/>
      <c r="HV142" s="21"/>
      <c r="HW142" s="21"/>
      <c r="HX142" s="21"/>
      <c r="HY142" s="21"/>
      <c r="HZ142" s="21"/>
      <c r="IA142" s="21"/>
      <c r="IB142" s="21"/>
      <c r="IC142" s="21"/>
      <c r="ID142" s="21"/>
      <c r="IE142" s="21"/>
      <c r="IF142" s="21"/>
      <c r="IG142" s="21"/>
      <c r="IH142" s="21"/>
      <c r="II142" s="21"/>
      <c r="IJ142" s="21"/>
      <c r="IK142" s="21"/>
      <c r="IL142" s="21"/>
      <c r="IM142" s="21"/>
    </row>
    <row r="143" spans="1:247" s="43" customFormat="1" ht="49.5" customHeight="1" x14ac:dyDescent="0.25">
      <c r="A143" s="7" t="s">
        <v>262</v>
      </c>
      <c r="B143" s="16" t="s">
        <v>263</v>
      </c>
      <c r="C143" s="11">
        <v>1505.2</v>
      </c>
      <c r="D143" s="11">
        <v>1505.2</v>
      </c>
      <c r="E143" s="11">
        <f t="shared" si="6"/>
        <v>0</v>
      </c>
      <c r="F143" s="11"/>
      <c r="G143" s="17">
        <v>7717.8</v>
      </c>
      <c r="H143" s="17">
        <v>7717.8</v>
      </c>
      <c r="I143" s="11">
        <f t="shared" si="7"/>
        <v>0</v>
      </c>
      <c r="J143" s="17">
        <v>9002.4</v>
      </c>
      <c r="K143" s="17">
        <v>9002.4</v>
      </c>
      <c r="L143" s="11">
        <f t="shared" si="8"/>
        <v>0</v>
      </c>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c r="GY143" s="21"/>
      <c r="GZ143" s="21"/>
      <c r="HA143" s="21"/>
      <c r="HB143" s="21"/>
      <c r="HC143" s="21"/>
      <c r="HD143" s="21"/>
      <c r="HE143" s="21"/>
      <c r="HF143" s="21"/>
      <c r="HG143" s="21"/>
      <c r="HH143" s="21"/>
      <c r="HI143" s="21"/>
      <c r="HJ143" s="21"/>
      <c r="HK143" s="21"/>
      <c r="HL143" s="21"/>
      <c r="HM143" s="21"/>
      <c r="HN143" s="21"/>
      <c r="HO143" s="21"/>
      <c r="HP143" s="21"/>
      <c r="HQ143" s="21"/>
      <c r="HR143" s="21"/>
      <c r="HS143" s="21"/>
      <c r="HT143" s="21"/>
      <c r="HU143" s="21"/>
      <c r="HV143" s="21"/>
      <c r="HW143" s="21"/>
      <c r="HX143" s="21"/>
      <c r="HY143" s="21"/>
      <c r="HZ143" s="21"/>
      <c r="IA143" s="21"/>
      <c r="IB143" s="21"/>
      <c r="IC143" s="21"/>
      <c r="ID143" s="21"/>
      <c r="IE143" s="21"/>
      <c r="IF143" s="21"/>
      <c r="IG143" s="21"/>
      <c r="IH143" s="21"/>
      <c r="II143" s="21"/>
      <c r="IJ143" s="21"/>
      <c r="IK143" s="21"/>
      <c r="IL143" s="21"/>
      <c r="IM143" s="21"/>
    </row>
    <row r="144" spans="1:247" s="43" customFormat="1" ht="63" x14ac:dyDescent="0.25">
      <c r="A144" s="7" t="s">
        <v>264</v>
      </c>
      <c r="B144" s="16" t="s">
        <v>265</v>
      </c>
      <c r="C144" s="11">
        <v>104202.5</v>
      </c>
      <c r="D144" s="11">
        <v>104202.5</v>
      </c>
      <c r="E144" s="11">
        <f t="shared" si="6"/>
        <v>0</v>
      </c>
      <c r="F144" s="11"/>
      <c r="G144" s="17">
        <v>98699.4</v>
      </c>
      <c r="H144" s="17">
        <v>98699.4</v>
      </c>
      <c r="I144" s="11">
        <f t="shared" si="7"/>
        <v>0</v>
      </c>
      <c r="J144" s="17">
        <v>101471.3</v>
      </c>
      <c r="K144" s="17">
        <v>101471.3</v>
      </c>
      <c r="L144" s="11">
        <f t="shared" si="8"/>
        <v>0</v>
      </c>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c r="FP144" s="21"/>
      <c r="FQ144" s="21"/>
      <c r="FR144" s="21"/>
      <c r="FS144" s="21"/>
      <c r="FT144" s="21"/>
      <c r="FU144" s="21"/>
      <c r="FV144" s="21"/>
      <c r="FW144" s="21"/>
      <c r="FX144" s="21"/>
      <c r="FY144" s="21"/>
      <c r="FZ144" s="21"/>
      <c r="GA144" s="21"/>
      <c r="GB144" s="21"/>
      <c r="GC144" s="21"/>
      <c r="GD144" s="21"/>
      <c r="GE144" s="21"/>
      <c r="GF144" s="21"/>
      <c r="GG144" s="21"/>
      <c r="GH144" s="21"/>
      <c r="GI144" s="21"/>
      <c r="GJ144" s="21"/>
      <c r="GK144" s="21"/>
      <c r="GL144" s="21"/>
      <c r="GM144" s="21"/>
      <c r="GN144" s="21"/>
      <c r="GO144" s="21"/>
      <c r="GP144" s="21"/>
      <c r="GQ144" s="21"/>
      <c r="GR144" s="21"/>
      <c r="GS144" s="21"/>
      <c r="GT144" s="21"/>
      <c r="GU144" s="21"/>
      <c r="GV144" s="21"/>
      <c r="GW144" s="21"/>
      <c r="GX144" s="21"/>
      <c r="GY144" s="21"/>
      <c r="GZ144" s="21"/>
      <c r="HA144" s="21"/>
      <c r="HB144" s="21"/>
      <c r="HC144" s="21"/>
      <c r="HD144" s="21"/>
      <c r="HE144" s="21"/>
      <c r="HF144" s="21"/>
      <c r="HG144" s="21"/>
      <c r="HH144" s="21"/>
      <c r="HI144" s="21"/>
      <c r="HJ144" s="21"/>
      <c r="HK144" s="21"/>
      <c r="HL144" s="21"/>
      <c r="HM144" s="21"/>
      <c r="HN144" s="21"/>
      <c r="HO144" s="21"/>
      <c r="HP144" s="21"/>
      <c r="HQ144" s="21"/>
      <c r="HR144" s="21"/>
      <c r="HS144" s="21"/>
      <c r="HT144" s="21"/>
      <c r="HU144" s="21"/>
      <c r="HV144" s="21"/>
      <c r="HW144" s="21"/>
      <c r="HX144" s="21"/>
      <c r="HY144" s="21"/>
      <c r="HZ144" s="21"/>
      <c r="IA144" s="21"/>
      <c r="IB144" s="21"/>
      <c r="IC144" s="21"/>
      <c r="ID144" s="21"/>
      <c r="IE144" s="21"/>
      <c r="IF144" s="21"/>
      <c r="IG144" s="21"/>
      <c r="IH144" s="21"/>
      <c r="II144" s="21"/>
      <c r="IJ144" s="21"/>
      <c r="IK144" s="21"/>
      <c r="IL144" s="21"/>
      <c r="IM144" s="21"/>
    </row>
    <row r="145" spans="1:247" ht="55.5" customHeight="1" x14ac:dyDescent="0.25">
      <c r="A145" s="7" t="s">
        <v>266</v>
      </c>
      <c r="B145" s="14" t="s">
        <v>267</v>
      </c>
      <c r="C145" s="11">
        <v>3337.5</v>
      </c>
      <c r="D145" s="11">
        <v>3337.5</v>
      </c>
      <c r="E145" s="11">
        <f t="shared" si="6"/>
        <v>0</v>
      </c>
      <c r="F145" s="11"/>
      <c r="G145" s="17">
        <v>0</v>
      </c>
      <c r="H145" s="17">
        <v>0</v>
      </c>
      <c r="I145" s="11">
        <f t="shared" si="7"/>
        <v>0</v>
      </c>
      <c r="J145" s="17">
        <v>0</v>
      </c>
      <c r="K145" s="17">
        <v>0</v>
      </c>
      <c r="L145" s="11">
        <f t="shared" si="8"/>
        <v>0</v>
      </c>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c r="FP145" s="21"/>
      <c r="FQ145" s="21"/>
      <c r="FR145" s="21"/>
      <c r="FS145" s="21"/>
      <c r="FT145" s="21"/>
      <c r="FU145" s="21"/>
      <c r="FV145" s="21"/>
      <c r="FW145" s="21"/>
      <c r="FX145" s="21"/>
      <c r="FY145" s="21"/>
      <c r="FZ145" s="21"/>
      <c r="GA145" s="21"/>
      <c r="GB145" s="21"/>
      <c r="GC145" s="21"/>
      <c r="GD145" s="21"/>
      <c r="GE145" s="21"/>
      <c r="GF145" s="21"/>
      <c r="GG145" s="21"/>
      <c r="GH145" s="21"/>
      <c r="GI145" s="21"/>
      <c r="GJ145" s="21"/>
      <c r="GK145" s="21"/>
      <c r="GL145" s="21"/>
      <c r="GM145" s="21"/>
      <c r="GN145" s="21"/>
      <c r="GO145" s="21"/>
      <c r="GP145" s="21"/>
      <c r="GQ145" s="21"/>
      <c r="GR145" s="21"/>
      <c r="GS145" s="21"/>
      <c r="GT145" s="21"/>
      <c r="GU145" s="21"/>
      <c r="GV145" s="21"/>
      <c r="GW145" s="21"/>
      <c r="GX145" s="21"/>
      <c r="GY145" s="21"/>
      <c r="GZ145" s="21"/>
      <c r="HA145" s="21"/>
      <c r="HB145" s="21"/>
      <c r="HC145" s="21"/>
      <c r="HD145" s="21"/>
      <c r="HE145" s="21"/>
      <c r="HF145" s="21"/>
      <c r="HG145" s="21"/>
      <c r="HH145" s="21"/>
      <c r="HI145" s="21"/>
      <c r="HJ145" s="21"/>
      <c r="HK145" s="21"/>
      <c r="HL145" s="21"/>
      <c r="HM145" s="21"/>
      <c r="HN145" s="21"/>
      <c r="HO145" s="21"/>
      <c r="HP145" s="21"/>
      <c r="HQ145" s="21"/>
      <c r="HR145" s="21"/>
      <c r="HS145" s="21"/>
      <c r="HT145" s="21"/>
      <c r="HU145" s="21"/>
      <c r="HV145" s="21"/>
      <c r="HW145" s="21"/>
      <c r="HX145" s="21"/>
      <c r="HY145" s="21"/>
      <c r="HZ145" s="21"/>
      <c r="IA145" s="21"/>
      <c r="IB145" s="21"/>
      <c r="IC145" s="21"/>
      <c r="ID145" s="21"/>
      <c r="IE145" s="21"/>
      <c r="IF145" s="21"/>
      <c r="IG145" s="21"/>
      <c r="IH145" s="21"/>
      <c r="II145" s="21"/>
      <c r="IJ145" s="21"/>
      <c r="IK145" s="21"/>
      <c r="IL145" s="21"/>
      <c r="IM145" s="21"/>
    </row>
    <row r="146" spans="1:247" s="43" customFormat="1" ht="68.25" customHeight="1" x14ac:dyDescent="0.25">
      <c r="A146" s="7" t="s">
        <v>268</v>
      </c>
      <c r="B146" s="14" t="s">
        <v>269</v>
      </c>
      <c r="C146" s="11">
        <v>6144.8</v>
      </c>
      <c r="D146" s="11">
        <v>6144.8</v>
      </c>
      <c r="E146" s="11">
        <f t="shared" si="6"/>
        <v>0</v>
      </c>
      <c r="F146" s="11"/>
      <c r="G146" s="17">
        <v>6476.9</v>
      </c>
      <c r="H146" s="17">
        <v>6476.9</v>
      </c>
      <c r="I146" s="11">
        <f t="shared" si="7"/>
        <v>0</v>
      </c>
      <c r="J146" s="17">
        <v>6748.4</v>
      </c>
      <c r="K146" s="17">
        <v>6748.4</v>
      </c>
      <c r="L146" s="11">
        <f t="shared" si="8"/>
        <v>0</v>
      </c>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c r="FP146" s="21"/>
      <c r="FQ146" s="21"/>
      <c r="FR146" s="21"/>
      <c r="FS146" s="21"/>
      <c r="FT146" s="21"/>
      <c r="FU146" s="21"/>
      <c r="FV146" s="21"/>
      <c r="FW146" s="21"/>
      <c r="FX146" s="21"/>
      <c r="FY146" s="21"/>
      <c r="FZ146" s="21"/>
      <c r="GA146" s="21"/>
      <c r="GB146" s="21"/>
      <c r="GC146" s="21"/>
      <c r="GD146" s="21"/>
      <c r="GE146" s="21"/>
      <c r="GF146" s="21"/>
      <c r="GG146" s="21"/>
      <c r="GH146" s="21"/>
      <c r="GI146" s="21"/>
      <c r="GJ146" s="21"/>
      <c r="GK146" s="21"/>
      <c r="GL146" s="21"/>
      <c r="GM146" s="21"/>
      <c r="GN146" s="21"/>
      <c r="GO146" s="21"/>
      <c r="GP146" s="21"/>
      <c r="GQ146" s="21"/>
      <c r="GR146" s="21"/>
      <c r="GS146" s="21"/>
      <c r="GT146" s="21"/>
      <c r="GU146" s="21"/>
      <c r="GV146" s="21"/>
      <c r="GW146" s="21"/>
      <c r="GX146" s="21"/>
      <c r="GY146" s="21"/>
      <c r="GZ146" s="21"/>
      <c r="HA146" s="21"/>
      <c r="HB146" s="21"/>
      <c r="HC146" s="21"/>
      <c r="HD146" s="21"/>
      <c r="HE146" s="21"/>
      <c r="HF146" s="21"/>
      <c r="HG146" s="21"/>
      <c r="HH146" s="21"/>
      <c r="HI146" s="21"/>
      <c r="HJ146" s="21"/>
      <c r="HK146" s="21"/>
      <c r="HL146" s="21"/>
      <c r="HM146" s="21"/>
      <c r="HN146" s="21"/>
      <c r="HO146" s="21"/>
      <c r="HP146" s="21"/>
      <c r="HQ146" s="21"/>
      <c r="HR146" s="21"/>
      <c r="HS146" s="21"/>
      <c r="HT146" s="21"/>
      <c r="HU146" s="21"/>
      <c r="HV146" s="21"/>
      <c r="HW146" s="21"/>
      <c r="HX146" s="21"/>
      <c r="HY146" s="21"/>
      <c r="HZ146" s="21"/>
      <c r="IA146" s="21"/>
      <c r="IB146" s="21"/>
      <c r="IC146" s="21"/>
      <c r="ID146" s="21"/>
      <c r="IE146" s="21"/>
      <c r="IF146" s="21"/>
      <c r="IG146" s="21"/>
      <c r="IH146" s="21"/>
      <c r="II146" s="21"/>
      <c r="IJ146" s="21"/>
      <c r="IK146" s="21"/>
      <c r="IL146" s="21"/>
      <c r="IM146" s="21"/>
    </row>
    <row r="147" spans="1:247" s="43" customFormat="1" ht="47.25" x14ac:dyDescent="0.25">
      <c r="A147" s="52" t="s">
        <v>270</v>
      </c>
      <c r="B147" s="16" t="s">
        <v>271</v>
      </c>
      <c r="C147" s="11">
        <v>990.2</v>
      </c>
      <c r="D147" s="11">
        <v>990.2</v>
      </c>
      <c r="E147" s="11">
        <f t="shared" si="6"/>
        <v>0</v>
      </c>
      <c r="F147" s="11"/>
      <c r="G147" s="17">
        <v>898.9</v>
      </c>
      <c r="H147" s="17">
        <v>898.9</v>
      </c>
      <c r="I147" s="11">
        <f t="shared" si="7"/>
        <v>0</v>
      </c>
      <c r="J147" s="17">
        <v>898.9</v>
      </c>
      <c r="K147" s="17">
        <v>898.9</v>
      </c>
      <c r="L147" s="11">
        <f t="shared" si="8"/>
        <v>0</v>
      </c>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c r="FP147" s="21"/>
      <c r="FQ147" s="21"/>
      <c r="FR147" s="21"/>
      <c r="FS147" s="21"/>
      <c r="FT147" s="21"/>
      <c r="FU147" s="21"/>
      <c r="FV147" s="21"/>
      <c r="FW147" s="21"/>
      <c r="FX147" s="21"/>
      <c r="FY147" s="21"/>
      <c r="FZ147" s="21"/>
      <c r="GA147" s="21"/>
      <c r="GB147" s="21"/>
      <c r="GC147" s="21"/>
      <c r="GD147" s="21"/>
      <c r="GE147" s="21"/>
      <c r="GF147" s="21"/>
      <c r="GG147" s="21"/>
      <c r="GH147" s="21"/>
      <c r="GI147" s="21"/>
      <c r="GJ147" s="21"/>
      <c r="GK147" s="21"/>
      <c r="GL147" s="21"/>
      <c r="GM147" s="21"/>
      <c r="GN147" s="21"/>
      <c r="GO147" s="21"/>
      <c r="GP147" s="21"/>
      <c r="GQ147" s="21"/>
      <c r="GR147" s="21"/>
      <c r="GS147" s="21"/>
      <c r="GT147" s="21"/>
      <c r="GU147" s="21"/>
      <c r="GV147" s="21"/>
      <c r="GW147" s="21"/>
      <c r="GX147" s="21"/>
      <c r="GY147" s="21"/>
      <c r="GZ147" s="21"/>
      <c r="HA147" s="21"/>
      <c r="HB147" s="21"/>
      <c r="HC147" s="21"/>
      <c r="HD147" s="21"/>
      <c r="HE147" s="21"/>
      <c r="HF147" s="21"/>
      <c r="HG147" s="21"/>
      <c r="HH147" s="21"/>
      <c r="HI147" s="21"/>
      <c r="HJ147" s="21"/>
      <c r="HK147" s="21"/>
      <c r="HL147" s="21"/>
      <c r="HM147" s="21"/>
      <c r="HN147" s="21"/>
      <c r="HO147" s="21"/>
      <c r="HP147" s="21"/>
      <c r="HQ147" s="21"/>
      <c r="HR147" s="21"/>
      <c r="HS147" s="21"/>
      <c r="HT147" s="21"/>
      <c r="HU147" s="21"/>
      <c r="HV147" s="21"/>
      <c r="HW147" s="21"/>
      <c r="HX147" s="21"/>
      <c r="HY147" s="21"/>
      <c r="HZ147" s="21"/>
      <c r="IA147" s="21"/>
      <c r="IB147" s="21"/>
      <c r="IC147" s="21"/>
      <c r="ID147" s="21"/>
      <c r="IE147" s="21"/>
      <c r="IF147" s="21"/>
      <c r="IG147" s="21"/>
      <c r="IH147" s="21"/>
      <c r="II147" s="21"/>
      <c r="IJ147" s="21"/>
      <c r="IK147" s="21"/>
      <c r="IL147" s="21"/>
      <c r="IM147" s="21"/>
    </row>
    <row r="148" spans="1:247" s="43" customFormat="1" ht="63" x14ac:dyDescent="0.25">
      <c r="A148" s="52" t="s">
        <v>270</v>
      </c>
      <c r="B148" s="53" t="s">
        <v>272</v>
      </c>
      <c r="C148" s="11">
        <v>0</v>
      </c>
      <c r="D148" s="11">
        <v>0</v>
      </c>
      <c r="E148" s="11">
        <f t="shared" si="6"/>
        <v>0</v>
      </c>
      <c r="F148" s="11"/>
      <c r="G148" s="17">
        <v>12421.5</v>
      </c>
      <c r="H148" s="17">
        <v>12421.5</v>
      </c>
      <c r="I148" s="11">
        <f t="shared" si="7"/>
        <v>0</v>
      </c>
      <c r="J148" s="17">
        <v>0</v>
      </c>
      <c r="K148" s="17">
        <v>0</v>
      </c>
      <c r="L148" s="11">
        <f t="shared" si="8"/>
        <v>0</v>
      </c>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c r="FP148" s="21"/>
      <c r="FQ148" s="21"/>
      <c r="FR148" s="21"/>
      <c r="FS148" s="21"/>
      <c r="FT148" s="21"/>
      <c r="FU148" s="21"/>
      <c r="FV148" s="21"/>
      <c r="FW148" s="21"/>
      <c r="FX148" s="21"/>
      <c r="FY148" s="21"/>
      <c r="FZ148" s="21"/>
      <c r="GA148" s="21"/>
      <c r="GB148" s="21"/>
      <c r="GC148" s="21"/>
      <c r="GD148" s="21"/>
      <c r="GE148" s="21"/>
      <c r="GF148" s="21"/>
      <c r="GG148" s="21"/>
      <c r="GH148" s="21"/>
      <c r="GI148" s="21"/>
      <c r="GJ148" s="21"/>
      <c r="GK148" s="21"/>
      <c r="GL148" s="21"/>
      <c r="GM148" s="21"/>
      <c r="GN148" s="21"/>
      <c r="GO148" s="21"/>
      <c r="GP148" s="21"/>
      <c r="GQ148" s="21"/>
      <c r="GR148" s="21"/>
      <c r="GS148" s="21"/>
      <c r="GT148" s="21"/>
      <c r="GU148" s="21"/>
      <c r="GV148" s="21"/>
      <c r="GW148" s="21"/>
      <c r="GX148" s="21"/>
      <c r="GY148" s="21"/>
      <c r="GZ148" s="21"/>
      <c r="HA148" s="21"/>
      <c r="HB148" s="21"/>
      <c r="HC148" s="21"/>
      <c r="HD148" s="21"/>
      <c r="HE148" s="21"/>
      <c r="HF148" s="21"/>
      <c r="HG148" s="21"/>
      <c r="HH148" s="21"/>
      <c r="HI148" s="21"/>
      <c r="HJ148" s="21"/>
      <c r="HK148" s="21"/>
      <c r="HL148" s="21"/>
      <c r="HM148" s="21"/>
      <c r="HN148" s="21"/>
      <c r="HO148" s="21"/>
      <c r="HP148" s="21"/>
      <c r="HQ148" s="21"/>
      <c r="HR148" s="21"/>
      <c r="HS148" s="21"/>
      <c r="HT148" s="21"/>
      <c r="HU148" s="21"/>
      <c r="HV148" s="21"/>
      <c r="HW148" s="21"/>
      <c r="HX148" s="21"/>
      <c r="HY148" s="21"/>
      <c r="HZ148" s="21"/>
      <c r="IA148" s="21"/>
      <c r="IB148" s="21"/>
      <c r="IC148" s="21"/>
      <c r="ID148" s="21"/>
      <c r="IE148" s="21"/>
      <c r="IF148" s="21"/>
      <c r="IG148" s="21"/>
      <c r="IH148" s="21"/>
      <c r="II148" s="21"/>
      <c r="IJ148" s="21"/>
      <c r="IK148" s="21"/>
      <c r="IL148" s="21"/>
      <c r="IM148" s="21"/>
    </row>
    <row r="149" spans="1:247" s="43" customFormat="1" ht="31.5" x14ac:dyDescent="0.25">
      <c r="A149" s="52" t="s">
        <v>270</v>
      </c>
      <c r="B149" s="54" t="s">
        <v>273</v>
      </c>
      <c r="C149" s="11">
        <v>127</v>
      </c>
      <c r="D149" s="11">
        <v>127</v>
      </c>
      <c r="E149" s="11">
        <f t="shared" si="6"/>
        <v>0</v>
      </c>
      <c r="F149" s="11"/>
      <c r="G149" s="17">
        <v>0</v>
      </c>
      <c r="H149" s="17">
        <v>0</v>
      </c>
      <c r="I149" s="11">
        <f t="shared" si="7"/>
        <v>0</v>
      </c>
      <c r="J149" s="17">
        <v>0</v>
      </c>
      <c r="K149" s="17">
        <v>0</v>
      </c>
      <c r="L149" s="11">
        <f t="shared" si="8"/>
        <v>0</v>
      </c>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c r="FP149" s="21"/>
      <c r="FQ149" s="21"/>
      <c r="FR149" s="21"/>
      <c r="FS149" s="21"/>
      <c r="FT149" s="21"/>
      <c r="FU149" s="21"/>
      <c r="FV149" s="21"/>
      <c r="FW149" s="21"/>
      <c r="FX149" s="21"/>
      <c r="FY149" s="21"/>
      <c r="FZ149" s="21"/>
      <c r="GA149" s="21"/>
      <c r="GB149" s="21"/>
      <c r="GC149" s="21"/>
      <c r="GD149" s="21"/>
      <c r="GE149" s="21"/>
      <c r="GF149" s="21"/>
      <c r="GG149" s="21"/>
      <c r="GH149" s="21"/>
      <c r="GI149" s="21"/>
      <c r="GJ149" s="21"/>
      <c r="GK149" s="21"/>
      <c r="GL149" s="21"/>
      <c r="GM149" s="21"/>
      <c r="GN149" s="21"/>
      <c r="GO149" s="21"/>
      <c r="GP149" s="21"/>
      <c r="GQ149" s="21"/>
      <c r="GR149" s="21"/>
      <c r="GS149" s="21"/>
      <c r="GT149" s="21"/>
      <c r="GU149" s="21"/>
      <c r="GV149" s="21"/>
      <c r="GW149" s="21"/>
      <c r="GX149" s="21"/>
      <c r="GY149" s="21"/>
      <c r="GZ149" s="21"/>
      <c r="HA149" s="21"/>
      <c r="HB149" s="21"/>
      <c r="HC149" s="21"/>
      <c r="HD149" s="21"/>
      <c r="HE149" s="21"/>
      <c r="HF149" s="21"/>
      <c r="HG149" s="21"/>
      <c r="HH149" s="21"/>
      <c r="HI149" s="21"/>
      <c r="HJ149" s="21"/>
      <c r="HK149" s="21"/>
      <c r="HL149" s="21"/>
      <c r="HM149" s="21"/>
      <c r="HN149" s="21"/>
      <c r="HO149" s="21"/>
      <c r="HP149" s="21"/>
      <c r="HQ149" s="21"/>
      <c r="HR149" s="21"/>
      <c r="HS149" s="21"/>
      <c r="HT149" s="21"/>
      <c r="HU149" s="21"/>
      <c r="HV149" s="21"/>
      <c r="HW149" s="21"/>
      <c r="HX149" s="21"/>
      <c r="HY149" s="21"/>
      <c r="HZ149" s="21"/>
      <c r="IA149" s="21"/>
      <c r="IB149" s="21"/>
      <c r="IC149" s="21"/>
      <c r="ID149" s="21"/>
      <c r="IE149" s="21"/>
      <c r="IF149" s="21"/>
      <c r="IG149" s="21"/>
      <c r="IH149" s="21"/>
      <c r="II149" s="21"/>
      <c r="IJ149" s="21"/>
      <c r="IK149" s="21"/>
      <c r="IL149" s="21"/>
      <c r="IM149" s="21"/>
    </row>
    <row r="150" spans="1:247" s="43" customFormat="1" ht="81.75" customHeight="1" x14ac:dyDescent="0.25">
      <c r="A150" s="52" t="s">
        <v>270</v>
      </c>
      <c r="B150" s="55" t="s">
        <v>274</v>
      </c>
      <c r="C150" s="11">
        <v>0</v>
      </c>
      <c r="D150" s="11">
        <v>0</v>
      </c>
      <c r="E150" s="11">
        <f t="shared" si="6"/>
        <v>0</v>
      </c>
      <c r="F150" s="11"/>
      <c r="G150" s="17">
        <v>4669.1000000000004</v>
      </c>
      <c r="H150" s="17">
        <v>4669.1000000000004</v>
      </c>
      <c r="I150" s="11">
        <f t="shared" si="7"/>
        <v>0</v>
      </c>
      <c r="J150" s="17">
        <v>2735.7</v>
      </c>
      <c r="K150" s="17">
        <v>2735.7</v>
      </c>
      <c r="L150" s="11">
        <f t="shared" si="8"/>
        <v>0</v>
      </c>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c r="FP150" s="21"/>
      <c r="FQ150" s="21"/>
      <c r="FR150" s="21"/>
      <c r="FS150" s="21"/>
      <c r="FT150" s="21"/>
      <c r="FU150" s="21"/>
      <c r="FV150" s="21"/>
      <c r="FW150" s="21"/>
      <c r="FX150" s="21"/>
      <c r="FY150" s="21"/>
      <c r="FZ150" s="21"/>
      <c r="GA150" s="21"/>
      <c r="GB150" s="21"/>
      <c r="GC150" s="21"/>
      <c r="GD150" s="21"/>
      <c r="GE150" s="21"/>
      <c r="GF150" s="21"/>
      <c r="GG150" s="21"/>
      <c r="GH150" s="21"/>
      <c r="GI150" s="21"/>
      <c r="GJ150" s="21"/>
      <c r="GK150" s="21"/>
      <c r="GL150" s="21"/>
      <c r="GM150" s="21"/>
      <c r="GN150" s="21"/>
      <c r="GO150" s="21"/>
      <c r="GP150" s="21"/>
      <c r="GQ150" s="21"/>
      <c r="GR150" s="21"/>
      <c r="GS150" s="21"/>
      <c r="GT150" s="21"/>
      <c r="GU150" s="21"/>
      <c r="GV150" s="21"/>
      <c r="GW150" s="21"/>
      <c r="GX150" s="21"/>
      <c r="GY150" s="21"/>
      <c r="GZ150" s="21"/>
      <c r="HA150" s="21"/>
      <c r="HB150" s="21"/>
      <c r="HC150" s="21"/>
      <c r="HD150" s="21"/>
      <c r="HE150" s="21"/>
      <c r="HF150" s="21"/>
      <c r="HG150" s="21"/>
      <c r="HH150" s="21"/>
      <c r="HI150" s="21"/>
      <c r="HJ150" s="21"/>
      <c r="HK150" s="21"/>
      <c r="HL150" s="21"/>
      <c r="HM150" s="21"/>
      <c r="HN150" s="21"/>
      <c r="HO150" s="21"/>
      <c r="HP150" s="21"/>
      <c r="HQ150" s="21"/>
      <c r="HR150" s="21"/>
      <c r="HS150" s="21"/>
      <c r="HT150" s="21"/>
      <c r="HU150" s="21"/>
      <c r="HV150" s="21"/>
      <c r="HW150" s="21"/>
      <c r="HX150" s="21"/>
      <c r="HY150" s="21"/>
      <c r="HZ150" s="21"/>
      <c r="IA150" s="21"/>
      <c r="IB150" s="21"/>
      <c r="IC150" s="21"/>
      <c r="ID150" s="21"/>
      <c r="IE150" s="21"/>
      <c r="IF150" s="21"/>
      <c r="IG150" s="21"/>
      <c r="IH150" s="21"/>
      <c r="II150" s="21"/>
      <c r="IJ150" s="21"/>
      <c r="IK150" s="21"/>
      <c r="IL150" s="21"/>
      <c r="IM150" s="21"/>
    </row>
    <row r="151" spans="1:247" s="43" customFormat="1" ht="31.5" x14ac:dyDescent="0.25">
      <c r="A151" s="56" t="s">
        <v>275</v>
      </c>
      <c r="B151" s="31" t="s">
        <v>276</v>
      </c>
      <c r="C151" s="11">
        <v>59432.4</v>
      </c>
      <c r="D151" s="11">
        <v>59432.4</v>
      </c>
      <c r="E151" s="11">
        <f t="shared" si="6"/>
        <v>0</v>
      </c>
      <c r="F151" s="11"/>
      <c r="G151" s="17">
        <v>59432.4</v>
      </c>
      <c r="H151" s="17">
        <v>59432.4</v>
      </c>
      <c r="I151" s="11">
        <f t="shared" si="7"/>
        <v>0</v>
      </c>
      <c r="J151" s="17">
        <v>65715.399999999994</v>
      </c>
      <c r="K151" s="17">
        <v>65715.399999999994</v>
      </c>
      <c r="L151" s="11">
        <f t="shared" si="8"/>
        <v>0</v>
      </c>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c r="FP151" s="21"/>
      <c r="FQ151" s="21"/>
      <c r="FR151" s="21"/>
      <c r="FS151" s="21"/>
      <c r="FT151" s="21"/>
      <c r="FU151" s="21"/>
      <c r="FV151" s="21"/>
      <c r="FW151" s="21"/>
      <c r="FX151" s="21"/>
      <c r="FY151" s="21"/>
      <c r="FZ151" s="21"/>
      <c r="GA151" s="21"/>
      <c r="GB151" s="21"/>
      <c r="GC151" s="21"/>
      <c r="GD151" s="21"/>
      <c r="GE151" s="21"/>
      <c r="GF151" s="21"/>
      <c r="GG151" s="21"/>
      <c r="GH151" s="21"/>
      <c r="GI151" s="21"/>
      <c r="GJ151" s="21"/>
      <c r="GK151" s="21"/>
      <c r="GL151" s="21"/>
      <c r="GM151" s="21"/>
      <c r="GN151" s="21"/>
      <c r="GO151" s="21"/>
      <c r="GP151" s="21"/>
      <c r="GQ151" s="21"/>
      <c r="GR151" s="21"/>
      <c r="GS151" s="21"/>
      <c r="GT151" s="21"/>
      <c r="GU151" s="21"/>
      <c r="GV151" s="21"/>
      <c r="GW151" s="21"/>
      <c r="GX151" s="21"/>
      <c r="GY151" s="21"/>
      <c r="GZ151" s="21"/>
      <c r="HA151" s="21"/>
      <c r="HB151" s="21"/>
      <c r="HC151" s="21"/>
      <c r="HD151" s="21"/>
      <c r="HE151" s="21"/>
      <c r="HF151" s="21"/>
      <c r="HG151" s="21"/>
      <c r="HH151" s="21"/>
      <c r="HI151" s="21"/>
      <c r="HJ151" s="21"/>
      <c r="HK151" s="21"/>
      <c r="HL151" s="21"/>
      <c r="HM151" s="21"/>
      <c r="HN151" s="21"/>
      <c r="HO151" s="21"/>
      <c r="HP151" s="21"/>
      <c r="HQ151" s="21"/>
      <c r="HR151" s="21"/>
      <c r="HS151" s="21"/>
      <c r="HT151" s="21"/>
      <c r="HU151" s="21"/>
      <c r="HV151" s="21"/>
      <c r="HW151" s="21"/>
      <c r="HX151" s="21"/>
      <c r="HY151" s="21"/>
      <c r="HZ151" s="21"/>
      <c r="IA151" s="21"/>
      <c r="IB151" s="21"/>
      <c r="IC151" s="21"/>
      <c r="ID151" s="21"/>
      <c r="IE151" s="21"/>
      <c r="IF151" s="21"/>
      <c r="IG151" s="21"/>
      <c r="IH151" s="21"/>
      <c r="II151" s="21"/>
      <c r="IJ151" s="21"/>
      <c r="IK151" s="21"/>
      <c r="IL151" s="21"/>
      <c r="IM151" s="21"/>
    </row>
    <row r="152" spans="1:247" s="43" customFormat="1" ht="31.5" x14ac:dyDescent="0.25">
      <c r="A152" s="52" t="s">
        <v>277</v>
      </c>
      <c r="B152" s="31" t="s">
        <v>278</v>
      </c>
      <c r="C152" s="11">
        <v>4525.8</v>
      </c>
      <c r="D152" s="11">
        <v>4525.8</v>
      </c>
      <c r="E152" s="11">
        <f t="shared" si="6"/>
        <v>0</v>
      </c>
      <c r="F152" s="11"/>
      <c r="G152" s="17"/>
      <c r="H152" s="17"/>
      <c r="I152" s="11">
        <f t="shared" si="7"/>
        <v>0</v>
      </c>
      <c r="J152" s="17"/>
      <c r="K152" s="17"/>
      <c r="L152" s="11">
        <f t="shared" si="8"/>
        <v>0</v>
      </c>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c r="FP152" s="21"/>
      <c r="FQ152" s="21"/>
      <c r="FR152" s="21"/>
      <c r="FS152" s="21"/>
      <c r="FT152" s="21"/>
      <c r="FU152" s="21"/>
      <c r="FV152" s="21"/>
      <c r="FW152" s="21"/>
      <c r="FX152" s="21"/>
      <c r="FY152" s="21"/>
      <c r="FZ152" s="21"/>
      <c r="GA152" s="21"/>
      <c r="GB152" s="21"/>
      <c r="GC152" s="21"/>
      <c r="GD152" s="21"/>
      <c r="GE152" s="21"/>
      <c r="GF152" s="21"/>
      <c r="GG152" s="21"/>
      <c r="GH152" s="21"/>
      <c r="GI152" s="21"/>
      <c r="GJ152" s="21"/>
      <c r="GK152" s="21"/>
      <c r="GL152" s="21"/>
      <c r="GM152" s="21"/>
      <c r="GN152" s="21"/>
      <c r="GO152" s="21"/>
      <c r="GP152" s="21"/>
      <c r="GQ152" s="21"/>
      <c r="GR152" s="21"/>
      <c r="GS152" s="21"/>
      <c r="GT152" s="21"/>
      <c r="GU152" s="21"/>
      <c r="GV152" s="21"/>
      <c r="GW152" s="21"/>
      <c r="GX152" s="21"/>
      <c r="GY152" s="21"/>
      <c r="GZ152" s="21"/>
      <c r="HA152" s="21"/>
      <c r="HB152" s="21"/>
      <c r="HC152" s="21"/>
      <c r="HD152" s="21"/>
      <c r="HE152" s="21"/>
      <c r="HF152" s="21"/>
      <c r="HG152" s="21"/>
      <c r="HH152" s="21"/>
      <c r="HI152" s="21"/>
      <c r="HJ152" s="21"/>
      <c r="HK152" s="21"/>
      <c r="HL152" s="21"/>
      <c r="HM152" s="21"/>
      <c r="HN152" s="21"/>
      <c r="HO152" s="21"/>
      <c r="HP152" s="21"/>
      <c r="HQ152" s="21"/>
      <c r="HR152" s="21"/>
      <c r="HS152" s="21"/>
      <c r="HT152" s="21"/>
      <c r="HU152" s="21"/>
      <c r="HV152" s="21"/>
      <c r="HW152" s="21"/>
      <c r="HX152" s="21"/>
      <c r="HY152" s="21"/>
      <c r="HZ152" s="21"/>
      <c r="IA152" s="21"/>
      <c r="IB152" s="21"/>
      <c r="IC152" s="21"/>
      <c r="ID152" s="21"/>
      <c r="IE152" s="21"/>
      <c r="IF152" s="21"/>
      <c r="IG152" s="21"/>
      <c r="IH152" s="21"/>
      <c r="II152" s="21"/>
      <c r="IJ152" s="21"/>
      <c r="IK152" s="21"/>
      <c r="IL152" s="21"/>
      <c r="IM152" s="21"/>
    </row>
    <row r="153" spans="1:247" s="43" customFormat="1" ht="31.5" x14ac:dyDescent="0.25">
      <c r="A153" s="52" t="s">
        <v>279</v>
      </c>
      <c r="B153" s="31" t="s">
        <v>280</v>
      </c>
      <c r="C153" s="11">
        <v>0</v>
      </c>
      <c r="D153" s="11">
        <v>32911.4</v>
      </c>
      <c r="E153" s="11">
        <f t="shared" si="6"/>
        <v>32911.4</v>
      </c>
      <c r="F153" s="11" t="s">
        <v>259</v>
      </c>
      <c r="G153" s="17"/>
      <c r="H153" s="17"/>
      <c r="I153" s="11"/>
      <c r="J153" s="17"/>
      <c r="K153" s="17"/>
      <c r="L153" s="1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c r="FP153" s="21"/>
      <c r="FQ153" s="21"/>
      <c r="FR153" s="21"/>
      <c r="FS153" s="21"/>
      <c r="FT153" s="21"/>
      <c r="FU153" s="21"/>
      <c r="FV153" s="21"/>
      <c r="FW153" s="21"/>
      <c r="FX153" s="21"/>
      <c r="FY153" s="21"/>
      <c r="FZ153" s="21"/>
      <c r="GA153" s="21"/>
      <c r="GB153" s="21"/>
      <c r="GC153" s="21"/>
      <c r="GD153" s="21"/>
      <c r="GE153" s="21"/>
      <c r="GF153" s="21"/>
      <c r="GG153" s="21"/>
      <c r="GH153" s="21"/>
      <c r="GI153" s="21"/>
      <c r="GJ153" s="21"/>
      <c r="GK153" s="21"/>
      <c r="GL153" s="21"/>
      <c r="GM153" s="21"/>
      <c r="GN153" s="21"/>
      <c r="GO153" s="21"/>
      <c r="GP153" s="21"/>
      <c r="GQ153" s="21"/>
      <c r="GR153" s="21"/>
      <c r="GS153" s="21"/>
      <c r="GT153" s="21"/>
      <c r="GU153" s="21"/>
      <c r="GV153" s="21"/>
      <c r="GW153" s="21"/>
      <c r="GX153" s="21"/>
      <c r="GY153" s="21"/>
      <c r="GZ153" s="21"/>
      <c r="HA153" s="21"/>
      <c r="HB153" s="21"/>
      <c r="HC153" s="21"/>
      <c r="HD153" s="21"/>
      <c r="HE153" s="21"/>
      <c r="HF153" s="21"/>
      <c r="HG153" s="21"/>
      <c r="HH153" s="21"/>
      <c r="HI153" s="21"/>
      <c r="HJ153" s="21"/>
      <c r="HK153" s="21"/>
      <c r="HL153" s="21"/>
      <c r="HM153" s="21"/>
      <c r="HN153" s="21"/>
      <c r="HO153" s="21"/>
      <c r="HP153" s="21"/>
      <c r="HQ153" s="21"/>
      <c r="HR153" s="21"/>
      <c r="HS153" s="21"/>
      <c r="HT153" s="21"/>
      <c r="HU153" s="21"/>
      <c r="HV153" s="21"/>
      <c r="HW153" s="21"/>
      <c r="HX153" s="21"/>
      <c r="HY153" s="21"/>
      <c r="HZ153" s="21"/>
      <c r="IA153" s="21"/>
      <c r="IB153" s="21"/>
      <c r="IC153" s="21"/>
      <c r="ID153" s="21"/>
      <c r="IE153" s="21"/>
      <c r="IF153" s="21"/>
      <c r="IG153" s="21"/>
      <c r="IH153" s="21"/>
      <c r="II153" s="21"/>
      <c r="IJ153" s="21"/>
      <c r="IK153" s="21"/>
      <c r="IL153" s="21"/>
      <c r="IM153" s="21"/>
    </row>
    <row r="154" spans="1:247" s="43" customFormat="1" ht="47.25" x14ac:dyDescent="0.25">
      <c r="A154" s="7" t="s">
        <v>281</v>
      </c>
      <c r="B154" s="14" t="s">
        <v>282</v>
      </c>
      <c r="C154" s="11">
        <v>0</v>
      </c>
      <c r="D154" s="11">
        <v>0</v>
      </c>
      <c r="E154" s="11">
        <f t="shared" si="6"/>
        <v>0</v>
      </c>
      <c r="F154" s="11"/>
      <c r="G154" s="17">
        <v>17023.8</v>
      </c>
      <c r="H154" s="17">
        <v>17023.8</v>
      </c>
      <c r="I154" s="11">
        <f t="shared" si="7"/>
        <v>0</v>
      </c>
      <c r="J154" s="17">
        <v>17023.8</v>
      </c>
      <c r="K154" s="17">
        <v>17023.8</v>
      </c>
      <c r="L154" s="11">
        <f t="shared" si="8"/>
        <v>0</v>
      </c>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c r="FP154" s="21"/>
      <c r="FQ154" s="21"/>
      <c r="FR154" s="21"/>
      <c r="FS154" s="21"/>
      <c r="FT154" s="21"/>
      <c r="FU154" s="21"/>
      <c r="FV154" s="21"/>
      <c r="FW154" s="21"/>
      <c r="FX154" s="21"/>
      <c r="FY154" s="21"/>
      <c r="FZ154" s="21"/>
      <c r="GA154" s="21"/>
      <c r="GB154" s="21"/>
      <c r="GC154" s="21"/>
      <c r="GD154" s="21"/>
      <c r="GE154" s="21"/>
      <c r="GF154" s="21"/>
      <c r="GG154" s="21"/>
      <c r="GH154" s="21"/>
      <c r="GI154" s="21"/>
      <c r="GJ154" s="21"/>
      <c r="GK154" s="21"/>
      <c r="GL154" s="21"/>
      <c r="GM154" s="21"/>
      <c r="GN154" s="21"/>
      <c r="GO154" s="21"/>
      <c r="GP154" s="21"/>
      <c r="GQ154" s="21"/>
      <c r="GR154" s="21"/>
      <c r="GS154" s="21"/>
      <c r="GT154" s="21"/>
      <c r="GU154" s="21"/>
      <c r="GV154" s="21"/>
      <c r="GW154" s="21"/>
      <c r="GX154" s="21"/>
      <c r="GY154" s="21"/>
      <c r="GZ154" s="21"/>
      <c r="HA154" s="21"/>
      <c r="HB154" s="21"/>
      <c r="HC154" s="21"/>
      <c r="HD154" s="21"/>
      <c r="HE154" s="21"/>
      <c r="HF154" s="21"/>
      <c r="HG154" s="21"/>
      <c r="HH154" s="21"/>
      <c r="HI154" s="21"/>
      <c r="HJ154" s="21"/>
      <c r="HK154" s="21"/>
      <c r="HL154" s="21"/>
      <c r="HM154" s="21"/>
      <c r="HN154" s="21"/>
      <c r="HO154" s="21"/>
      <c r="HP154" s="21"/>
      <c r="HQ154" s="21"/>
      <c r="HR154" s="21"/>
      <c r="HS154" s="21"/>
      <c r="HT154" s="21"/>
      <c r="HU154" s="21"/>
      <c r="HV154" s="21"/>
      <c r="HW154" s="21"/>
      <c r="HX154" s="21"/>
      <c r="HY154" s="21"/>
      <c r="HZ154" s="21"/>
      <c r="IA154" s="21"/>
      <c r="IB154" s="21"/>
      <c r="IC154" s="21"/>
      <c r="ID154" s="21"/>
      <c r="IE154" s="21"/>
      <c r="IF154" s="21"/>
      <c r="IG154" s="21"/>
      <c r="IH154" s="21"/>
      <c r="II154" s="21"/>
      <c r="IJ154" s="21"/>
      <c r="IK154" s="21"/>
      <c r="IL154" s="21"/>
      <c r="IM154" s="21"/>
    </row>
    <row r="155" spans="1:247" s="43" customFormat="1" ht="31.5" x14ac:dyDescent="0.25">
      <c r="A155" s="7" t="s">
        <v>281</v>
      </c>
      <c r="B155" s="14" t="s">
        <v>283</v>
      </c>
      <c r="C155" s="11">
        <v>85829.5</v>
      </c>
      <c r="D155" s="11">
        <v>85829.5</v>
      </c>
      <c r="E155" s="11">
        <f t="shared" si="6"/>
        <v>0</v>
      </c>
      <c r="F155" s="11"/>
      <c r="G155" s="17"/>
      <c r="H155" s="17"/>
      <c r="I155" s="11">
        <f t="shared" si="7"/>
        <v>0</v>
      </c>
      <c r="J155" s="17"/>
      <c r="K155" s="17"/>
      <c r="L155" s="11">
        <f t="shared" si="8"/>
        <v>0</v>
      </c>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c r="FP155" s="21"/>
      <c r="FQ155" s="21"/>
      <c r="FR155" s="21"/>
      <c r="FS155" s="21"/>
      <c r="FT155" s="21"/>
      <c r="FU155" s="21"/>
      <c r="FV155" s="21"/>
      <c r="FW155" s="21"/>
      <c r="FX155" s="21"/>
      <c r="FY155" s="21"/>
      <c r="FZ155" s="21"/>
      <c r="GA155" s="21"/>
      <c r="GB155" s="21"/>
      <c r="GC155" s="21"/>
      <c r="GD155" s="21"/>
      <c r="GE155" s="21"/>
      <c r="GF155" s="21"/>
      <c r="GG155" s="21"/>
      <c r="GH155" s="21"/>
      <c r="GI155" s="21"/>
      <c r="GJ155" s="21"/>
      <c r="GK155" s="21"/>
      <c r="GL155" s="21"/>
      <c r="GM155" s="21"/>
      <c r="GN155" s="21"/>
      <c r="GO155" s="21"/>
      <c r="GP155" s="21"/>
      <c r="GQ155" s="21"/>
      <c r="GR155" s="21"/>
      <c r="GS155" s="21"/>
      <c r="GT155" s="21"/>
      <c r="GU155" s="21"/>
      <c r="GV155" s="21"/>
      <c r="GW155" s="21"/>
      <c r="GX155" s="21"/>
      <c r="GY155" s="21"/>
      <c r="GZ155" s="21"/>
      <c r="HA155" s="21"/>
      <c r="HB155" s="21"/>
      <c r="HC155" s="21"/>
      <c r="HD155" s="21"/>
      <c r="HE155" s="21"/>
      <c r="HF155" s="21"/>
      <c r="HG155" s="21"/>
      <c r="HH155" s="21"/>
      <c r="HI155" s="21"/>
      <c r="HJ155" s="21"/>
      <c r="HK155" s="21"/>
      <c r="HL155" s="21"/>
      <c r="HM155" s="21"/>
      <c r="HN155" s="21"/>
      <c r="HO155" s="21"/>
      <c r="HP155" s="21"/>
      <c r="HQ155" s="21"/>
      <c r="HR155" s="21"/>
      <c r="HS155" s="21"/>
      <c r="HT155" s="21"/>
      <c r="HU155" s="21"/>
      <c r="HV155" s="21"/>
      <c r="HW155" s="21"/>
      <c r="HX155" s="21"/>
      <c r="HY155" s="21"/>
      <c r="HZ155" s="21"/>
      <c r="IA155" s="21"/>
      <c r="IB155" s="21"/>
      <c r="IC155" s="21"/>
      <c r="ID155" s="21"/>
      <c r="IE155" s="21"/>
      <c r="IF155" s="21"/>
      <c r="IG155" s="21"/>
      <c r="IH155" s="21"/>
      <c r="II155" s="21"/>
      <c r="IJ155" s="21"/>
      <c r="IK155" s="21"/>
      <c r="IL155" s="21"/>
      <c r="IM155" s="21"/>
    </row>
    <row r="156" spans="1:247" s="43" customFormat="1" ht="111.75" customHeight="1" x14ac:dyDescent="0.25">
      <c r="A156" s="7" t="s">
        <v>281</v>
      </c>
      <c r="B156" s="57" t="s">
        <v>284</v>
      </c>
      <c r="C156" s="11">
        <v>0</v>
      </c>
      <c r="D156" s="11">
        <v>0</v>
      </c>
      <c r="E156" s="11">
        <f t="shared" si="6"/>
        <v>0</v>
      </c>
      <c r="F156" s="11"/>
      <c r="G156" s="17"/>
      <c r="H156" s="17"/>
      <c r="I156" s="11">
        <f t="shared" si="7"/>
        <v>0</v>
      </c>
      <c r="J156" s="17"/>
      <c r="K156" s="17"/>
      <c r="L156" s="11">
        <f t="shared" si="8"/>
        <v>0</v>
      </c>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c r="FP156" s="21"/>
      <c r="FQ156" s="21"/>
      <c r="FR156" s="21"/>
      <c r="FS156" s="21"/>
      <c r="FT156" s="21"/>
      <c r="FU156" s="21"/>
      <c r="FV156" s="21"/>
      <c r="FW156" s="21"/>
      <c r="FX156" s="21"/>
      <c r="FY156" s="21"/>
      <c r="FZ156" s="21"/>
      <c r="GA156" s="21"/>
      <c r="GB156" s="21"/>
      <c r="GC156" s="21"/>
      <c r="GD156" s="21"/>
      <c r="GE156" s="21"/>
      <c r="GF156" s="21"/>
      <c r="GG156" s="21"/>
      <c r="GH156" s="21"/>
      <c r="GI156" s="21"/>
      <c r="GJ156" s="21"/>
      <c r="GK156" s="21"/>
      <c r="GL156" s="21"/>
      <c r="GM156" s="21"/>
      <c r="GN156" s="21"/>
      <c r="GO156" s="21"/>
      <c r="GP156" s="21"/>
      <c r="GQ156" s="21"/>
      <c r="GR156" s="21"/>
      <c r="GS156" s="21"/>
      <c r="GT156" s="21"/>
      <c r="GU156" s="21"/>
      <c r="GV156" s="21"/>
      <c r="GW156" s="21"/>
      <c r="GX156" s="21"/>
      <c r="GY156" s="21"/>
      <c r="GZ156" s="21"/>
      <c r="HA156" s="21"/>
      <c r="HB156" s="21"/>
      <c r="HC156" s="21"/>
      <c r="HD156" s="21"/>
      <c r="HE156" s="21"/>
      <c r="HF156" s="21"/>
      <c r="HG156" s="21"/>
      <c r="HH156" s="21"/>
      <c r="HI156" s="21"/>
      <c r="HJ156" s="21"/>
      <c r="HK156" s="21"/>
      <c r="HL156" s="21"/>
      <c r="HM156" s="21"/>
      <c r="HN156" s="21"/>
      <c r="HO156" s="21"/>
      <c r="HP156" s="21"/>
      <c r="HQ156" s="21"/>
      <c r="HR156" s="21"/>
      <c r="HS156" s="21"/>
      <c r="HT156" s="21"/>
      <c r="HU156" s="21"/>
      <c r="HV156" s="21"/>
      <c r="HW156" s="21"/>
      <c r="HX156" s="21"/>
      <c r="HY156" s="21"/>
      <c r="HZ156" s="21"/>
      <c r="IA156" s="21"/>
      <c r="IB156" s="21"/>
      <c r="IC156" s="21"/>
      <c r="ID156" s="21"/>
      <c r="IE156" s="21"/>
      <c r="IF156" s="21"/>
      <c r="IG156" s="21"/>
      <c r="IH156" s="21"/>
      <c r="II156" s="21"/>
      <c r="IJ156" s="21"/>
      <c r="IK156" s="21"/>
      <c r="IL156" s="21"/>
      <c r="IM156" s="21"/>
    </row>
    <row r="157" spans="1:247" s="43" customFormat="1" ht="47.25" x14ac:dyDescent="0.25">
      <c r="A157" s="7" t="s">
        <v>279</v>
      </c>
      <c r="B157" s="57" t="s">
        <v>285</v>
      </c>
      <c r="C157" s="11">
        <v>0</v>
      </c>
      <c r="D157" s="11">
        <v>0</v>
      </c>
      <c r="E157" s="11">
        <v>32911.4</v>
      </c>
      <c r="F157" s="11" t="s">
        <v>259</v>
      </c>
      <c r="G157" s="17"/>
      <c r="H157" s="17"/>
      <c r="I157" s="11"/>
      <c r="J157" s="17"/>
      <c r="K157" s="17"/>
      <c r="L157" s="1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c r="FP157" s="21"/>
      <c r="FQ157" s="21"/>
      <c r="FR157" s="21"/>
      <c r="FS157" s="21"/>
      <c r="FT157" s="21"/>
      <c r="FU157" s="21"/>
      <c r="FV157" s="21"/>
      <c r="FW157" s="21"/>
      <c r="FX157" s="21"/>
      <c r="FY157" s="21"/>
      <c r="FZ157" s="21"/>
      <c r="GA157" s="21"/>
      <c r="GB157" s="21"/>
      <c r="GC157" s="21"/>
      <c r="GD157" s="21"/>
      <c r="GE157" s="21"/>
      <c r="GF157" s="21"/>
      <c r="GG157" s="21"/>
      <c r="GH157" s="21"/>
      <c r="GI157" s="21"/>
      <c r="GJ157" s="21"/>
      <c r="GK157" s="21"/>
      <c r="GL157" s="21"/>
      <c r="GM157" s="21"/>
      <c r="GN157" s="21"/>
      <c r="GO157" s="21"/>
      <c r="GP157" s="21"/>
      <c r="GQ157" s="21"/>
      <c r="GR157" s="21"/>
      <c r="GS157" s="21"/>
      <c r="GT157" s="21"/>
      <c r="GU157" s="21"/>
      <c r="GV157" s="21"/>
      <c r="GW157" s="21"/>
      <c r="GX157" s="21"/>
      <c r="GY157" s="21"/>
      <c r="GZ157" s="21"/>
      <c r="HA157" s="21"/>
      <c r="HB157" s="21"/>
      <c r="HC157" s="21"/>
      <c r="HD157" s="21"/>
      <c r="HE157" s="21"/>
      <c r="HF157" s="21"/>
      <c r="HG157" s="21"/>
      <c r="HH157" s="21"/>
      <c r="HI157" s="21"/>
      <c r="HJ157" s="21"/>
      <c r="HK157" s="21"/>
      <c r="HL157" s="21"/>
      <c r="HM157" s="21"/>
      <c r="HN157" s="21"/>
      <c r="HO157" s="21"/>
      <c r="HP157" s="21"/>
      <c r="HQ157" s="21"/>
      <c r="HR157" s="21"/>
      <c r="HS157" s="21"/>
      <c r="HT157" s="21"/>
      <c r="HU157" s="21"/>
      <c r="HV157" s="21"/>
      <c r="HW157" s="21"/>
      <c r="HX157" s="21"/>
      <c r="HY157" s="21"/>
      <c r="HZ157" s="21"/>
      <c r="IA157" s="21"/>
      <c r="IB157" s="21"/>
      <c r="IC157" s="21"/>
      <c r="ID157" s="21"/>
      <c r="IE157" s="21"/>
      <c r="IF157" s="21"/>
      <c r="IG157" s="21"/>
      <c r="IH157" s="21"/>
      <c r="II157" s="21"/>
      <c r="IJ157" s="21"/>
      <c r="IK157" s="21"/>
      <c r="IL157" s="21"/>
      <c r="IM157" s="21"/>
    </row>
    <row r="158" spans="1:247" s="43" customFormat="1" ht="63" x14ac:dyDescent="0.25">
      <c r="A158" s="56" t="s">
        <v>286</v>
      </c>
      <c r="B158" s="16" t="s">
        <v>287</v>
      </c>
      <c r="C158" s="11">
        <v>0</v>
      </c>
      <c r="D158" s="11">
        <v>0</v>
      </c>
      <c r="E158" s="11">
        <f t="shared" si="6"/>
        <v>0</v>
      </c>
      <c r="F158" s="11"/>
      <c r="G158" s="17">
        <v>0</v>
      </c>
      <c r="H158" s="17">
        <v>0</v>
      </c>
      <c r="I158" s="11">
        <f t="shared" si="7"/>
        <v>0</v>
      </c>
      <c r="J158" s="17">
        <v>95907.8</v>
      </c>
      <c r="K158" s="17">
        <v>95907.8</v>
      </c>
      <c r="L158" s="11">
        <f t="shared" si="8"/>
        <v>0</v>
      </c>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c r="FP158" s="21"/>
      <c r="FQ158" s="21"/>
      <c r="FR158" s="21"/>
      <c r="FS158" s="21"/>
      <c r="FT158" s="21"/>
      <c r="FU158" s="21"/>
      <c r="FV158" s="21"/>
      <c r="FW158" s="21"/>
      <c r="FX158" s="21"/>
      <c r="FY158" s="21"/>
      <c r="FZ158" s="21"/>
      <c r="GA158" s="21"/>
      <c r="GB158" s="21"/>
      <c r="GC158" s="21"/>
      <c r="GD158" s="21"/>
      <c r="GE158" s="21"/>
      <c r="GF158" s="21"/>
      <c r="GG158" s="21"/>
      <c r="GH158" s="21"/>
      <c r="GI158" s="21"/>
      <c r="GJ158" s="21"/>
      <c r="GK158" s="21"/>
      <c r="GL158" s="21"/>
      <c r="GM158" s="21"/>
      <c r="GN158" s="21"/>
      <c r="GO158" s="21"/>
      <c r="GP158" s="21"/>
      <c r="GQ158" s="21"/>
      <c r="GR158" s="21"/>
      <c r="GS158" s="21"/>
      <c r="GT158" s="21"/>
      <c r="GU158" s="21"/>
      <c r="GV158" s="21"/>
      <c r="GW158" s="21"/>
      <c r="GX158" s="21"/>
      <c r="GY158" s="21"/>
      <c r="GZ158" s="21"/>
      <c r="HA158" s="21"/>
      <c r="HB158" s="21"/>
      <c r="HC158" s="21"/>
      <c r="HD158" s="21"/>
      <c r="HE158" s="21"/>
      <c r="HF158" s="21"/>
      <c r="HG158" s="21"/>
      <c r="HH158" s="21"/>
      <c r="HI158" s="21"/>
      <c r="HJ158" s="21"/>
      <c r="HK158" s="21"/>
      <c r="HL158" s="21"/>
      <c r="HM158" s="21"/>
      <c r="HN158" s="21"/>
      <c r="HO158" s="21"/>
      <c r="HP158" s="21"/>
      <c r="HQ158" s="21"/>
      <c r="HR158" s="21"/>
      <c r="HS158" s="21"/>
      <c r="HT158" s="21"/>
      <c r="HU158" s="21"/>
      <c r="HV158" s="21"/>
      <c r="HW158" s="21"/>
      <c r="HX158" s="21"/>
      <c r="HY158" s="21"/>
      <c r="HZ158" s="21"/>
      <c r="IA158" s="21"/>
      <c r="IB158" s="21"/>
      <c r="IC158" s="21"/>
      <c r="ID158" s="21"/>
      <c r="IE158" s="21"/>
      <c r="IF158" s="21"/>
      <c r="IG158" s="21"/>
      <c r="IH158" s="21"/>
      <c r="II158" s="21"/>
      <c r="IJ158" s="21"/>
      <c r="IK158" s="21"/>
      <c r="IL158" s="21"/>
      <c r="IM158" s="21"/>
    </row>
    <row r="159" spans="1:247" s="43" customFormat="1" ht="110.25" customHeight="1" x14ac:dyDescent="0.25">
      <c r="A159" s="56" t="s">
        <v>286</v>
      </c>
      <c r="B159" s="16" t="s">
        <v>288</v>
      </c>
      <c r="C159" s="11">
        <v>72154.7</v>
      </c>
      <c r="D159" s="11">
        <v>72154.7</v>
      </c>
      <c r="E159" s="11">
        <f>D159-C159</f>
        <v>0</v>
      </c>
      <c r="F159" s="11"/>
      <c r="G159" s="17">
        <v>68547</v>
      </c>
      <c r="H159" s="17">
        <v>68547</v>
      </c>
      <c r="I159" s="11">
        <f>H159-G159</f>
        <v>0</v>
      </c>
      <c r="J159" s="17">
        <v>64939.3</v>
      </c>
      <c r="K159" s="17">
        <v>64939.3</v>
      </c>
      <c r="L159" s="11">
        <f>K159-J159</f>
        <v>0</v>
      </c>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c r="FP159" s="21"/>
      <c r="FQ159" s="21"/>
      <c r="FR159" s="21"/>
      <c r="FS159" s="21"/>
      <c r="FT159" s="21"/>
      <c r="FU159" s="21"/>
      <c r="FV159" s="21"/>
      <c r="FW159" s="21"/>
      <c r="FX159" s="21"/>
      <c r="FY159" s="21"/>
      <c r="FZ159" s="21"/>
      <c r="GA159" s="21"/>
      <c r="GB159" s="21"/>
      <c r="GC159" s="21"/>
      <c r="GD159" s="21"/>
      <c r="GE159" s="21"/>
      <c r="GF159" s="21"/>
      <c r="GG159" s="21"/>
      <c r="GH159" s="21"/>
      <c r="GI159" s="21"/>
      <c r="GJ159" s="21"/>
      <c r="GK159" s="21"/>
      <c r="GL159" s="21"/>
      <c r="GM159" s="21"/>
      <c r="GN159" s="21"/>
      <c r="GO159" s="21"/>
      <c r="GP159" s="21"/>
      <c r="GQ159" s="21"/>
      <c r="GR159" s="21"/>
      <c r="GS159" s="21"/>
      <c r="GT159" s="21"/>
      <c r="GU159" s="21"/>
      <c r="GV159" s="21"/>
      <c r="GW159" s="21"/>
      <c r="GX159" s="21"/>
      <c r="GY159" s="21"/>
      <c r="GZ159" s="21"/>
      <c r="HA159" s="21"/>
      <c r="HB159" s="21"/>
      <c r="HC159" s="21"/>
      <c r="HD159" s="21"/>
      <c r="HE159" s="21"/>
      <c r="HF159" s="21"/>
      <c r="HG159" s="21"/>
      <c r="HH159" s="21"/>
      <c r="HI159" s="21"/>
      <c r="HJ159" s="21"/>
      <c r="HK159" s="21"/>
      <c r="HL159" s="21"/>
      <c r="HM159" s="21"/>
      <c r="HN159" s="21"/>
      <c r="HO159" s="21"/>
      <c r="HP159" s="21"/>
      <c r="HQ159" s="21"/>
      <c r="HR159" s="21"/>
      <c r="HS159" s="21"/>
      <c r="HT159" s="21"/>
      <c r="HU159" s="21"/>
      <c r="HV159" s="21"/>
      <c r="HW159" s="21"/>
      <c r="HX159" s="21"/>
      <c r="HY159" s="21"/>
      <c r="HZ159" s="21"/>
      <c r="IA159" s="21"/>
      <c r="IB159" s="21"/>
      <c r="IC159" s="21"/>
      <c r="ID159" s="21"/>
      <c r="IE159" s="21"/>
      <c r="IF159" s="21"/>
      <c r="IG159" s="21"/>
      <c r="IH159" s="21"/>
      <c r="II159" s="21"/>
      <c r="IJ159" s="21"/>
      <c r="IK159" s="21"/>
      <c r="IL159" s="21"/>
      <c r="IM159" s="21"/>
    </row>
    <row r="160" spans="1:247" s="43" customFormat="1" ht="69" customHeight="1" x14ac:dyDescent="0.25">
      <c r="A160" s="56" t="s">
        <v>286</v>
      </c>
      <c r="B160" s="16" t="s">
        <v>289</v>
      </c>
      <c r="C160" s="11">
        <v>100000</v>
      </c>
      <c r="D160" s="11">
        <v>100000</v>
      </c>
      <c r="E160" s="11">
        <f>D160-C160</f>
        <v>0</v>
      </c>
      <c r="F160" s="11"/>
      <c r="G160" s="17">
        <v>100000</v>
      </c>
      <c r="H160" s="17">
        <v>100000</v>
      </c>
      <c r="I160" s="11">
        <f>H160-G160</f>
        <v>0</v>
      </c>
      <c r="J160" s="17">
        <v>100000</v>
      </c>
      <c r="K160" s="17">
        <v>100000</v>
      </c>
      <c r="L160" s="11">
        <f>K160-J160</f>
        <v>0</v>
      </c>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c r="FP160" s="21"/>
      <c r="FQ160" s="21"/>
      <c r="FR160" s="21"/>
      <c r="FS160" s="21"/>
      <c r="FT160" s="21"/>
      <c r="FU160" s="21"/>
      <c r="FV160" s="21"/>
      <c r="FW160" s="21"/>
      <c r="FX160" s="21"/>
      <c r="FY160" s="21"/>
      <c r="FZ160" s="21"/>
      <c r="GA160" s="21"/>
      <c r="GB160" s="21"/>
      <c r="GC160" s="21"/>
      <c r="GD160" s="21"/>
      <c r="GE160" s="21"/>
      <c r="GF160" s="21"/>
      <c r="GG160" s="21"/>
      <c r="GH160" s="21"/>
      <c r="GI160" s="21"/>
      <c r="GJ160" s="21"/>
      <c r="GK160" s="21"/>
      <c r="GL160" s="21"/>
      <c r="GM160" s="21"/>
      <c r="GN160" s="21"/>
      <c r="GO160" s="21"/>
      <c r="GP160" s="21"/>
      <c r="GQ160" s="21"/>
      <c r="GR160" s="21"/>
      <c r="GS160" s="21"/>
      <c r="GT160" s="21"/>
      <c r="GU160" s="21"/>
      <c r="GV160" s="21"/>
      <c r="GW160" s="21"/>
      <c r="GX160" s="21"/>
      <c r="GY160" s="21"/>
      <c r="GZ160" s="21"/>
      <c r="HA160" s="21"/>
      <c r="HB160" s="21"/>
      <c r="HC160" s="21"/>
      <c r="HD160" s="21"/>
      <c r="HE160" s="21"/>
      <c r="HF160" s="21"/>
      <c r="HG160" s="21"/>
      <c r="HH160" s="21"/>
      <c r="HI160" s="21"/>
      <c r="HJ160" s="21"/>
      <c r="HK160" s="21"/>
      <c r="HL160" s="21"/>
      <c r="HM160" s="21"/>
      <c r="HN160" s="21"/>
      <c r="HO160" s="21"/>
      <c r="HP160" s="21"/>
      <c r="HQ160" s="21"/>
      <c r="HR160" s="21"/>
      <c r="HS160" s="21"/>
      <c r="HT160" s="21"/>
      <c r="HU160" s="21"/>
      <c r="HV160" s="21"/>
      <c r="HW160" s="21"/>
      <c r="HX160" s="21"/>
      <c r="HY160" s="21"/>
      <c r="HZ160" s="21"/>
      <c r="IA160" s="21"/>
      <c r="IB160" s="21"/>
      <c r="IC160" s="21"/>
      <c r="ID160" s="21"/>
      <c r="IE160" s="21"/>
      <c r="IF160" s="21"/>
      <c r="IG160" s="21"/>
      <c r="IH160" s="21"/>
      <c r="II160" s="21"/>
      <c r="IJ160" s="21"/>
      <c r="IK160" s="21"/>
      <c r="IL160" s="21"/>
      <c r="IM160" s="21"/>
    </row>
    <row r="161" spans="1:247" s="43" customFormat="1" ht="31.5" x14ac:dyDescent="0.25">
      <c r="A161" s="56" t="s">
        <v>286</v>
      </c>
      <c r="B161" s="16" t="s">
        <v>290</v>
      </c>
      <c r="C161" s="11">
        <v>1158.3</v>
      </c>
      <c r="D161" s="11">
        <v>1158.3</v>
      </c>
      <c r="E161" s="11">
        <f>D161-C161</f>
        <v>0</v>
      </c>
      <c r="F161" s="11"/>
      <c r="G161" s="17">
        <v>900.2</v>
      </c>
      <c r="H161" s="17">
        <v>900.2</v>
      </c>
      <c r="I161" s="11">
        <f>H161-G161</f>
        <v>0</v>
      </c>
      <c r="J161" s="17">
        <v>0</v>
      </c>
      <c r="K161" s="17">
        <v>0</v>
      </c>
      <c r="L161" s="11">
        <f>K161-J161</f>
        <v>0</v>
      </c>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c r="FP161" s="21"/>
      <c r="FQ161" s="21"/>
      <c r="FR161" s="21"/>
      <c r="FS161" s="21"/>
      <c r="FT161" s="21"/>
      <c r="FU161" s="21"/>
      <c r="FV161" s="21"/>
      <c r="FW161" s="21"/>
      <c r="FX161" s="21"/>
      <c r="FY161" s="21"/>
      <c r="FZ161" s="21"/>
      <c r="GA161" s="21"/>
      <c r="GB161" s="21"/>
      <c r="GC161" s="21"/>
      <c r="GD161" s="21"/>
      <c r="GE161" s="21"/>
      <c r="GF161" s="21"/>
      <c r="GG161" s="21"/>
      <c r="GH161" s="21"/>
      <c r="GI161" s="21"/>
      <c r="GJ161" s="21"/>
      <c r="GK161" s="21"/>
      <c r="GL161" s="21"/>
      <c r="GM161" s="21"/>
      <c r="GN161" s="21"/>
      <c r="GO161" s="21"/>
      <c r="GP161" s="21"/>
      <c r="GQ161" s="21"/>
      <c r="GR161" s="21"/>
      <c r="GS161" s="21"/>
      <c r="GT161" s="21"/>
      <c r="GU161" s="21"/>
      <c r="GV161" s="21"/>
      <c r="GW161" s="21"/>
      <c r="GX161" s="21"/>
      <c r="GY161" s="21"/>
      <c r="GZ161" s="21"/>
      <c r="HA161" s="21"/>
      <c r="HB161" s="21"/>
      <c r="HC161" s="21"/>
      <c r="HD161" s="21"/>
      <c r="HE161" s="21"/>
      <c r="HF161" s="21"/>
      <c r="HG161" s="21"/>
      <c r="HH161" s="21"/>
      <c r="HI161" s="21"/>
      <c r="HJ161" s="21"/>
      <c r="HK161" s="21"/>
      <c r="HL161" s="21"/>
      <c r="HM161" s="21"/>
      <c r="HN161" s="21"/>
      <c r="HO161" s="21"/>
      <c r="HP161" s="21"/>
      <c r="HQ161" s="21"/>
      <c r="HR161" s="21"/>
      <c r="HS161" s="21"/>
      <c r="HT161" s="21"/>
      <c r="HU161" s="21"/>
      <c r="HV161" s="21"/>
      <c r="HW161" s="21"/>
      <c r="HX161" s="21"/>
      <c r="HY161" s="21"/>
      <c r="HZ161" s="21"/>
      <c r="IA161" s="21"/>
      <c r="IB161" s="21"/>
      <c r="IC161" s="21"/>
      <c r="ID161" s="21"/>
      <c r="IE161" s="21"/>
      <c r="IF161" s="21"/>
      <c r="IG161" s="21"/>
      <c r="IH161" s="21"/>
      <c r="II161" s="21"/>
      <c r="IJ161" s="21"/>
      <c r="IK161" s="21"/>
      <c r="IL161" s="21"/>
      <c r="IM161" s="21"/>
    </row>
    <row r="162" spans="1:247" s="43" customFormat="1" ht="31.5" x14ac:dyDescent="0.25">
      <c r="A162" s="56" t="s">
        <v>286</v>
      </c>
      <c r="B162" s="16" t="s">
        <v>291</v>
      </c>
      <c r="C162" s="11">
        <v>859000</v>
      </c>
      <c r="D162" s="11">
        <v>859000</v>
      </c>
      <c r="E162" s="11">
        <f t="shared" si="6"/>
        <v>0</v>
      </c>
      <c r="F162" s="11"/>
      <c r="G162" s="17">
        <v>0</v>
      </c>
      <c r="H162" s="17">
        <v>0</v>
      </c>
      <c r="I162" s="11">
        <f t="shared" si="7"/>
        <v>0</v>
      </c>
      <c r="J162" s="17">
        <v>0</v>
      </c>
      <c r="K162" s="17">
        <v>0</v>
      </c>
      <c r="L162" s="11">
        <f t="shared" si="8"/>
        <v>0</v>
      </c>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c r="FP162" s="21"/>
      <c r="FQ162" s="21"/>
      <c r="FR162" s="21"/>
      <c r="FS162" s="21"/>
      <c r="FT162" s="21"/>
      <c r="FU162" s="21"/>
      <c r="FV162" s="21"/>
      <c r="FW162" s="21"/>
      <c r="FX162" s="21"/>
      <c r="FY162" s="21"/>
      <c r="FZ162" s="21"/>
      <c r="GA162" s="21"/>
      <c r="GB162" s="21"/>
      <c r="GC162" s="21"/>
      <c r="GD162" s="21"/>
      <c r="GE162" s="21"/>
      <c r="GF162" s="21"/>
      <c r="GG162" s="21"/>
      <c r="GH162" s="21"/>
      <c r="GI162" s="21"/>
      <c r="GJ162" s="21"/>
      <c r="GK162" s="21"/>
      <c r="GL162" s="21"/>
      <c r="GM162" s="21"/>
      <c r="GN162" s="21"/>
      <c r="GO162" s="21"/>
      <c r="GP162" s="21"/>
      <c r="GQ162" s="21"/>
      <c r="GR162" s="21"/>
      <c r="GS162" s="21"/>
      <c r="GT162" s="21"/>
      <c r="GU162" s="21"/>
      <c r="GV162" s="21"/>
      <c r="GW162" s="21"/>
      <c r="GX162" s="21"/>
      <c r="GY162" s="21"/>
      <c r="GZ162" s="21"/>
      <c r="HA162" s="21"/>
      <c r="HB162" s="21"/>
      <c r="HC162" s="21"/>
      <c r="HD162" s="21"/>
      <c r="HE162" s="21"/>
      <c r="HF162" s="21"/>
      <c r="HG162" s="21"/>
      <c r="HH162" s="21"/>
      <c r="HI162" s="21"/>
      <c r="HJ162" s="21"/>
      <c r="HK162" s="21"/>
      <c r="HL162" s="21"/>
      <c r="HM162" s="21"/>
      <c r="HN162" s="21"/>
      <c r="HO162" s="21"/>
      <c r="HP162" s="21"/>
      <c r="HQ162" s="21"/>
      <c r="HR162" s="21"/>
      <c r="HS162" s="21"/>
      <c r="HT162" s="21"/>
      <c r="HU162" s="21"/>
      <c r="HV162" s="21"/>
      <c r="HW162" s="21"/>
      <c r="HX162" s="21"/>
      <c r="HY162" s="21"/>
      <c r="HZ162" s="21"/>
      <c r="IA162" s="21"/>
      <c r="IB162" s="21"/>
      <c r="IC162" s="21"/>
      <c r="ID162" s="21"/>
      <c r="IE162" s="21"/>
      <c r="IF162" s="21"/>
      <c r="IG162" s="21"/>
      <c r="IH162" s="21"/>
      <c r="II162" s="21"/>
      <c r="IJ162" s="21"/>
      <c r="IK162" s="21"/>
      <c r="IL162" s="21"/>
      <c r="IM162" s="21"/>
    </row>
    <row r="163" spans="1:247" s="43" customFormat="1" ht="47.25" x14ac:dyDescent="0.25">
      <c r="A163" s="56" t="s">
        <v>286</v>
      </c>
      <c r="B163" s="16" t="s">
        <v>292</v>
      </c>
      <c r="C163" s="11">
        <v>0</v>
      </c>
      <c r="D163" s="11">
        <v>0</v>
      </c>
      <c r="E163" s="11">
        <f t="shared" si="6"/>
        <v>0</v>
      </c>
      <c r="F163" s="11"/>
      <c r="G163" s="17">
        <v>35000</v>
      </c>
      <c r="H163" s="17">
        <v>35000</v>
      </c>
      <c r="I163" s="11">
        <f t="shared" si="7"/>
        <v>0</v>
      </c>
      <c r="J163" s="17">
        <v>180360.3</v>
      </c>
      <c r="K163" s="17">
        <v>180360.3</v>
      </c>
      <c r="L163" s="11">
        <f t="shared" si="8"/>
        <v>0</v>
      </c>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c r="FP163" s="21"/>
      <c r="FQ163" s="21"/>
      <c r="FR163" s="21"/>
      <c r="FS163" s="21"/>
      <c r="FT163" s="21"/>
      <c r="FU163" s="21"/>
      <c r="FV163" s="21"/>
      <c r="FW163" s="21"/>
      <c r="FX163" s="21"/>
      <c r="FY163" s="21"/>
      <c r="FZ163" s="21"/>
      <c r="GA163" s="21"/>
      <c r="GB163" s="21"/>
      <c r="GC163" s="21"/>
      <c r="GD163" s="21"/>
      <c r="GE163" s="21"/>
      <c r="GF163" s="21"/>
      <c r="GG163" s="21"/>
      <c r="GH163" s="21"/>
      <c r="GI163" s="21"/>
      <c r="GJ163" s="21"/>
      <c r="GK163" s="21"/>
      <c r="GL163" s="21"/>
      <c r="GM163" s="21"/>
      <c r="GN163" s="21"/>
      <c r="GO163" s="21"/>
      <c r="GP163" s="21"/>
      <c r="GQ163" s="21"/>
      <c r="GR163" s="21"/>
      <c r="GS163" s="21"/>
      <c r="GT163" s="21"/>
      <c r="GU163" s="21"/>
      <c r="GV163" s="21"/>
      <c r="GW163" s="21"/>
      <c r="GX163" s="21"/>
      <c r="GY163" s="21"/>
      <c r="GZ163" s="21"/>
      <c r="HA163" s="21"/>
      <c r="HB163" s="21"/>
      <c r="HC163" s="21"/>
      <c r="HD163" s="21"/>
      <c r="HE163" s="21"/>
      <c r="HF163" s="21"/>
      <c r="HG163" s="21"/>
      <c r="HH163" s="21"/>
      <c r="HI163" s="21"/>
      <c r="HJ163" s="21"/>
      <c r="HK163" s="21"/>
      <c r="HL163" s="21"/>
      <c r="HM163" s="21"/>
      <c r="HN163" s="21"/>
      <c r="HO163" s="21"/>
      <c r="HP163" s="21"/>
      <c r="HQ163" s="21"/>
      <c r="HR163" s="21"/>
      <c r="HS163" s="21"/>
      <c r="HT163" s="21"/>
      <c r="HU163" s="21"/>
      <c r="HV163" s="21"/>
      <c r="HW163" s="21"/>
      <c r="HX163" s="21"/>
      <c r="HY163" s="21"/>
      <c r="HZ163" s="21"/>
      <c r="IA163" s="21"/>
      <c r="IB163" s="21"/>
      <c r="IC163" s="21"/>
      <c r="ID163" s="21"/>
      <c r="IE163" s="21"/>
      <c r="IF163" s="21"/>
      <c r="IG163" s="21"/>
      <c r="IH163" s="21"/>
      <c r="II163" s="21"/>
      <c r="IJ163" s="21"/>
      <c r="IK163" s="21"/>
      <c r="IL163" s="21"/>
      <c r="IM163" s="21"/>
    </row>
    <row r="164" spans="1:247" s="43" customFormat="1" ht="111" customHeight="1" x14ac:dyDescent="0.25">
      <c r="A164" s="56" t="s">
        <v>293</v>
      </c>
      <c r="B164" s="14" t="s">
        <v>294</v>
      </c>
      <c r="C164" s="11">
        <v>72000</v>
      </c>
      <c r="D164" s="11">
        <v>72000</v>
      </c>
      <c r="E164" s="11">
        <f t="shared" si="6"/>
        <v>0</v>
      </c>
      <c r="F164" s="11"/>
      <c r="G164" s="17">
        <v>23255.8</v>
      </c>
      <c r="H164" s="17">
        <v>23255.8</v>
      </c>
      <c r="I164" s="11">
        <f t="shared" si="7"/>
        <v>0</v>
      </c>
      <c r="J164" s="17">
        <v>23255.8</v>
      </c>
      <c r="K164" s="17">
        <v>23255.8</v>
      </c>
      <c r="L164" s="11">
        <f t="shared" si="8"/>
        <v>0</v>
      </c>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c r="FP164" s="21"/>
      <c r="FQ164" s="21"/>
      <c r="FR164" s="21"/>
      <c r="FS164" s="21"/>
      <c r="FT164" s="21"/>
      <c r="FU164" s="21"/>
      <c r="FV164" s="21"/>
      <c r="FW164" s="21"/>
      <c r="FX164" s="21"/>
      <c r="FY164" s="21"/>
      <c r="FZ164" s="21"/>
      <c r="GA164" s="21"/>
      <c r="GB164" s="21"/>
      <c r="GC164" s="21"/>
      <c r="GD164" s="21"/>
      <c r="GE164" s="21"/>
      <c r="GF164" s="21"/>
      <c r="GG164" s="21"/>
      <c r="GH164" s="21"/>
      <c r="GI164" s="21"/>
      <c r="GJ164" s="21"/>
      <c r="GK164" s="21"/>
      <c r="GL164" s="21"/>
      <c r="GM164" s="21"/>
      <c r="GN164" s="21"/>
      <c r="GO164" s="21"/>
      <c r="GP164" s="21"/>
      <c r="GQ164" s="21"/>
      <c r="GR164" s="21"/>
      <c r="GS164" s="21"/>
      <c r="GT164" s="21"/>
      <c r="GU164" s="21"/>
      <c r="GV164" s="21"/>
      <c r="GW164" s="21"/>
      <c r="GX164" s="21"/>
      <c r="GY164" s="21"/>
      <c r="GZ164" s="21"/>
      <c r="HA164" s="21"/>
      <c r="HB164" s="21"/>
      <c r="HC164" s="21"/>
      <c r="HD164" s="21"/>
      <c r="HE164" s="21"/>
      <c r="HF164" s="21"/>
      <c r="HG164" s="21"/>
      <c r="HH164" s="21"/>
      <c r="HI164" s="21"/>
      <c r="HJ164" s="21"/>
      <c r="HK164" s="21"/>
      <c r="HL164" s="21"/>
      <c r="HM164" s="21"/>
      <c r="HN164" s="21"/>
      <c r="HO164" s="21"/>
      <c r="HP164" s="21"/>
      <c r="HQ164" s="21"/>
      <c r="HR164" s="21"/>
      <c r="HS164" s="21"/>
      <c r="HT164" s="21"/>
      <c r="HU164" s="21"/>
      <c r="HV164" s="21"/>
      <c r="HW164" s="21"/>
      <c r="HX164" s="21"/>
      <c r="HY164" s="21"/>
      <c r="HZ164" s="21"/>
      <c r="IA164" s="21"/>
      <c r="IB164" s="21"/>
      <c r="IC164" s="21"/>
      <c r="ID164" s="21"/>
      <c r="IE164" s="21"/>
      <c r="IF164" s="21"/>
      <c r="IG164" s="21"/>
      <c r="IH164" s="21"/>
      <c r="II164" s="21"/>
      <c r="IJ164" s="21"/>
      <c r="IK164" s="21"/>
      <c r="IL164" s="21"/>
      <c r="IM164" s="21"/>
    </row>
    <row r="165" spans="1:247" s="43" customFormat="1" ht="47.25" x14ac:dyDescent="0.25">
      <c r="A165" s="56" t="s">
        <v>286</v>
      </c>
      <c r="B165" s="14" t="s">
        <v>295</v>
      </c>
      <c r="C165" s="11">
        <v>0</v>
      </c>
      <c r="D165" s="11">
        <v>7199.7</v>
      </c>
      <c r="E165" s="11">
        <f t="shared" si="6"/>
        <v>7199.7</v>
      </c>
      <c r="F165" s="11" t="s">
        <v>296</v>
      </c>
      <c r="G165" s="17"/>
      <c r="H165" s="17"/>
      <c r="I165" s="11"/>
      <c r="J165" s="17"/>
      <c r="K165" s="17"/>
      <c r="L165" s="1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c r="FP165" s="21"/>
      <c r="FQ165" s="21"/>
      <c r="FR165" s="21"/>
      <c r="FS165" s="21"/>
      <c r="FT165" s="21"/>
      <c r="FU165" s="21"/>
      <c r="FV165" s="21"/>
      <c r="FW165" s="21"/>
      <c r="FX165" s="21"/>
      <c r="FY165" s="21"/>
      <c r="FZ165" s="21"/>
      <c r="GA165" s="21"/>
      <c r="GB165" s="21"/>
      <c r="GC165" s="21"/>
      <c r="GD165" s="21"/>
      <c r="GE165" s="21"/>
      <c r="GF165" s="21"/>
      <c r="GG165" s="21"/>
      <c r="GH165" s="21"/>
      <c r="GI165" s="21"/>
      <c r="GJ165" s="21"/>
      <c r="GK165" s="21"/>
      <c r="GL165" s="21"/>
      <c r="GM165" s="21"/>
      <c r="GN165" s="21"/>
      <c r="GO165" s="21"/>
      <c r="GP165" s="21"/>
      <c r="GQ165" s="21"/>
      <c r="GR165" s="21"/>
      <c r="GS165" s="21"/>
      <c r="GT165" s="21"/>
      <c r="GU165" s="21"/>
      <c r="GV165" s="21"/>
      <c r="GW165" s="21"/>
      <c r="GX165" s="21"/>
      <c r="GY165" s="21"/>
      <c r="GZ165" s="21"/>
      <c r="HA165" s="21"/>
      <c r="HB165" s="21"/>
      <c r="HC165" s="21"/>
      <c r="HD165" s="21"/>
      <c r="HE165" s="21"/>
      <c r="HF165" s="21"/>
      <c r="HG165" s="21"/>
      <c r="HH165" s="21"/>
      <c r="HI165" s="21"/>
      <c r="HJ165" s="21"/>
      <c r="HK165" s="21"/>
      <c r="HL165" s="21"/>
      <c r="HM165" s="21"/>
      <c r="HN165" s="21"/>
      <c r="HO165" s="21"/>
      <c r="HP165" s="21"/>
      <c r="HQ165" s="21"/>
      <c r="HR165" s="21"/>
      <c r="HS165" s="21"/>
      <c r="HT165" s="21"/>
      <c r="HU165" s="21"/>
      <c r="HV165" s="21"/>
      <c r="HW165" s="21"/>
      <c r="HX165" s="21"/>
      <c r="HY165" s="21"/>
      <c r="HZ165" s="21"/>
      <c r="IA165" s="21"/>
      <c r="IB165" s="21"/>
      <c r="IC165" s="21"/>
      <c r="ID165" s="21"/>
      <c r="IE165" s="21"/>
      <c r="IF165" s="21"/>
      <c r="IG165" s="21"/>
      <c r="IH165" s="21"/>
      <c r="II165" s="21"/>
      <c r="IJ165" s="21"/>
      <c r="IK165" s="21"/>
      <c r="IL165" s="21"/>
      <c r="IM165" s="21"/>
    </row>
    <row r="166" spans="1:247" ht="47.25" x14ac:dyDescent="0.25">
      <c r="A166" s="7" t="s">
        <v>297</v>
      </c>
      <c r="B166" s="16" t="s">
        <v>298</v>
      </c>
      <c r="C166" s="11">
        <v>23374.799999999999</v>
      </c>
      <c r="D166" s="11">
        <v>23374.799999999999</v>
      </c>
      <c r="E166" s="11">
        <f t="shared" si="6"/>
        <v>0</v>
      </c>
      <c r="F166" s="11"/>
      <c r="G166" s="11">
        <v>21157.4</v>
      </c>
      <c r="H166" s="11">
        <v>21157.4</v>
      </c>
      <c r="I166" s="11">
        <f t="shared" si="7"/>
        <v>0</v>
      </c>
      <c r="J166" s="11">
        <v>21157.4</v>
      </c>
      <c r="K166" s="11">
        <v>21157.4</v>
      </c>
      <c r="L166" s="11">
        <f t="shared" si="8"/>
        <v>0</v>
      </c>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c r="FP166" s="21"/>
      <c r="FQ166" s="21"/>
      <c r="FR166" s="21"/>
      <c r="FS166" s="21"/>
      <c r="FT166" s="21"/>
      <c r="FU166" s="21"/>
      <c r="FV166" s="21"/>
      <c r="FW166" s="21"/>
      <c r="FX166" s="21"/>
      <c r="FY166" s="21"/>
      <c r="FZ166" s="21"/>
      <c r="GA166" s="21"/>
      <c r="GB166" s="21"/>
      <c r="GC166" s="21"/>
      <c r="GD166" s="21"/>
      <c r="GE166" s="21"/>
      <c r="GF166" s="21"/>
      <c r="GG166" s="21"/>
      <c r="GH166" s="21"/>
      <c r="GI166" s="21"/>
      <c r="GJ166" s="21"/>
      <c r="GK166" s="21"/>
      <c r="GL166" s="21"/>
      <c r="GM166" s="21"/>
      <c r="GN166" s="21"/>
      <c r="GO166" s="21"/>
      <c r="GP166" s="21"/>
      <c r="GQ166" s="21"/>
      <c r="GR166" s="21"/>
      <c r="GS166" s="21"/>
      <c r="GT166" s="21"/>
      <c r="GU166" s="21"/>
      <c r="GV166" s="21"/>
      <c r="GW166" s="21"/>
      <c r="GX166" s="21"/>
      <c r="GY166" s="21"/>
      <c r="GZ166" s="21"/>
      <c r="HA166" s="21"/>
      <c r="HB166" s="21"/>
      <c r="HC166" s="21"/>
      <c r="HD166" s="21"/>
      <c r="HE166" s="21"/>
      <c r="HF166" s="21"/>
      <c r="HG166" s="21"/>
      <c r="HH166" s="21"/>
      <c r="HI166" s="21"/>
      <c r="HJ166" s="21"/>
      <c r="HK166" s="21"/>
      <c r="HL166" s="21"/>
      <c r="HM166" s="21"/>
      <c r="HN166" s="21"/>
      <c r="HO166" s="21"/>
      <c r="HP166" s="21"/>
      <c r="HQ166" s="21"/>
      <c r="HR166" s="21"/>
      <c r="HS166" s="21"/>
      <c r="HT166" s="21"/>
      <c r="HU166" s="21"/>
      <c r="HV166" s="21"/>
      <c r="HW166" s="21"/>
      <c r="HX166" s="21"/>
      <c r="HY166" s="21"/>
      <c r="HZ166" s="21"/>
      <c r="IA166" s="21"/>
      <c r="IB166" s="21"/>
      <c r="IC166" s="21"/>
      <c r="ID166" s="21"/>
      <c r="IE166" s="21"/>
      <c r="IF166" s="21"/>
      <c r="IG166" s="21"/>
      <c r="IH166" s="21"/>
      <c r="II166" s="21"/>
      <c r="IJ166" s="21"/>
      <c r="IK166" s="21"/>
      <c r="IL166" s="21"/>
      <c r="IM166" s="21"/>
    </row>
    <row r="167" spans="1:247" s="43" customFormat="1" ht="47.25" x14ac:dyDescent="0.25">
      <c r="A167" s="7" t="s">
        <v>299</v>
      </c>
      <c r="B167" s="16" t="s">
        <v>300</v>
      </c>
      <c r="C167" s="11">
        <v>3000</v>
      </c>
      <c r="D167" s="11">
        <v>3000</v>
      </c>
      <c r="E167" s="11">
        <f>D167-C167</f>
        <v>0</v>
      </c>
      <c r="F167" s="11"/>
      <c r="G167" s="11">
        <v>3000</v>
      </c>
      <c r="H167" s="11">
        <v>3000</v>
      </c>
      <c r="I167" s="11">
        <f>H167-G167</f>
        <v>0</v>
      </c>
      <c r="J167" s="11">
        <v>3000</v>
      </c>
      <c r="K167" s="11">
        <v>3000</v>
      </c>
      <c r="L167" s="11">
        <f>K167-J167</f>
        <v>0</v>
      </c>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c r="FP167" s="21"/>
      <c r="FQ167" s="21"/>
      <c r="FR167" s="21"/>
      <c r="FS167" s="21"/>
      <c r="FT167" s="21"/>
      <c r="FU167" s="21"/>
      <c r="FV167" s="21"/>
      <c r="FW167" s="21"/>
      <c r="FX167" s="21"/>
      <c r="FY167" s="21"/>
      <c r="FZ167" s="21"/>
      <c r="GA167" s="21"/>
      <c r="GB167" s="21"/>
      <c r="GC167" s="21"/>
      <c r="GD167" s="21"/>
      <c r="GE167" s="21"/>
      <c r="GF167" s="21"/>
      <c r="GG167" s="21"/>
      <c r="GH167" s="21"/>
      <c r="GI167" s="21"/>
      <c r="GJ167" s="21"/>
      <c r="GK167" s="21"/>
      <c r="GL167" s="21"/>
      <c r="GM167" s="21"/>
      <c r="GN167" s="21"/>
      <c r="GO167" s="21"/>
      <c r="GP167" s="21"/>
      <c r="GQ167" s="21"/>
      <c r="GR167" s="21"/>
      <c r="GS167" s="21"/>
      <c r="GT167" s="21"/>
      <c r="GU167" s="21"/>
      <c r="GV167" s="21"/>
      <c r="GW167" s="21"/>
      <c r="GX167" s="21"/>
      <c r="GY167" s="21"/>
      <c r="GZ167" s="21"/>
      <c r="HA167" s="21"/>
      <c r="HB167" s="21"/>
      <c r="HC167" s="21"/>
      <c r="HD167" s="21"/>
      <c r="HE167" s="21"/>
      <c r="HF167" s="21"/>
      <c r="HG167" s="21"/>
      <c r="HH167" s="21"/>
      <c r="HI167" s="21"/>
      <c r="HJ167" s="21"/>
      <c r="HK167" s="21"/>
      <c r="HL167" s="21"/>
      <c r="HM167" s="21"/>
      <c r="HN167" s="21"/>
      <c r="HO167" s="21"/>
      <c r="HP167" s="21"/>
      <c r="HQ167" s="21"/>
      <c r="HR167" s="21"/>
      <c r="HS167" s="21"/>
      <c r="HT167" s="21"/>
      <c r="HU167" s="21"/>
      <c r="HV167" s="21"/>
      <c r="HW167" s="21"/>
      <c r="HX167" s="21"/>
      <c r="HY167" s="21"/>
      <c r="HZ167" s="21"/>
      <c r="IA167" s="21"/>
      <c r="IB167" s="21"/>
      <c r="IC167" s="21"/>
      <c r="ID167" s="21"/>
      <c r="IE167" s="21"/>
      <c r="IF167" s="21"/>
      <c r="IG167" s="21"/>
      <c r="IH167" s="21"/>
      <c r="II167" s="21"/>
      <c r="IJ167" s="21"/>
      <c r="IK167" s="21"/>
      <c r="IL167" s="21"/>
      <c r="IM167" s="21"/>
    </row>
    <row r="168" spans="1:247" s="43" customFormat="1" ht="47.25" x14ac:dyDescent="0.25">
      <c r="A168" s="7" t="s">
        <v>299</v>
      </c>
      <c r="B168" s="14" t="s">
        <v>301</v>
      </c>
      <c r="C168" s="11">
        <v>1584.9</v>
      </c>
      <c r="D168" s="11">
        <v>1584.9</v>
      </c>
      <c r="E168" s="11">
        <f t="shared" si="6"/>
        <v>0</v>
      </c>
      <c r="F168" s="11"/>
      <c r="G168" s="11">
        <v>1584.9</v>
      </c>
      <c r="H168" s="11">
        <v>1584.9</v>
      </c>
      <c r="I168" s="11">
        <f t="shared" si="7"/>
        <v>0</v>
      </c>
      <c r="J168" s="11">
        <v>1584.9</v>
      </c>
      <c r="K168" s="11">
        <v>1584.9</v>
      </c>
      <c r="L168" s="11">
        <f t="shared" si="8"/>
        <v>0</v>
      </c>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c r="FP168" s="21"/>
      <c r="FQ168" s="21"/>
      <c r="FR168" s="21"/>
      <c r="FS168" s="21"/>
      <c r="FT168" s="21"/>
      <c r="FU168" s="21"/>
      <c r="FV168" s="21"/>
      <c r="FW168" s="21"/>
      <c r="FX168" s="21"/>
      <c r="FY168" s="21"/>
      <c r="FZ168" s="21"/>
      <c r="GA168" s="21"/>
      <c r="GB168" s="21"/>
      <c r="GC168" s="21"/>
      <c r="GD168" s="21"/>
      <c r="GE168" s="21"/>
      <c r="GF168" s="21"/>
      <c r="GG168" s="21"/>
      <c r="GH168" s="21"/>
      <c r="GI168" s="21"/>
      <c r="GJ168" s="21"/>
      <c r="GK168" s="21"/>
      <c r="GL168" s="21"/>
      <c r="GM168" s="21"/>
      <c r="GN168" s="21"/>
      <c r="GO168" s="21"/>
      <c r="GP168" s="21"/>
      <c r="GQ168" s="21"/>
      <c r="GR168" s="21"/>
      <c r="GS168" s="21"/>
      <c r="GT168" s="21"/>
      <c r="GU168" s="21"/>
      <c r="GV168" s="21"/>
      <c r="GW168" s="21"/>
      <c r="GX168" s="21"/>
      <c r="GY168" s="21"/>
      <c r="GZ168" s="21"/>
      <c r="HA168" s="21"/>
      <c r="HB168" s="21"/>
      <c r="HC168" s="21"/>
      <c r="HD168" s="21"/>
      <c r="HE168" s="21"/>
      <c r="HF168" s="21"/>
      <c r="HG168" s="21"/>
      <c r="HH168" s="21"/>
      <c r="HI168" s="21"/>
      <c r="HJ168" s="21"/>
      <c r="HK168" s="21"/>
      <c r="HL168" s="21"/>
      <c r="HM168" s="21"/>
      <c r="HN168" s="21"/>
      <c r="HO168" s="21"/>
      <c r="HP168" s="21"/>
      <c r="HQ168" s="21"/>
      <c r="HR168" s="21"/>
      <c r="HS168" s="21"/>
      <c r="HT168" s="21"/>
      <c r="HU168" s="21"/>
      <c r="HV168" s="21"/>
      <c r="HW168" s="21"/>
      <c r="HX168" s="21"/>
      <c r="HY168" s="21"/>
      <c r="HZ168" s="21"/>
      <c r="IA168" s="21"/>
      <c r="IB168" s="21"/>
      <c r="IC168" s="21"/>
      <c r="ID168" s="21"/>
      <c r="IE168" s="21"/>
      <c r="IF168" s="21"/>
      <c r="IG168" s="21"/>
      <c r="IH168" s="21"/>
      <c r="II168" s="21"/>
      <c r="IJ168" s="21"/>
      <c r="IK168" s="21"/>
      <c r="IL168" s="21"/>
      <c r="IM168" s="21"/>
    </row>
    <row r="169" spans="1:247" s="43" customFormat="1" ht="47.25" x14ac:dyDescent="0.25">
      <c r="A169" s="7" t="s">
        <v>299</v>
      </c>
      <c r="B169" s="14" t="s">
        <v>302</v>
      </c>
      <c r="C169" s="11">
        <v>528.29999999999995</v>
      </c>
      <c r="D169" s="11">
        <v>528.29999999999995</v>
      </c>
      <c r="E169" s="11">
        <f>D169-C169</f>
        <v>0</v>
      </c>
      <c r="F169" s="11"/>
      <c r="G169" s="11">
        <v>528.29999999999995</v>
      </c>
      <c r="H169" s="11">
        <v>528.29999999999995</v>
      </c>
      <c r="I169" s="11">
        <f>H169-G169</f>
        <v>0</v>
      </c>
      <c r="J169" s="11">
        <v>528.29999999999995</v>
      </c>
      <c r="K169" s="11">
        <v>528.29999999999995</v>
      </c>
      <c r="L169" s="11">
        <f>K169-J169</f>
        <v>0</v>
      </c>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c r="FP169" s="21"/>
      <c r="FQ169" s="21"/>
      <c r="FR169" s="21"/>
      <c r="FS169" s="21"/>
      <c r="FT169" s="21"/>
      <c r="FU169" s="21"/>
      <c r="FV169" s="21"/>
      <c r="FW169" s="21"/>
      <c r="FX169" s="21"/>
      <c r="FY169" s="21"/>
      <c r="FZ169" s="21"/>
      <c r="GA169" s="21"/>
      <c r="GB169" s="21"/>
      <c r="GC169" s="21"/>
      <c r="GD169" s="21"/>
      <c r="GE169" s="21"/>
      <c r="GF169" s="21"/>
      <c r="GG169" s="21"/>
      <c r="GH169" s="21"/>
      <c r="GI169" s="21"/>
      <c r="GJ169" s="21"/>
      <c r="GK169" s="21"/>
      <c r="GL169" s="21"/>
      <c r="GM169" s="21"/>
      <c r="GN169" s="21"/>
      <c r="GO169" s="21"/>
      <c r="GP169" s="21"/>
      <c r="GQ169" s="21"/>
      <c r="GR169" s="21"/>
      <c r="GS169" s="21"/>
      <c r="GT169" s="21"/>
      <c r="GU169" s="21"/>
      <c r="GV169" s="21"/>
      <c r="GW169" s="21"/>
      <c r="GX169" s="21"/>
      <c r="GY169" s="21"/>
      <c r="GZ169" s="21"/>
      <c r="HA169" s="21"/>
      <c r="HB169" s="21"/>
      <c r="HC169" s="21"/>
      <c r="HD169" s="21"/>
      <c r="HE169" s="21"/>
      <c r="HF169" s="21"/>
      <c r="HG169" s="21"/>
      <c r="HH169" s="21"/>
      <c r="HI169" s="21"/>
      <c r="HJ169" s="21"/>
      <c r="HK169" s="21"/>
      <c r="HL169" s="21"/>
      <c r="HM169" s="21"/>
      <c r="HN169" s="21"/>
      <c r="HO169" s="21"/>
      <c r="HP169" s="21"/>
      <c r="HQ169" s="21"/>
      <c r="HR169" s="21"/>
      <c r="HS169" s="21"/>
      <c r="HT169" s="21"/>
      <c r="HU169" s="21"/>
      <c r="HV169" s="21"/>
      <c r="HW169" s="21"/>
      <c r="HX169" s="21"/>
      <c r="HY169" s="21"/>
      <c r="HZ169" s="21"/>
      <c r="IA169" s="21"/>
      <c r="IB169" s="21"/>
      <c r="IC169" s="21"/>
      <c r="ID169" s="21"/>
      <c r="IE169" s="21"/>
      <c r="IF169" s="21"/>
      <c r="IG169" s="21"/>
      <c r="IH169" s="21"/>
      <c r="II169" s="21"/>
      <c r="IJ169" s="21"/>
      <c r="IK169" s="21"/>
      <c r="IL169" s="21"/>
      <c r="IM169" s="21"/>
    </row>
    <row r="170" spans="1:247" s="43" customFormat="1" ht="63" x14ac:dyDescent="0.25">
      <c r="A170" s="7" t="s">
        <v>299</v>
      </c>
      <c r="B170" s="14" t="s">
        <v>303</v>
      </c>
      <c r="C170" s="11">
        <v>422.6</v>
      </c>
      <c r="D170" s="11">
        <v>422.6</v>
      </c>
      <c r="E170" s="11">
        <f t="shared" si="6"/>
        <v>0</v>
      </c>
      <c r="F170" s="11"/>
      <c r="G170" s="11">
        <v>422.6</v>
      </c>
      <c r="H170" s="11">
        <v>422.6</v>
      </c>
      <c r="I170" s="11">
        <f t="shared" si="7"/>
        <v>0</v>
      </c>
      <c r="J170" s="11">
        <v>422.6</v>
      </c>
      <c r="K170" s="11">
        <v>422.6</v>
      </c>
      <c r="L170" s="11">
        <f t="shared" si="8"/>
        <v>0</v>
      </c>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c r="FP170" s="21"/>
      <c r="FQ170" s="21"/>
      <c r="FR170" s="21"/>
      <c r="FS170" s="21"/>
      <c r="FT170" s="21"/>
      <c r="FU170" s="21"/>
      <c r="FV170" s="21"/>
      <c r="FW170" s="21"/>
      <c r="FX170" s="21"/>
      <c r="FY170" s="21"/>
      <c r="FZ170" s="21"/>
      <c r="GA170" s="21"/>
      <c r="GB170" s="21"/>
      <c r="GC170" s="21"/>
      <c r="GD170" s="21"/>
      <c r="GE170" s="21"/>
      <c r="GF170" s="21"/>
      <c r="GG170" s="21"/>
      <c r="GH170" s="21"/>
      <c r="GI170" s="21"/>
      <c r="GJ170" s="21"/>
      <c r="GK170" s="21"/>
      <c r="GL170" s="21"/>
      <c r="GM170" s="21"/>
      <c r="GN170" s="21"/>
      <c r="GO170" s="21"/>
      <c r="GP170" s="21"/>
      <c r="GQ170" s="21"/>
      <c r="GR170" s="21"/>
      <c r="GS170" s="21"/>
      <c r="GT170" s="21"/>
      <c r="GU170" s="21"/>
      <c r="GV170" s="21"/>
      <c r="GW170" s="21"/>
      <c r="GX170" s="21"/>
      <c r="GY170" s="21"/>
      <c r="GZ170" s="21"/>
      <c r="HA170" s="21"/>
      <c r="HB170" s="21"/>
      <c r="HC170" s="21"/>
      <c r="HD170" s="21"/>
      <c r="HE170" s="21"/>
      <c r="HF170" s="21"/>
      <c r="HG170" s="21"/>
      <c r="HH170" s="21"/>
      <c r="HI170" s="21"/>
      <c r="HJ170" s="21"/>
      <c r="HK170" s="21"/>
      <c r="HL170" s="21"/>
      <c r="HM170" s="21"/>
      <c r="HN170" s="21"/>
      <c r="HO170" s="21"/>
      <c r="HP170" s="21"/>
      <c r="HQ170" s="21"/>
      <c r="HR170" s="21"/>
      <c r="HS170" s="21"/>
      <c r="HT170" s="21"/>
      <c r="HU170" s="21"/>
      <c r="HV170" s="21"/>
      <c r="HW170" s="21"/>
      <c r="HX170" s="21"/>
      <c r="HY170" s="21"/>
      <c r="HZ170" s="21"/>
      <c r="IA170" s="21"/>
      <c r="IB170" s="21"/>
      <c r="IC170" s="21"/>
      <c r="ID170" s="21"/>
      <c r="IE170" s="21"/>
      <c r="IF170" s="21"/>
      <c r="IG170" s="21"/>
      <c r="IH170" s="21"/>
      <c r="II170" s="21"/>
      <c r="IJ170" s="21"/>
      <c r="IK170" s="21"/>
      <c r="IL170" s="21"/>
      <c r="IM170" s="21"/>
    </row>
    <row r="171" spans="1:247" s="43" customFormat="1" ht="66.75" customHeight="1" x14ac:dyDescent="0.25">
      <c r="A171" s="56" t="s">
        <v>299</v>
      </c>
      <c r="B171" s="16" t="s">
        <v>304</v>
      </c>
      <c r="C171" s="11">
        <v>3353.7</v>
      </c>
      <c r="D171" s="11">
        <v>3353.7</v>
      </c>
      <c r="E171" s="11">
        <f>D171-C171</f>
        <v>0</v>
      </c>
      <c r="F171" s="11"/>
      <c r="G171" s="11">
        <v>3353.7</v>
      </c>
      <c r="H171" s="11">
        <v>3353.7</v>
      </c>
      <c r="I171" s="11">
        <f>H171-G171</f>
        <v>0</v>
      </c>
      <c r="J171" s="11">
        <v>3353.7</v>
      </c>
      <c r="K171" s="11">
        <v>3353.7</v>
      </c>
      <c r="L171" s="11">
        <f>K171-J171</f>
        <v>0</v>
      </c>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c r="FP171" s="21"/>
      <c r="FQ171" s="21"/>
      <c r="FR171" s="21"/>
      <c r="FS171" s="21"/>
      <c r="FT171" s="21"/>
      <c r="FU171" s="21"/>
      <c r="FV171" s="21"/>
      <c r="FW171" s="21"/>
      <c r="FX171" s="21"/>
      <c r="FY171" s="21"/>
      <c r="FZ171" s="21"/>
      <c r="GA171" s="21"/>
      <c r="GB171" s="21"/>
      <c r="GC171" s="21"/>
      <c r="GD171" s="21"/>
      <c r="GE171" s="21"/>
      <c r="GF171" s="21"/>
      <c r="GG171" s="21"/>
      <c r="GH171" s="21"/>
      <c r="GI171" s="21"/>
      <c r="GJ171" s="21"/>
      <c r="GK171" s="21"/>
      <c r="GL171" s="21"/>
      <c r="GM171" s="21"/>
      <c r="GN171" s="21"/>
      <c r="GO171" s="21"/>
      <c r="GP171" s="21"/>
      <c r="GQ171" s="21"/>
      <c r="GR171" s="21"/>
      <c r="GS171" s="21"/>
      <c r="GT171" s="21"/>
      <c r="GU171" s="21"/>
      <c r="GV171" s="21"/>
      <c r="GW171" s="21"/>
      <c r="GX171" s="21"/>
      <c r="GY171" s="21"/>
      <c r="GZ171" s="21"/>
      <c r="HA171" s="21"/>
      <c r="HB171" s="21"/>
      <c r="HC171" s="21"/>
      <c r="HD171" s="21"/>
      <c r="HE171" s="21"/>
      <c r="HF171" s="21"/>
      <c r="HG171" s="21"/>
      <c r="HH171" s="21"/>
      <c r="HI171" s="21"/>
      <c r="HJ171" s="21"/>
      <c r="HK171" s="21"/>
      <c r="HL171" s="21"/>
      <c r="HM171" s="21"/>
      <c r="HN171" s="21"/>
      <c r="HO171" s="21"/>
      <c r="HP171" s="21"/>
      <c r="HQ171" s="21"/>
      <c r="HR171" s="21"/>
      <c r="HS171" s="21"/>
      <c r="HT171" s="21"/>
      <c r="HU171" s="21"/>
      <c r="HV171" s="21"/>
      <c r="HW171" s="21"/>
      <c r="HX171" s="21"/>
      <c r="HY171" s="21"/>
      <c r="HZ171" s="21"/>
      <c r="IA171" s="21"/>
      <c r="IB171" s="21"/>
      <c r="IC171" s="21"/>
      <c r="ID171" s="21"/>
      <c r="IE171" s="21"/>
      <c r="IF171" s="21"/>
      <c r="IG171" s="21"/>
      <c r="IH171" s="21"/>
      <c r="II171" s="21"/>
      <c r="IJ171" s="21"/>
      <c r="IK171" s="21"/>
      <c r="IL171" s="21"/>
      <c r="IM171" s="21"/>
    </row>
    <row r="172" spans="1:247" ht="78.75" x14ac:dyDescent="0.25">
      <c r="A172" s="7" t="s">
        <v>299</v>
      </c>
      <c r="B172" s="14" t="s">
        <v>305</v>
      </c>
      <c r="C172" s="11">
        <v>0</v>
      </c>
      <c r="D172" s="11">
        <v>0</v>
      </c>
      <c r="E172" s="11">
        <f t="shared" si="6"/>
        <v>0</v>
      </c>
      <c r="F172" s="11"/>
      <c r="G172" s="17">
        <v>30000</v>
      </c>
      <c r="H172" s="17">
        <v>30000</v>
      </c>
      <c r="I172" s="11">
        <f t="shared" si="7"/>
        <v>0</v>
      </c>
      <c r="J172" s="17">
        <v>0</v>
      </c>
      <c r="K172" s="17">
        <v>0</v>
      </c>
      <c r="L172" s="11">
        <f t="shared" si="8"/>
        <v>0</v>
      </c>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c r="FP172" s="21"/>
      <c r="FQ172" s="21"/>
      <c r="FR172" s="21"/>
      <c r="FS172" s="21"/>
      <c r="FT172" s="21"/>
      <c r="FU172" s="21"/>
      <c r="FV172" s="21"/>
      <c r="FW172" s="21"/>
      <c r="FX172" s="21"/>
      <c r="FY172" s="21"/>
      <c r="FZ172" s="21"/>
      <c r="GA172" s="21"/>
      <c r="GB172" s="21"/>
      <c r="GC172" s="21"/>
      <c r="GD172" s="21"/>
      <c r="GE172" s="21"/>
      <c r="GF172" s="21"/>
      <c r="GG172" s="21"/>
      <c r="GH172" s="21"/>
      <c r="GI172" s="21"/>
      <c r="GJ172" s="21"/>
      <c r="GK172" s="21"/>
      <c r="GL172" s="21"/>
      <c r="GM172" s="21"/>
      <c r="GN172" s="21"/>
      <c r="GO172" s="21"/>
      <c r="GP172" s="21"/>
      <c r="GQ172" s="21"/>
      <c r="GR172" s="21"/>
      <c r="GS172" s="21"/>
      <c r="GT172" s="21"/>
      <c r="GU172" s="21"/>
      <c r="GV172" s="21"/>
      <c r="GW172" s="21"/>
      <c r="GX172" s="21"/>
      <c r="GY172" s="21"/>
      <c r="GZ172" s="21"/>
      <c r="HA172" s="21"/>
      <c r="HB172" s="21"/>
      <c r="HC172" s="21"/>
      <c r="HD172" s="21"/>
      <c r="HE172" s="21"/>
      <c r="HF172" s="21"/>
      <c r="HG172" s="21"/>
      <c r="HH172" s="21"/>
      <c r="HI172" s="21"/>
      <c r="HJ172" s="21"/>
      <c r="HK172" s="21"/>
      <c r="HL172" s="21"/>
      <c r="HM172" s="21"/>
      <c r="HN172" s="21"/>
      <c r="HO172" s="21"/>
      <c r="HP172" s="21"/>
      <c r="HQ172" s="21"/>
      <c r="HR172" s="21"/>
      <c r="HS172" s="21"/>
      <c r="HT172" s="21"/>
      <c r="HU172" s="21"/>
      <c r="HV172" s="21"/>
      <c r="HW172" s="21"/>
      <c r="HX172" s="21"/>
      <c r="HY172" s="21"/>
      <c r="HZ172" s="21"/>
      <c r="IA172" s="21"/>
      <c r="IB172" s="21"/>
      <c r="IC172" s="21"/>
      <c r="ID172" s="21"/>
      <c r="IE172" s="21"/>
      <c r="IF172" s="21"/>
      <c r="IG172" s="21"/>
      <c r="IH172" s="21"/>
      <c r="II172" s="21"/>
      <c r="IJ172" s="21"/>
      <c r="IK172" s="21"/>
      <c r="IL172" s="21"/>
      <c r="IM172" s="21"/>
    </row>
    <row r="173" spans="1:247" ht="31.5" x14ac:dyDescent="0.25">
      <c r="A173" s="7" t="s">
        <v>299</v>
      </c>
      <c r="B173" s="14" t="s">
        <v>306</v>
      </c>
      <c r="C173" s="11">
        <v>32911.4</v>
      </c>
      <c r="D173" s="11">
        <v>0</v>
      </c>
      <c r="E173" s="11">
        <f t="shared" si="6"/>
        <v>-32911.4</v>
      </c>
      <c r="F173" s="11" t="s">
        <v>259</v>
      </c>
      <c r="G173" s="17"/>
      <c r="H173" s="17"/>
      <c r="I173" s="11">
        <f t="shared" si="7"/>
        <v>0</v>
      </c>
      <c r="J173" s="17"/>
      <c r="K173" s="17"/>
      <c r="L173" s="11">
        <f t="shared" si="8"/>
        <v>0</v>
      </c>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c r="FP173" s="21"/>
      <c r="FQ173" s="21"/>
      <c r="FR173" s="21"/>
      <c r="FS173" s="21"/>
      <c r="FT173" s="21"/>
      <c r="FU173" s="21"/>
      <c r="FV173" s="21"/>
      <c r="FW173" s="21"/>
      <c r="FX173" s="21"/>
      <c r="FY173" s="21"/>
      <c r="FZ173" s="21"/>
      <c r="GA173" s="21"/>
      <c r="GB173" s="21"/>
      <c r="GC173" s="21"/>
      <c r="GD173" s="21"/>
      <c r="GE173" s="21"/>
      <c r="GF173" s="21"/>
      <c r="GG173" s="21"/>
      <c r="GH173" s="21"/>
      <c r="GI173" s="21"/>
      <c r="GJ173" s="21"/>
      <c r="GK173" s="21"/>
      <c r="GL173" s="21"/>
      <c r="GM173" s="21"/>
      <c r="GN173" s="21"/>
      <c r="GO173" s="21"/>
      <c r="GP173" s="21"/>
      <c r="GQ173" s="21"/>
      <c r="GR173" s="21"/>
      <c r="GS173" s="21"/>
      <c r="GT173" s="21"/>
      <c r="GU173" s="21"/>
      <c r="GV173" s="21"/>
      <c r="GW173" s="21"/>
      <c r="GX173" s="21"/>
      <c r="GY173" s="21"/>
      <c r="GZ173" s="21"/>
      <c r="HA173" s="21"/>
      <c r="HB173" s="21"/>
      <c r="HC173" s="21"/>
      <c r="HD173" s="21"/>
      <c r="HE173" s="21"/>
      <c r="HF173" s="21"/>
      <c r="HG173" s="21"/>
      <c r="HH173" s="21"/>
      <c r="HI173" s="21"/>
      <c r="HJ173" s="21"/>
      <c r="HK173" s="21"/>
      <c r="HL173" s="21"/>
      <c r="HM173" s="21"/>
      <c r="HN173" s="21"/>
      <c r="HO173" s="21"/>
      <c r="HP173" s="21"/>
      <c r="HQ173" s="21"/>
      <c r="HR173" s="21"/>
      <c r="HS173" s="21"/>
      <c r="HT173" s="21"/>
      <c r="HU173" s="21"/>
      <c r="HV173" s="21"/>
      <c r="HW173" s="21"/>
      <c r="HX173" s="21"/>
      <c r="HY173" s="21"/>
      <c r="HZ173" s="21"/>
      <c r="IA173" s="21"/>
      <c r="IB173" s="21"/>
      <c r="IC173" s="21"/>
      <c r="ID173" s="21"/>
      <c r="IE173" s="21"/>
      <c r="IF173" s="21"/>
      <c r="IG173" s="21"/>
      <c r="IH173" s="21"/>
      <c r="II173" s="21"/>
      <c r="IJ173" s="21"/>
      <c r="IK173" s="21"/>
      <c r="IL173" s="21"/>
      <c r="IM173" s="21"/>
    </row>
    <row r="174" spans="1:247" s="43" customFormat="1" ht="63" x14ac:dyDescent="0.25">
      <c r="A174" s="7" t="s">
        <v>299</v>
      </c>
      <c r="B174" s="16" t="s">
        <v>307</v>
      </c>
      <c r="C174" s="11">
        <v>528.29999999999995</v>
      </c>
      <c r="D174" s="11">
        <v>528.29999999999995</v>
      </c>
      <c r="E174" s="11">
        <f t="shared" si="6"/>
        <v>0</v>
      </c>
      <c r="F174" s="11"/>
      <c r="G174" s="11">
        <v>528.29999999999995</v>
      </c>
      <c r="H174" s="11">
        <v>528.29999999999995</v>
      </c>
      <c r="I174" s="11">
        <f t="shared" si="7"/>
        <v>0</v>
      </c>
      <c r="J174" s="11">
        <v>528.29999999999995</v>
      </c>
      <c r="K174" s="11">
        <v>528.29999999999995</v>
      </c>
      <c r="L174" s="11">
        <f t="shared" si="8"/>
        <v>0</v>
      </c>
      <c r="M174" s="4"/>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c r="FP174" s="21"/>
      <c r="FQ174" s="21"/>
      <c r="FR174" s="21"/>
      <c r="FS174" s="21"/>
      <c r="FT174" s="21"/>
      <c r="FU174" s="21"/>
      <c r="FV174" s="21"/>
      <c r="FW174" s="21"/>
      <c r="FX174" s="21"/>
      <c r="FY174" s="21"/>
      <c r="FZ174" s="21"/>
      <c r="GA174" s="21"/>
      <c r="GB174" s="21"/>
      <c r="GC174" s="21"/>
      <c r="GD174" s="21"/>
      <c r="GE174" s="21"/>
      <c r="GF174" s="21"/>
      <c r="GG174" s="21"/>
      <c r="GH174" s="21"/>
      <c r="GI174" s="21"/>
      <c r="GJ174" s="21"/>
      <c r="GK174" s="21"/>
      <c r="GL174" s="21"/>
      <c r="GM174" s="21"/>
      <c r="GN174" s="21"/>
      <c r="GO174" s="21"/>
      <c r="GP174" s="21"/>
      <c r="GQ174" s="21"/>
      <c r="GR174" s="21"/>
      <c r="GS174" s="21"/>
      <c r="GT174" s="21"/>
      <c r="GU174" s="21"/>
      <c r="GV174" s="21"/>
      <c r="GW174" s="21"/>
      <c r="GX174" s="21"/>
      <c r="GY174" s="21"/>
      <c r="GZ174" s="21"/>
      <c r="HA174" s="21"/>
      <c r="HB174" s="21"/>
      <c r="HC174" s="21"/>
      <c r="HD174" s="21"/>
      <c r="HE174" s="21"/>
      <c r="HF174" s="21"/>
      <c r="HG174" s="21"/>
      <c r="HH174" s="21"/>
      <c r="HI174" s="21"/>
      <c r="HJ174" s="21"/>
      <c r="HK174" s="21"/>
      <c r="HL174" s="21"/>
      <c r="HM174" s="21"/>
      <c r="HN174" s="21"/>
      <c r="HO174" s="21"/>
      <c r="HP174" s="21"/>
      <c r="HQ174" s="21"/>
      <c r="HR174" s="21"/>
      <c r="HS174" s="21"/>
      <c r="HT174" s="21"/>
      <c r="HU174" s="21"/>
      <c r="HV174" s="21"/>
      <c r="HW174" s="21"/>
      <c r="HX174" s="21"/>
      <c r="HY174" s="21"/>
      <c r="HZ174" s="21"/>
      <c r="IA174" s="21"/>
      <c r="IB174" s="21"/>
      <c r="IC174" s="21"/>
      <c r="ID174" s="21"/>
      <c r="IE174" s="21"/>
      <c r="IF174" s="21"/>
      <c r="IG174" s="21"/>
      <c r="IH174" s="21"/>
      <c r="II174" s="21"/>
      <c r="IJ174" s="21"/>
      <c r="IK174" s="21"/>
      <c r="IL174" s="21"/>
      <c r="IM174" s="21"/>
    </row>
    <row r="175" spans="1:247" s="43" customFormat="1" ht="31.5" x14ac:dyDescent="0.25">
      <c r="A175" s="56" t="s">
        <v>308</v>
      </c>
      <c r="B175" s="16" t="s">
        <v>309</v>
      </c>
      <c r="C175" s="11">
        <v>21192.1</v>
      </c>
      <c r="D175" s="11">
        <v>21192.1</v>
      </c>
      <c r="E175" s="11">
        <f t="shared" si="6"/>
        <v>0</v>
      </c>
      <c r="F175" s="11"/>
      <c r="G175" s="11">
        <v>21192.1</v>
      </c>
      <c r="H175" s="11">
        <v>21192.1</v>
      </c>
      <c r="I175" s="11">
        <f t="shared" si="7"/>
        <v>0</v>
      </c>
      <c r="J175" s="11">
        <v>21192.1</v>
      </c>
      <c r="K175" s="11">
        <v>21192.1</v>
      </c>
      <c r="L175" s="11">
        <f t="shared" si="8"/>
        <v>0</v>
      </c>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c r="FP175" s="21"/>
      <c r="FQ175" s="21"/>
      <c r="FR175" s="21"/>
      <c r="FS175" s="21"/>
      <c r="FT175" s="21"/>
      <c r="FU175" s="21"/>
      <c r="FV175" s="21"/>
      <c r="FW175" s="21"/>
      <c r="FX175" s="21"/>
      <c r="FY175" s="21"/>
      <c r="FZ175" s="21"/>
      <c r="GA175" s="21"/>
      <c r="GB175" s="21"/>
      <c r="GC175" s="21"/>
      <c r="GD175" s="21"/>
      <c r="GE175" s="21"/>
      <c r="GF175" s="21"/>
      <c r="GG175" s="21"/>
      <c r="GH175" s="21"/>
      <c r="GI175" s="21"/>
      <c r="GJ175" s="21"/>
      <c r="GK175" s="21"/>
      <c r="GL175" s="21"/>
      <c r="GM175" s="21"/>
      <c r="GN175" s="21"/>
      <c r="GO175" s="21"/>
      <c r="GP175" s="21"/>
      <c r="GQ175" s="21"/>
      <c r="GR175" s="21"/>
      <c r="GS175" s="21"/>
      <c r="GT175" s="21"/>
      <c r="GU175" s="21"/>
      <c r="GV175" s="21"/>
      <c r="GW175" s="21"/>
      <c r="GX175" s="21"/>
      <c r="GY175" s="21"/>
      <c r="GZ175" s="21"/>
      <c r="HA175" s="21"/>
      <c r="HB175" s="21"/>
      <c r="HC175" s="21"/>
      <c r="HD175" s="21"/>
      <c r="HE175" s="21"/>
      <c r="HF175" s="21"/>
      <c r="HG175" s="21"/>
      <c r="HH175" s="21"/>
      <c r="HI175" s="21"/>
      <c r="HJ175" s="21"/>
      <c r="HK175" s="21"/>
      <c r="HL175" s="21"/>
      <c r="HM175" s="21"/>
      <c r="HN175" s="21"/>
      <c r="HO175" s="21"/>
      <c r="HP175" s="21"/>
      <c r="HQ175" s="21"/>
      <c r="HR175" s="21"/>
      <c r="HS175" s="21"/>
      <c r="HT175" s="21"/>
      <c r="HU175" s="21"/>
      <c r="HV175" s="21"/>
      <c r="HW175" s="21"/>
      <c r="HX175" s="21"/>
      <c r="HY175" s="21"/>
      <c r="HZ175" s="21"/>
      <c r="IA175" s="21"/>
      <c r="IB175" s="21"/>
      <c r="IC175" s="21"/>
      <c r="ID175" s="21"/>
      <c r="IE175" s="21"/>
      <c r="IF175" s="21"/>
      <c r="IG175" s="21"/>
      <c r="IH175" s="21"/>
      <c r="II175" s="21"/>
      <c r="IJ175" s="21"/>
      <c r="IK175" s="21"/>
      <c r="IL175" s="21"/>
      <c r="IM175" s="21"/>
    </row>
    <row r="176" spans="1:247" s="12" customFormat="1" ht="63" x14ac:dyDescent="0.25">
      <c r="A176" s="56" t="s">
        <v>308</v>
      </c>
      <c r="B176" s="16" t="s">
        <v>310</v>
      </c>
      <c r="C176" s="11">
        <v>1151.5999999999999</v>
      </c>
      <c r="D176" s="11">
        <v>1151.5999999999999</v>
      </c>
      <c r="E176" s="11">
        <f t="shared" si="6"/>
        <v>0</v>
      </c>
      <c r="F176" s="11"/>
      <c r="G176" s="11">
        <v>1151.5999999999999</v>
      </c>
      <c r="H176" s="11">
        <v>1151.5999999999999</v>
      </c>
      <c r="I176" s="11">
        <f t="shared" si="7"/>
        <v>0</v>
      </c>
      <c r="J176" s="11">
        <v>1151.5999999999999</v>
      </c>
      <c r="K176" s="11">
        <v>1151.5999999999999</v>
      </c>
      <c r="L176" s="11">
        <f t="shared" si="8"/>
        <v>0</v>
      </c>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c r="FP176" s="21"/>
      <c r="FQ176" s="21"/>
      <c r="FR176" s="21"/>
      <c r="FS176" s="21"/>
      <c r="FT176" s="21"/>
      <c r="FU176" s="21"/>
      <c r="FV176" s="21"/>
      <c r="FW176" s="21"/>
      <c r="FX176" s="21"/>
      <c r="FY176" s="21"/>
      <c r="FZ176" s="21"/>
      <c r="GA176" s="21"/>
      <c r="GB176" s="21"/>
      <c r="GC176" s="21"/>
      <c r="GD176" s="21"/>
      <c r="GE176" s="21"/>
      <c r="GF176" s="21"/>
      <c r="GG176" s="21"/>
      <c r="GH176" s="21"/>
      <c r="GI176" s="21"/>
      <c r="GJ176" s="21"/>
      <c r="GK176" s="21"/>
      <c r="GL176" s="21"/>
      <c r="GM176" s="21"/>
      <c r="GN176" s="21"/>
      <c r="GO176" s="21"/>
      <c r="GP176" s="21"/>
      <c r="GQ176" s="21"/>
      <c r="GR176" s="21"/>
      <c r="GS176" s="21"/>
      <c r="GT176" s="21"/>
      <c r="GU176" s="21"/>
      <c r="GV176" s="21"/>
      <c r="GW176" s="21"/>
      <c r="GX176" s="21"/>
      <c r="GY176" s="21"/>
      <c r="GZ176" s="21"/>
      <c r="HA176" s="21"/>
      <c r="HB176" s="21"/>
      <c r="HC176" s="21"/>
      <c r="HD176" s="21"/>
      <c r="HE176" s="21"/>
      <c r="HF176" s="21"/>
      <c r="HG176" s="21"/>
      <c r="HH176" s="21"/>
      <c r="HI176" s="21"/>
      <c r="HJ176" s="21"/>
      <c r="HK176" s="21"/>
      <c r="HL176" s="21"/>
      <c r="HM176" s="21"/>
      <c r="HN176" s="21"/>
      <c r="HO176" s="21"/>
      <c r="HP176" s="21"/>
      <c r="HQ176" s="21"/>
      <c r="HR176" s="21"/>
      <c r="HS176" s="21"/>
      <c r="HT176" s="21"/>
      <c r="HU176" s="21"/>
      <c r="HV176" s="21"/>
      <c r="HW176" s="21"/>
      <c r="HX176" s="21"/>
      <c r="HY176" s="21"/>
      <c r="HZ176" s="21"/>
      <c r="IA176" s="21"/>
      <c r="IB176" s="21"/>
      <c r="IC176" s="21"/>
      <c r="ID176" s="21"/>
      <c r="IE176" s="21"/>
      <c r="IF176" s="21"/>
      <c r="IG176" s="21"/>
      <c r="IH176" s="21"/>
      <c r="II176" s="21"/>
      <c r="IJ176" s="21"/>
      <c r="IK176" s="21"/>
      <c r="IL176" s="21"/>
      <c r="IM176" s="21"/>
    </row>
    <row r="177" spans="1:247" ht="63" x14ac:dyDescent="0.25">
      <c r="A177" s="52" t="s">
        <v>308</v>
      </c>
      <c r="B177" s="58" t="s">
        <v>311</v>
      </c>
      <c r="C177" s="11">
        <v>12245.1</v>
      </c>
      <c r="D177" s="11">
        <v>12245.1</v>
      </c>
      <c r="E177" s="11">
        <f t="shared" si="6"/>
        <v>0</v>
      </c>
      <c r="F177" s="11"/>
      <c r="G177" s="11">
        <v>12245.1</v>
      </c>
      <c r="H177" s="11">
        <v>12245.1</v>
      </c>
      <c r="I177" s="11">
        <f t="shared" si="7"/>
        <v>0</v>
      </c>
      <c r="J177" s="11">
        <v>12245.1</v>
      </c>
      <c r="K177" s="11">
        <v>12245.1</v>
      </c>
      <c r="L177" s="11">
        <f t="shared" si="8"/>
        <v>0</v>
      </c>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c r="FP177" s="21"/>
      <c r="FQ177" s="21"/>
      <c r="FR177" s="21"/>
      <c r="FS177" s="21"/>
      <c r="FT177" s="21"/>
      <c r="FU177" s="21"/>
      <c r="FV177" s="21"/>
      <c r="FW177" s="21"/>
      <c r="FX177" s="21"/>
      <c r="FY177" s="21"/>
      <c r="FZ177" s="21"/>
      <c r="GA177" s="21"/>
      <c r="GB177" s="21"/>
      <c r="GC177" s="21"/>
      <c r="GD177" s="21"/>
      <c r="GE177" s="21"/>
      <c r="GF177" s="21"/>
      <c r="GG177" s="21"/>
      <c r="GH177" s="21"/>
      <c r="GI177" s="21"/>
      <c r="GJ177" s="21"/>
      <c r="GK177" s="21"/>
      <c r="GL177" s="21"/>
      <c r="GM177" s="21"/>
      <c r="GN177" s="21"/>
      <c r="GO177" s="21"/>
      <c r="GP177" s="21"/>
      <c r="GQ177" s="21"/>
      <c r="GR177" s="21"/>
      <c r="GS177" s="21"/>
      <c r="GT177" s="21"/>
      <c r="GU177" s="21"/>
      <c r="GV177" s="21"/>
      <c r="GW177" s="21"/>
      <c r="GX177" s="21"/>
      <c r="GY177" s="21"/>
      <c r="GZ177" s="21"/>
      <c r="HA177" s="21"/>
      <c r="HB177" s="21"/>
      <c r="HC177" s="21"/>
      <c r="HD177" s="21"/>
      <c r="HE177" s="21"/>
      <c r="HF177" s="21"/>
      <c r="HG177" s="21"/>
      <c r="HH177" s="21"/>
      <c r="HI177" s="21"/>
      <c r="HJ177" s="21"/>
      <c r="HK177" s="21"/>
      <c r="HL177" s="21"/>
      <c r="HM177" s="21"/>
      <c r="HN177" s="21"/>
      <c r="HO177" s="21"/>
      <c r="HP177" s="21"/>
      <c r="HQ177" s="21"/>
      <c r="HR177" s="21"/>
      <c r="HS177" s="21"/>
      <c r="HT177" s="21"/>
      <c r="HU177" s="21"/>
      <c r="HV177" s="21"/>
      <c r="HW177" s="21"/>
      <c r="HX177" s="21"/>
      <c r="HY177" s="21"/>
      <c r="HZ177" s="21"/>
      <c r="IA177" s="21"/>
      <c r="IB177" s="21"/>
      <c r="IC177" s="21"/>
      <c r="ID177" s="21"/>
      <c r="IE177" s="21"/>
      <c r="IF177" s="21"/>
      <c r="IG177" s="21"/>
      <c r="IH177" s="21"/>
      <c r="II177" s="21"/>
      <c r="IJ177" s="21"/>
      <c r="IK177" s="21"/>
      <c r="IL177" s="21"/>
      <c r="IM177" s="21"/>
    </row>
    <row r="178" spans="1:247" s="12" customFormat="1" ht="47.25" x14ac:dyDescent="0.25">
      <c r="A178" s="56" t="s">
        <v>308</v>
      </c>
      <c r="B178" s="16" t="s">
        <v>312</v>
      </c>
      <c r="C178" s="11">
        <v>1028.8</v>
      </c>
      <c r="D178" s="11">
        <v>1028.8</v>
      </c>
      <c r="E178" s="11">
        <f t="shared" si="6"/>
        <v>0</v>
      </c>
      <c r="F178" s="11"/>
      <c r="G178" s="17">
        <v>1078.8</v>
      </c>
      <c r="H178" s="17">
        <v>1078.8</v>
      </c>
      <c r="I178" s="11">
        <f t="shared" si="7"/>
        <v>0</v>
      </c>
      <c r="J178" s="17">
        <v>1078.8</v>
      </c>
      <c r="K178" s="17">
        <v>1078.8</v>
      </c>
      <c r="L178" s="11">
        <f t="shared" si="8"/>
        <v>0</v>
      </c>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c r="FP178" s="21"/>
      <c r="FQ178" s="21"/>
      <c r="FR178" s="21"/>
      <c r="FS178" s="21"/>
      <c r="FT178" s="21"/>
      <c r="FU178" s="21"/>
      <c r="FV178" s="21"/>
      <c r="FW178" s="21"/>
      <c r="FX178" s="21"/>
      <c r="FY178" s="21"/>
      <c r="FZ178" s="21"/>
      <c r="GA178" s="21"/>
      <c r="GB178" s="21"/>
      <c r="GC178" s="21"/>
      <c r="GD178" s="21"/>
      <c r="GE178" s="21"/>
      <c r="GF178" s="21"/>
      <c r="GG178" s="21"/>
      <c r="GH178" s="21"/>
      <c r="GI178" s="21"/>
      <c r="GJ178" s="21"/>
      <c r="GK178" s="21"/>
      <c r="GL178" s="21"/>
      <c r="GM178" s="21"/>
      <c r="GN178" s="21"/>
      <c r="GO178" s="21"/>
      <c r="GP178" s="21"/>
      <c r="GQ178" s="21"/>
      <c r="GR178" s="21"/>
      <c r="GS178" s="21"/>
      <c r="GT178" s="21"/>
      <c r="GU178" s="21"/>
      <c r="GV178" s="21"/>
      <c r="GW178" s="21"/>
      <c r="GX178" s="21"/>
      <c r="GY178" s="21"/>
      <c r="GZ178" s="21"/>
      <c r="HA178" s="21"/>
      <c r="HB178" s="21"/>
      <c r="HC178" s="21"/>
      <c r="HD178" s="21"/>
      <c r="HE178" s="21"/>
      <c r="HF178" s="21"/>
      <c r="HG178" s="21"/>
      <c r="HH178" s="21"/>
      <c r="HI178" s="21"/>
      <c r="HJ178" s="21"/>
      <c r="HK178" s="21"/>
      <c r="HL178" s="21"/>
      <c r="HM178" s="21"/>
      <c r="HN178" s="21"/>
      <c r="HO178" s="21"/>
      <c r="HP178" s="21"/>
      <c r="HQ178" s="21"/>
      <c r="HR178" s="21"/>
      <c r="HS178" s="21"/>
      <c r="HT178" s="21"/>
      <c r="HU178" s="21"/>
      <c r="HV178" s="21"/>
      <c r="HW178" s="21"/>
      <c r="HX178" s="21"/>
      <c r="HY178" s="21"/>
      <c r="HZ178" s="21"/>
      <c r="IA178" s="21"/>
      <c r="IB178" s="21"/>
      <c r="IC178" s="21"/>
      <c r="ID178" s="21"/>
      <c r="IE178" s="21"/>
      <c r="IF178" s="21"/>
      <c r="IG178" s="21"/>
      <c r="IH178" s="21"/>
      <c r="II178" s="21"/>
      <c r="IJ178" s="21"/>
      <c r="IK178" s="21"/>
      <c r="IL178" s="21"/>
      <c r="IM178" s="21"/>
    </row>
    <row r="179" spans="1:247" s="43" customFormat="1" ht="63" x14ac:dyDescent="0.25">
      <c r="A179" s="56" t="s">
        <v>308</v>
      </c>
      <c r="B179" s="16" t="s">
        <v>313</v>
      </c>
      <c r="C179" s="11">
        <v>917.6</v>
      </c>
      <c r="D179" s="11">
        <v>917.6</v>
      </c>
      <c r="E179" s="11">
        <f t="shared" si="6"/>
        <v>0</v>
      </c>
      <c r="F179" s="11"/>
      <c r="G179" s="11">
        <v>917.6</v>
      </c>
      <c r="H179" s="11">
        <v>917.6</v>
      </c>
      <c r="I179" s="11">
        <f t="shared" si="7"/>
        <v>0</v>
      </c>
      <c r="J179" s="11">
        <v>917.6</v>
      </c>
      <c r="K179" s="11">
        <v>917.6</v>
      </c>
      <c r="L179" s="11">
        <f t="shared" si="8"/>
        <v>0</v>
      </c>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c r="FP179" s="21"/>
      <c r="FQ179" s="21"/>
      <c r="FR179" s="21"/>
      <c r="FS179" s="21"/>
      <c r="FT179" s="21"/>
      <c r="FU179" s="21"/>
      <c r="FV179" s="21"/>
      <c r="FW179" s="21"/>
      <c r="FX179" s="21"/>
      <c r="FY179" s="21"/>
      <c r="FZ179" s="21"/>
      <c r="GA179" s="21"/>
      <c r="GB179" s="21"/>
      <c r="GC179" s="21"/>
      <c r="GD179" s="21"/>
      <c r="GE179" s="21"/>
      <c r="GF179" s="21"/>
      <c r="GG179" s="21"/>
      <c r="GH179" s="21"/>
      <c r="GI179" s="21"/>
      <c r="GJ179" s="21"/>
      <c r="GK179" s="21"/>
      <c r="GL179" s="21"/>
      <c r="GM179" s="21"/>
      <c r="GN179" s="21"/>
      <c r="GO179" s="21"/>
      <c r="GP179" s="21"/>
      <c r="GQ179" s="21"/>
      <c r="GR179" s="21"/>
      <c r="GS179" s="21"/>
      <c r="GT179" s="21"/>
      <c r="GU179" s="21"/>
      <c r="GV179" s="21"/>
      <c r="GW179" s="21"/>
      <c r="GX179" s="21"/>
      <c r="GY179" s="21"/>
      <c r="GZ179" s="21"/>
      <c r="HA179" s="21"/>
      <c r="HB179" s="21"/>
      <c r="HC179" s="21"/>
      <c r="HD179" s="21"/>
      <c r="HE179" s="21"/>
      <c r="HF179" s="21"/>
      <c r="HG179" s="21"/>
      <c r="HH179" s="21"/>
      <c r="HI179" s="21"/>
      <c r="HJ179" s="21"/>
      <c r="HK179" s="21"/>
      <c r="HL179" s="21"/>
      <c r="HM179" s="21"/>
      <c r="HN179" s="21"/>
      <c r="HO179" s="21"/>
      <c r="HP179" s="21"/>
      <c r="HQ179" s="21"/>
      <c r="HR179" s="21"/>
      <c r="HS179" s="21"/>
      <c r="HT179" s="21"/>
      <c r="HU179" s="21"/>
      <c r="HV179" s="21"/>
      <c r="HW179" s="21"/>
      <c r="HX179" s="21"/>
      <c r="HY179" s="21"/>
      <c r="HZ179" s="21"/>
      <c r="IA179" s="21"/>
      <c r="IB179" s="21"/>
      <c r="IC179" s="21"/>
      <c r="ID179" s="21"/>
      <c r="IE179" s="21"/>
      <c r="IF179" s="21"/>
      <c r="IG179" s="21"/>
      <c r="IH179" s="21"/>
      <c r="II179" s="21"/>
      <c r="IJ179" s="21"/>
      <c r="IK179" s="21"/>
      <c r="IL179" s="21"/>
      <c r="IM179" s="21"/>
    </row>
    <row r="180" spans="1:247" s="12" customFormat="1" ht="110.25" x14ac:dyDescent="0.25">
      <c r="A180" s="56" t="s">
        <v>314</v>
      </c>
      <c r="B180" s="16" t="s">
        <v>315</v>
      </c>
      <c r="C180" s="11">
        <v>1912.3</v>
      </c>
      <c r="D180" s="11">
        <v>1912.3</v>
      </c>
      <c r="E180" s="11">
        <f t="shared" si="6"/>
        <v>0</v>
      </c>
      <c r="F180" s="11"/>
      <c r="G180" s="11">
        <v>1912.3</v>
      </c>
      <c r="H180" s="11">
        <v>1912.3</v>
      </c>
      <c r="I180" s="11">
        <f t="shared" si="7"/>
        <v>0</v>
      </c>
      <c r="J180" s="11">
        <v>1912.3</v>
      </c>
      <c r="K180" s="11">
        <v>1912.3</v>
      </c>
      <c r="L180" s="11">
        <f t="shared" si="8"/>
        <v>0</v>
      </c>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c r="FP180" s="21"/>
      <c r="FQ180" s="21"/>
      <c r="FR180" s="21"/>
      <c r="FS180" s="21"/>
      <c r="FT180" s="21"/>
      <c r="FU180" s="21"/>
      <c r="FV180" s="21"/>
      <c r="FW180" s="21"/>
      <c r="FX180" s="21"/>
      <c r="FY180" s="21"/>
      <c r="FZ180" s="21"/>
      <c r="GA180" s="21"/>
      <c r="GB180" s="21"/>
      <c r="GC180" s="21"/>
      <c r="GD180" s="21"/>
      <c r="GE180" s="21"/>
      <c r="GF180" s="21"/>
      <c r="GG180" s="21"/>
      <c r="GH180" s="21"/>
      <c r="GI180" s="21"/>
      <c r="GJ180" s="21"/>
      <c r="GK180" s="21"/>
      <c r="GL180" s="21"/>
      <c r="GM180" s="21"/>
      <c r="GN180" s="21"/>
      <c r="GO180" s="21"/>
      <c r="GP180" s="21"/>
      <c r="GQ180" s="21"/>
      <c r="GR180" s="21"/>
      <c r="GS180" s="21"/>
      <c r="GT180" s="21"/>
      <c r="GU180" s="21"/>
      <c r="GV180" s="21"/>
      <c r="GW180" s="21"/>
      <c r="GX180" s="21"/>
      <c r="GY180" s="21"/>
      <c r="GZ180" s="21"/>
      <c r="HA180" s="21"/>
      <c r="HB180" s="21"/>
      <c r="HC180" s="21"/>
      <c r="HD180" s="21"/>
      <c r="HE180" s="21"/>
      <c r="HF180" s="21"/>
      <c r="HG180" s="21"/>
      <c r="HH180" s="21"/>
      <c r="HI180" s="21"/>
      <c r="HJ180" s="21"/>
      <c r="HK180" s="21"/>
      <c r="HL180" s="21"/>
      <c r="HM180" s="21"/>
      <c r="HN180" s="21"/>
      <c r="HO180" s="21"/>
      <c r="HP180" s="21"/>
      <c r="HQ180" s="21"/>
      <c r="HR180" s="21"/>
      <c r="HS180" s="21"/>
      <c r="HT180" s="21"/>
      <c r="HU180" s="21"/>
      <c r="HV180" s="21"/>
      <c r="HW180" s="21"/>
      <c r="HX180" s="21"/>
      <c r="HY180" s="21"/>
      <c r="HZ180" s="21"/>
      <c r="IA180" s="21"/>
      <c r="IB180" s="21"/>
      <c r="IC180" s="21"/>
      <c r="ID180" s="21"/>
      <c r="IE180" s="21"/>
      <c r="IF180" s="21"/>
      <c r="IG180" s="21"/>
      <c r="IH180" s="21"/>
      <c r="II180" s="21"/>
      <c r="IJ180" s="21"/>
      <c r="IK180" s="21"/>
      <c r="IL180" s="21"/>
      <c r="IM180" s="21"/>
    </row>
    <row r="181" spans="1:247" ht="100.5" customHeight="1" x14ac:dyDescent="0.25">
      <c r="A181" s="56" t="s">
        <v>314</v>
      </c>
      <c r="B181" s="16" t="s">
        <v>316</v>
      </c>
      <c r="C181" s="11">
        <v>3832.8</v>
      </c>
      <c r="D181" s="11">
        <v>3832.8</v>
      </c>
      <c r="E181" s="11">
        <f t="shared" si="6"/>
        <v>0</v>
      </c>
      <c r="F181" s="11"/>
      <c r="G181" s="11">
        <v>3832.8</v>
      </c>
      <c r="H181" s="11">
        <v>3832.8</v>
      </c>
      <c r="I181" s="11">
        <f t="shared" si="7"/>
        <v>0</v>
      </c>
      <c r="J181" s="11">
        <v>3832.8</v>
      </c>
      <c r="K181" s="11">
        <v>3832.8</v>
      </c>
      <c r="L181" s="11">
        <f t="shared" si="8"/>
        <v>0</v>
      </c>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c r="FP181" s="21"/>
      <c r="FQ181" s="21"/>
      <c r="FR181" s="21"/>
      <c r="FS181" s="21"/>
      <c r="FT181" s="21"/>
      <c r="FU181" s="21"/>
      <c r="FV181" s="21"/>
      <c r="FW181" s="21"/>
      <c r="FX181" s="21"/>
      <c r="FY181" s="21"/>
      <c r="FZ181" s="21"/>
      <c r="GA181" s="21"/>
      <c r="GB181" s="21"/>
      <c r="GC181" s="21"/>
      <c r="GD181" s="21"/>
      <c r="GE181" s="21"/>
      <c r="GF181" s="21"/>
      <c r="GG181" s="21"/>
      <c r="GH181" s="21"/>
      <c r="GI181" s="21"/>
      <c r="GJ181" s="21"/>
      <c r="GK181" s="21"/>
      <c r="GL181" s="21"/>
      <c r="GM181" s="21"/>
      <c r="GN181" s="21"/>
      <c r="GO181" s="21"/>
      <c r="GP181" s="21"/>
      <c r="GQ181" s="21"/>
      <c r="GR181" s="21"/>
      <c r="GS181" s="21"/>
      <c r="GT181" s="21"/>
      <c r="GU181" s="21"/>
      <c r="GV181" s="21"/>
      <c r="GW181" s="21"/>
      <c r="GX181" s="21"/>
      <c r="GY181" s="21"/>
      <c r="GZ181" s="21"/>
      <c r="HA181" s="21"/>
      <c r="HB181" s="21"/>
      <c r="HC181" s="21"/>
      <c r="HD181" s="21"/>
      <c r="HE181" s="21"/>
      <c r="HF181" s="21"/>
      <c r="HG181" s="21"/>
      <c r="HH181" s="21"/>
      <c r="HI181" s="21"/>
      <c r="HJ181" s="21"/>
      <c r="HK181" s="21"/>
      <c r="HL181" s="21"/>
      <c r="HM181" s="21"/>
      <c r="HN181" s="21"/>
      <c r="HO181" s="21"/>
      <c r="HP181" s="21"/>
      <c r="HQ181" s="21"/>
      <c r="HR181" s="21"/>
      <c r="HS181" s="21"/>
      <c r="HT181" s="21"/>
      <c r="HU181" s="21"/>
      <c r="HV181" s="21"/>
      <c r="HW181" s="21"/>
      <c r="HX181" s="21"/>
      <c r="HY181" s="21"/>
      <c r="HZ181" s="21"/>
      <c r="IA181" s="21"/>
      <c r="IB181" s="21"/>
      <c r="IC181" s="21"/>
      <c r="ID181" s="21"/>
      <c r="IE181" s="21"/>
      <c r="IF181" s="21"/>
      <c r="IG181" s="21"/>
      <c r="IH181" s="21"/>
      <c r="II181" s="21"/>
      <c r="IJ181" s="21"/>
      <c r="IK181" s="21"/>
      <c r="IL181" s="21"/>
      <c r="IM181" s="21"/>
    </row>
    <row r="182" spans="1:247" s="12" customFormat="1" ht="47.25" x14ac:dyDescent="0.25">
      <c r="A182" s="56" t="s">
        <v>308</v>
      </c>
      <c r="B182" s="16" t="s">
        <v>317</v>
      </c>
      <c r="C182" s="11">
        <v>4156.5</v>
      </c>
      <c r="D182" s="11">
        <v>4156.5</v>
      </c>
      <c r="E182" s="11">
        <f t="shared" si="6"/>
        <v>0</v>
      </c>
      <c r="F182" s="11"/>
      <c r="G182" s="11">
        <v>4156.5</v>
      </c>
      <c r="H182" s="11">
        <v>4156.5</v>
      </c>
      <c r="I182" s="11">
        <f t="shared" si="7"/>
        <v>0</v>
      </c>
      <c r="J182" s="11">
        <v>4156.5</v>
      </c>
      <c r="K182" s="11">
        <v>4156.5</v>
      </c>
      <c r="L182" s="11">
        <f t="shared" si="8"/>
        <v>0</v>
      </c>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c r="FP182" s="21"/>
      <c r="FQ182" s="21"/>
      <c r="FR182" s="21"/>
      <c r="FS182" s="21"/>
      <c r="FT182" s="21"/>
      <c r="FU182" s="21"/>
      <c r="FV182" s="21"/>
      <c r="FW182" s="21"/>
      <c r="FX182" s="21"/>
      <c r="FY182" s="21"/>
      <c r="FZ182" s="21"/>
      <c r="GA182" s="21"/>
      <c r="GB182" s="21"/>
      <c r="GC182" s="21"/>
      <c r="GD182" s="21"/>
      <c r="GE182" s="21"/>
      <c r="GF182" s="21"/>
      <c r="GG182" s="21"/>
      <c r="GH182" s="21"/>
      <c r="GI182" s="21"/>
      <c r="GJ182" s="21"/>
      <c r="GK182" s="21"/>
      <c r="GL182" s="21"/>
      <c r="GM182" s="21"/>
      <c r="GN182" s="21"/>
      <c r="GO182" s="21"/>
      <c r="GP182" s="21"/>
      <c r="GQ182" s="21"/>
      <c r="GR182" s="21"/>
      <c r="GS182" s="21"/>
      <c r="GT182" s="21"/>
      <c r="GU182" s="21"/>
      <c r="GV182" s="21"/>
      <c r="GW182" s="21"/>
      <c r="GX182" s="21"/>
      <c r="GY182" s="21"/>
      <c r="GZ182" s="21"/>
      <c r="HA182" s="21"/>
      <c r="HB182" s="21"/>
      <c r="HC182" s="21"/>
      <c r="HD182" s="21"/>
      <c r="HE182" s="21"/>
      <c r="HF182" s="21"/>
      <c r="HG182" s="21"/>
      <c r="HH182" s="21"/>
      <c r="HI182" s="21"/>
      <c r="HJ182" s="21"/>
      <c r="HK182" s="21"/>
      <c r="HL182" s="21"/>
      <c r="HM182" s="21"/>
      <c r="HN182" s="21"/>
      <c r="HO182" s="21"/>
      <c r="HP182" s="21"/>
      <c r="HQ182" s="21"/>
      <c r="HR182" s="21"/>
      <c r="HS182" s="21"/>
      <c r="HT182" s="21"/>
      <c r="HU182" s="21"/>
      <c r="HV182" s="21"/>
      <c r="HW182" s="21"/>
      <c r="HX182" s="21"/>
      <c r="HY182" s="21"/>
      <c r="HZ182" s="21"/>
      <c r="IA182" s="21"/>
      <c r="IB182" s="21"/>
      <c r="IC182" s="21"/>
      <c r="ID182" s="21"/>
      <c r="IE182" s="21"/>
      <c r="IF182" s="21"/>
      <c r="IG182" s="21"/>
      <c r="IH182" s="21"/>
      <c r="II182" s="21"/>
      <c r="IJ182" s="21"/>
      <c r="IK182" s="21"/>
      <c r="IL182" s="21"/>
      <c r="IM182" s="21"/>
    </row>
    <row r="183" spans="1:247" s="43" customFormat="1" ht="47.25" x14ac:dyDescent="0.25">
      <c r="A183" s="56" t="s">
        <v>308</v>
      </c>
      <c r="B183" s="16" t="s">
        <v>318</v>
      </c>
      <c r="C183" s="11">
        <v>1216.5</v>
      </c>
      <c r="D183" s="11">
        <v>1216.5</v>
      </c>
      <c r="E183" s="11">
        <f t="shared" si="6"/>
        <v>0</v>
      </c>
      <c r="F183" s="11"/>
      <c r="G183" s="11">
        <v>1216.5</v>
      </c>
      <c r="H183" s="11">
        <v>1216.5</v>
      </c>
      <c r="I183" s="11">
        <f t="shared" si="7"/>
        <v>0</v>
      </c>
      <c r="J183" s="11">
        <v>1216.5</v>
      </c>
      <c r="K183" s="11">
        <v>1216.5</v>
      </c>
      <c r="L183" s="11">
        <f t="shared" si="8"/>
        <v>0</v>
      </c>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c r="FP183" s="21"/>
      <c r="FQ183" s="21"/>
      <c r="FR183" s="21"/>
      <c r="FS183" s="21"/>
      <c r="FT183" s="21"/>
      <c r="FU183" s="21"/>
      <c r="FV183" s="21"/>
      <c r="FW183" s="21"/>
      <c r="FX183" s="21"/>
      <c r="FY183" s="21"/>
      <c r="FZ183" s="21"/>
      <c r="GA183" s="21"/>
      <c r="GB183" s="21"/>
      <c r="GC183" s="21"/>
      <c r="GD183" s="21"/>
      <c r="GE183" s="21"/>
      <c r="GF183" s="21"/>
      <c r="GG183" s="21"/>
      <c r="GH183" s="21"/>
      <c r="GI183" s="21"/>
      <c r="GJ183" s="21"/>
      <c r="GK183" s="21"/>
      <c r="GL183" s="21"/>
      <c r="GM183" s="21"/>
      <c r="GN183" s="21"/>
      <c r="GO183" s="21"/>
      <c r="GP183" s="21"/>
      <c r="GQ183" s="21"/>
      <c r="GR183" s="21"/>
      <c r="GS183" s="21"/>
      <c r="GT183" s="21"/>
      <c r="GU183" s="21"/>
      <c r="GV183" s="21"/>
      <c r="GW183" s="21"/>
      <c r="GX183" s="21"/>
      <c r="GY183" s="21"/>
      <c r="GZ183" s="21"/>
      <c r="HA183" s="21"/>
      <c r="HB183" s="21"/>
      <c r="HC183" s="21"/>
      <c r="HD183" s="21"/>
      <c r="HE183" s="21"/>
      <c r="HF183" s="21"/>
      <c r="HG183" s="21"/>
      <c r="HH183" s="21"/>
      <c r="HI183" s="21"/>
      <c r="HJ183" s="21"/>
      <c r="HK183" s="21"/>
      <c r="HL183" s="21"/>
      <c r="HM183" s="21"/>
      <c r="HN183" s="21"/>
      <c r="HO183" s="21"/>
      <c r="HP183" s="21"/>
      <c r="HQ183" s="21"/>
      <c r="HR183" s="21"/>
      <c r="HS183" s="21"/>
      <c r="HT183" s="21"/>
      <c r="HU183" s="21"/>
      <c r="HV183" s="21"/>
      <c r="HW183" s="21"/>
      <c r="HX183" s="21"/>
      <c r="HY183" s="21"/>
      <c r="HZ183" s="21"/>
      <c r="IA183" s="21"/>
      <c r="IB183" s="21"/>
      <c r="IC183" s="21"/>
      <c r="ID183" s="21"/>
      <c r="IE183" s="21"/>
      <c r="IF183" s="21"/>
      <c r="IG183" s="21"/>
      <c r="IH183" s="21"/>
      <c r="II183" s="21"/>
      <c r="IJ183" s="21"/>
      <c r="IK183" s="21"/>
      <c r="IL183" s="21"/>
      <c r="IM183" s="21"/>
    </row>
    <row r="184" spans="1:247" s="43" customFormat="1" ht="47.25" x14ac:dyDescent="0.25">
      <c r="A184" s="56" t="s">
        <v>308</v>
      </c>
      <c r="B184" s="16" t="s">
        <v>319</v>
      </c>
      <c r="C184" s="11">
        <v>518</v>
      </c>
      <c r="D184" s="11">
        <v>518</v>
      </c>
      <c r="E184" s="11">
        <f t="shared" si="6"/>
        <v>0</v>
      </c>
      <c r="F184" s="11"/>
      <c r="G184" s="11">
        <v>518</v>
      </c>
      <c r="H184" s="11">
        <v>518</v>
      </c>
      <c r="I184" s="11">
        <f t="shared" si="7"/>
        <v>0</v>
      </c>
      <c r="J184" s="11">
        <v>518</v>
      </c>
      <c r="K184" s="11">
        <v>518</v>
      </c>
      <c r="L184" s="11">
        <f t="shared" si="8"/>
        <v>0</v>
      </c>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c r="FP184" s="21"/>
      <c r="FQ184" s="21"/>
      <c r="FR184" s="21"/>
      <c r="FS184" s="21"/>
      <c r="FT184" s="21"/>
      <c r="FU184" s="21"/>
      <c r="FV184" s="21"/>
      <c r="FW184" s="21"/>
      <c r="FX184" s="21"/>
      <c r="FY184" s="21"/>
      <c r="FZ184" s="21"/>
      <c r="GA184" s="21"/>
      <c r="GB184" s="21"/>
      <c r="GC184" s="21"/>
      <c r="GD184" s="21"/>
      <c r="GE184" s="21"/>
      <c r="GF184" s="21"/>
      <c r="GG184" s="21"/>
      <c r="GH184" s="21"/>
      <c r="GI184" s="21"/>
      <c r="GJ184" s="21"/>
      <c r="GK184" s="21"/>
      <c r="GL184" s="21"/>
      <c r="GM184" s="21"/>
      <c r="GN184" s="21"/>
      <c r="GO184" s="21"/>
      <c r="GP184" s="21"/>
      <c r="GQ184" s="21"/>
      <c r="GR184" s="21"/>
      <c r="GS184" s="21"/>
      <c r="GT184" s="21"/>
      <c r="GU184" s="21"/>
      <c r="GV184" s="21"/>
      <c r="GW184" s="21"/>
      <c r="GX184" s="21"/>
      <c r="GY184" s="21"/>
      <c r="GZ184" s="21"/>
      <c r="HA184" s="21"/>
      <c r="HB184" s="21"/>
      <c r="HC184" s="21"/>
      <c r="HD184" s="21"/>
      <c r="HE184" s="21"/>
      <c r="HF184" s="21"/>
      <c r="HG184" s="21"/>
      <c r="HH184" s="21"/>
      <c r="HI184" s="21"/>
      <c r="HJ184" s="21"/>
      <c r="HK184" s="21"/>
      <c r="HL184" s="21"/>
      <c r="HM184" s="21"/>
      <c r="HN184" s="21"/>
      <c r="HO184" s="21"/>
      <c r="HP184" s="21"/>
      <c r="HQ184" s="21"/>
      <c r="HR184" s="21"/>
      <c r="HS184" s="21"/>
      <c r="HT184" s="21"/>
      <c r="HU184" s="21"/>
      <c r="HV184" s="21"/>
      <c r="HW184" s="21"/>
      <c r="HX184" s="21"/>
      <c r="HY184" s="21"/>
      <c r="HZ184" s="21"/>
      <c r="IA184" s="21"/>
      <c r="IB184" s="21"/>
      <c r="IC184" s="21"/>
      <c r="ID184" s="21"/>
      <c r="IE184" s="21"/>
      <c r="IF184" s="21"/>
      <c r="IG184" s="21"/>
      <c r="IH184" s="21"/>
      <c r="II184" s="21"/>
      <c r="IJ184" s="21"/>
      <c r="IK184" s="21"/>
      <c r="IL184" s="21"/>
      <c r="IM184" s="21"/>
    </row>
    <row r="185" spans="1:247" s="12" customFormat="1" ht="78.75" x14ac:dyDescent="0.25">
      <c r="A185" s="56" t="s">
        <v>308</v>
      </c>
      <c r="B185" s="16" t="s">
        <v>320</v>
      </c>
      <c r="C185" s="11">
        <v>1568.7</v>
      </c>
      <c r="D185" s="11">
        <v>0</v>
      </c>
      <c r="E185" s="11">
        <f t="shared" si="6"/>
        <v>-1568.7</v>
      </c>
      <c r="F185" s="11" t="s">
        <v>259</v>
      </c>
      <c r="G185" s="17">
        <v>0</v>
      </c>
      <c r="H185" s="17">
        <v>0</v>
      </c>
      <c r="I185" s="11">
        <f t="shared" si="7"/>
        <v>0</v>
      </c>
      <c r="J185" s="17">
        <v>1500</v>
      </c>
      <c r="K185" s="17">
        <v>1500</v>
      </c>
      <c r="L185" s="11">
        <f t="shared" si="8"/>
        <v>0</v>
      </c>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c r="FP185" s="21"/>
      <c r="FQ185" s="21"/>
      <c r="FR185" s="21"/>
      <c r="FS185" s="21"/>
      <c r="FT185" s="21"/>
      <c r="FU185" s="21"/>
      <c r="FV185" s="21"/>
      <c r="FW185" s="21"/>
      <c r="FX185" s="21"/>
      <c r="FY185" s="21"/>
      <c r="FZ185" s="21"/>
      <c r="GA185" s="21"/>
      <c r="GB185" s="21"/>
      <c r="GC185" s="21"/>
      <c r="GD185" s="21"/>
      <c r="GE185" s="21"/>
      <c r="GF185" s="21"/>
      <c r="GG185" s="21"/>
      <c r="GH185" s="21"/>
      <c r="GI185" s="21"/>
      <c r="GJ185" s="21"/>
      <c r="GK185" s="21"/>
      <c r="GL185" s="21"/>
      <c r="GM185" s="21"/>
      <c r="GN185" s="21"/>
      <c r="GO185" s="21"/>
      <c r="GP185" s="21"/>
      <c r="GQ185" s="21"/>
      <c r="GR185" s="21"/>
      <c r="GS185" s="21"/>
      <c r="GT185" s="21"/>
      <c r="GU185" s="21"/>
      <c r="GV185" s="21"/>
      <c r="GW185" s="21"/>
      <c r="GX185" s="21"/>
      <c r="GY185" s="21"/>
      <c r="GZ185" s="21"/>
      <c r="HA185" s="21"/>
      <c r="HB185" s="21"/>
      <c r="HC185" s="21"/>
      <c r="HD185" s="21"/>
      <c r="HE185" s="21"/>
      <c r="HF185" s="21"/>
      <c r="HG185" s="21"/>
      <c r="HH185" s="21"/>
      <c r="HI185" s="21"/>
      <c r="HJ185" s="21"/>
      <c r="HK185" s="21"/>
      <c r="HL185" s="21"/>
      <c r="HM185" s="21"/>
      <c r="HN185" s="21"/>
      <c r="HO185" s="21"/>
      <c r="HP185" s="21"/>
      <c r="HQ185" s="21"/>
      <c r="HR185" s="21"/>
      <c r="HS185" s="21"/>
      <c r="HT185" s="21"/>
      <c r="HU185" s="21"/>
      <c r="HV185" s="21"/>
      <c r="HW185" s="21"/>
      <c r="HX185" s="21"/>
      <c r="HY185" s="21"/>
      <c r="HZ185" s="21"/>
      <c r="IA185" s="21"/>
      <c r="IB185" s="21"/>
      <c r="IC185" s="21"/>
      <c r="ID185" s="21"/>
      <c r="IE185" s="21"/>
      <c r="IF185" s="21"/>
      <c r="IG185" s="21"/>
      <c r="IH185" s="21"/>
      <c r="II185" s="21"/>
      <c r="IJ185" s="21"/>
      <c r="IK185" s="21"/>
      <c r="IL185" s="21"/>
      <c r="IM185" s="21"/>
    </row>
    <row r="186" spans="1:247" s="12" customFormat="1" ht="39" customHeight="1" x14ac:dyDescent="0.25">
      <c r="A186" s="56" t="s">
        <v>308</v>
      </c>
      <c r="B186" s="16" t="s">
        <v>321</v>
      </c>
      <c r="C186" s="11">
        <v>234</v>
      </c>
      <c r="D186" s="11">
        <v>234</v>
      </c>
      <c r="E186" s="11">
        <f t="shared" si="6"/>
        <v>0</v>
      </c>
      <c r="F186" s="11"/>
      <c r="G186" s="11">
        <v>234</v>
      </c>
      <c r="H186" s="11">
        <v>234</v>
      </c>
      <c r="I186" s="11">
        <f t="shared" si="7"/>
        <v>0</v>
      </c>
      <c r="J186" s="11">
        <v>234</v>
      </c>
      <c r="K186" s="11">
        <v>234</v>
      </c>
      <c r="L186" s="11">
        <f t="shared" si="8"/>
        <v>0</v>
      </c>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c r="FP186" s="21"/>
      <c r="FQ186" s="21"/>
      <c r="FR186" s="21"/>
      <c r="FS186" s="21"/>
      <c r="FT186" s="21"/>
      <c r="FU186" s="21"/>
      <c r="FV186" s="21"/>
      <c r="FW186" s="21"/>
      <c r="FX186" s="21"/>
      <c r="FY186" s="21"/>
      <c r="FZ186" s="21"/>
      <c r="GA186" s="21"/>
      <c r="GB186" s="21"/>
      <c r="GC186" s="21"/>
      <c r="GD186" s="21"/>
      <c r="GE186" s="21"/>
      <c r="GF186" s="21"/>
      <c r="GG186" s="21"/>
      <c r="GH186" s="21"/>
      <c r="GI186" s="21"/>
      <c r="GJ186" s="21"/>
      <c r="GK186" s="21"/>
      <c r="GL186" s="21"/>
      <c r="GM186" s="21"/>
      <c r="GN186" s="21"/>
      <c r="GO186" s="21"/>
      <c r="GP186" s="21"/>
      <c r="GQ186" s="21"/>
      <c r="GR186" s="21"/>
      <c r="GS186" s="21"/>
      <c r="GT186" s="21"/>
      <c r="GU186" s="21"/>
      <c r="GV186" s="21"/>
      <c r="GW186" s="21"/>
      <c r="GX186" s="21"/>
      <c r="GY186" s="21"/>
      <c r="GZ186" s="21"/>
      <c r="HA186" s="21"/>
      <c r="HB186" s="21"/>
      <c r="HC186" s="21"/>
      <c r="HD186" s="21"/>
      <c r="HE186" s="21"/>
      <c r="HF186" s="21"/>
      <c r="HG186" s="21"/>
      <c r="HH186" s="21"/>
      <c r="HI186" s="21"/>
      <c r="HJ186" s="21"/>
      <c r="HK186" s="21"/>
      <c r="HL186" s="21"/>
      <c r="HM186" s="21"/>
      <c r="HN186" s="21"/>
      <c r="HO186" s="21"/>
      <c r="HP186" s="21"/>
      <c r="HQ186" s="21"/>
      <c r="HR186" s="21"/>
      <c r="HS186" s="21"/>
      <c r="HT186" s="21"/>
      <c r="HU186" s="21"/>
      <c r="HV186" s="21"/>
      <c r="HW186" s="21"/>
      <c r="HX186" s="21"/>
      <c r="HY186" s="21"/>
      <c r="HZ186" s="21"/>
      <c r="IA186" s="21"/>
      <c r="IB186" s="21"/>
      <c r="IC186" s="21"/>
      <c r="ID186" s="21"/>
      <c r="IE186" s="21"/>
      <c r="IF186" s="21"/>
      <c r="IG186" s="21"/>
      <c r="IH186" s="21"/>
      <c r="II186" s="21"/>
      <c r="IJ186" s="21"/>
      <c r="IK186" s="21"/>
      <c r="IL186" s="21"/>
      <c r="IM186" s="21"/>
    </row>
    <row r="187" spans="1:247" ht="94.5" x14ac:dyDescent="0.25">
      <c r="A187" s="52" t="s">
        <v>322</v>
      </c>
      <c r="B187" s="16" t="s">
        <v>323</v>
      </c>
      <c r="C187" s="11">
        <v>14643.3</v>
      </c>
      <c r="D187" s="11">
        <v>14643.3</v>
      </c>
      <c r="E187" s="11">
        <f t="shared" si="6"/>
        <v>0</v>
      </c>
      <c r="F187" s="11"/>
      <c r="G187" s="17">
        <v>40470</v>
      </c>
      <c r="H187" s="17">
        <v>40470</v>
      </c>
      <c r="I187" s="11">
        <f t="shared" si="7"/>
        <v>0</v>
      </c>
      <c r="J187" s="17">
        <v>1915.9</v>
      </c>
      <c r="K187" s="17">
        <v>1915.9</v>
      </c>
      <c r="L187" s="11">
        <f t="shared" si="8"/>
        <v>0</v>
      </c>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c r="FP187" s="21"/>
      <c r="FQ187" s="21"/>
      <c r="FR187" s="21"/>
      <c r="FS187" s="21"/>
      <c r="FT187" s="21"/>
      <c r="FU187" s="21"/>
      <c r="FV187" s="21"/>
      <c r="FW187" s="21"/>
      <c r="FX187" s="21"/>
      <c r="FY187" s="21"/>
      <c r="FZ187" s="21"/>
      <c r="GA187" s="21"/>
      <c r="GB187" s="21"/>
      <c r="GC187" s="21"/>
      <c r="GD187" s="21"/>
      <c r="GE187" s="21"/>
      <c r="GF187" s="21"/>
      <c r="GG187" s="21"/>
      <c r="GH187" s="21"/>
      <c r="GI187" s="21"/>
      <c r="GJ187" s="21"/>
      <c r="GK187" s="21"/>
      <c r="GL187" s="21"/>
      <c r="GM187" s="21"/>
      <c r="GN187" s="21"/>
      <c r="GO187" s="21"/>
      <c r="GP187" s="21"/>
      <c r="GQ187" s="21"/>
      <c r="GR187" s="21"/>
      <c r="GS187" s="21"/>
      <c r="GT187" s="21"/>
      <c r="GU187" s="21"/>
      <c r="GV187" s="21"/>
      <c r="GW187" s="21"/>
      <c r="GX187" s="21"/>
      <c r="GY187" s="21"/>
      <c r="GZ187" s="21"/>
      <c r="HA187" s="21"/>
      <c r="HB187" s="21"/>
      <c r="HC187" s="21"/>
      <c r="HD187" s="21"/>
      <c r="HE187" s="21"/>
      <c r="HF187" s="21"/>
      <c r="HG187" s="21"/>
      <c r="HH187" s="21"/>
      <c r="HI187" s="21"/>
      <c r="HJ187" s="21"/>
      <c r="HK187" s="21"/>
      <c r="HL187" s="21"/>
      <c r="HM187" s="21"/>
      <c r="HN187" s="21"/>
      <c r="HO187" s="21"/>
      <c r="HP187" s="21"/>
      <c r="HQ187" s="21"/>
      <c r="HR187" s="21"/>
      <c r="HS187" s="21"/>
      <c r="HT187" s="21"/>
      <c r="HU187" s="21"/>
      <c r="HV187" s="21"/>
      <c r="HW187" s="21"/>
      <c r="HX187" s="21"/>
      <c r="HY187" s="21"/>
      <c r="HZ187" s="21"/>
      <c r="IA187" s="21"/>
      <c r="IB187" s="21"/>
      <c r="IC187" s="21"/>
      <c r="ID187" s="21"/>
      <c r="IE187" s="21"/>
      <c r="IF187" s="21"/>
      <c r="IG187" s="21"/>
      <c r="IH187" s="21"/>
      <c r="II187" s="21"/>
      <c r="IJ187" s="21"/>
      <c r="IK187" s="21"/>
      <c r="IL187" s="21"/>
      <c r="IM187" s="21"/>
    </row>
    <row r="188" spans="1:247" s="43" customFormat="1" ht="65.25" customHeight="1" x14ac:dyDescent="0.25">
      <c r="A188" s="52" t="s">
        <v>322</v>
      </c>
      <c r="B188" s="55" t="s">
        <v>324</v>
      </c>
      <c r="C188" s="11">
        <v>0</v>
      </c>
      <c r="D188" s="11">
        <v>0</v>
      </c>
      <c r="E188" s="11">
        <f t="shared" si="6"/>
        <v>0</v>
      </c>
      <c r="F188" s="11"/>
      <c r="G188" s="17">
        <v>3920</v>
      </c>
      <c r="H188" s="17">
        <v>3920</v>
      </c>
      <c r="I188" s="11">
        <f t="shared" si="7"/>
        <v>0</v>
      </c>
      <c r="J188" s="17">
        <v>3920</v>
      </c>
      <c r="K188" s="17">
        <v>3920</v>
      </c>
      <c r="L188" s="11">
        <f t="shared" si="8"/>
        <v>0</v>
      </c>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c r="FP188" s="21"/>
      <c r="FQ188" s="21"/>
      <c r="FR188" s="21"/>
      <c r="FS188" s="21"/>
      <c r="FT188" s="21"/>
      <c r="FU188" s="21"/>
      <c r="FV188" s="21"/>
      <c r="FW188" s="21"/>
      <c r="FX188" s="21"/>
      <c r="FY188" s="21"/>
      <c r="FZ188" s="21"/>
      <c r="GA188" s="21"/>
      <c r="GB188" s="21"/>
      <c r="GC188" s="21"/>
      <c r="GD188" s="21"/>
      <c r="GE188" s="21"/>
      <c r="GF188" s="21"/>
      <c r="GG188" s="21"/>
      <c r="GH188" s="21"/>
      <c r="GI188" s="21"/>
      <c r="GJ188" s="21"/>
      <c r="GK188" s="21"/>
      <c r="GL188" s="21"/>
      <c r="GM188" s="21"/>
      <c r="GN188" s="21"/>
      <c r="GO188" s="21"/>
      <c r="GP188" s="21"/>
      <c r="GQ188" s="21"/>
      <c r="GR188" s="21"/>
      <c r="GS188" s="21"/>
      <c r="GT188" s="21"/>
      <c r="GU188" s="21"/>
      <c r="GV188" s="21"/>
      <c r="GW188" s="21"/>
      <c r="GX188" s="21"/>
      <c r="GY188" s="21"/>
      <c r="GZ188" s="21"/>
      <c r="HA188" s="21"/>
      <c r="HB188" s="21"/>
      <c r="HC188" s="21"/>
      <c r="HD188" s="21"/>
      <c r="HE188" s="21"/>
      <c r="HF188" s="21"/>
      <c r="HG188" s="21"/>
      <c r="HH188" s="21"/>
      <c r="HI188" s="21"/>
      <c r="HJ188" s="21"/>
      <c r="HK188" s="21"/>
      <c r="HL188" s="21"/>
      <c r="HM188" s="21"/>
      <c r="HN188" s="21"/>
      <c r="HO188" s="21"/>
      <c r="HP188" s="21"/>
      <c r="HQ188" s="21"/>
      <c r="HR188" s="21"/>
      <c r="HS188" s="21"/>
      <c r="HT188" s="21"/>
      <c r="HU188" s="21"/>
      <c r="HV188" s="21"/>
      <c r="HW188" s="21"/>
      <c r="HX188" s="21"/>
      <c r="HY188" s="21"/>
      <c r="HZ188" s="21"/>
      <c r="IA188" s="21"/>
      <c r="IB188" s="21"/>
      <c r="IC188" s="21"/>
      <c r="ID188" s="21"/>
      <c r="IE188" s="21"/>
      <c r="IF188" s="21"/>
      <c r="IG188" s="21"/>
      <c r="IH188" s="21"/>
      <c r="II188" s="21"/>
      <c r="IJ188" s="21"/>
      <c r="IK188" s="21"/>
      <c r="IL188" s="21"/>
      <c r="IM188" s="21"/>
    </row>
    <row r="189" spans="1:247" ht="31.5" x14ac:dyDescent="0.25">
      <c r="A189" s="8" t="s">
        <v>325</v>
      </c>
      <c r="B189" s="9" t="s">
        <v>326</v>
      </c>
      <c r="C189" s="10">
        <f>SUM(C190:C231)</f>
        <v>2841876.2999999989</v>
      </c>
      <c r="D189" s="10">
        <f>SUM(D190:D231)</f>
        <v>2844693.6999999997</v>
      </c>
      <c r="E189" s="11">
        <f t="shared" si="6"/>
        <v>2817.4000000008382</v>
      </c>
      <c r="F189" s="11"/>
      <c r="G189" s="10">
        <f>SUM(G190:G231)</f>
        <v>2816029.3999999994</v>
      </c>
      <c r="H189" s="10">
        <f>SUM(H190:H231)</f>
        <v>2816029.3999999994</v>
      </c>
      <c r="I189" s="11">
        <f t="shared" si="7"/>
        <v>0</v>
      </c>
      <c r="J189" s="10">
        <f>SUM(J190:J231)</f>
        <v>2869192.4000000004</v>
      </c>
      <c r="K189" s="10">
        <f>SUM(K190:K231)</f>
        <v>2869192.4000000004</v>
      </c>
      <c r="L189" s="11">
        <f t="shared" si="8"/>
        <v>0</v>
      </c>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c r="FP189" s="21"/>
      <c r="FQ189" s="21"/>
      <c r="FR189" s="21"/>
      <c r="FS189" s="21"/>
      <c r="FT189" s="21"/>
      <c r="FU189" s="21"/>
      <c r="FV189" s="21"/>
      <c r="FW189" s="21"/>
      <c r="FX189" s="21"/>
      <c r="FY189" s="21"/>
      <c r="FZ189" s="21"/>
      <c r="GA189" s="21"/>
      <c r="GB189" s="21"/>
      <c r="GC189" s="21"/>
      <c r="GD189" s="21"/>
      <c r="GE189" s="21"/>
      <c r="GF189" s="21"/>
      <c r="GG189" s="21"/>
      <c r="GH189" s="21"/>
      <c r="GI189" s="21"/>
      <c r="GJ189" s="21"/>
      <c r="GK189" s="21"/>
      <c r="GL189" s="21"/>
      <c r="GM189" s="21"/>
      <c r="GN189" s="21"/>
      <c r="GO189" s="21"/>
      <c r="GP189" s="21"/>
      <c r="GQ189" s="21"/>
      <c r="GR189" s="21"/>
      <c r="GS189" s="21"/>
      <c r="GT189" s="21"/>
      <c r="GU189" s="21"/>
      <c r="GV189" s="21"/>
      <c r="GW189" s="21"/>
      <c r="GX189" s="21"/>
      <c r="GY189" s="21"/>
      <c r="GZ189" s="21"/>
      <c r="HA189" s="21"/>
      <c r="HB189" s="21"/>
      <c r="HC189" s="21"/>
      <c r="HD189" s="21"/>
      <c r="HE189" s="21"/>
      <c r="HF189" s="21"/>
      <c r="HG189" s="21"/>
      <c r="HH189" s="21"/>
      <c r="HI189" s="21"/>
      <c r="HJ189" s="21"/>
      <c r="HK189" s="21"/>
      <c r="HL189" s="21"/>
      <c r="HM189" s="21"/>
      <c r="HN189" s="21"/>
      <c r="HO189" s="21"/>
      <c r="HP189" s="21"/>
      <c r="HQ189" s="21"/>
      <c r="HR189" s="21"/>
      <c r="HS189" s="21"/>
      <c r="HT189" s="21"/>
      <c r="HU189" s="21"/>
      <c r="HV189" s="21"/>
      <c r="HW189" s="21"/>
      <c r="HX189" s="21"/>
      <c r="HY189" s="21"/>
      <c r="HZ189" s="21"/>
      <c r="IA189" s="21"/>
      <c r="IB189" s="21"/>
      <c r="IC189" s="21"/>
      <c r="ID189" s="21"/>
      <c r="IE189" s="21"/>
      <c r="IF189" s="21"/>
      <c r="IG189" s="21"/>
      <c r="IH189" s="21"/>
      <c r="II189" s="21"/>
      <c r="IJ189" s="21"/>
      <c r="IK189" s="21"/>
      <c r="IL189" s="21"/>
      <c r="IM189" s="21"/>
    </row>
    <row r="190" spans="1:247" ht="47.25" x14ac:dyDescent="0.25">
      <c r="A190" s="7" t="s">
        <v>327</v>
      </c>
      <c r="B190" s="16" t="s">
        <v>328</v>
      </c>
      <c r="C190" s="11">
        <v>9225.9</v>
      </c>
      <c r="D190" s="11">
        <v>9225.9</v>
      </c>
      <c r="E190" s="11">
        <f t="shared" si="6"/>
        <v>0</v>
      </c>
      <c r="F190" s="11"/>
      <c r="G190" s="17">
        <v>11117.9</v>
      </c>
      <c r="H190" s="17">
        <v>11117.9</v>
      </c>
      <c r="I190" s="11">
        <f t="shared" si="7"/>
        <v>0</v>
      </c>
      <c r="J190" s="17">
        <v>11480.2</v>
      </c>
      <c r="K190" s="17">
        <v>11480.2</v>
      </c>
      <c r="L190" s="11">
        <f t="shared" si="8"/>
        <v>0</v>
      </c>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c r="FP190" s="21"/>
      <c r="FQ190" s="21"/>
      <c r="FR190" s="21"/>
      <c r="FS190" s="21"/>
      <c r="FT190" s="21"/>
      <c r="FU190" s="21"/>
      <c r="FV190" s="21"/>
      <c r="FW190" s="21"/>
      <c r="FX190" s="21"/>
      <c r="FY190" s="21"/>
      <c r="FZ190" s="21"/>
      <c r="GA190" s="21"/>
      <c r="GB190" s="21"/>
      <c r="GC190" s="21"/>
      <c r="GD190" s="21"/>
      <c r="GE190" s="21"/>
      <c r="GF190" s="21"/>
      <c r="GG190" s="21"/>
      <c r="GH190" s="21"/>
      <c r="GI190" s="21"/>
      <c r="GJ190" s="21"/>
      <c r="GK190" s="21"/>
      <c r="GL190" s="21"/>
      <c r="GM190" s="21"/>
      <c r="GN190" s="21"/>
      <c r="GO190" s="21"/>
      <c r="GP190" s="21"/>
      <c r="GQ190" s="21"/>
      <c r="GR190" s="21"/>
      <c r="GS190" s="21"/>
      <c r="GT190" s="21"/>
      <c r="GU190" s="21"/>
      <c r="GV190" s="21"/>
      <c r="GW190" s="21"/>
      <c r="GX190" s="21"/>
      <c r="GY190" s="21"/>
      <c r="GZ190" s="21"/>
      <c r="HA190" s="21"/>
      <c r="HB190" s="21"/>
      <c r="HC190" s="21"/>
      <c r="HD190" s="21"/>
      <c r="HE190" s="21"/>
      <c r="HF190" s="21"/>
      <c r="HG190" s="21"/>
      <c r="HH190" s="21"/>
      <c r="HI190" s="21"/>
      <c r="HJ190" s="21"/>
      <c r="HK190" s="21"/>
      <c r="HL190" s="21"/>
      <c r="HM190" s="21"/>
      <c r="HN190" s="21"/>
      <c r="HO190" s="21"/>
      <c r="HP190" s="21"/>
      <c r="HQ190" s="21"/>
      <c r="HR190" s="21"/>
      <c r="HS190" s="21"/>
      <c r="HT190" s="21"/>
      <c r="HU190" s="21"/>
      <c r="HV190" s="21"/>
      <c r="HW190" s="21"/>
      <c r="HX190" s="21"/>
      <c r="HY190" s="21"/>
      <c r="HZ190" s="21"/>
      <c r="IA190" s="21"/>
      <c r="IB190" s="21"/>
      <c r="IC190" s="21"/>
      <c r="ID190" s="21"/>
      <c r="IE190" s="21"/>
      <c r="IF190" s="21"/>
      <c r="IG190" s="21"/>
      <c r="IH190" s="21"/>
      <c r="II190" s="21"/>
      <c r="IJ190" s="21"/>
      <c r="IK190" s="21"/>
      <c r="IL190" s="21"/>
      <c r="IM190" s="21"/>
    </row>
    <row r="191" spans="1:247" ht="47.25" x14ac:dyDescent="0.25">
      <c r="A191" s="7" t="s">
        <v>329</v>
      </c>
      <c r="B191" s="16" t="s">
        <v>330</v>
      </c>
      <c r="C191" s="11">
        <v>166607.20000000001</v>
      </c>
      <c r="D191" s="11">
        <v>166607.20000000001</v>
      </c>
      <c r="E191" s="11">
        <f t="shared" si="6"/>
        <v>0</v>
      </c>
      <c r="F191" s="11"/>
      <c r="G191" s="17">
        <v>242589.2</v>
      </c>
      <c r="H191" s="17">
        <v>242589.2</v>
      </c>
      <c r="I191" s="11">
        <f t="shared" si="7"/>
        <v>0</v>
      </c>
      <c r="J191" s="17">
        <v>273694.40000000002</v>
      </c>
      <c r="K191" s="17">
        <v>273694.40000000002</v>
      </c>
      <c r="L191" s="11">
        <f t="shared" si="8"/>
        <v>0</v>
      </c>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c r="FP191" s="21"/>
      <c r="FQ191" s="21"/>
      <c r="FR191" s="21"/>
      <c r="FS191" s="21"/>
      <c r="FT191" s="21"/>
      <c r="FU191" s="21"/>
      <c r="FV191" s="21"/>
      <c r="FW191" s="21"/>
      <c r="FX191" s="21"/>
      <c r="FY191" s="21"/>
      <c r="FZ191" s="21"/>
      <c r="GA191" s="21"/>
      <c r="GB191" s="21"/>
      <c r="GC191" s="21"/>
      <c r="GD191" s="21"/>
      <c r="GE191" s="21"/>
      <c r="GF191" s="21"/>
      <c r="GG191" s="21"/>
      <c r="GH191" s="21"/>
      <c r="GI191" s="21"/>
      <c r="GJ191" s="21"/>
      <c r="GK191" s="21"/>
      <c r="GL191" s="21"/>
      <c r="GM191" s="21"/>
      <c r="GN191" s="21"/>
      <c r="GO191" s="21"/>
      <c r="GP191" s="21"/>
      <c r="GQ191" s="21"/>
      <c r="GR191" s="21"/>
      <c r="GS191" s="21"/>
      <c r="GT191" s="21"/>
      <c r="GU191" s="21"/>
      <c r="GV191" s="21"/>
      <c r="GW191" s="21"/>
      <c r="GX191" s="21"/>
      <c r="GY191" s="21"/>
      <c r="GZ191" s="21"/>
      <c r="HA191" s="21"/>
      <c r="HB191" s="21"/>
      <c r="HC191" s="21"/>
      <c r="HD191" s="21"/>
      <c r="HE191" s="21"/>
      <c r="HF191" s="21"/>
      <c r="HG191" s="21"/>
      <c r="HH191" s="21"/>
      <c r="HI191" s="21"/>
      <c r="HJ191" s="21"/>
      <c r="HK191" s="21"/>
      <c r="HL191" s="21"/>
      <c r="HM191" s="21"/>
      <c r="HN191" s="21"/>
      <c r="HO191" s="21"/>
      <c r="HP191" s="21"/>
      <c r="HQ191" s="21"/>
      <c r="HR191" s="21"/>
      <c r="HS191" s="21"/>
      <c r="HT191" s="21"/>
      <c r="HU191" s="21"/>
      <c r="HV191" s="21"/>
      <c r="HW191" s="21"/>
      <c r="HX191" s="21"/>
      <c r="HY191" s="21"/>
      <c r="HZ191" s="21"/>
      <c r="IA191" s="21"/>
      <c r="IB191" s="21"/>
      <c r="IC191" s="21"/>
      <c r="ID191" s="21"/>
      <c r="IE191" s="21"/>
      <c r="IF191" s="21"/>
      <c r="IG191" s="21"/>
      <c r="IH191" s="21"/>
      <c r="II191" s="21"/>
      <c r="IJ191" s="21"/>
      <c r="IK191" s="21"/>
      <c r="IL191" s="21"/>
      <c r="IM191" s="21"/>
    </row>
    <row r="192" spans="1:247" ht="51.75" customHeight="1" x14ac:dyDescent="0.25">
      <c r="A192" s="7" t="s">
        <v>331</v>
      </c>
      <c r="B192" s="16" t="s">
        <v>332</v>
      </c>
      <c r="C192" s="11">
        <v>1066</v>
      </c>
      <c r="D192" s="11">
        <v>1066</v>
      </c>
      <c r="E192" s="11">
        <f>D192-C192</f>
        <v>0</v>
      </c>
      <c r="F192" s="11"/>
      <c r="G192" s="11">
        <v>1066</v>
      </c>
      <c r="H192" s="11">
        <v>1066</v>
      </c>
      <c r="I192" s="11">
        <f>H192-G192</f>
        <v>0</v>
      </c>
      <c r="J192" s="11">
        <v>1066</v>
      </c>
      <c r="K192" s="11">
        <v>1066</v>
      </c>
      <c r="L192" s="11">
        <f>K192-J192</f>
        <v>0</v>
      </c>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c r="FP192" s="21"/>
      <c r="FQ192" s="21"/>
      <c r="FR192" s="21"/>
      <c r="FS192" s="21"/>
      <c r="FT192" s="21"/>
      <c r="FU192" s="21"/>
      <c r="FV192" s="21"/>
      <c r="FW192" s="21"/>
      <c r="FX192" s="21"/>
      <c r="FY192" s="21"/>
      <c r="FZ192" s="21"/>
      <c r="GA192" s="21"/>
      <c r="GB192" s="21"/>
      <c r="GC192" s="21"/>
      <c r="GD192" s="21"/>
      <c r="GE192" s="21"/>
      <c r="GF192" s="21"/>
      <c r="GG192" s="21"/>
      <c r="GH192" s="21"/>
      <c r="GI192" s="21"/>
      <c r="GJ192" s="21"/>
      <c r="GK192" s="21"/>
      <c r="GL192" s="21"/>
      <c r="GM192" s="21"/>
      <c r="GN192" s="21"/>
      <c r="GO192" s="21"/>
      <c r="GP192" s="21"/>
      <c r="GQ192" s="21"/>
      <c r="GR192" s="21"/>
      <c r="GS192" s="21"/>
      <c r="GT192" s="21"/>
      <c r="GU192" s="21"/>
      <c r="GV192" s="21"/>
      <c r="GW192" s="21"/>
      <c r="GX192" s="21"/>
      <c r="GY192" s="21"/>
      <c r="GZ192" s="21"/>
      <c r="HA192" s="21"/>
      <c r="HB192" s="21"/>
      <c r="HC192" s="21"/>
      <c r="HD192" s="21"/>
      <c r="HE192" s="21"/>
      <c r="HF192" s="21"/>
      <c r="HG192" s="21"/>
      <c r="HH192" s="21"/>
      <c r="HI192" s="21"/>
      <c r="HJ192" s="21"/>
      <c r="HK192" s="21"/>
      <c r="HL192" s="21"/>
      <c r="HM192" s="21"/>
      <c r="HN192" s="21"/>
      <c r="HO192" s="21"/>
      <c r="HP192" s="21"/>
      <c r="HQ192" s="21"/>
      <c r="HR192" s="21"/>
      <c r="HS192" s="21"/>
      <c r="HT192" s="21"/>
      <c r="HU192" s="21"/>
      <c r="HV192" s="21"/>
      <c r="HW192" s="21"/>
      <c r="HX192" s="21"/>
      <c r="HY192" s="21"/>
      <c r="HZ192" s="21"/>
      <c r="IA192" s="21"/>
      <c r="IB192" s="21"/>
      <c r="IC192" s="21"/>
      <c r="ID192" s="21"/>
      <c r="IE192" s="21"/>
      <c r="IF192" s="21"/>
      <c r="IG192" s="21"/>
      <c r="IH192" s="21"/>
      <c r="II192" s="21"/>
      <c r="IJ192" s="21"/>
      <c r="IK192" s="21"/>
      <c r="IL192" s="21"/>
      <c r="IM192" s="21"/>
    </row>
    <row r="193" spans="1:247" ht="63" x14ac:dyDescent="0.25">
      <c r="A193" s="7" t="s">
        <v>331</v>
      </c>
      <c r="B193" s="16" t="s">
        <v>333</v>
      </c>
      <c r="C193" s="11">
        <v>3972.5</v>
      </c>
      <c r="D193" s="11">
        <v>3972.5</v>
      </c>
      <c r="E193" s="11">
        <f t="shared" si="6"/>
        <v>0</v>
      </c>
      <c r="F193" s="11"/>
      <c r="G193" s="11">
        <v>3972.5</v>
      </c>
      <c r="H193" s="11">
        <v>3972.5</v>
      </c>
      <c r="I193" s="11">
        <f t="shared" si="7"/>
        <v>0</v>
      </c>
      <c r="J193" s="11">
        <v>3972.5</v>
      </c>
      <c r="K193" s="11">
        <v>3972.5</v>
      </c>
      <c r="L193" s="11">
        <f t="shared" si="8"/>
        <v>0</v>
      </c>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c r="FP193" s="21"/>
      <c r="FQ193" s="21"/>
      <c r="FR193" s="21"/>
      <c r="FS193" s="21"/>
      <c r="FT193" s="21"/>
      <c r="FU193" s="21"/>
      <c r="FV193" s="21"/>
      <c r="FW193" s="21"/>
      <c r="FX193" s="21"/>
      <c r="FY193" s="21"/>
      <c r="FZ193" s="21"/>
      <c r="GA193" s="21"/>
      <c r="GB193" s="21"/>
      <c r="GC193" s="21"/>
      <c r="GD193" s="21"/>
      <c r="GE193" s="21"/>
      <c r="GF193" s="21"/>
      <c r="GG193" s="21"/>
      <c r="GH193" s="21"/>
      <c r="GI193" s="21"/>
      <c r="GJ193" s="21"/>
      <c r="GK193" s="21"/>
      <c r="GL193" s="21"/>
      <c r="GM193" s="21"/>
      <c r="GN193" s="21"/>
      <c r="GO193" s="21"/>
      <c r="GP193" s="21"/>
      <c r="GQ193" s="21"/>
      <c r="GR193" s="21"/>
      <c r="GS193" s="21"/>
      <c r="GT193" s="21"/>
      <c r="GU193" s="21"/>
      <c r="GV193" s="21"/>
      <c r="GW193" s="21"/>
      <c r="GX193" s="21"/>
      <c r="GY193" s="21"/>
      <c r="GZ193" s="21"/>
      <c r="HA193" s="21"/>
      <c r="HB193" s="21"/>
      <c r="HC193" s="21"/>
      <c r="HD193" s="21"/>
      <c r="HE193" s="21"/>
      <c r="HF193" s="21"/>
      <c r="HG193" s="21"/>
      <c r="HH193" s="21"/>
      <c r="HI193" s="21"/>
      <c r="HJ193" s="21"/>
      <c r="HK193" s="21"/>
      <c r="HL193" s="21"/>
      <c r="HM193" s="21"/>
      <c r="HN193" s="21"/>
      <c r="HO193" s="21"/>
      <c r="HP193" s="21"/>
      <c r="HQ193" s="21"/>
      <c r="HR193" s="21"/>
      <c r="HS193" s="21"/>
      <c r="HT193" s="21"/>
      <c r="HU193" s="21"/>
      <c r="HV193" s="21"/>
      <c r="HW193" s="21"/>
      <c r="HX193" s="21"/>
      <c r="HY193" s="21"/>
      <c r="HZ193" s="21"/>
      <c r="IA193" s="21"/>
      <c r="IB193" s="21"/>
      <c r="IC193" s="21"/>
      <c r="ID193" s="21"/>
      <c r="IE193" s="21"/>
      <c r="IF193" s="21"/>
      <c r="IG193" s="21"/>
      <c r="IH193" s="21"/>
      <c r="II193" s="21"/>
      <c r="IJ193" s="21"/>
      <c r="IK193" s="21"/>
      <c r="IL193" s="21"/>
      <c r="IM193" s="21"/>
    </row>
    <row r="194" spans="1:247" ht="63" x14ac:dyDescent="0.25">
      <c r="A194" s="7" t="s">
        <v>331</v>
      </c>
      <c r="B194" s="16" t="s">
        <v>334</v>
      </c>
      <c r="C194" s="11">
        <v>236.4</v>
      </c>
      <c r="D194" s="11">
        <v>236.4</v>
      </c>
      <c r="E194" s="11">
        <f t="shared" si="6"/>
        <v>0</v>
      </c>
      <c r="F194" s="11"/>
      <c r="G194" s="11">
        <v>236.4</v>
      </c>
      <c r="H194" s="11">
        <v>236.4</v>
      </c>
      <c r="I194" s="11">
        <f t="shared" si="7"/>
        <v>0</v>
      </c>
      <c r="J194" s="11">
        <v>236.4</v>
      </c>
      <c r="K194" s="11">
        <v>236.4</v>
      </c>
      <c r="L194" s="11">
        <f t="shared" si="8"/>
        <v>0</v>
      </c>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c r="FP194" s="21"/>
      <c r="FQ194" s="21"/>
      <c r="FR194" s="21"/>
      <c r="FS194" s="21"/>
      <c r="FT194" s="21"/>
      <c r="FU194" s="21"/>
      <c r="FV194" s="21"/>
      <c r="FW194" s="21"/>
      <c r="FX194" s="21"/>
      <c r="FY194" s="21"/>
      <c r="FZ194" s="21"/>
      <c r="GA194" s="21"/>
      <c r="GB194" s="21"/>
      <c r="GC194" s="21"/>
      <c r="GD194" s="21"/>
      <c r="GE194" s="21"/>
      <c r="GF194" s="21"/>
      <c r="GG194" s="21"/>
      <c r="GH194" s="21"/>
      <c r="GI194" s="21"/>
      <c r="GJ194" s="21"/>
      <c r="GK194" s="21"/>
      <c r="GL194" s="21"/>
      <c r="GM194" s="21"/>
      <c r="GN194" s="21"/>
      <c r="GO194" s="21"/>
      <c r="GP194" s="21"/>
      <c r="GQ194" s="21"/>
      <c r="GR194" s="21"/>
      <c r="GS194" s="21"/>
      <c r="GT194" s="21"/>
      <c r="GU194" s="21"/>
      <c r="GV194" s="21"/>
      <c r="GW194" s="21"/>
      <c r="GX194" s="21"/>
      <c r="GY194" s="21"/>
      <c r="GZ194" s="21"/>
      <c r="HA194" s="21"/>
      <c r="HB194" s="21"/>
      <c r="HC194" s="21"/>
      <c r="HD194" s="21"/>
      <c r="HE194" s="21"/>
      <c r="HF194" s="21"/>
      <c r="HG194" s="21"/>
      <c r="HH194" s="21"/>
      <c r="HI194" s="21"/>
      <c r="HJ194" s="21"/>
      <c r="HK194" s="21"/>
      <c r="HL194" s="21"/>
      <c r="HM194" s="21"/>
      <c r="HN194" s="21"/>
      <c r="HO194" s="21"/>
      <c r="HP194" s="21"/>
      <c r="HQ194" s="21"/>
      <c r="HR194" s="21"/>
      <c r="HS194" s="21"/>
      <c r="HT194" s="21"/>
      <c r="HU194" s="21"/>
      <c r="HV194" s="21"/>
      <c r="HW194" s="21"/>
      <c r="HX194" s="21"/>
      <c r="HY194" s="21"/>
      <c r="HZ194" s="21"/>
      <c r="IA194" s="21"/>
      <c r="IB194" s="21"/>
      <c r="IC194" s="21"/>
      <c r="ID194" s="21"/>
      <c r="IE194" s="21"/>
      <c r="IF194" s="21"/>
      <c r="IG194" s="21"/>
      <c r="IH194" s="21"/>
      <c r="II194" s="21"/>
      <c r="IJ194" s="21"/>
      <c r="IK194" s="21"/>
      <c r="IL194" s="21"/>
      <c r="IM194" s="21"/>
    </row>
    <row r="195" spans="1:247" ht="78" customHeight="1" x14ac:dyDescent="0.25">
      <c r="A195" s="7" t="s">
        <v>331</v>
      </c>
      <c r="B195" s="16" t="s">
        <v>335</v>
      </c>
      <c r="C195" s="11">
        <v>120.7</v>
      </c>
      <c r="D195" s="11">
        <v>120.7</v>
      </c>
      <c r="E195" s="11">
        <f t="shared" si="6"/>
        <v>0</v>
      </c>
      <c r="F195" s="11"/>
      <c r="G195" s="17">
        <v>110.1</v>
      </c>
      <c r="H195" s="17">
        <v>110.1</v>
      </c>
      <c r="I195" s="11">
        <f t="shared" si="7"/>
        <v>0</v>
      </c>
      <c r="J195" s="17">
        <v>110.1</v>
      </c>
      <c r="K195" s="17">
        <v>110.1</v>
      </c>
      <c r="L195" s="11">
        <f t="shared" si="8"/>
        <v>0</v>
      </c>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c r="FP195" s="21"/>
      <c r="FQ195" s="21"/>
      <c r="FR195" s="21"/>
      <c r="FS195" s="21"/>
      <c r="FT195" s="21"/>
      <c r="FU195" s="21"/>
      <c r="FV195" s="21"/>
      <c r="FW195" s="21"/>
      <c r="FX195" s="21"/>
      <c r="FY195" s="21"/>
      <c r="FZ195" s="21"/>
      <c r="GA195" s="21"/>
      <c r="GB195" s="21"/>
      <c r="GC195" s="21"/>
      <c r="GD195" s="21"/>
      <c r="GE195" s="21"/>
      <c r="GF195" s="21"/>
      <c r="GG195" s="21"/>
      <c r="GH195" s="21"/>
      <c r="GI195" s="21"/>
      <c r="GJ195" s="21"/>
      <c r="GK195" s="21"/>
      <c r="GL195" s="21"/>
      <c r="GM195" s="21"/>
      <c r="GN195" s="21"/>
      <c r="GO195" s="21"/>
      <c r="GP195" s="21"/>
      <c r="GQ195" s="21"/>
      <c r="GR195" s="21"/>
      <c r="GS195" s="21"/>
      <c r="GT195" s="21"/>
      <c r="GU195" s="21"/>
      <c r="GV195" s="21"/>
      <c r="GW195" s="21"/>
      <c r="GX195" s="21"/>
      <c r="GY195" s="21"/>
      <c r="GZ195" s="21"/>
      <c r="HA195" s="21"/>
      <c r="HB195" s="21"/>
      <c r="HC195" s="21"/>
      <c r="HD195" s="21"/>
      <c r="HE195" s="21"/>
      <c r="HF195" s="21"/>
      <c r="HG195" s="21"/>
      <c r="HH195" s="21"/>
      <c r="HI195" s="21"/>
      <c r="HJ195" s="21"/>
      <c r="HK195" s="21"/>
      <c r="HL195" s="21"/>
      <c r="HM195" s="21"/>
      <c r="HN195" s="21"/>
      <c r="HO195" s="21"/>
      <c r="HP195" s="21"/>
      <c r="HQ195" s="21"/>
      <c r="HR195" s="21"/>
      <c r="HS195" s="21"/>
      <c r="HT195" s="21"/>
      <c r="HU195" s="21"/>
      <c r="HV195" s="21"/>
      <c r="HW195" s="21"/>
      <c r="HX195" s="21"/>
      <c r="HY195" s="21"/>
      <c r="HZ195" s="21"/>
      <c r="IA195" s="21"/>
      <c r="IB195" s="21"/>
      <c r="IC195" s="21"/>
      <c r="ID195" s="21"/>
      <c r="IE195" s="21"/>
      <c r="IF195" s="21"/>
      <c r="IG195" s="21"/>
      <c r="IH195" s="21"/>
      <c r="II195" s="21"/>
      <c r="IJ195" s="21"/>
      <c r="IK195" s="21"/>
      <c r="IL195" s="21"/>
      <c r="IM195" s="21"/>
    </row>
    <row r="196" spans="1:247" ht="63" x14ac:dyDescent="0.25">
      <c r="A196" s="7" t="s">
        <v>331</v>
      </c>
      <c r="B196" s="16" t="s">
        <v>336</v>
      </c>
      <c r="C196" s="11">
        <v>458.1</v>
      </c>
      <c r="D196" s="11">
        <v>458.1</v>
      </c>
      <c r="E196" s="11">
        <f t="shared" si="6"/>
        <v>0</v>
      </c>
      <c r="F196" s="11"/>
      <c r="G196" s="17">
        <v>418.5</v>
      </c>
      <c r="H196" s="17">
        <v>418.5</v>
      </c>
      <c r="I196" s="11">
        <f t="shared" si="7"/>
        <v>0</v>
      </c>
      <c r="J196" s="17">
        <v>418.5</v>
      </c>
      <c r="K196" s="17">
        <v>418.5</v>
      </c>
      <c r="L196" s="11">
        <f t="shared" si="8"/>
        <v>0</v>
      </c>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c r="FP196" s="21"/>
      <c r="FQ196" s="21"/>
      <c r="FR196" s="21"/>
      <c r="FS196" s="21"/>
      <c r="FT196" s="21"/>
      <c r="FU196" s="21"/>
      <c r="FV196" s="21"/>
      <c r="FW196" s="21"/>
      <c r="FX196" s="21"/>
      <c r="FY196" s="21"/>
      <c r="FZ196" s="21"/>
      <c r="GA196" s="21"/>
      <c r="GB196" s="21"/>
      <c r="GC196" s="21"/>
      <c r="GD196" s="21"/>
      <c r="GE196" s="21"/>
      <c r="GF196" s="21"/>
      <c r="GG196" s="21"/>
      <c r="GH196" s="21"/>
      <c r="GI196" s="21"/>
      <c r="GJ196" s="21"/>
      <c r="GK196" s="21"/>
      <c r="GL196" s="21"/>
      <c r="GM196" s="21"/>
      <c r="GN196" s="21"/>
      <c r="GO196" s="21"/>
      <c r="GP196" s="21"/>
      <c r="GQ196" s="21"/>
      <c r="GR196" s="21"/>
      <c r="GS196" s="21"/>
      <c r="GT196" s="21"/>
      <c r="GU196" s="21"/>
      <c r="GV196" s="21"/>
      <c r="GW196" s="21"/>
      <c r="GX196" s="21"/>
      <c r="GY196" s="21"/>
      <c r="GZ196" s="21"/>
      <c r="HA196" s="21"/>
      <c r="HB196" s="21"/>
      <c r="HC196" s="21"/>
      <c r="HD196" s="21"/>
      <c r="HE196" s="21"/>
      <c r="HF196" s="21"/>
      <c r="HG196" s="21"/>
      <c r="HH196" s="21"/>
      <c r="HI196" s="21"/>
      <c r="HJ196" s="21"/>
      <c r="HK196" s="21"/>
      <c r="HL196" s="21"/>
      <c r="HM196" s="21"/>
      <c r="HN196" s="21"/>
      <c r="HO196" s="21"/>
      <c r="HP196" s="21"/>
      <c r="HQ196" s="21"/>
      <c r="HR196" s="21"/>
      <c r="HS196" s="21"/>
      <c r="HT196" s="21"/>
      <c r="HU196" s="21"/>
      <c r="HV196" s="21"/>
      <c r="HW196" s="21"/>
      <c r="HX196" s="21"/>
      <c r="HY196" s="21"/>
      <c r="HZ196" s="21"/>
      <c r="IA196" s="21"/>
      <c r="IB196" s="21"/>
      <c r="IC196" s="21"/>
      <c r="ID196" s="21"/>
      <c r="IE196" s="21"/>
      <c r="IF196" s="21"/>
      <c r="IG196" s="21"/>
      <c r="IH196" s="21"/>
      <c r="II196" s="21"/>
      <c r="IJ196" s="21"/>
      <c r="IK196" s="21"/>
      <c r="IL196" s="21"/>
      <c r="IM196" s="21"/>
    </row>
    <row r="197" spans="1:247" ht="78.75" x14ac:dyDescent="0.25">
      <c r="A197" s="7" t="s">
        <v>337</v>
      </c>
      <c r="B197" s="16" t="s">
        <v>338</v>
      </c>
      <c r="C197" s="11">
        <v>56400</v>
      </c>
      <c r="D197" s="11">
        <v>56400</v>
      </c>
      <c r="E197" s="11">
        <f t="shared" si="6"/>
        <v>0</v>
      </c>
      <c r="F197" s="11"/>
      <c r="G197" s="17">
        <v>81876.5</v>
      </c>
      <c r="H197" s="17">
        <v>81876.5</v>
      </c>
      <c r="I197" s="11">
        <f t="shared" si="7"/>
        <v>0</v>
      </c>
      <c r="J197" s="17">
        <v>82827.199999999997</v>
      </c>
      <c r="K197" s="17">
        <v>82827.199999999997</v>
      </c>
      <c r="L197" s="11">
        <f t="shared" si="8"/>
        <v>0</v>
      </c>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c r="FP197" s="21"/>
      <c r="FQ197" s="21"/>
      <c r="FR197" s="21"/>
      <c r="FS197" s="21"/>
      <c r="FT197" s="21"/>
      <c r="FU197" s="21"/>
      <c r="FV197" s="21"/>
      <c r="FW197" s="21"/>
      <c r="FX197" s="21"/>
      <c r="FY197" s="21"/>
      <c r="FZ197" s="21"/>
      <c r="GA197" s="21"/>
      <c r="GB197" s="21"/>
      <c r="GC197" s="21"/>
      <c r="GD197" s="21"/>
      <c r="GE197" s="21"/>
      <c r="GF197" s="21"/>
      <c r="GG197" s="21"/>
      <c r="GH197" s="21"/>
      <c r="GI197" s="21"/>
      <c r="GJ197" s="21"/>
      <c r="GK197" s="21"/>
      <c r="GL197" s="21"/>
      <c r="GM197" s="21"/>
      <c r="GN197" s="21"/>
      <c r="GO197" s="21"/>
      <c r="GP197" s="21"/>
      <c r="GQ197" s="21"/>
      <c r="GR197" s="21"/>
      <c r="GS197" s="21"/>
      <c r="GT197" s="21"/>
      <c r="GU197" s="21"/>
      <c r="GV197" s="21"/>
      <c r="GW197" s="21"/>
      <c r="GX197" s="21"/>
      <c r="GY197" s="21"/>
      <c r="GZ197" s="21"/>
      <c r="HA197" s="21"/>
      <c r="HB197" s="21"/>
      <c r="HC197" s="21"/>
      <c r="HD197" s="21"/>
      <c r="HE197" s="21"/>
      <c r="HF197" s="21"/>
      <c r="HG197" s="21"/>
      <c r="HH197" s="21"/>
      <c r="HI197" s="21"/>
      <c r="HJ197" s="21"/>
      <c r="HK197" s="21"/>
      <c r="HL197" s="21"/>
      <c r="HM197" s="21"/>
      <c r="HN197" s="21"/>
      <c r="HO197" s="21"/>
      <c r="HP197" s="21"/>
      <c r="HQ197" s="21"/>
      <c r="HR197" s="21"/>
      <c r="HS197" s="21"/>
      <c r="HT197" s="21"/>
      <c r="HU197" s="21"/>
      <c r="HV197" s="21"/>
      <c r="HW197" s="21"/>
      <c r="HX197" s="21"/>
      <c r="HY197" s="21"/>
      <c r="HZ197" s="21"/>
      <c r="IA197" s="21"/>
      <c r="IB197" s="21"/>
      <c r="IC197" s="21"/>
      <c r="ID197" s="21"/>
      <c r="IE197" s="21"/>
      <c r="IF197" s="21"/>
      <c r="IG197" s="21"/>
      <c r="IH197" s="21"/>
      <c r="II197" s="21"/>
      <c r="IJ197" s="21"/>
      <c r="IK197" s="21"/>
      <c r="IL197" s="21"/>
      <c r="IM197" s="21"/>
    </row>
    <row r="198" spans="1:247" ht="63" customHeight="1" x14ac:dyDescent="0.25">
      <c r="A198" s="7" t="s">
        <v>337</v>
      </c>
      <c r="B198" s="16" t="s">
        <v>339</v>
      </c>
      <c r="C198" s="11">
        <v>7503.1</v>
      </c>
      <c r="D198" s="11">
        <v>7503.1</v>
      </c>
      <c r="E198" s="11">
        <f t="shared" si="6"/>
        <v>0</v>
      </c>
      <c r="F198" s="11"/>
      <c r="G198" s="17">
        <v>6803</v>
      </c>
      <c r="H198" s="17">
        <v>6803</v>
      </c>
      <c r="I198" s="11">
        <f t="shared" si="7"/>
        <v>0</v>
      </c>
      <c r="J198" s="17">
        <v>6803</v>
      </c>
      <c r="K198" s="17">
        <v>6803</v>
      </c>
      <c r="L198" s="11">
        <f t="shared" si="8"/>
        <v>0</v>
      </c>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c r="FP198" s="21"/>
      <c r="FQ198" s="21"/>
      <c r="FR198" s="21"/>
      <c r="FS198" s="21"/>
      <c r="FT198" s="21"/>
      <c r="FU198" s="21"/>
      <c r="FV198" s="21"/>
      <c r="FW198" s="21"/>
      <c r="FX198" s="21"/>
      <c r="FY198" s="21"/>
      <c r="FZ198" s="21"/>
      <c r="GA198" s="21"/>
      <c r="GB198" s="21"/>
      <c r="GC198" s="21"/>
      <c r="GD198" s="21"/>
      <c r="GE198" s="21"/>
      <c r="GF198" s="21"/>
      <c r="GG198" s="21"/>
      <c r="GH198" s="21"/>
      <c r="GI198" s="21"/>
      <c r="GJ198" s="21"/>
      <c r="GK198" s="21"/>
      <c r="GL198" s="21"/>
      <c r="GM198" s="21"/>
      <c r="GN198" s="21"/>
      <c r="GO198" s="21"/>
      <c r="GP198" s="21"/>
      <c r="GQ198" s="21"/>
      <c r="GR198" s="21"/>
      <c r="GS198" s="21"/>
      <c r="GT198" s="21"/>
      <c r="GU198" s="21"/>
      <c r="GV198" s="21"/>
      <c r="GW198" s="21"/>
      <c r="GX198" s="21"/>
      <c r="GY198" s="21"/>
      <c r="GZ198" s="21"/>
      <c r="HA198" s="21"/>
      <c r="HB198" s="21"/>
      <c r="HC198" s="21"/>
      <c r="HD198" s="21"/>
      <c r="HE198" s="21"/>
      <c r="HF198" s="21"/>
      <c r="HG198" s="21"/>
      <c r="HH198" s="21"/>
      <c r="HI198" s="21"/>
      <c r="HJ198" s="21"/>
      <c r="HK198" s="21"/>
      <c r="HL198" s="21"/>
      <c r="HM198" s="21"/>
      <c r="HN198" s="21"/>
      <c r="HO198" s="21"/>
      <c r="HP198" s="21"/>
      <c r="HQ198" s="21"/>
      <c r="HR198" s="21"/>
      <c r="HS198" s="21"/>
      <c r="HT198" s="21"/>
      <c r="HU198" s="21"/>
      <c r="HV198" s="21"/>
      <c r="HW198" s="21"/>
      <c r="HX198" s="21"/>
      <c r="HY198" s="21"/>
      <c r="HZ198" s="21"/>
      <c r="IA198" s="21"/>
      <c r="IB198" s="21"/>
      <c r="IC198" s="21"/>
      <c r="ID198" s="21"/>
      <c r="IE198" s="21"/>
      <c r="IF198" s="21"/>
      <c r="IG198" s="21"/>
      <c r="IH198" s="21"/>
      <c r="II198" s="21"/>
      <c r="IJ198" s="21"/>
      <c r="IK198" s="21"/>
      <c r="IL198" s="21"/>
      <c r="IM198" s="21"/>
    </row>
    <row r="199" spans="1:247" ht="47.25" x14ac:dyDescent="0.25">
      <c r="A199" s="7" t="s">
        <v>337</v>
      </c>
      <c r="B199" s="16" t="s">
        <v>340</v>
      </c>
      <c r="C199" s="11">
        <v>59263</v>
      </c>
      <c r="D199" s="11">
        <v>59263</v>
      </c>
      <c r="E199" s="11">
        <f t="shared" si="6"/>
        <v>0</v>
      </c>
      <c r="F199" s="11"/>
      <c r="G199" s="17">
        <v>61633.5</v>
      </c>
      <c r="H199" s="17">
        <v>61633.5</v>
      </c>
      <c r="I199" s="11">
        <f t="shared" si="7"/>
        <v>0</v>
      </c>
      <c r="J199" s="17">
        <v>64098.9</v>
      </c>
      <c r="K199" s="17">
        <v>64098.9</v>
      </c>
      <c r="L199" s="11">
        <f t="shared" si="8"/>
        <v>0</v>
      </c>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c r="FP199" s="21"/>
      <c r="FQ199" s="21"/>
      <c r="FR199" s="21"/>
      <c r="FS199" s="21"/>
      <c r="FT199" s="21"/>
      <c r="FU199" s="21"/>
      <c r="FV199" s="21"/>
      <c r="FW199" s="21"/>
      <c r="FX199" s="21"/>
      <c r="FY199" s="21"/>
      <c r="FZ199" s="21"/>
      <c r="GA199" s="21"/>
      <c r="GB199" s="21"/>
      <c r="GC199" s="21"/>
      <c r="GD199" s="21"/>
      <c r="GE199" s="21"/>
      <c r="GF199" s="21"/>
      <c r="GG199" s="21"/>
      <c r="GH199" s="21"/>
      <c r="GI199" s="21"/>
      <c r="GJ199" s="21"/>
      <c r="GK199" s="21"/>
      <c r="GL199" s="21"/>
      <c r="GM199" s="21"/>
      <c r="GN199" s="21"/>
      <c r="GO199" s="21"/>
      <c r="GP199" s="21"/>
      <c r="GQ199" s="21"/>
      <c r="GR199" s="21"/>
      <c r="GS199" s="21"/>
      <c r="GT199" s="21"/>
      <c r="GU199" s="21"/>
      <c r="GV199" s="21"/>
      <c r="GW199" s="21"/>
      <c r="GX199" s="21"/>
      <c r="GY199" s="21"/>
      <c r="GZ199" s="21"/>
      <c r="HA199" s="21"/>
      <c r="HB199" s="21"/>
      <c r="HC199" s="21"/>
      <c r="HD199" s="21"/>
      <c r="HE199" s="21"/>
      <c r="HF199" s="21"/>
      <c r="HG199" s="21"/>
      <c r="HH199" s="21"/>
      <c r="HI199" s="21"/>
      <c r="HJ199" s="21"/>
      <c r="HK199" s="21"/>
      <c r="HL199" s="21"/>
      <c r="HM199" s="21"/>
      <c r="HN199" s="21"/>
      <c r="HO199" s="21"/>
      <c r="HP199" s="21"/>
      <c r="HQ199" s="21"/>
      <c r="HR199" s="21"/>
      <c r="HS199" s="21"/>
      <c r="HT199" s="21"/>
      <c r="HU199" s="21"/>
      <c r="HV199" s="21"/>
      <c r="HW199" s="21"/>
      <c r="HX199" s="21"/>
      <c r="HY199" s="21"/>
      <c r="HZ199" s="21"/>
      <c r="IA199" s="21"/>
      <c r="IB199" s="21"/>
      <c r="IC199" s="21"/>
      <c r="ID199" s="21"/>
      <c r="IE199" s="21"/>
      <c r="IF199" s="21"/>
      <c r="IG199" s="21"/>
      <c r="IH199" s="21"/>
      <c r="II199" s="21"/>
      <c r="IJ199" s="21"/>
      <c r="IK199" s="21"/>
      <c r="IL199" s="21"/>
      <c r="IM199" s="21"/>
    </row>
    <row r="200" spans="1:247" ht="63" x14ac:dyDescent="0.25">
      <c r="A200" s="7" t="s">
        <v>337</v>
      </c>
      <c r="B200" s="16" t="s">
        <v>341</v>
      </c>
      <c r="C200" s="11">
        <v>26474</v>
      </c>
      <c r="D200" s="11">
        <v>26474</v>
      </c>
      <c r="E200" s="11">
        <f t="shared" si="6"/>
        <v>0</v>
      </c>
      <c r="F200" s="11"/>
      <c r="G200" s="17">
        <v>27533</v>
      </c>
      <c r="H200" s="17">
        <v>27533</v>
      </c>
      <c r="I200" s="11">
        <f t="shared" si="7"/>
        <v>0</v>
      </c>
      <c r="J200" s="17">
        <v>28634.3</v>
      </c>
      <c r="K200" s="17">
        <v>28634.3</v>
      </c>
      <c r="L200" s="11">
        <f t="shared" si="8"/>
        <v>0</v>
      </c>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c r="FP200" s="21"/>
      <c r="FQ200" s="21"/>
      <c r="FR200" s="21"/>
      <c r="FS200" s="21"/>
      <c r="FT200" s="21"/>
      <c r="FU200" s="21"/>
      <c r="FV200" s="21"/>
      <c r="FW200" s="21"/>
      <c r="FX200" s="21"/>
      <c r="FY200" s="21"/>
      <c r="FZ200" s="21"/>
      <c r="GA200" s="21"/>
      <c r="GB200" s="21"/>
      <c r="GC200" s="21"/>
      <c r="GD200" s="21"/>
      <c r="GE200" s="21"/>
      <c r="GF200" s="21"/>
      <c r="GG200" s="21"/>
      <c r="GH200" s="21"/>
      <c r="GI200" s="21"/>
      <c r="GJ200" s="21"/>
      <c r="GK200" s="21"/>
      <c r="GL200" s="21"/>
      <c r="GM200" s="21"/>
      <c r="GN200" s="21"/>
      <c r="GO200" s="21"/>
      <c r="GP200" s="21"/>
      <c r="GQ200" s="21"/>
      <c r="GR200" s="21"/>
      <c r="GS200" s="21"/>
      <c r="GT200" s="21"/>
      <c r="GU200" s="21"/>
      <c r="GV200" s="21"/>
      <c r="GW200" s="21"/>
      <c r="GX200" s="21"/>
      <c r="GY200" s="21"/>
      <c r="GZ200" s="21"/>
      <c r="HA200" s="21"/>
      <c r="HB200" s="21"/>
      <c r="HC200" s="21"/>
      <c r="HD200" s="21"/>
      <c r="HE200" s="21"/>
      <c r="HF200" s="21"/>
      <c r="HG200" s="21"/>
      <c r="HH200" s="21"/>
      <c r="HI200" s="21"/>
      <c r="HJ200" s="21"/>
      <c r="HK200" s="21"/>
      <c r="HL200" s="21"/>
      <c r="HM200" s="21"/>
      <c r="HN200" s="21"/>
      <c r="HO200" s="21"/>
      <c r="HP200" s="21"/>
      <c r="HQ200" s="21"/>
      <c r="HR200" s="21"/>
      <c r="HS200" s="21"/>
      <c r="HT200" s="21"/>
      <c r="HU200" s="21"/>
      <c r="HV200" s="21"/>
      <c r="HW200" s="21"/>
      <c r="HX200" s="21"/>
      <c r="HY200" s="21"/>
      <c r="HZ200" s="21"/>
      <c r="IA200" s="21"/>
      <c r="IB200" s="21"/>
      <c r="IC200" s="21"/>
      <c r="ID200" s="21"/>
      <c r="IE200" s="21"/>
      <c r="IF200" s="21"/>
      <c r="IG200" s="21"/>
      <c r="IH200" s="21"/>
      <c r="II200" s="21"/>
      <c r="IJ200" s="21"/>
      <c r="IK200" s="21"/>
      <c r="IL200" s="21"/>
      <c r="IM200" s="21"/>
    </row>
    <row r="201" spans="1:247" ht="191.25" customHeight="1" x14ac:dyDescent="0.25">
      <c r="A201" s="7" t="s">
        <v>337</v>
      </c>
      <c r="B201" s="16" t="s">
        <v>342</v>
      </c>
      <c r="C201" s="11">
        <v>331</v>
      </c>
      <c r="D201" s="11">
        <v>331</v>
      </c>
      <c r="E201" s="11">
        <f t="shared" ref="E201:E251" si="9">D201-C201</f>
        <v>0</v>
      </c>
      <c r="F201" s="11"/>
      <c r="G201" s="17"/>
      <c r="H201" s="17"/>
      <c r="I201" s="11">
        <f t="shared" ref="I201:I251" si="10">H201-G201</f>
        <v>0</v>
      </c>
      <c r="J201" s="17"/>
      <c r="K201" s="17"/>
      <c r="L201" s="11">
        <f t="shared" ref="L201:L251" si="11">K201-J201</f>
        <v>0</v>
      </c>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c r="FP201" s="21"/>
      <c r="FQ201" s="21"/>
      <c r="FR201" s="21"/>
      <c r="FS201" s="21"/>
      <c r="FT201" s="21"/>
      <c r="FU201" s="21"/>
      <c r="FV201" s="21"/>
      <c r="FW201" s="21"/>
      <c r="FX201" s="21"/>
      <c r="FY201" s="21"/>
      <c r="FZ201" s="21"/>
      <c r="GA201" s="21"/>
      <c r="GB201" s="21"/>
      <c r="GC201" s="21"/>
      <c r="GD201" s="21"/>
      <c r="GE201" s="21"/>
      <c r="GF201" s="21"/>
      <c r="GG201" s="21"/>
      <c r="GH201" s="21"/>
      <c r="GI201" s="21"/>
      <c r="GJ201" s="21"/>
      <c r="GK201" s="21"/>
      <c r="GL201" s="21"/>
      <c r="GM201" s="21"/>
      <c r="GN201" s="21"/>
      <c r="GO201" s="21"/>
      <c r="GP201" s="21"/>
      <c r="GQ201" s="21"/>
      <c r="GR201" s="21"/>
      <c r="GS201" s="21"/>
      <c r="GT201" s="21"/>
      <c r="GU201" s="21"/>
      <c r="GV201" s="21"/>
      <c r="GW201" s="21"/>
      <c r="GX201" s="21"/>
      <c r="GY201" s="21"/>
      <c r="GZ201" s="21"/>
      <c r="HA201" s="21"/>
      <c r="HB201" s="21"/>
      <c r="HC201" s="21"/>
      <c r="HD201" s="21"/>
      <c r="HE201" s="21"/>
      <c r="HF201" s="21"/>
      <c r="HG201" s="21"/>
      <c r="HH201" s="21"/>
      <c r="HI201" s="21"/>
      <c r="HJ201" s="21"/>
      <c r="HK201" s="21"/>
      <c r="HL201" s="21"/>
      <c r="HM201" s="21"/>
      <c r="HN201" s="21"/>
      <c r="HO201" s="21"/>
      <c r="HP201" s="21"/>
      <c r="HQ201" s="21"/>
      <c r="HR201" s="21"/>
      <c r="HS201" s="21"/>
      <c r="HT201" s="21"/>
      <c r="HU201" s="21"/>
      <c r="HV201" s="21"/>
      <c r="HW201" s="21"/>
      <c r="HX201" s="21"/>
      <c r="HY201" s="21"/>
      <c r="HZ201" s="21"/>
      <c r="IA201" s="21"/>
      <c r="IB201" s="21"/>
      <c r="IC201" s="21"/>
      <c r="ID201" s="21"/>
      <c r="IE201" s="21"/>
      <c r="IF201" s="21"/>
      <c r="IG201" s="21"/>
      <c r="IH201" s="21"/>
      <c r="II201" s="21"/>
      <c r="IJ201" s="21"/>
      <c r="IK201" s="21"/>
      <c r="IL201" s="21"/>
      <c r="IM201" s="21"/>
    </row>
    <row r="202" spans="1:247" ht="63" x14ac:dyDescent="0.25">
      <c r="A202" s="7" t="s">
        <v>337</v>
      </c>
      <c r="B202" s="16" t="s">
        <v>343</v>
      </c>
      <c r="C202" s="11">
        <v>178499.20000000001</v>
      </c>
      <c r="D202" s="11">
        <v>178499.20000000001</v>
      </c>
      <c r="E202" s="11">
        <f t="shared" si="9"/>
        <v>0</v>
      </c>
      <c r="F202" s="11"/>
      <c r="G202" s="17">
        <v>192064.8</v>
      </c>
      <c r="H202" s="17">
        <v>192064.8</v>
      </c>
      <c r="I202" s="11">
        <f t="shared" si="10"/>
        <v>0</v>
      </c>
      <c r="J202" s="17">
        <v>199747.4</v>
      </c>
      <c r="K202" s="17">
        <v>199747.4</v>
      </c>
      <c r="L202" s="11">
        <f t="shared" si="11"/>
        <v>0</v>
      </c>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c r="FP202" s="21"/>
      <c r="FQ202" s="21"/>
      <c r="FR202" s="21"/>
      <c r="FS202" s="21"/>
      <c r="FT202" s="21"/>
      <c r="FU202" s="21"/>
      <c r="FV202" s="21"/>
      <c r="FW202" s="21"/>
      <c r="FX202" s="21"/>
      <c r="FY202" s="21"/>
      <c r="FZ202" s="21"/>
      <c r="GA202" s="21"/>
      <c r="GB202" s="21"/>
      <c r="GC202" s="21"/>
      <c r="GD202" s="21"/>
      <c r="GE202" s="21"/>
      <c r="GF202" s="21"/>
      <c r="GG202" s="21"/>
      <c r="GH202" s="21"/>
      <c r="GI202" s="21"/>
      <c r="GJ202" s="21"/>
      <c r="GK202" s="21"/>
      <c r="GL202" s="21"/>
      <c r="GM202" s="21"/>
      <c r="GN202" s="21"/>
      <c r="GO202" s="21"/>
      <c r="GP202" s="21"/>
      <c r="GQ202" s="21"/>
      <c r="GR202" s="21"/>
      <c r="GS202" s="21"/>
      <c r="GT202" s="21"/>
      <c r="GU202" s="21"/>
      <c r="GV202" s="21"/>
      <c r="GW202" s="21"/>
      <c r="GX202" s="21"/>
      <c r="GY202" s="21"/>
      <c r="GZ202" s="21"/>
      <c r="HA202" s="21"/>
      <c r="HB202" s="21"/>
      <c r="HC202" s="21"/>
      <c r="HD202" s="21"/>
      <c r="HE202" s="21"/>
      <c r="HF202" s="21"/>
      <c r="HG202" s="21"/>
      <c r="HH202" s="21"/>
      <c r="HI202" s="21"/>
      <c r="HJ202" s="21"/>
      <c r="HK202" s="21"/>
      <c r="HL202" s="21"/>
      <c r="HM202" s="21"/>
      <c r="HN202" s="21"/>
      <c r="HO202" s="21"/>
      <c r="HP202" s="21"/>
      <c r="HQ202" s="21"/>
      <c r="HR202" s="21"/>
      <c r="HS202" s="21"/>
      <c r="HT202" s="21"/>
      <c r="HU202" s="21"/>
      <c r="HV202" s="21"/>
      <c r="HW202" s="21"/>
      <c r="HX202" s="21"/>
      <c r="HY202" s="21"/>
      <c r="HZ202" s="21"/>
      <c r="IA202" s="21"/>
      <c r="IB202" s="21"/>
      <c r="IC202" s="21"/>
      <c r="ID202" s="21"/>
      <c r="IE202" s="21"/>
      <c r="IF202" s="21"/>
      <c r="IG202" s="21"/>
      <c r="IH202" s="21"/>
      <c r="II202" s="21"/>
      <c r="IJ202" s="21"/>
      <c r="IK202" s="21"/>
      <c r="IL202" s="21"/>
      <c r="IM202" s="21"/>
    </row>
    <row r="203" spans="1:247" ht="63" x14ac:dyDescent="0.25">
      <c r="A203" s="7" t="s">
        <v>337</v>
      </c>
      <c r="B203" s="16" t="s">
        <v>344</v>
      </c>
      <c r="C203" s="11">
        <v>133158.5</v>
      </c>
      <c r="D203" s="11">
        <v>133158.5</v>
      </c>
      <c r="E203" s="11">
        <f t="shared" si="9"/>
        <v>0</v>
      </c>
      <c r="F203" s="11"/>
      <c r="G203" s="17">
        <v>138326</v>
      </c>
      <c r="H203" s="17">
        <v>138326</v>
      </c>
      <c r="I203" s="11">
        <f t="shared" si="10"/>
        <v>0</v>
      </c>
      <c r="J203" s="17">
        <v>143700.29999999999</v>
      </c>
      <c r="K203" s="17">
        <v>143700.29999999999</v>
      </c>
      <c r="L203" s="11">
        <f t="shared" si="11"/>
        <v>0</v>
      </c>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c r="FP203" s="21"/>
      <c r="FQ203" s="21"/>
      <c r="FR203" s="21"/>
      <c r="FS203" s="21"/>
      <c r="FT203" s="21"/>
      <c r="FU203" s="21"/>
      <c r="FV203" s="21"/>
      <c r="FW203" s="21"/>
      <c r="FX203" s="21"/>
      <c r="FY203" s="21"/>
      <c r="FZ203" s="21"/>
      <c r="GA203" s="21"/>
      <c r="GB203" s="21"/>
      <c r="GC203" s="21"/>
      <c r="GD203" s="21"/>
      <c r="GE203" s="21"/>
      <c r="GF203" s="21"/>
      <c r="GG203" s="21"/>
      <c r="GH203" s="21"/>
      <c r="GI203" s="21"/>
      <c r="GJ203" s="21"/>
      <c r="GK203" s="21"/>
      <c r="GL203" s="21"/>
      <c r="GM203" s="21"/>
      <c r="GN203" s="21"/>
      <c r="GO203" s="21"/>
      <c r="GP203" s="21"/>
      <c r="GQ203" s="21"/>
      <c r="GR203" s="21"/>
      <c r="GS203" s="21"/>
      <c r="GT203" s="21"/>
      <c r="GU203" s="21"/>
      <c r="GV203" s="21"/>
      <c r="GW203" s="21"/>
      <c r="GX203" s="21"/>
      <c r="GY203" s="21"/>
      <c r="GZ203" s="21"/>
      <c r="HA203" s="21"/>
      <c r="HB203" s="21"/>
      <c r="HC203" s="21"/>
      <c r="HD203" s="21"/>
      <c r="HE203" s="21"/>
      <c r="HF203" s="21"/>
      <c r="HG203" s="21"/>
      <c r="HH203" s="21"/>
      <c r="HI203" s="21"/>
      <c r="HJ203" s="21"/>
      <c r="HK203" s="21"/>
      <c r="HL203" s="21"/>
      <c r="HM203" s="21"/>
      <c r="HN203" s="21"/>
      <c r="HO203" s="21"/>
      <c r="HP203" s="21"/>
      <c r="HQ203" s="21"/>
      <c r="HR203" s="21"/>
      <c r="HS203" s="21"/>
      <c r="HT203" s="21"/>
      <c r="HU203" s="21"/>
      <c r="HV203" s="21"/>
      <c r="HW203" s="21"/>
      <c r="HX203" s="21"/>
      <c r="HY203" s="21"/>
      <c r="HZ203" s="21"/>
      <c r="IA203" s="21"/>
      <c r="IB203" s="21"/>
      <c r="IC203" s="21"/>
      <c r="ID203" s="21"/>
      <c r="IE203" s="21"/>
      <c r="IF203" s="21"/>
      <c r="IG203" s="21"/>
      <c r="IH203" s="21"/>
      <c r="II203" s="21"/>
      <c r="IJ203" s="21"/>
      <c r="IK203" s="21"/>
      <c r="IL203" s="21"/>
      <c r="IM203" s="21"/>
    </row>
    <row r="204" spans="1:247" ht="83.25" customHeight="1" x14ac:dyDescent="0.25">
      <c r="A204" s="7" t="s">
        <v>337</v>
      </c>
      <c r="B204" s="16" t="s">
        <v>345</v>
      </c>
      <c r="C204" s="11">
        <v>515.9</v>
      </c>
      <c r="D204" s="11">
        <v>515.9</v>
      </c>
      <c r="E204" s="11">
        <f t="shared" si="9"/>
        <v>0</v>
      </c>
      <c r="F204" s="11"/>
      <c r="G204" s="17">
        <v>536.5</v>
      </c>
      <c r="H204" s="17">
        <v>536.5</v>
      </c>
      <c r="I204" s="11">
        <f t="shared" si="10"/>
        <v>0</v>
      </c>
      <c r="J204" s="17">
        <v>558</v>
      </c>
      <c r="K204" s="17">
        <v>558</v>
      </c>
      <c r="L204" s="11">
        <f t="shared" si="11"/>
        <v>0</v>
      </c>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c r="FP204" s="21"/>
      <c r="FQ204" s="21"/>
      <c r="FR204" s="21"/>
      <c r="FS204" s="21"/>
      <c r="FT204" s="21"/>
      <c r="FU204" s="21"/>
      <c r="FV204" s="21"/>
      <c r="FW204" s="21"/>
      <c r="FX204" s="21"/>
      <c r="FY204" s="21"/>
      <c r="FZ204" s="21"/>
      <c r="GA204" s="21"/>
      <c r="GB204" s="21"/>
      <c r="GC204" s="21"/>
      <c r="GD204" s="21"/>
      <c r="GE204" s="21"/>
      <c r="GF204" s="21"/>
      <c r="GG204" s="21"/>
      <c r="GH204" s="21"/>
      <c r="GI204" s="21"/>
      <c r="GJ204" s="21"/>
      <c r="GK204" s="21"/>
      <c r="GL204" s="21"/>
      <c r="GM204" s="21"/>
      <c r="GN204" s="21"/>
      <c r="GO204" s="21"/>
      <c r="GP204" s="21"/>
      <c r="GQ204" s="21"/>
      <c r="GR204" s="21"/>
      <c r="GS204" s="21"/>
      <c r="GT204" s="21"/>
      <c r="GU204" s="21"/>
      <c r="GV204" s="21"/>
      <c r="GW204" s="21"/>
      <c r="GX204" s="21"/>
      <c r="GY204" s="21"/>
      <c r="GZ204" s="21"/>
      <c r="HA204" s="21"/>
      <c r="HB204" s="21"/>
      <c r="HC204" s="21"/>
      <c r="HD204" s="21"/>
      <c r="HE204" s="21"/>
      <c r="HF204" s="21"/>
      <c r="HG204" s="21"/>
      <c r="HH204" s="21"/>
      <c r="HI204" s="21"/>
      <c r="HJ204" s="21"/>
      <c r="HK204" s="21"/>
      <c r="HL204" s="21"/>
      <c r="HM204" s="21"/>
      <c r="HN204" s="21"/>
      <c r="HO204" s="21"/>
      <c r="HP204" s="21"/>
      <c r="HQ204" s="21"/>
      <c r="HR204" s="21"/>
      <c r="HS204" s="21"/>
      <c r="HT204" s="21"/>
      <c r="HU204" s="21"/>
      <c r="HV204" s="21"/>
      <c r="HW204" s="21"/>
      <c r="HX204" s="21"/>
      <c r="HY204" s="21"/>
      <c r="HZ204" s="21"/>
      <c r="IA204" s="21"/>
      <c r="IB204" s="21"/>
      <c r="IC204" s="21"/>
      <c r="ID204" s="21"/>
      <c r="IE204" s="21"/>
      <c r="IF204" s="21"/>
      <c r="IG204" s="21"/>
      <c r="IH204" s="21"/>
      <c r="II204" s="21"/>
      <c r="IJ204" s="21"/>
      <c r="IK204" s="21"/>
      <c r="IL204" s="21"/>
      <c r="IM204" s="21"/>
    </row>
    <row r="205" spans="1:247" ht="77.25" customHeight="1" x14ac:dyDescent="0.25">
      <c r="A205" s="7" t="s">
        <v>337</v>
      </c>
      <c r="B205" s="16" t="s">
        <v>346</v>
      </c>
      <c r="C205" s="11">
        <v>27.2</v>
      </c>
      <c r="D205" s="11">
        <v>27.2</v>
      </c>
      <c r="E205" s="11">
        <f t="shared" si="9"/>
        <v>0</v>
      </c>
      <c r="F205" s="11"/>
      <c r="G205" s="17">
        <v>27.2</v>
      </c>
      <c r="H205" s="17">
        <v>27.2</v>
      </c>
      <c r="I205" s="11">
        <f t="shared" si="10"/>
        <v>0</v>
      </c>
      <c r="J205" s="17">
        <v>27.2</v>
      </c>
      <c r="K205" s="17">
        <v>27.2</v>
      </c>
      <c r="L205" s="11">
        <f t="shared" si="11"/>
        <v>0</v>
      </c>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c r="FP205" s="21"/>
      <c r="FQ205" s="21"/>
      <c r="FR205" s="21"/>
      <c r="FS205" s="21"/>
      <c r="FT205" s="21"/>
      <c r="FU205" s="21"/>
      <c r="FV205" s="21"/>
      <c r="FW205" s="21"/>
      <c r="FX205" s="21"/>
      <c r="FY205" s="21"/>
      <c r="FZ205" s="21"/>
      <c r="GA205" s="21"/>
      <c r="GB205" s="21"/>
      <c r="GC205" s="21"/>
      <c r="GD205" s="21"/>
      <c r="GE205" s="21"/>
      <c r="GF205" s="21"/>
      <c r="GG205" s="21"/>
      <c r="GH205" s="21"/>
      <c r="GI205" s="21"/>
      <c r="GJ205" s="21"/>
      <c r="GK205" s="21"/>
      <c r="GL205" s="21"/>
      <c r="GM205" s="21"/>
      <c r="GN205" s="21"/>
      <c r="GO205" s="21"/>
      <c r="GP205" s="21"/>
      <c r="GQ205" s="21"/>
      <c r="GR205" s="21"/>
      <c r="GS205" s="21"/>
      <c r="GT205" s="21"/>
      <c r="GU205" s="21"/>
      <c r="GV205" s="21"/>
      <c r="GW205" s="21"/>
      <c r="GX205" s="21"/>
      <c r="GY205" s="21"/>
      <c r="GZ205" s="21"/>
      <c r="HA205" s="21"/>
      <c r="HB205" s="21"/>
      <c r="HC205" s="21"/>
      <c r="HD205" s="21"/>
      <c r="HE205" s="21"/>
      <c r="HF205" s="21"/>
      <c r="HG205" s="21"/>
      <c r="HH205" s="21"/>
      <c r="HI205" s="21"/>
      <c r="HJ205" s="21"/>
      <c r="HK205" s="21"/>
      <c r="HL205" s="21"/>
      <c r="HM205" s="21"/>
      <c r="HN205" s="21"/>
      <c r="HO205" s="21"/>
      <c r="HP205" s="21"/>
      <c r="HQ205" s="21"/>
      <c r="HR205" s="21"/>
      <c r="HS205" s="21"/>
      <c r="HT205" s="21"/>
      <c r="HU205" s="21"/>
      <c r="HV205" s="21"/>
      <c r="HW205" s="21"/>
      <c r="HX205" s="21"/>
      <c r="HY205" s="21"/>
      <c r="HZ205" s="21"/>
      <c r="IA205" s="21"/>
      <c r="IB205" s="21"/>
      <c r="IC205" s="21"/>
      <c r="ID205" s="21"/>
      <c r="IE205" s="21"/>
      <c r="IF205" s="21"/>
      <c r="IG205" s="21"/>
      <c r="IH205" s="21"/>
      <c r="II205" s="21"/>
      <c r="IJ205" s="21"/>
      <c r="IK205" s="21"/>
      <c r="IL205" s="21"/>
      <c r="IM205" s="21"/>
    </row>
    <row r="206" spans="1:247" ht="94.5" x14ac:dyDescent="0.25">
      <c r="A206" s="7" t="s">
        <v>337</v>
      </c>
      <c r="B206" s="16" t="s">
        <v>347</v>
      </c>
      <c r="C206" s="11">
        <v>11184.5</v>
      </c>
      <c r="D206" s="11">
        <v>11184.5</v>
      </c>
      <c r="E206" s="11">
        <f t="shared" si="9"/>
        <v>0</v>
      </c>
      <c r="F206" s="11"/>
      <c r="G206" s="17">
        <v>9557.9</v>
      </c>
      <c r="H206" s="17">
        <v>9557.9</v>
      </c>
      <c r="I206" s="11">
        <f t="shared" si="10"/>
        <v>0</v>
      </c>
      <c r="J206" s="17">
        <v>10991.9</v>
      </c>
      <c r="K206" s="17">
        <v>10991.9</v>
      </c>
      <c r="L206" s="11">
        <f t="shared" si="11"/>
        <v>0</v>
      </c>
    </row>
    <row r="207" spans="1:247" ht="80.25" customHeight="1" x14ac:dyDescent="0.25">
      <c r="A207" s="7" t="s">
        <v>337</v>
      </c>
      <c r="B207" s="16" t="s">
        <v>348</v>
      </c>
      <c r="C207" s="11">
        <v>11584.5</v>
      </c>
      <c r="D207" s="11">
        <v>11584.5</v>
      </c>
      <c r="E207" s="11">
        <f t="shared" si="9"/>
        <v>0</v>
      </c>
      <c r="F207" s="11"/>
      <c r="G207" s="17">
        <v>12106.9</v>
      </c>
      <c r="H207" s="17">
        <v>12106.9</v>
      </c>
      <c r="I207" s="11">
        <f t="shared" si="10"/>
        <v>0</v>
      </c>
      <c r="J207" s="17">
        <v>12591.2</v>
      </c>
      <c r="K207" s="17">
        <v>12591.2</v>
      </c>
      <c r="L207" s="11">
        <f t="shared" si="11"/>
        <v>0</v>
      </c>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c r="FP207" s="21"/>
      <c r="FQ207" s="21"/>
      <c r="FR207" s="21"/>
      <c r="FS207" s="21"/>
      <c r="FT207" s="21"/>
      <c r="FU207" s="21"/>
      <c r="FV207" s="21"/>
      <c r="FW207" s="21"/>
      <c r="FX207" s="21"/>
      <c r="FY207" s="21"/>
      <c r="FZ207" s="21"/>
      <c r="GA207" s="21"/>
      <c r="GB207" s="21"/>
      <c r="GC207" s="21"/>
      <c r="GD207" s="21"/>
      <c r="GE207" s="21"/>
      <c r="GF207" s="21"/>
      <c r="GG207" s="21"/>
      <c r="GH207" s="21"/>
      <c r="GI207" s="21"/>
      <c r="GJ207" s="21"/>
      <c r="GK207" s="21"/>
      <c r="GL207" s="21"/>
      <c r="GM207" s="21"/>
      <c r="GN207" s="21"/>
      <c r="GO207" s="21"/>
      <c r="GP207" s="21"/>
      <c r="GQ207" s="21"/>
      <c r="GR207" s="21"/>
      <c r="GS207" s="21"/>
      <c r="GT207" s="21"/>
      <c r="GU207" s="21"/>
      <c r="GV207" s="21"/>
      <c r="GW207" s="21"/>
      <c r="GX207" s="21"/>
      <c r="GY207" s="21"/>
      <c r="GZ207" s="21"/>
      <c r="HA207" s="21"/>
      <c r="HB207" s="21"/>
      <c r="HC207" s="21"/>
      <c r="HD207" s="21"/>
      <c r="HE207" s="21"/>
      <c r="HF207" s="21"/>
      <c r="HG207" s="21"/>
      <c r="HH207" s="21"/>
      <c r="HI207" s="21"/>
      <c r="HJ207" s="21"/>
      <c r="HK207" s="21"/>
      <c r="HL207" s="21"/>
      <c r="HM207" s="21"/>
      <c r="HN207" s="21"/>
      <c r="HO207" s="21"/>
      <c r="HP207" s="21"/>
      <c r="HQ207" s="21"/>
      <c r="HR207" s="21"/>
      <c r="HS207" s="21"/>
      <c r="HT207" s="21"/>
      <c r="HU207" s="21"/>
      <c r="HV207" s="21"/>
      <c r="HW207" s="21"/>
      <c r="HX207" s="21"/>
      <c r="HY207" s="21"/>
      <c r="HZ207" s="21"/>
      <c r="IA207" s="21"/>
      <c r="IB207" s="21"/>
      <c r="IC207" s="21"/>
      <c r="ID207" s="21"/>
      <c r="IE207" s="21"/>
      <c r="IF207" s="21"/>
      <c r="IG207" s="21"/>
      <c r="IH207" s="21"/>
      <c r="II207" s="21"/>
      <c r="IJ207" s="21"/>
      <c r="IK207" s="21"/>
      <c r="IL207" s="21"/>
      <c r="IM207" s="21"/>
    </row>
    <row r="208" spans="1:247" ht="63" x14ac:dyDescent="0.25">
      <c r="A208" s="7" t="s">
        <v>337</v>
      </c>
      <c r="B208" s="16" t="s">
        <v>349</v>
      </c>
      <c r="C208" s="11">
        <v>1850.3</v>
      </c>
      <c r="D208" s="11">
        <v>2350.3000000000002</v>
      </c>
      <c r="E208" s="11">
        <f t="shared" si="9"/>
        <v>500.00000000000023</v>
      </c>
      <c r="F208" s="11" t="s">
        <v>259</v>
      </c>
      <c r="G208" s="11">
        <v>1850.3</v>
      </c>
      <c r="H208" s="11">
        <v>1850.3</v>
      </c>
      <c r="I208" s="11">
        <f t="shared" si="10"/>
        <v>0</v>
      </c>
      <c r="J208" s="11">
        <v>1850.3</v>
      </c>
      <c r="K208" s="11">
        <v>1850.3</v>
      </c>
      <c r="L208" s="11">
        <f t="shared" si="11"/>
        <v>0</v>
      </c>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c r="FP208" s="21"/>
      <c r="FQ208" s="21"/>
      <c r="FR208" s="21"/>
      <c r="FS208" s="21"/>
      <c r="FT208" s="21"/>
      <c r="FU208" s="21"/>
      <c r="FV208" s="21"/>
      <c r="FW208" s="21"/>
      <c r="FX208" s="21"/>
      <c r="FY208" s="21"/>
      <c r="FZ208" s="21"/>
      <c r="GA208" s="21"/>
      <c r="GB208" s="21"/>
      <c r="GC208" s="21"/>
      <c r="GD208" s="21"/>
      <c r="GE208" s="21"/>
      <c r="GF208" s="21"/>
      <c r="GG208" s="21"/>
      <c r="GH208" s="21"/>
      <c r="GI208" s="21"/>
      <c r="GJ208" s="21"/>
      <c r="GK208" s="21"/>
      <c r="GL208" s="21"/>
      <c r="GM208" s="21"/>
      <c r="GN208" s="21"/>
      <c r="GO208" s="21"/>
      <c r="GP208" s="21"/>
      <c r="GQ208" s="21"/>
      <c r="GR208" s="21"/>
      <c r="GS208" s="21"/>
      <c r="GT208" s="21"/>
      <c r="GU208" s="21"/>
      <c r="GV208" s="21"/>
      <c r="GW208" s="21"/>
      <c r="GX208" s="21"/>
      <c r="GY208" s="21"/>
      <c r="GZ208" s="21"/>
      <c r="HA208" s="21"/>
      <c r="HB208" s="21"/>
      <c r="HC208" s="21"/>
      <c r="HD208" s="21"/>
      <c r="HE208" s="21"/>
      <c r="HF208" s="21"/>
      <c r="HG208" s="21"/>
      <c r="HH208" s="21"/>
      <c r="HI208" s="21"/>
      <c r="HJ208" s="21"/>
      <c r="HK208" s="21"/>
      <c r="HL208" s="21"/>
      <c r="HM208" s="21"/>
      <c r="HN208" s="21"/>
      <c r="HO208" s="21"/>
      <c r="HP208" s="21"/>
      <c r="HQ208" s="21"/>
      <c r="HR208" s="21"/>
      <c r="HS208" s="21"/>
      <c r="HT208" s="21"/>
      <c r="HU208" s="21"/>
      <c r="HV208" s="21"/>
      <c r="HW208" s="21"/>
      <c r="HX208" s="21"/>
      <c r="HY208" s="21"/>
      <c r="HZ208" s="21"/>
      <c r="IA208" s="21"/>
      <c r="IB208" s="21"/>
      <c r="IC208" s="21"/>
      <c r="ID208" s="21"/>
      <c r="IE208" s="21"/>
      <c r="IF208" s="21"/>
      <c r="IG208" s="21"/>
      <c r="IH208" s="21"/>
      <c r="II208" s="21"/>
      <c r="IJ208" s="21"/>
      <c r="IK208" s="21"/>
      <c r="IL208" s="21"/>
      <c r="IM208" s="21"/>
    </row>
    <row r="209" spans="1:247" ht="63" x14ac:dyDescent="0.25">
      <c r="A209" s="56" t="s">
        <v>337</v>
      </c>
      <c r="B209" s="31" t="s">
        <v>350</v>
      </c>
      <c r="C209" s="11">
        <v>0.1</v>
      </c>
      <c r="D209" s="11">
        <v>0.1</v>
      </c>
      <c r="E209" s="11">
        <f t="shared" si="9"/>
        <v>0</v>
      </c>
      <c r="F209" s="11"/>
      <c r="G209" s="17">
        <v>0.1</v>
      </c>
      <c r="H209" s="17">
        <v>0.1</v>
      </c>
      <c r="I209" s="11">
        <f t="shared" si="10"/>
        <v>0</v>
      </c>
      <c r="J209" s="17">
        <v>0.1</v>
      </c>
      <c r="K209" s="17">
        <v>0.1</v>
      </c>
      <c r="L209" s="11">
        <f t="shared" si="11"/>
        <v>0</v>
      </c>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c r="FP209" s="21"/>
      <c r="FQ209" s="21"/>
      <c r="FR209" s="21"/>
      <c r="FS209" s="21"/>
      <c r="FT209" s="21"/>
      <c r="FU209" s="21"/>
      <c r="FV209" s="21"/>
      <c r="FW209" s="21"/>
      <c r="FX209" s="21"/>
      <c r="FY209" s="21"/>
      <c r="FZ209" s="21"/>
      <c r="GA209" s="21"/>
      <c r="GB209" s="21"/>
      <c r="GC209" s="21"/>
      <c r="GD209" s="21"/>
      <c r="GE209" s="21"/>
      <c r="GF209" s="21"/>
      <c r="GG209" s="21"/>
      <c r="GH209" s="21"/>
      <c r="GI209" s="21"/>
      <c r="GJ209" s="21"/>
      <c r="GK209" s="21"/>
      <c r="GL209" s="21"/>
      <c r="GM209" s="21"/>
      <c r="GN209" s="21"/>
      <c r="GO209" s="21"/>
      <c r="GP209" s="21"/>
      <c r="GQ209" s="21"/>
      <c r="GR209" s="21"/>
      <c r="GS209" s="21"/>
      <c r="GT209" s="21"/>
      <c r="GU209" s="21"/>
      <c r="GV209" s="21"/>
      <c r="GW209" s="21"/>
      <c r="GX209" s="21"/>
      <c r="GY209" s="21"/>
      <c r="GZ209" s="21"/>
      <c r="HA209" s="21"/>
      <c r="HB209" s="21"/>
      <c r="HC209" s="21"/>
      <c r="HD209" s="21"/>
      <c r="HE209" s="21"/>
      <c r="HF209" s="21"/>
      <c r="HG209" s="21"/>
      <c r="HH209" s="21"/>
      <c r="HI209" s="21"/>
      <c r="HJ209" s="21"/>
      <c r="HK209" s="21"/>
      <c r="HL209" s="21"/>
      <c r="HM209" s="21"/>
      <c r="HN209" s="21"/>
      <c r="HO209" s="21"/>
      <c r="HP209" s="21"/>
      <c r="HQ209" s="21"/>
      <c r="HR209" s="21"/>
      <c r="HS209" s="21"/>
      <c r="HT209" s="21"/>
      <c r="HU209" s="21"/>
      <c r="HV209" s="21"/>
      <c r="HW209" s="21"/>
      <c r="HX209" s="21"/>
      <c r="HY209" s="21"/>
      <c r="HZ209" s="21"/>
      <c r="IA209" s="21"/>
      <c r="IB209" s="21"/>
      <c r="IC209" s="21"/>
      <c r="ID209" s="21"/>
      <c r="IE209" s="21"/>
      <c r="IF209" s="21"/>
      <c r="IG209" s="21"/>
      <c r="IH209" s="21"/>
      <c r="II209" s="21"/>
      <c r="IJ209" s="21"/>
      <c r="IK209" s="21"/>
      <c r="IL209" s="21"/>
      <c r="IM209" s="21"/>
    </row>
    <row r="210" spans="1:247" ht="63" x14ac:dyDescent="0.25">
      <c r="A210" s="56" t="s">
        <v>337</v>
      </c>
      <c r="B210" s="31" t="s">
        <v>351</v>
      </c>
      <c r="C210" s="11">
        <v>13320.8</v>
      </c>
      <c r="D210" s="11">
        <v>13320.8</v>
      </c>
      <c r="E210" s="11">
        <f t="shared" si="9"/>
        <v>0</v>
      </c>
      <c r="F210" s="11"/>
      <c r="G210" s="11">
        <v>10090.5</v>
      </c>
      <c r="H210" s="11">
        <v>10090.5</v>
      </c>
      <c r="I210" s="11">
        <f t="shared" si="10"/>
        <v>0</v>
      </c>
      <c r="J210" s="11">
        <v>10090.5</v>
      </c>
      <c r="K210" s="11">
        <v>10090.5</v>
      </c>
      <c r="L210" s="11">
        <f t="shared" si="11"/>
        <v>0</v>
      </c>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c r="FP210" s="21"/>
      <c r="FQ210" s="21"/>
      <c r="FR210" s="21"/>
      <c r="FS210" s="21"/>
      <c r="FT210" s="21"/>
      <c r="FU210" s="21"/>
      <c r="FV210" s="21"/>
      <c r="FW210" s="21"/>
      <c r="FX210" s="21"/>
      <c r="FY210" s="21"/>
      <c r="FZ210" s="21"/>
      <c r="GA210" s="21"/>
      <c r="GB210" s="21"/>
      <c r="GC210" s="21"/>
      <c r="GD210" s="21"/>
      <c r="GE210" s="21"/>
      <c r="GF210" s="21"/>
      <c r="GG210" s="21"/>
      <c r="GH210" s="21"/>
      <c r="GI210" s="21"/>
      <c r="GJ210" s="21"/>
      <c r="GK210" s="21"/>
      <c r="GL210" s="21"/>
      <c r="GM210" s="21"/>
      <c r="GN210" s="21"/>
      <c r="GO210" s="21"/>
      <c r="GP210" s="21"/>
      <c r="GQ210" s="21"/>
      <c r="GR210" s="21"/>
      <c r="GS210" s="21"/>
      <c r="GT210" s="21"/>
      <c r="GU210" s="21"/>
      <c r="GV210" s="21"/>
      <c r="GW210" s="21"/>
      <c r="GX210" s="21"/>
      <c r="GY210" s="21"/>
      <c r="GZ210" s="21"/>
      <c r="HA210" s="21"/>
      <c r="HB210" s="21"/>
      <c r="HC210" s="21"/>
      <c r="HD210" s="21"/>
      <c r="HE210" s="21"/>
      <c r="HF210" s="21"/>
      <c r="HG210" s="21"/>
      <c r="HH210" s="21"/>
      <c r="HI210" s="21"/>
      <c r="HJ210" s="21"/>
      <c r="HK210" s="21"/>
      <c r="HL210" s="21"/>
      <c r="HM210" s="21"/>
      <c r="HN210" s="21"/>
      <c r="HO210" s="21"/>
      <c r="HP210" s="21"/>
      <c r="HQ210" s="21"/>
      <c r="HR210" s="21"/>
      <c r="HS210" s="21"/>
      <c r="HT210" s="21"/>
      <c r="HU210" s="21"/>
      <c r="HV210" s="21"/>
      <c r="HW210" s="21"/>
      <c r="HX210" s="21"/>
      <c r="HY210" s="21"/>
      <c r="HZ210" s="21"/>
      <c r="IA210" s="21"/>
      <c r="IB210" s="21"/>
      <c r="IC210" s="21"/>
      <c r="ID210" s="21"/>
      <c r="IE210" s="21"/>
      <c r="IF210" s="21"/>
      <c r="IG210" s="21"/>
      <c r="IH210" s="21"/>
      <c r="II210" s="21"/>
      <c r="IJ210" s="21"/>
      <c r="IK210" s="21"/>
      <c r="IL210" s="21"/>
      <c r="IM210" s="21"/>
    </row>
    <row r="211" spans="1:247" ht="78.75" x14ac:dyDescent="0.25">
      <c r="A211" s="7" t="s">
        <v>337</v>
      </c>
      <c r="B211" s="57" t="s">
        <v>352</v>
      </c>
      <c r="C211" s="11">
        <v>71.8</v>
      </c>
      <c r="D211" s="11">
        <v>71.8</v>
      </c>
      <c r="E211" s="11">
        <f t="shared" si="9"/>
        <v>0</v>
      </c>
      <c r="F211" s="11"/>
      <c r="G211" s="17">
        <v>71.8</v>
      </c>
      <c r="H211" s="17">
        <v>71.8</v>
      </c>
      <c r="I211" s="11">
        <f t="shared" si="10"/>
        <v>0</v>
      </c>
      <c r="J211" s="17">
        <v>71.8</v>
      </c>
      <c r="K211" s="17">
        <v>71.8</v>
      </c>
      <c r="L211" s="11">
        <f t="shared" si="11"/>
        <v>0</v>
      </c>
    </row>
    <row r="212" spans="1:247" ht="101.25" customHeight="1" x14ac:dyDescent="0.25">
      <c r="A212" s="7" t="s">
        <v>337</v>
      </c>
      <c r="B212" s="16" t="s">
        <v>353</v>
      </c>
      <c r="C212" s="11">
        <v>88.2</v>
      </c>
      <c r="D212" s="11">
        <v>88.2</v>
      </c>
      <c r="E212" s="11">
        <f t="shared" si="9"/>
        <v>0</v>
      </c>
      <c r="F212" s="11"/>
      <c r="G212" s="17">
        <v>88.2</v>
      </c>
      <c r="H212" s="17">
        <v>88.2</v>
      </c>
      <c r="I212" s="11">
        <f t="shared" si="10"/>
        <v>0</v>
      </c>
      <c r="J212" s="17">
        <v>88.2</v>
      </c>
      <c r="K212" s="17">
        <v>88.2</v>
      </c>
      <c r="L212" s="11">
        <f t="shared" si="11"/>
        <v>0</v>
      </c>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c r="FP212" s="21"/>
      <c r="FQ212" s="21"/>
      <c r="FR212" s="21"/>
      <c r="FS212" s="21"/>
      <c r="FT212" s="21"/>
      <c r="FU212" s="21"/>
      <c r="FV212" s="21"/>
      <c r="FW212" s="21"/>
      <c r="FX212" s="21"/>
      <c r="FY212" s="21"/>
      <c r="FZ212" s="21"/>
      <c r="GA212" s="21"/>
      <c r="GB212" s="21"/>
      <c r="GC212" s="21"/>
      <c r="GD212" s="21"/>
      <c r="GE212" s="21"/>
      <c r="GF212" s="21"/>
      <c r="GG212" s="21"/>
      <c r="GH212" s="21"/>
      <c r="GI212" s="21"/>
      <c r="GJ212" s="21"/>
      <c r="GK212" s="21"/>
      <c r="GL212" s="21"/>
      <c r="GM212" s="21"/>
      <c r="GN212" s="21"/>
      <c r="GO212" s="21"/>
      <c r="GP212" s="21"/>
      <c r="GQ212" s="21"/>
      <c r="GR212" s="21"/>
      <c r="GS212" s="21"/>
      <c r="GT212" s="21"/>
      <c r="GU212" s="21"/>
      <c r="GV212" s="21"/>
      <c r="GW212" s="21"/>
      <c r="GX212" s="21"/>
      <c r="GY212" s="21"/>
      <c r="GZ212" s="21"/>
      <c r="HA212" s="21"/>
      <c r="HB212" s="21"/>
      <c r="HC212" s="21"/>
      <c r="HD212" s="21"/>
      <c r="HE212" s="21"/>
      <c r="HF212" s="21"/>
      <c r="HG212" s="21"/>
      <c r="HH212" s="21"/>
      <c r="HI212" s="21"/>
      <c r="HJ212" s="21"/>
      <c r="HK212" s="21"/>
      <c r="HL212" s="21"/>
      <c r="HM212" s="21"/>
      <c r="HN212" s="21"/>
      <c r="HO212" s="21"/>
      <c r="HP212" s="21"/>
      <c r="HQ212" s="21"/>
      <c r="HR212" s="21"/>
      <c r="HS212" s="21"/>
      <c r="HT212" s="21"/>
      <c r="HU212" s="21"/>
      <c r="HV212" s="21"/>
      <c r="HW212" s="21"/>
      <c r="HX212" s="21"/>
      <c r="HY212" s="21"/>
      <c r="HZ212" s="21"/>
      <c r="IA212" s="21"/>
      <c r="IB212" s="21"/>
      <c r="IC212" s="21"/>
      <c r="ID212" s="21"/>
      <c r="IE212" s="21"/>
      <c r="IF212" s="21"/>
      <c r="IG212" s="21"/>
      <c r="IH212" s="21"/>
      <c r="II212" s="21"/>
      <c r="IJ212" s="21"/>
      <c r="IK212" s="21"/>
      <c r="IL212" s="21"/>
      <c r="IM212" s="21"/>
    </row>
    <row r="213" spans="1:247" ht="63" x14ac:dyDescent="0.25">
      <c r="A213" s="7" t="s">
        <v>337</v>
      </c>
      <c r="B213" s="16" t="s">
        <v>354</v>
      </c>
      <c r="C213" s="11">
        <v>65532.5</v>
      </c>
      <c r="D213" s="11">
        <v>65504.3</v>
      </c>
      <c r="E213" s="11">
        <f t="shared" si="9"/>
        <v>-28.19999999999709</v>
      </c>
      <c r="F213" s="11" t="s">
        <v>259</v>
      </c>
      <c r="G213" s="17">
        <v>88553.5</v>
      </c>
      <c r="H213" s="17">
        <v>88553.5</v>
      </c>
      <c r="I213" s="11">
        <f t="shared" si="10"/>
        <v>0</v>
      </c>
      <c r="J213" s="17">
        <v>89004.6</v>
      </c>
      <c r="K213" s="17">
        <v>89004.6</v>
      </c>
      <c r="L213" s="11">
        <f t="shared" si="11"/>
        <v>0</v>
      </c>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c r="FP213" s="21"/>
      <c r="FQ213" s="21"/>
      <c r="FR213" s="21"/>
      <c r="FS213" s="21"/>
      <c r="FT213" s="21"/>
      <c r="FU213" s="21"/>
      <c r="FV213" s="21"/>
      <c r="FW213" s="21"/>
      <c r="FX213" s="21"/>
      <c r="FY213" s="21"/>
      <c r="FZ213" s="21"/>
      <c r="GA213" s="21"/>
      <c r="GB213" s="21"/>
      <c r="GC213" s="21"/>
      <c r="GD213" s="21"/>
      <c r="GE213" s="21"/>
      <c r="GF213" s="21"/>
      <c r="GG213" s="21"/>
      <c r="GH213" s="21"/>
      <c r="GI213" s="21"/>
      <c r="GJ213" s="21"/>
      <c r="GK213" s="21"/>
      <c r="GL213" s="21"/>
      <c r="GM213" s="21"/>
      <c r="GN213" s="21"/>
      <c r="GO213" s="21"/>
      <c r="GP213" s="21"/>
      <c r="GQ213" s="21"/>
      <c r="GR213" s="21"/>
      <c r="GS213" s="21"/>
      <c r="GT213" s="21"/>
      <c r="GU213" s="21"/>
      <c r="GV213" s="21"/>
      <c r="GW213" s="21"/>
      <c r="GX213" s="21"/>
      <c r="GY213" s="21"/>
      <c r="GZ213" s="21"/>
      <c r="HA213" s="21"/>
      <c r="HB213" s="21"/>
      <c r="HC213" s="21"/>
      <c r="HD213" s="21"/>
      <c r="HE213" s="21"/>
      <c r="HF213" s="21"/>
      <c r="HG213" s="21"/>
      <c r="HH213" s="21"/>
      <c r="HI213" s="21"/>
      <c r="HJ213" s="21"/>
      <c r="HK213" s="21"/>
      <c r="HL213" s="21"/>
      <c r="HM213" s="21"/>
      <c r="HN213" s="21"/>
      <c r="HO213" s="21"/>
      <c r="HP213" s="21"/>
      <c r="HQ213" s="21"/>
      <c r="HR213" s="21"/>
      <c r="HS213" s="21"/>
      <c r="HT213" s="21"/>
      <c r="HU213" s="21"/>
      <c r="HV213" s="21"/>
      <c r="HW213" s="21"/>
      <c r="HX213" s="21"/>
      <c r="HY213" s="21"/>
      <c r="HZ213" s="21"/>
      <c r="IA213" s="21"/>
      <c r="IB213" s="21"/>
      <c r="IC213" s="21"/>
      <c r="ID213" s="21"/>
      <c r="IE213" s="21"/>
      <c r="IF213" s="21"/>
      <c r="IG213" s="21"/>
      <c r="IH213" s="21"/>
      <c r="II213" s="21"/>
      <c r="IJ213" s="21"/>
      <c r="IK213" s="21"/>
      <c r="IL213" s="21"/>
      <c r="IM213" s="21"/>
    </row>
    <row r="214" spans="1:247" s="59" customFormat="1" ht="65.25" customHeight="1" x14ac:dyDescent="0.25">
      <c r="A214" s="7" t="s">
        <v>337</v>
      </c>
      <c r="B214" s="16" t="s">
        <v>355</v>
      </c>
      <c r="C214" s="11">
        <v>8166.4</v>
      </c>
      <c r="D214" s="11">
        <v>8166.4</v>
      </c>
      <c r="E214" s="11">
        <f t="shared" si="9"/>
        <v>0</v>
      </c>
      <c r="F214" s="11"/>
      <c r="G214" s="11">
        <v>8166.4</v>
      </c>
      <c r="H214" s="11">
        <v>8166.4</v>
      </c>
      <c r="I214" s="11">
        <f t="shared" si="10"/>
        <v>0</v>
      </c>
      <c r="J214" s="11">
        <v>8166.4</v>
      </c>
      <c r="K214" s="11">
        <v>8166.4</v>
      </c>
      <c r="L214" s="11">
        <f t="shared" si="11"/>
        <v>0</v>
      </c>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c r="FP214" s="21"/>
      <c r="FQ214" s="21"/>
      <c r="FR214" s="21"/>
      <c r="FS214" s="21"/>
      <c r="FT214" s="21"/>
      <c r="FU214" s="21"/>
      <c r="FV214" s="21"/>
      <c r="FW214" s="21"/>
      <c r="FX214" s="21"/>
      <c r="FY214" s="21"/>
      <c r="FZ214" s="21"/>
      <c r="GA214" s="21"/>
      <c r="GB214" s="21"/>
      <c r="GC214" s="21"/>
      <c r="GD214" s="21"/>
      <c r="GE214" s="21"/>
      <c r="GF214" s="21"/>
      <c r="GG214" s="21"/>
      <c r="GH214" s="21"/>
      <c r="GI214" s="21"/>
      <c r="GJ214" s="21"/>
      <c r="GK214" s="21"/>
      <c r="GL214" s="21"/>
      <c r="GM214" s="21"/>
      <c r="GN214" s="21"/>
      <c r="GO214" s="21"/>
      <c r="GP214" s="21"/>
      <c r="GQ214" s="21"/>
      <c r="GR214" s="21"/>
      <c r="GS214" s="21"/>
      <c r="GT214" s="21"/>
      <c r="GU214" s="21"/>
      <c r="GV214" s="21"/>
      <c r="GW214" s="21"/>
      <c r="GX214" s="21"/>
      <c r="GY214" s="21"/>
      <c r="GZ214" s="21"/>
      <c r="HA214" s="21"/>
      <c r="HB214" s="21"/>
      <c r="HC214" s="21"/>
      <c r="HD214" s="21"/>
      <c r="HE214" s="21"/>
      <c r="HF214" s="21"/>
      <c r="HG214" s="21"/>
      <c r="HH214" s="21"/>
      <c r="HI214" s="21"/>
      <c r="HJ214" s="21"/>
      <c r="HK214" s="21"/>
      <c r="HL214" s="21"/>
      <c r="HM214" s="21"/>
      <c r="HN214" s="21"/>
      <c r="HO214" s="21"/>
      <c r="HP214" s="21"/>
      <c r="HQ214" s="21"/>
      <c r="HR214" s="21"/>
      <c r="HS214" s="21"/>
      <c r="HT214" s="21"/>
      <c r="HU214" s="21"/>
      <c r="HV214" s="21"/>
      <c r="HW214" s="21"/>
      <c r="HX214" s="21"/>
      <c r="HY214" s="21"/>
      <c r="HZ214" s="21"/>
      <c r="IA214" s="21"/>
      <c r="IB214" s="21"/>
      <c r="IC214" s="21"/>
      <c r="ID214" s="21"/>
      <c r="IE214" s="21"/>
      <c r="IF214" s="21"/>
      <c r="IG214" s="21"/>
      <c r="IH214" s="21"/>
      <c r="II214" s="21"/>
      <c r="IJ214" s="21"/>
      <c r="IK214" s="21"/>
      <c r="IL214" s="21"/>
      <c r="IM214" s="21"/>
    </row>
    <row r="215" spans="1:247" ht="78.75" x14ac:dyDescent="0.25">
      <c r="A215" s="7" t="s">
        <v>356</v>
      </c>
      <c r="B215" s="16" t="s">
        <v>357</v>
      </c>
      <c r="C215" s="11">
        <v>36368.199999999997</v>
      </c>
      <c r="D215" s="11">
        <v>36368.199999999997</v>
      </c>
      <c r="E215" s="11">
        <f t="shared" si="9"/>
        <v>0</v>
      </c>
      <c r="F215" s="11"/>
      <c r="G215" s="11">
        <v>39787.300000000003</v>
      </c>
      <c r="H215" s="11">
        <v>39787.300000000003</v>
      </c>
      <c r="I215" s="11">
        <f t="shared" si="10"/>
        <v>0</v>
      </c>
      <c r="J215" s="11">
        <v>39787.300000000003</v>
      </c>
      <c r="K215" s="11">
        <v>39787.300000000003</v>
      </c>
      <c r="L215" s="11">
        <f t="shared" si="11"/>
        <v>0</v>
      </c>
    </row>
    <row r="216" spans="1:247" ht="110.25" x14ac:dyDescent="0.25">
      <c r="A216" s="7" t="s">
        <v>356</v>
      </c>
      <c r="B216" s="16" t="s">
        <v>358</v>
      </c>
      <c r="C216" s="11">
        <v>4611.7</v>
      </c>
      <c r="D216" s="11">
        <v>4611.7</v>
      </c>
      <c r="E216" s="11">
        <f t="shared" si="9"/>
        <v>0</v>
      </c>
      <c r="F216" s="11"/>
      <c r="G216" s="11">
        <v>4180</v>
      </c>
      <c r="H216" s="11">
        <v>4180</v>
      </c>
      <c r="I216" s="11">
        <f t="shared" si="10"/>
        <v>0</v>
      </c>
      <c r="J216" s="11">
        <v>4180</v>
      </c>
      <c r="K216" s="11">
        <v>4180</v>
      </c>
      <c r="L216" s="11">
        <f t="shared" si="11"/>
        <v>0</v>
      </c>
    </row>
    <row r="217" spans="1:247" ht="135" customHeight="1" x14ac:dyDescent="0.25">
      <c r="A217" s="7" t="s">
        <v>356</v>
      </c>
      <c r="B217" s="16" t="s">
        <v>359</v>
      </c>
      <c r="C217" s="60">
        <v>59975.6</v>
      </c>
      <c r="D217" s="60">
        <v>59975.6</v>
      </c>
      <c r="E217" s="11">
        <f t="shared" si="9"/>
        <v>0</v>
      </c>
      <c r="F217" s="60"/>
      <c r="G217" s="60">
        <v>46708.2</v>
      </c>
      <c r="H217" s="60">
        <v>46708.2</v>
      </c>
      <c r="I217" s="11">
        <f t="shared" si="10"/>
        <v>0</v>
      </c>
      <c r="J217" s="60">
        <v>46350.3</v>
      </c>
      <c r="K217" s="60">
        <v>46350.3</v>
      </c>
      <c r="L217" s="11">
        <f t="shared" si="11"/>
        <v>0</v>
      </c>
    </row>
    <row r="218" spans="1:247" ht="101.25" customHeight="1" x14ac:dyDescent="0.25">
      <c r="A218" s="7" t="s">
        <v>356</v>
      </c>
      <c r="B218" s="16" t="s">
        <v>360</v>
      </c>
      <c r="C218" s="11">
        <v>972622.6</v>
      </c>
      <c r="D218" s="11">
        <v>972622.6</v>
      </c>
      <c r="E218" s="11">
        <f t="shared" si="9"/>
        <v>0</v>
      </c>
      <c r="F218" s="11"/>
      <c r="G218" s="11">
        <v>852507.5</v>
      </c>
      <c r="H218" s="11">
        <v>852507.5</v>
      </c>
      <c r="I218" s="11">
        <f t="shared" si="10"/>
        <v>0</v>
      </c>
      <c r="J218" s="11">
        <v>852507.5</v>
      </c>
      <c r="K218" s="11">
        <v>852507.5</v>
      </c>
      <c r="L218" s="11">
        <f t="shared" si="11"/>
        <v>0</v>
      </c>
    </row>
    <row r="219" spans="1:247" ht="78.75" x14ac:dyDescent="0.25">
      <c r="A219" s="7" t="s">
        <v>356</v>
      </c>
      <c r="B219" s="16" t="s">
        <v>361</v>
      </c>
      <c r="C219" s="11">
        <v>647478.19999999995</v>
      </c>
      <c r="D219" s="11">
        <v>647478.19999999995</v>
      </c>
      <c r="E219" s="11">
        <f t="shared" si="9"/>
        <v>0</v>
      </c>
      <c r="F219" s="11"/>
      <c r="G219" s="11">
        <v>631560.69999999995</v>
      </c>
      <c r="H219" s="11">
        <v>631560.69999999995</v>
      </c>
      <c r="I219" s="11">
        <f t="shared" si="10"/>
        <v>0</v>
      </c>
      <c r="J219" s="11">
        <v>631560.69999999995</v>
      </c>
      <c r="K219" s="11">
        <v>631560.69999999995</v>
      </c>
      <c r="L219" s="11">
        <f t="shared" si="11"/>
        <v>0</v>
      </c>
    </row>
    <row r="220" spans="1:247" ht="126" x14ac:dyDescent="0.25">
      <c r="A220" s="7" t="s">
        <v>356</v>
      </c>
      <c r="B220" s="16" t="s">
        <v>362</v>
      </c>
      <c r="C220" s="11">
        <v>0</v>
      </c>
      <c r="D220" s="11">
        <v>1844.7</v>
      </c>
      <c r="E220" s="11">
        <f t="shared" si="9"/>
        <v>1844.7</v>
      </c>
      <c r="F220" s="11" t="s">
        <v>296</v>
      </c>
      <c r="G220" s="11"/>
      <c r="H220" s="11"/>
      <c r="I220" s="11"/>
      <c r="J220" s="11"/>
      <c r="K220" s="11"/>
      <c r="L220" s="11"/>
    </row>
    <row r="221" spans="1:247" ht="47.25" x14ac:dyDescent="0.25">
      <c r="A221" s="7" t="s">
        <v>363</v>
      </c>
      <c r="B221" s="16" t="s">
        <v>364</v>
      </c>
      <c r="C221" s="11">
        <v>96252.1</v>
      </c>
      <c r="D221" s="11">
        <v>96252.1</v>
      </c>
      <c r="E221" s="11">
        <f t="shared" si="9"/>
        <v>0</v>
      </c>
      <c r="F221" s="11"/>
      <c r="G221" s="17">
        <v>99576</v>
      </c>
      <c r="H221" s="17">
        <v>99576</v>
      </c>
      <c r="I221" s="11">
        <f t="shared" si="10"/>
        <v>0</v>
      </c>
      <c r="J221" s="17">
        <v>100757.2</v>
      </c>
      <c r="K221" s="17">
        <v>100757.2</v>
      </c>
      <c r="L221" s="11">
        <f t="shared" si="11"/>
        <v>0</v>
      </c>
    </row>
    <row r="222" spans="1:247" ht="78.75" x14ac:dyDescent="0.25">
      <c r="A222" s="7" t="s">
        <v>365</v>
      </c>
      <c r="B222" s="16" t="s">
        <v>366</v>
      </c>
      <c r="C222" s="11">
        <v>29164.5</v>
      </c>
      <c r="D222" s="11">
        <v>29665.4</v>
      </c>
      <c r="E222" s="11">
        <f t="shared" si="9"/>
        <v>500.90000000000146</v>
      </c>
      <c r="F222" s="11" t="s">
        <v>296</v>
      </c>
      <c r="G222" s="11">
        <v>31774.7</v>
      </c>
      <c r="H222" s="11">
        <v>31774.7</v>
      </c>
      <c r="I222" s="11">
        <f t="shared" si="10"/>
        <v>0</v>
      </c>
      <c r="J222" s="11">
        <v>31774.7</v>
      </c>
      <c r="K222" s="11">
        <v>31774.7</v>
      </c>
      <c r="L222" s="11">
        <f t="shared" si="11"/>
        <v>0</v>
      </c>
    </row>
    <row r="223" spans="1:247" ht="141.75" x14ac:dyDescent="0.25">
      <c r="A223" s="7" t="s">
        <v>367</v>
      </c>
      <c r="B223" s="16" t="s">
        <v>368</v>
      </c>
      <c r="C223" s="11">
        <v>95141.4</v>
      </c>
      <c r="D223" s="11">
        <v>95141.4</v>
      </c>
      <c r="E223" s="11">
        <f t="shared" si="9"/>
        <v>0</v>
      </c>
      <c r="F223" s="11"/>
      <c r="G223" s="11">
        <v>65478.6</v>
      </c>
      <c r="H223" s="11">
        <v>65478.6</v>
      </c>
      <c r="I223" s="11">
        <f t="shared" si="10"/>
        <v>0</v>
      </c>
      <c r="J223" s="11">
        <v>65478.6</v>
      </c>
      <c r="K223" s="11">
        <v>65478.6</v>
      </c>
      <c r="L223" s="11">
        <f t="shared" si="11"/>
        <v>0</v>
      </c>
    </row>
    <row r="224" spans="1:247" ht="63" x14ac:dyDescent="0.25">
      <c r="A224" s="7" t="s">
        <v>367</v>
      </c>
      <c r="B224" s="16" t="s">
        <v>369</v>
      </c>
      <c r="C224" s="11">
        <v>4526</v>
      </c>
      <c r="D224" s="11">
        <v>4526</v>
      </c>
      <c r="E224" s="11">
        <f t="shared" si="9"/>
        <v>0</v>
      </c>
      <c r="F224" s="11"/>
      <c r="G224" s="11">
        <v>0</v>
      </c>
      <c r="H224" s="11">
        <v>0</v>
      </c>
      <c r="I224" s="11">
        <f t="shared" si="10"/>
        <v>0</v>
      </c>
      <c r="J224" s="11"/>
      <c r="K224" s="11"/>
      <c r="L224" s="11">
        <f t="shared" si="11"/>
        <v>0</v>
      </c>
    </row>
    <row r="225" spans="1:12" ht="63" x14ac:dyDescent="0.25">
      <c r="A225" s="7" t="s">
        <v>370</v>
      </c>
      <c r="B225" s="16" t="s">
        <v>371</v>
      </c>
      <c r="C225" s="11">
        <v>166.8</v>
      </c>
      <c r="D225" s="11">
        <v>166.8</v>
      </c>
      <c r="E225" s="11">
        <f t="shared" si="9"/>
        <v>0</v>
      </c>
      <c r="F225" s="11"/>
      <c r="G225" s="17">
        <v>16.399999999999999</v>
      </c>
      <c r="H225" s="17">
        <v>16.399999999999999</v>
      </c>
      <c r="I225" s="11">
        <f t="shared" si="10"/>
        <v>0</v>
      </c>
      <c r="J225" s="17">
        <v>14.6</v>
      </c>
      <c r="K225" s="17">
        <v>14.6</v>
      </c>
      <c r="L225" s="11">
        <f t="shared" si="11"/>
        <v>0</v>
      </c>
    </row>
    <row r="226" spans="1:12" ht="65.25" customHeight="1" x14ac:dyDescent="0.25">
      <c r="A226" s="7" t="s">
        <v>372</v>
      </c>
      <c r="B226" s="16" t="s">
        <v>373</v>
      </c>
      <c r="C226" s="11">
        <v>15930.8</v>
      </c>
      <c r="D226" s="11">
        <v>15930.8</v>
      </c>
      <c r="E226" s="11">
        <f t="shared" si="9"/>
        <v>0</v>
      </c>
      <c r="F226" s="11"/>
      <c r="G226" s="17">
        <v>16919.3</v>
      </c>
      <c r="H226" s="17">
        <v>16919.3</v>
      </c>
      <c r="I226" s="11">
        <f t="shared" si="10"/>
        <v>0</v>
      </c>
      <c r="J226" s="17">
        <v>17596.099999999999</v>
      </c>
      <c r="K226" s="17">
        <v>17596.099999999999</v>
      </c>
      <c r="L226" s="11">
        <f t="shared" si="11"/>
        <v>0</v>
      </c>
    </row>
    <row r="227" spans="1:12" ht="36.75" customHeight="1" x14ac:dyDescent="0.25">
      <c r="A227" s="7" t="s">
        <v>374</v>
      </c>
      <c r="B227" s="16" t="s">
        <v>375</v>
      </c>
      <c r="C227" s="11">
        <v>98143.8</v>
      </c>
      <c r="D227" s="11">
        <v>98143.8</v>
      </c>
      <c r="E227" s="11">
        <f t="shared" si="9"/>
        <v>0</v>
      </c>
      <c r="F227" s="11"/>
      <c r="G227" s="17">
        <v>105829.8</v>
      </c>
      <c r="H227" s="17">
        <v>105829.8</v>
      </c>
      <c r="I227" s="11">
        <f t="shared" si="10"/>
        <v>0</v>
      </c>
      <c r="J227" s="17">
        <v>105829.8</v>
      </c>
      <c r="K227" s="17">
        <v>105829.8</v>
      </c>
      <c r="L227" s="11">
        <f t="shared" si="11"/>
        <v>0</v>
      </c>
    </row>
    <row r="228" spans="1:12" ht="47.25" x14ac:dyDescent="0.25">
      <c r="A228" s="7" t="s">
        <v>376</v>
      </c>
      <c r="B228" s="16" t="s">
        <v>377</v>
      </c>
      <c r="C228" s="11">
        <v>17714.099999999999</v>
      </c>
      <c r="D228" s="11">
        <v>17714.099999999999</v>
      </c>
      <c r="E228" s="11">
        <f t="shared" si="9"/>
        <v>0</v>
      </c>
      <c r="F228" s="11"/>
      <c r="G228" s="17">
        <v>17974.7</v>
      </c>
      <c r="H228" s="17">
        <v>17974.7</v>
      </c>
      <c r="I228" s="11">
        <f t="shared" si="10"/>
        <v>0</v>
      </c>
      <c r="J228" s="17">
        <v>17974.7</v>
      </c>
      <c r="K228" s="17">
        <v>17974.7</v>
      </c>
      <c r="L228" s="11">
        <f t="shared" si="11"/>
        <v>0</v>
      </c>
    </row>
    <row r="229" spans="1:12" ht="34.5" customHeight="1" x14ac:dyDescent="0.25">
      <c r="A229" s="7" t="s">
        <v>378</v>
      </c>
      <c r="B229" s="16" t="s">
        <v>379</v>
      </c>
      <c r="C229" s="11">
        <v>7891.1</v>
      </c>
      <c r="D229" s="11">
        <v>7891.1</v>
      </c>
      <c r="E229" s="11">
        <f t="shared" si="9"/>
        <v>0</v>
      </c>
      <c r="F229" s="11"/>
      <c r="G229" s="17">
        <v>4687.8999999999996</v>
      </c>
      <c r="H229" s="17">
        <v>4687.8999999999996</v>
      </c>
      <c r="I229" s="11">
        <f t="shared" si="10"/>
        <v>0</v>
      </c>
      <c r="J229" s="17">
        <v>4919.8999999999996</v>
      </c>
      <c r="K229" s="17">
        <v>4919.8999999999996</v>
      </c>
      <c r="L229" s="11">
        <f t="shared" si="11"/>
        <v>0</v>
      </c>
    </row>
    <row r="230" spans="1:12" ht="47.25" x14ac:dyDescent="0.25">
      <c r="A230" s="61" t="s">
        <v>380</v>
      </c>
      <c r="B230" s="57" t="s">
        <v>381</v>
      </c>
      <c r="C230" s="11">
        <v>161.30000000000001</v>
      </c>
      <c r="D230" s="11">
        <v>161.30000000000001</v>
      </c>
      <c r="E230" s="11">
        <f t="shared" si="9"/>
        <v>0</v>
      </c>
      <c r="F230" s="11"/>
      <c r="G230" s="11">
        <v>161.30000000000001</v>
      </c>
      <c r="H230" s="11">
        <v>161.30000000000001</v>
      </c>
      <c r="I230" s="11">
        <f t="shared" si="10"/>
        <v>0</v>
      </c>
      <c r="J230" s="11">
        <v>161.30000000000001</v>
      </c>
      <c r="K230" s="11">
        <v>161.30000000000001</v>
      </c>
      <c r="L230" s="11">
        <f t="shared" si="11"/>
        <v>0</v>
      </c>
    </row>
    <row r="231" spans="1:12" ht="192" customHeight="1" x14ac:dyDescent="0.25">
      <c r="A231" s="61" t="s">
        <v>380</v>
      </c>
      <c r="B231" s="16" t="s">
        <v>382</v>
      </c>
      <c r="C231" s="11">
        <v>70.3</v>
      </c>
      <c r="D231" s="11">
        <v>70.3</v>
      </c>
      <c r="E231" s="11">
        <f t="shared" si="9"/>
        <v>0</v>
      </c>
      <c r="F231" s="11"/>
      <c r="G231" s="17">
        <v>70.3</v>
      </c>
      <c r="H231" s="17">
        <v>70.3</v>
      </c>
      <c r="I231" s="11">
        <f t="shared" si="10"/>
        <v>0</v>
      </c>
      <c r="J231" s="17">
        <v>70.3</v>
      </c>
      <c r="K231" s="17">
        <v>70.3</v>
      </c>
      <c r="L231" s="11">
        <f t="shared" si="11"/>
        <v>0</v>
      </c>
    </row>
    <row r="232" spans="1:12" ht="15.75" x14ac:dyDescent="0.25">
      <c r="A232" s="8" t="s">
        <v>383</v>
      </c>
      <c r="B232" s="9" t="s">
        <v>384</v>
      </c>
      <c r="C232" s="10">
        <f>SUM(C233:C240)</f>
        <v>83271.3</v>
      </c>
      <c r="D232" s="10">
        <f>SUM(D233:D240)</f>
        <v>83271.3</v>
      </c>
      <c r="E232" s="11">
        <f t="shared" si="9"/>
        <v>0</v>
      </c>
      <c r="F232" s="11"/>
      <c r="G232" s="10">
        <f>SUM(G233:G239)</f>
        <v>80156.100000000006</v>
      </c>
      <c r="H232" s="10">
        <f t="shared" ref="H232:L232" si="12">SUM(H233:H239)</f>
        <v>80156.100000000006</v>
      </c>
      <c r="I232" s="10">
        <f t="shared" si="12"/>
        <v>0</v>
      </c>
      <c r="J232" s="10">
        <f t="shared" si="12"/>
        <v>81806.100000000006</v>
      </c>
      <c r="K232" s="10">
        <f t="shared" si="12"/>
        <v>81806.100000000006</v>
      </c>
      <c r="L232" s="10">
        <f t="shared" si="12"/>
        <v>0</v>
      </c>
    </row>
    <row r="233" spans="1:12" ht="66" customHeight="1" x14ac:dyDescent="0.25">
      <c r="A233" s="7" t="s">
        <v>385</v>
      </c>
      <c r="B233" s="57" t="s">
        <v>386</v>
      </c>
      <c r="C233" s="11">
        <v>79806.100000000006</v>
      </c>
      <c r="D233" s="11">
        <v>79806.100000000006</v>
      </c>
      <c r="E233" s="11">
        <f>D233-C233</f>
        <v>0</v>
      </c>
      <c r="F233" s="11"/>
      <c r="G233" s="17">
        <v>79806.100000000006</v>
      </c>
      <c r="H233" s="17">
        <v>79806.100000000006</v>
      </c>
      <c r="I233" s="11">
        <f>H233-G233</f>
        <v>0</v>
      </c>
      <c r="J233" s="17">
        <v>79806.100000000006</v>
      </c>
      <c r="K233" s="17">
        <v>79806.100000000006</v>
      </c>
      <c r="L233" s="11">
        <f>K233-J233</f>
        <v>0</v>
      </c>
    </row>
    <row r="234" spans="1:12" ht="47.25" x14ac:dyDescent="0.25">
      <c r="A234" s="7" t="s">
        <v>387</v>
      </c>
      <c r="B234" s="45" t="s">
        <v>388</v>
      </c>
      <c r="C234" s="11">
        <v>703</v>
      </c>
      <c r="D234" s="11">
        <v>703</v>
      </c>
      <c r="E234" s="11">
        <f t="shared" si="9"/>
        <v>0</v>
      </c>
      <c r="F234" s="11"/>
      <c r="G234" s="10"/>
      <c r="H234" s="10"/>
      <c r="I234" s="11">
        <f t="shared" si="10"/>
        <v>0</v>
      </c>
      <c r="J234" s="10"/>
      <c r="K234" s="10"/>
      <c r="L234" s="11">
        <f t="shared" si="11"/>
        <v>0</v>
      </c>
    </row>
    <row r="235" spans="1:12" ht="47.25" x14ac:dyDescent="0.25">
      <c r="A235" s="7" t="s">
        <v>387</v>
      </c>
      <c r="B235" s="45" t="s">
        <v>389</v>
      </c>
      <c r="C235" s="11">
        <v>2040.2</v>
      </c>
      <c r="D235" s="11">
        <v>2040.2</v>
      </c>
      <c r="E235" s="11">
        <f t="shared" si="9"/>
        <v>0</v>
      </c>
      <c r="F235" s="11"/>
      <c r="G235" s="10"/>
      <c r="H235" s="10"/>
      <c r="I235" s="11">
        <f t="shared" si="10"/>
        <v>0</v>
      </c>
      <c r="J235" s="10"/>
      <c r="K235" s="10"/>
      <c r="L235" s="11">
        <f t="shared" si="11"/>
        <v>0</v>
      </c>
    </row>
    <row r="236" spans="1:12" ht="47.25" x14ac:dyDescent="0.25">
      <c r="A236" s="7" t="s">
        <v>387</v>
      </c>
      <c r="B236" s="45" t="s">
        <v>390</v>
      </c>
      <c r="C236" s="11">
        <v>0</v>
      </c>
      <c r="D236" s="11">
        <v>0</v>
      </c>
      <c r="E236" s="11">
        <f t="shared" si="9"/>
        <v>0</v>
      </c>
      <c r="F236" s="11"/>
      <c r="G236" s="10"/>
      <c r="H236" s="10"/>
      <c r="I236" s="11">
        <f t="shared" si="10"/>
        <v>0</v>
      </c>
      <c r="J236" s="10"/>
      <c r="K236" s="10"/>
      <c r="L236" s="11">
        <f t="shared" si="11"/>
        <v>0</v>
      </c>
    </row>
    <row r="237" spans="1:12" ht="94.5" x14ac:dyDescent="0.25">
      <c r="A237" s="7" t="s">
        <v>391</v>
      </c>
      <c r="B237" s="45" t="s">
        <v>392</v>
      </c>
      <c r="C237" s="11">
        <v>697</v>
      </c>
      <c r="D237" s="11">
        <v>697</v>
      </c>
      <c r="E237" s="11">
        <f t="shared" si="9"/>
        <v>0</v>
      </c>
      <c r="F237" s="11"/>
      <c r="G237" s="10"/>
      <c r="H237" s="10"/>
      <c r="I237" s="11">
        <f t="shared" si="10"/>
        <v>0</v>
      </c>
      <c r="J237" s="10"/>
      <c r="K237" s="10"/>
      <c r="L237" s="11">
        <f t="shared" si="11"/>
        <v>0</v>
      </c>
    </row>
    <row r="238" spans="1:12" ht="63" x14ac:dyDescent="0.25">
      <c r="A238" s="7" t="s">
        <v>391</v>
      </c>
      <c r="B238" s="57" t="s">
        <v>393</v>
      </c>
      <c r="C238" s="11">
        <v>0</v>
      </c>
      <c r="D238" s="11">
        <v>0</v>
      </c>
      <c r="E238" s="11">
        <f t="shared" si="9"/>
        <v>0</v>
      </c>
      <c r="F238" s="11"/>
      <c r="G238" s="17">
        <v>350</v>
      </c>
      <c r="H238" s="17">
        <v>350</v>
      </c>
      <c r="I238" s="11">
        <f t="shared" si="10"/>
        <v>0</v>
      </c>
      <c r="J238" s="17">
        <v>0</v>
      </c>
      <c r="K238" s="17">
        <v>0</v>
      </c>
      <c r="L238" s="11">
        <f t="shared" si="11"/>
        <v>0</v>
      </c>
    </row>
    <row r="239" spans="1:12" ht="78.75" x14ac:dyDescent="0.25">
      <c r="A239" s="7" t="s">
        <v>391</v>
      </c>
      <c r="B239" s="57" t="s">
        <v>394</v>
      </c>
      <c r="C239" s="11">
        <v>0</v>
      </c>
      <c r="D239" s="11">
        <v>0</v>
      </c>
      <c r="E239" s="11">
        <f t="shared" si="9"/>
        <v>0</v>
      </c>
      <c r="F239" s="11"/>
      <c r="G239" s="17">
        <v>0</v>
      </c>
      <c r="H239" s="17">
        <v>0</v>
      </c>
      <c r="I239" s="11">
        <f t="shared" si="10"/>
        <v>0</v>
      </c>
      <c r="J239" s="17">
        <v>2000</v>
      </c>
      <c r="K239" s="17">
        <v>2000</v>
      </c>
      <c r="L239" s="11">
        <f t="shared" si="11"/>
        <v>0</v>
      </c>
    </row>
    <row r="240" spans="1:12" ht="63" x14ac:dyDescent="0.25">
      <c r="A240" s="7" t="s">
        <v>395</v>
      </c>
      <c r="B240" s="45" t="s">
        <v>396</v>
      </c>
      <c r="C240" s="11">
        <v>25</v>
      </c>
      <c r="D240" s="11">
        <v>25</v>
      </c>
      <c r="E240" s="11">
        <f t="shared" si="9"/>
        <v>0</v>
      </c>
      <c r="F240" s="11"/>
      <c r="G240" s="10"/>
      <c r="H240" s="10"/>
      <c r="I240" s="11">
        <f t="shared" si="10"/>
        <v>0</v>
      </c>
      <c r="J240" s="10"/>
      <c r="K240" s="10"/>
      <c r="L240" s="11">
        <f t="shared" si="11"/>
        <v>0</v>
      </c>
    </row>
    <row r="241" spans="1:16" ht="31.5" x14ac:dyDescent="0.25">
      <c r="A241" s="8" t="s">
        <v>397</v>
      </c>
      <c r="B241" s="9" t="s">
        <v>398</v>
      </c>
      <c r="C241" s="10">
        <f>SUM(C242:C245)</f>
        <v>2142.1999999999998</v>
      </c>
      <c r="D241" s="10">
        <f>SUM(D242:D245)</f>
        <v>1109</v>
      </c>
      <c r="E241" s="11">
        <f t="shared" si="9"/>
        <v>-1033.1999999999998</v>
      </c>
      <c r="F241" s="11"/>
      <c r="G241" s="10">
        <v>0</v>
      </c>
      <c r="H241" s="10">
        <v>0</v>
      </c>
      <c r="I241" s="11">
        <f t="shared" si="10"/>
        <v>0</v>
      </c>
      <c r="J241" s="10">
        <v>0</v>
      </c>
      <c r="K241" s="10">
        <v>0</v>
      </c>
      <c r="L241" s="11">
        <f t="shared" si="11"/>
        <v>0</v>
      </c>
    </row>
    <row r="242" spans="1:16" ht="116.25" customHeight="1" x14ac:dyDescent="0.25">
      <c r="A242" s="7" t="s">
        <v>399</v>
      </c>
      <c r="B242" s="16" t="s">
        <v>400</v>
      </c>
      <c r="C242" s="11">
        <v>1947.5</v>
      </c>
      <c r="D242" s="11">
        <v>778.8</v>
      </c>
      <c r="E242" s="11">
        <f t="shared" si="9"/>
        <v>-1168.7</v>
      </c>
      <c r="F242" s="11" t="s">
        <v>401</v>
      </c>
      <c r="G242" s="10"/>
      <c r="H242" s="10"/>
      <c r="I242" s="11">
        <f t="shared" si="10"/>
        <v>0</v>
      </c>
      <c r="J242" s="10"/>
      <c r="K242" s="10"/>
      <c r="L242" s="11">
        <f t="shared" si="11"/>
        <v>0</v>
      </c>
      <c r="P242" s="35"/>
    </row>
    <row r="243" spans="1:16" ht="47.25" x14ac:dyDescent="0.25">
      <c r="A243" s="19" t="s">
        <v>402</v>
      </c>
      <c r="B243" s="16" t="s">
        <v>403</v>
      </c>
      <c r="C243" s="11">
        <v>17.2</v>
      </c>
      <c r="D243" s="11">
        <v>22.7</v>
      </c>
      <c r="E243" s="11">
        <f t="shared" si="9"/>
        <v>5.5</v>
      </c>
      <c r="F243" s="11" t="s">
        <v>404</v>
      </c>
      <c r="G243" s="10"/>
      <c r="H243" s="10"/>
      <c r="I243" s="11">
        <f t="shared" si="10"/>
        <v>0</v>
      </c>
      <c r="J243" s="10"/>
      <c r="K243" s="10"/>
      <c r="L243" s="11">
        <f t="shared" si="11"/>
        <v>0</v>
      </c>
    </row>
    <row r="244" spans="1:16" ht="63" x14ac:dyDescent="0.25">
      <c r="A244" s="19" t="s">
        <v>405</v>
      </c>
      <c r="B244" s="16" t="s">
        <v>403</v>
      </c>
      <c r="C244" s="11">
        <v>167.5</v>
      </c>
      <c r="D244" s="11">
        <v>297.5</v>
      </c>
      <c r="E244" s="11">
        <f t="shared" si="9"/>
        <v>130</v>
      </c>
      <c r="F244" s="11" t="s">
        <v>406</v>
      </c>
      <c r="G244" s="10"/>
      <c r="H244" s="10"/>
      <c r="I244" s="11">
        <f t="shared" si="10"/>
        <v>0</v>
      </c>
      <c r="J244" s="10"/>
      <c r="K244" s="10"/>
      <c r="L244" s="11">
        <f t="shared" si="11"/>
        <v>0</v>
      </c>
    </row>
    <row r="245" spans="1:16" ht="47.25" x14ac:dyDescent="0.25">
      <c r="A245" s="19" t="s">
        <v>407</v>
      </c>
      <c r="B245" s="16" t="s">
        <v>403</v>
      </c>
      <c r="C245" s="17">
        <v>10</v>
      </c>
      <c r="D245" s="17">
        <v>10</v>
      </c>
      <c r="E245" s="11">
        <f t="shared" si="9"/>
        <v>0</v>
      </c>
      <c r="F245" s="11"/>
      <c r="G245" s="10"/>
      <c r="H245" s="10"/>
      <c r="I245" s="11">
        <f t="shared" si="10"/>
        <v>0</v>
      </c>
      <c r="J245" s="10"/>
      <c r="K245" s="10"/>
      <c r="L245" s="11">
        <f t="shared" si="11"/>
        <v>0</v>
      </c>
    </row>
    <row r="246" spans="1:16" ht="15.75" x14ac:dyDescent="0.25">
      <c r="A246" s="8" t="s">
        <v>408</v>
      </c>
      <c r="B246" s="9" t="s">
        <v>409</v>
      </c>
      <c r="C246" s="37">
        <f>SUM(C247:C249)</f>
        <v>47</v>
      </c>
      <c r="D246" s="37">
        <f>SUM(D247:D249)</f>
        <v>53.3</v>
      </c>
      <c r="E246" s="11">
        <f t="shared" si="9"/>
        <v>6.2999999999999972</v>
      </c>
      <c r="F246" s="11"/>
      <c r="G246" s="37">
        <v>0</v>
      </c>
      <c r="H246" s="37">
        <v>0</v>
      </c>
      <c r="I246" s="11">
        <f t="shared" si="10"/>
        <v>0</v>
      </c>
      <c r="J246" s="37">
        <v>0</v>
      </c>
      <c r="K246" s="37">
        <v>0</v>
      </c>
      <c r="L246" s="11">
        <f t="shared" si="11"/>
        <v>0</v>
      </c>
    </row>
    <row r="247" spans="1:16" ht="47.25" x14ac:dyDescent="0.25">
      <c r="A247" s="19" t="s">
        <v>410</v>
      </c>
      <c r="B247" s="16" t="s">
        <v>411</v>
      </c>
      <c r="C247" s="17">
        <v>1.5</v>
      </c>
      <c r="D247" s="17">
        <v>1.5</v>
      </c>
      <c r="E247" s="11">
        <f t="shared" si="9"/>
        <v>0</v>
      </c>
      <c r="F247" s="11"/>
      <c r="G247" s="37"/>
      <c r="H247" s="37"/>
      <c r="I247" s="11">
        <f t="shared" si="10"/>
        <v>0</v>
      </c>
      <c r="J247" s="37"/>
      <c r="K247" s="37"/>
      <c r="L247" s="11">
        <f t="shared" si="11"/>
        <v>0</v>
      </c>
    </row>
    <row r="248" spans="1:16" ht="47.25" x14ac:dyDescent="0.25">
      <c r="A248" s="19" t="s">
        <v>412</v>
      </c>
      <c r="B248" s="16" t="s">
        <v>411</v>
      </c>
      <c r="C248" s="17">
        <v>38.5</v>
      </c>
      <c r="D248" s="17">
        <v>44.8</v>
      </c>
      <c r="E248" s="11">
        <f t="shared" si="9"/>
        <v>6.2999999999999972</v>
      </c>
      <c r="F248" s="11" t="s">
        <v>404</v>
      </c>
      <c r="G248" s="37"/>
      <c r="H248" s="37"/>
      <c r="I248" s="11">
        <f t="shared" si="10"/>
        <v>0</v>
      </c>
      <c r="J248" s="37"/>
      <c r="K248" s="37"/>
      <c r="L248" s="11">
        <f t="shared" si="11"/>
        <v>0</v>
      </c>
    </row>
    <row r="249" spans="1:16" ht="47.25" x14ac:dyDescent="0.25">
      <c r="A249" s="19" t="s">
        <v>413</v>
      </c>
      <c r="B249" s="16" t="s">
        <v>411</v>
      </c>
      <c r="C249" s="17">
        <v>7</v>
      </c>
      <c r="D249" s="17">
        <v>7</v>
      </c>
      <c r="E249" s="11">
        <f t="shared" si="9"/>
        <v>0</v>
      </c>
      <c r="F249" s="11"/>
      <c r="G249" s="37">
        <v>0</v>
      </c>
      <c r="H249" s="37">
        <v>0</v>
      </c>
      <c r="I249" s="11">
        <f t="shared" si="10"/>
        <v>0</v>
      </c>
      <c r="J249" s="37">
        <v>0</v>
      </c>
      <c r="K249" s="37">
        <v>0</v>
      </c>
      <c r="L249" s="11">
        <f t="shared" si="11"/>
        <v>0</v>
      </c>
    </row>
    <row r="250" spans="1:16" ht="15.75" x14ac:dyDescent="0.25">
      <c r="A250" s="8" t="s">
        <v>414</v>
      </c>
      <c r="B250" s="9" t="s">
        <v>415</v>
      </c>
      <c r="C250" s="10">
        <f>C129+C241+C246</f>
        <v>5874305.3999999985</v>
      </c>
      <c r="D250" s="10">
        <f>D129+D241+D246</f>
        <v>5887809.2999999989</v>
      </c>
      <c r="E250" s="11">
        <f t="shared" si="9"/>
        <v>13503.900000000373</v>
      </c>
      <c r="F250" s="11"/>
      <c r="G250" s="10">
        <f>G129+G241+G246</f>
        <v>3799957.9</v>
      </c>
      <c r="H250" s="10">
        <f>H129+H241+H246</f>
        <v>3799957.9</v>
      </c>
      <c r="I250" s="11">
        <f t="shared" si="10"/>
        <v>0</v>
      </c>
      <c r="J250" s="10">
        <f>J129+J241+J246</f>
        <v>3973398.9000000008</v>
      </c>
      <c r="K250" s="10">
        <f>K129+K241+K246</f>
        <v>3973398.9000000008</v>
      </c>
      <c r="L250" s="11">
        <f t="shared" si="11"/>
        <v>0</v>
      </c>
    </row>
    <row r="251" spans="1:16" ht="15.75" x14ac:dyDescent="0.25">
      <c r="A251" s="62" t="s">
        <v>416</v>
      </c>
      <c r="B251" s="62"/>
      <c r="C251" s="10">
        <f>C250+C128</f>
        <v>7985222.129999999</v>
      </c>
      <c r="D251" s="10">
        <f>D250+D128</f>
        <v>8044960.8299999982</v>
      </c>
      <c r="E251" s="11">
        <f t="shared" si="9"/>
        <v>59738.699999999255</v>
      </c>
      <c r="F251" s="11"/>
      <c r="G251" s="10">
        <f>G250+G128</f>
        <v>5795176.6999999993</v>
      </c>
      <c r="H251" s="10">
        <f>H250+H128</f>
        <v>5795176.6999999993</v>
      </c>
      <c r="I251" s="11">
        <f t="shared" si="10"/>
        <v>0</v>
      </c>
      <c r="J251" s="10">
        <f>J250+J128</f>
        <v>6063825.7000000011</v>
      </c>
      <c r="K251" s="10">
        <f>K250+K128</f>
        <v>6063825.7000000011</v>
      </c>
      <c r="L251" s="11">
        <f t="shared" si="11"/>
        <v>0</v>
      </c>
    </row>
    <row r="252" spans="1:16" x14ac:dyDescent="0.25">
      <c r="J252" s="18"/>
      <c r="K252" s="18"/>
      <c r="L252" s="18"/>
    </row>
    <row r="253" spans="1:16" x14ac:dyDescent="0.25">
      <c r="E253" s="65"/>
      <c r="J253" s="18"/>
      <c r="K253" s="18"/>
      <c r="L253" s="18"/>
    </row>
    <row r="254" spans="1:16" x14ac:dyDescent="0.25">
      <c r="C254" s="65"/>
      <c r="D254" s="65"/>
      <c r="J254" s="18"/>
      <c r="K254" s="18"/>
      <c r="L254" s="18"/>
    </row>
    <row r="255" spans="1:16" x14ac:dyDescent="0.25">
      <c r="J255" s="18"/>
      <c r="K255" s="18"/>
      <c r="L255" s="18"/>
      <c r="M255" s="12"/>
    </row>
    <row r="256" spans="1:16" x14ac:dyDescent="0.25">
      <c r="J256" s="18"/>
      <c r="K256" s="18"/>
      <c r="L256" s="18"/>
    </row>
    <row r="257" spans="10:12" x14ac:dyDescent="0.25">
      <c r="J257" s="18"/>
      <c r="K257" s="18"/>
      <c r="L257" s="18"/>
    </row>
    <row r="258" spans="10:12" x14ac:dyDescent="0.25">
      <c r="J258" s="18"/>
      <c r="K258" s="18"/>
      <c r="L258" s="18"/>
    </row>
    <row r="259" spans="10:12" x14ac:dyDescent="0.25">
      <c r="J259" s="18"/>
      <c r="K259" s="18"/>
      <c r="L259" s="18"/>
    </row>
    <row r="260" spans="10:12" x14ac:dyDescent="0.25">
      <c r="J260" s="18"/>
      <c r="K260" s="18"/>
      <c r="L260" s="18"/>
    </row>
    <row r="261" spans="10:12" x14ac:dyDescent="0.25">
      <c r="J261" s="18"/>
      <c r="K261" s="18"/>
      <c r="L261" s="18"/>
    </row>
    <row r="262" spans="10:12" x14ac:dyDescent="0.25">
      <c r="J262" s="18"/>
      <c r="K262" s="18"/>
      <c r="L262" s="18"/>
    </row>
    <row r="263" spans="10:12" x14ac:dyDescent="0.25">
      <c r="J263" s="18"/>
      <c r="K263" s="18"/>
      <c r="L263" s="18"/>
    </row>
    <row r="264" spans="10:12" x14ac:dyDescent="0.25">
      <c r="J264" s="66"/>
      <c r="K264" s="66"/>
      <c r="L264" s="66"/>
    </row>
    <row r="265" spans="10:12" x14ac:dyDescent="0.25">
      <c r="J265" s="66"/>
      <c r="K265" s="66"/>
      <c r="L265" s="66"/>
    </row>
    <row r="266" spans="10:12" x14ac:dyDescent="0.25">
      <c r="J266" s="66"/>
      <c r="K266" s="66"/>
      <c r="L266" s="66"/>
    </row>
    <row r="267" spans="10:12" x14ac:dyDescent="0.25">
      <c r="J267" s="66"/>
      <c r="K267" s="66"/>
      <c r="L267" s="66"/>
    </row>
    <row r="268" spans="10:12" x14ac:dyDescent="0.25">
      <c r="J268" s="66"/>
      <c r="K268" s="66"/>
      <c r="L268" s="66"/>
    </row>
    <row r="269" spans="10:12" x14ac:dyDescent="0.25">
      <c r="J269" s="66"/>
      <c r="K269" s="66"/>
      <c r="L269" s="66"/>
    </row>
    <row r="270" spans="10:12" x14ac:dyDescent="0.25">
      <c r="J270" s="66"/>
      <c r="K270" s="66"/>
      <c r="L270" s="66"/>
    </row>
    <row r="271" spans="10:12" x14ac:dyDescent="0.25">
      <c r="J271" s="66"/>
      <c r="K271" s="66"/>
      <c r="L271" s="66"/>
    </row>
    <row r="272" spans="10:12" x14ac:dyDescent="0.25">
      <c r="J272" s="66"/>
      <c r="K272" s="66"/>
      <c r="L272" s="66"/>
    </row>
    <row r="273" spans="10:12" x14ac:dyDescent="0.25">
      <c r="J273" s="66"/>
      <c r="K273" s="66"/>
      <c r="L273" s="66"/>
    </row>
    <row r="274" spans="10:12" x14ac:dyDescent="0.25">
      <c r="J274" s="66"/>
      <c r="K274" s="66"/>
      <c r="L274" s="66"/>
    </row>
    <row r="275" spans="10:12" x14ac:dyDescent="0.25">
      <c r="J275" s="66"/>
      <c r="K275" s="66"/>
      <c r="L275" s="66"/>
    </row>
    <row r="276" spans="10:12" x14ac:dyDescent="0.25">
      <c r="J276" s="66"/>
      <c r="K276" s="66"/>
      <c r="L276" s="66"/>
    </row>
    <row r="277" spans="10:12" x14ac:dyDescent="0.25">
      <c r="J277" s="66"/>
      <c r="K277" s="66"/>
      <c r="L277" s="66"/>
    </row>
    <row r="278" spans="10:12" x14ac:dyDescent="0.25">
      <c r="J278" s="66"/>
      <c r="K278" s="66"/>
      <c r="L278" s="66"/>
    </row>
    <row r="279" spans="10:12" x14ac:dyDescent="0.25">
      <c r="J279" s="66"/>
      <c r="K279" s="66"/>
      <c r="L279" s="66"/>
    </row>
    <row r="280" spans="10:12" x14ac:dyDescent="0.25">
      <c r="J280" s="66"/>
      <c r="K280" s="66"/>
      <c r="L280" s="66"/>
    </row>
    <row r="281" spans="10:12" x14ac:dyDescent="0.25">
      <c r="J281" s="66"/>
      <c r="K281" s="66"/>
      <c r="L281" s="66"/>
    </row>
    <row r="282" spans="10:12" x14ac:dyDescent="0.25">
      <c r="J282" s="66"/>
      <c r="K282" s="66"/>
      <c r="L282" s="66"/>
    </row>
    <row r="283" spans="10:12" x14ac:dyDescent="0.25">
      <c r="J283" s="66"/>
      <c r="K283" s="66"/>
      <c r="L283" s="66"/>
    </row>
    <row r="284" spans="10:12" x14ac:dyDescent="0.25">
      <c r="J284" s="66"/>
      <c r="K284" s="66"/>
      <c r="L284" s="66"/>
    </row>
    <row r="285" spans="10:12" x14ac:dyDescent="0.25">
      <c r="J285" s="66"/>
      <c r="K285" s="66"/>
      <c r="L285" s="66"/>
    </row>
    <row r="286" spans="10:12" x14ac:dyDescent="0.25">
      <c r="J286" s="66"/>
      <c r="K286" s="66"/>
      <c r="L286" s="66"/>
    </row>
    <row r="287" spans="10:12" x14ac:dyDescent="0.25">
      <c r="J287" s="66"/>
      <c r="K287" s="66"/>
      <c r="L287" s="66"/>
    </row>
    <row r="288" spans="10:12" x14ac:dyDescent="0.25">
      <c r="J288" s="66"/>
      <c r="K288" s="66"/>
      <c r="L288" s="66"/>
    </row>
    <row r="289" spans="10:12" x14ac:dyDescent="0.25">
      <c r="J289" s="66"/>
      <c r="K289" s="66"/>
      <c r="L289" s="66"/>
    </row>
    <row r="290" spans="10:12" x14ac:dyDescent="0.25">
      <c r="J290" s="66"/>
      <c r="K290" s="66"/>
      <c r="L290" s="66"/>
    </row>
    <row r="291" spans="10:12" x14ac:dyDescent="0.25">
      <c r="J291" s="66"/>
      <c r="K291" s="66"/>
      <c r="L291" s="66"/>
    </row>
    <row r="292" spans="10:12" x14ac:dyDescent="0.25">
      <c r="J292" s="66"/>
      <c r="K292" s="66"/>
      <c r="L292" s="66"/>
    </row>
    <row r="293" spans="10:12" x14ac:dyDescent="0.25">
      <c r="J293" s="66"/>
      <c r="K293" s="66"/>
      <c r="L293" s="66"/>
    </row>
    <row r="294" spans="10:12" x14ac:dyDescent="0.25">
      <c r="J294" s="66"/>
      <c r="K294" s="66"/>
      <c r="L294" s="66"/>
    </row>
    <row r="295" spans="10:12" x14ac:dyDescent="0.25">
      <c r="J295" s="66"/>
      <c r="K295" s="66"/>
      <c r="L295" s="66"/>
    </row>
    <row r="296" spans="10:12" x14ac:dyDescent="0.25">
      <c r="J296" s="66"/>
      <c r="K296" s="66"/>
      <c r="L296" s="66"/>
    </row>
    <row r="297" spans="10:12" x14ac:dyDescent="0.25">
      <c r="J297" s="66"/>
      <c r="K297" s="66"/>
      <c r="L297" s="66"/>
    </row>
    <row r="298" spans="10:12" x14ac:dyDescent="0.25">
      <c r="J298" s="66"/>
      <c r="K298" s="66"/>
      <c r="L298" s="66"/>
    </row>
    <row r="299" spans="10:12" x14ac:dyDescent="0.25">
      <c r="J299" s="66"/>
      <c r="K299" s="66"/>
      <c r="L299" s="66"/>
    </row>
    <row r="300" spans="10:12" x14ac:dyDescent="0.25">
      <c r="J300" s="66"/>
      <c r="K300" s="66"/>
      <c r="L300" s="66"/>
    </row>
    <row r="301" spans="10:12" x14ac:dyDescent="0.25">
      <c r="J301" s="66"/>
      <c r="K301" s="66"/>
      <c r="L301" s="66"/>
    </row>
    <row r="302" spans="10:12" x14ac:dyDescent="0.25">
      <c r="J302" s="66"/>
      <c r="K302" s="66"/>
      <c r="L302" s="66"/>
    </row>
    <row r="303" spans="10:12" x14ac:dyDescent="0.25">
      <c r="J303" s="66"/>
      <c r="K303" s="66"/>
      <c r="L303" s="66"/>
    </row>
    <row r="304" spans="10:12" x14ac:dyDescent="0.25">
      <c r="J304" s="66"/>
      <c r="K304" s="66"/>
      <c r="L304" s="66"/>
    </row>
    <row r="305" spans="10:12" x14ac:dyDescent="0.25">
      <c r="J305" s="66"/>
      <c r="K305" s="66"/>
      <c r="L305" s="66"/>
    </row>
    <row r="306" spans="10:12" x14ac:dyDescent="0.25">
      <c r="J306" s="66"/>
      <c r="K306" s="66"/>
      <c r="L306" s="66"/>
    </row>
    <row r="307" spans="10:12" x14ac:dyDescent="0.25">
      <c r="J307" s="66"/>
      <c r="K307" s="66"/>
      <c r="L307" s="66"/>
    </row>
    <row r="308" spans="10:12" x14ac:dyDescent="0.25">
      <c r="J308" s="66"/>
      <c r="K308" s="66"/>
      <c r="L308" s="66"/>
    </row>
    <row r="309" spans="10:12" x14ac:dyDescent="0.25">
      <c r="J309" s="66"/>
      <c r="K309" s="66"/>
      <c r="L309" s="66"/>
    </row>
    <row r="310" spans="10:12" x14ac:dyDescent="0.25">
      <c r="J310" s="66"/>
      <c r="K310" s="66"/>
      <c r="L310" s="66"/>
    </row>
    <row r="311" spans="10:12" x14ac:dyDescent="0.25">
      <c r="J311" s="66"/>
      <c r="K311" s="66"/>
      <c r="L311" s="66"/>
    </row>
    <row r="312" spans="10:12" x14ac:dyDescent="0.25">
      <c r="J312" s="66"/>
      <c r="K312" s="66"/>
      <c r="L312" s="66"/>
    </row>
    <row r="313" spans="10:12" x14ac:dyDescent="0.25">
      <c r="J313" s="66"/>
      <c r="K313" s="66"/>
      <c r="L313" s="66"/>
    </row>
    <row r="314" spans="10:12" x14ac:dyDescent="0.25">
      <c r="J314" s="66"/>
      <c r="K314" s="66"/>
      <c r="L314" s="66"/>
    </row>
    <row r="315" spans="10:12" x14ac:dyDescent="0.25">
      <c r="J315" s="66"/>
      <c r="K315" s="66"/>
      <c r="L315" s="66"/>
    </row>
    <row r="316" spans="10:12" x14ac:dyDescent="0.25">
      <c r="J316" s="66"/>
      <c r="K316" s="66"/>
      <c r="L316" s="66"/>
    </row>
    <row r="317" spans="10:12" x14ac:dyDescent="0.25">
      <c r="J317" s="66"/>
      <c r="K317" s="66"/>
      <c r="L317" s="66"/>
    </row>
    <row r="318" spans="10:12" x14ac:dyDescent="0.25">
      <c r="J318" s="66"/>
      <c r="K318" s="66"/>
      <c r="L318" s="66"/>
    </row>
    <row r="319" spans="10:12" x14ac:dyDescent="0.25">
      <c r="J319" s="66"/>
      <c r="K319" s="66"/>
      <c r="L319" s="66"/>
    </row>
    <row r="320" spans="10:12" x14ac:dyDescent="0.25">
      <c r="J320" s="66"/>
      <c r="K320" s="66"/>
      <c r="L320" s="66"/>
    </row>
    <row r="321" spans="10:12" x14ac:dyDescent="0.25">
      <c r="J321" s="66"/>
      <c r="K321" s="66"/>
      <c r="L321" s="66"/>
    </row>
    <row r="322" spans="10:12" x14ac:dyDescent="0.25">
      <c r="J322" s="66"/>
      <c r="K322" s="66"/>
      <c r="L322" s="66"/>
    </row>
    <row r="323" spans="10:12" x14ac:dyDescent="0.25">
      <c r="J323" s="66"/>
      <c r="K323" s="66"/>
      <c r="L323" s="66"/>
    </row>
    <row r="324" spans="10:12" x14ac:dyDescent="0.25">
      <c r="J324" s="66"/>
      <c r="K324" s="66"/>
      <c r="L324" s="66"/>
    </row>
    <row r="325" spans="10:12" x14ac:dyDescent="0.25">
      <c r="J325" s="66"/>
      <c r="K325" s="66"/>
      <c r="L325" s="66"/>
    </row>
    <row r="326" spans="10:12" x14ac:dyDescent="0.25">
      <c r="J326" s="66"/>
      <c r="K326" s="66"/>
      <c r="L326" s="66"/>
    </row>
    <row r="327" spans="10:12" x14ac:dyDescent="0.25">
      <c r="J327" s="66"/>
      <c r="K327" s="66"/>
      <c r="L327" s="66"/>
    </row>
    <row r="328" spans="10:12" x14ac:dyDescent="0.25">
      <c r="J328" s="66"/>
      <c r="K328" s="66"/>
      <c r="L328" s="66"/>
    </row>
    <row r="329" spans="10:12" x14ac:dyDescent="0.25">
      <c r="J329" s="66"/>
      <c r="K329" s="66"/>
      <c r="L329" s="66"/>
    </row>
    <row r="330" spans="10:12" x14ac:dyDescent="0.25">
      <c r="J330" s="66"/>
      <c r="K330" s="66"/>
      <c r="L330" s="66"/>
    </row>
    <row r="331" spans="10:12" x14ac:dyDescent="0.25">
      <c r="J331" s="66"/>
      <c r="K331" s="66"/>
      <c r="L331" s="66"/>
    </row>
    <row r="332" spans="10:12" x14ac:dyDescent="0.25">
      <c r="J332" s="66"/>
      <c r="K332" s="66"/>
      <c r="L332" s="66"/>
    </row>
    <row r="333" spans="10:12" x14ac:dyDescent="0.25">
      <c r="J333" s="66"/>
      <c r="K333" s="66"/>
      <c r="L333" s="66"/>
    </row>
    <row r="334" spans="10:12" x14ac:dyDescent="0.25">
      <c r="J334" s="66"/>
      <c r="K334" s="66"/>
      <c r="L334" s="66"/>
    </row>
    <row r="335" spans="10:12" x14ac:dyDescent="0.25">
      <c r="J335" s="66"/>
      <c r="K335" s="66"/>
      <c r="L335" s="66"/>
    </row>
    <row r="336" spans="10:12" x14ac:dyDescent="0.25">
      <c r="J336" s="66"/>
      <c r="K336" s="66"/>
      <c r="L336" s="66"/>
    </row>
    <row r="337" spans="10:12" x14ac:dyDescent="0.25">
      <c r="J337" s="66"/>
      <c r="K337" s="66"/>
      <c r="L337" s="66"/>
    </row>
    <row r="338" spans="10:12" x14ac:dyDescent="0.25">
      <c r="J338" s="66"/>
      <c r="K338" s="66"/>
      <c r="L338" s="66"/>
    </row>
    <row r="339" spans="10:12" x14ac:dyDescent="0.25">
      <c r="J339" s="66"/>
      <c r="K339" s="66"/>
      <c r="L339" s="66"/>
    </row>
    <row r="340" spans="10:12" x14ac:dyDescent="0.25">
      <c r="J340" s="66"/>
      <c r="K340" s="66"/>
      <c r="L340" s="66"/>
    </row>
    <row r="341" spans="10:12" x14ac:dyDescent="0.25">
      <c r="J341" s="66"/>
      <c r="K341" s="66"/>
      <c r="L341" s="66"/>
    </row>
    <row r="342" spans="10:12" x14ac:dyDescent="0.25">
      <c r="J342" s="66"/>
      <c r="K342" s="66"/>
      <c r="L342" s="66"/>
    </row>
    <row r="343" spans="10:12" x14ac:dyDescent="0.25">
      <c r="J343" s="66"/>
      <c r="K343" s="66"/>
      <c r="L343" s="66"/>
    </row>
    <row r="344" spans="10:12" x14ac:dyDescent="0.25">
      <c r="J344" s="66"/>
      <c r="K344" s="66"/>
      <c r="L344" s="66"/>
    </row>
    <row r="345" spans="10:12" x14ac:dyDescent="0.25">
      <c r="J345" s="66"/>
      <c r="K345" s="66"/>
      <c r="L345" s="66"/>
    </row>
    <row r="346" spans="10:12" x14ac:dyDescent="0.25">
      <c r="J346" s="66"/>
      <c r="K346" s="66"/>
      <c r="L346" s="66"/>
    </row>
    <row r="347" spans="10:12" x14ac:dyDescent="0.25">
      <c r="J347" s="66"/>
      <c r="K347" s="66"/>
      <c r="L347" s="66"/>
    </row>
    <row r="348" spans="10:12" x14ac:dyDescent="0.25">
      <c r="J348" s="66"/>
      <c r="K348" s="66"/>
      <c r="L348" s="66"/>
    </row>
    <row r="349" spans="10:12" x14ac:dyDescent="0.25">
      <c r="J349" s="66"/>
      <c r="K349" s="66"/>
      <c r="L349" s="66"/>
    </row>
    <row r="350" spans="10:12" x14ac:dyDescent="0.25">
      <c r="J350" s="66"/>
      <c r="K350" s="66"/>
      <c r="L350" s="66"/>
    </row>
    <row r="351" spans="10:12" x14ac:dyDescent="0.25">
      <c r="J351" s="66"/>
      <c r="K351" s="66"/>
      <c r="L351" s="66"/>
    </row>
    <row r="352" spans="10:12" x14ac:dyDescent="0.25">
      <c r="J352" s="66"/>
      <c r="K352" s="66"/>
      <c r="L352" s="66"/>
    </row>
    <row r="353" spans="10:12" x14ac:dyDescent="0.25">
      <c r="J353" s="66"/>
      <c r="K353" s="66"/>
      <c r="L353" s="66"/>
    </row>
    <row r="354" spans="10:12" x14ac:dyDescent="0.25">
      <c r="J354" s="66"/>
      <c r="K354" s="66"/>
      <c r="L354" s="66"/>
    </row>
    <row r="355" spans="10:12" x14ac:dyDescent="0.25">
      <c r="J355" s="66"/>
      <c r="K355" s="66"/>
      <c r="L355" s="66"/>
    </row>
    <row r="356" spans="10:12" x14ac:dyDescent="0.25">
      <c r="J356" s="66"/>
      <c r="K356" s="66"/>
      <c r="L356" s="66"/>
    </row>
    <row r="357" spans="10:12" x14ac:dyDescent="0.25">
      <c r="J357" s="66"/>
      <c r="K357" s="66"/>
      <c r="L357" s="66"/>
    </row>
    <row r="358" spans="10:12" x14ac:dyDescent="0.25">
      <c r="J358" s="66"/>
      <c r="K358" s="66"/>
      <c r="L358" s="66"/>
    </row>
    <row r="359" spans="10:12" x14ac:dyDescent="0.25">
      <c r="J359" s="66"/>
      <c r="K359" s="66"/>
      <c r="L359" s="66"/>
    </row>
    <row r="360" spans="10:12" x14ac:dyDescent="0.25">
      <c r="J360" s="66"/>
      <c r="K360" s="66"/>
      <c r="L360" s="66"/>
    </row>
    <row r="361" spans="10:12" x14ac:dyDescent="0.25">
      <c r="J361" s="66"/>
      <c r="K361" s="66"/>
      <c r="L361" s="66"/>
    </row>
    <row r="362" spans="10:12" x14ac:dyDescent="0.25">
      <c r="J362" s="66"/>
      <c r="K362" s="66"/>
      <c r="L362" s="66"/>
    </row>
    <row r="363" spans="10:12" x14ac:dyDescent="0.25">
      <c r="J363" s="66"/>
      <c r="K363" s="66"/>
      <c r="L363" s="66"/>
    </row>
    <row r="364" spans="10:12" x14ac:dyDescent="0.25">
      <c r="J364" s="66"/>
      <c r="K364" s="66"/>
      <c r="L364" s="66"/>
    </row>
    <row r="365" spans="10:12" x14ac:dyDescent="0.25">
      <c r="J365" s="66"/>
      <c r="K365" s="66"/>
      <c r="L365" s="66"/>
    </row>
    <row r="366" spans="10:12" x14ac:dyDescent="0.25">
      <c r="J366" s="66"/>
      <c r="K366" s="66"/>
      <c r="L366" s="66"/>
    </row>
    <row r="367" spans="10:12" x14ac:dyDescent="0.25">
      <c r="J367" s="66"/>
      <c r="K367" s="66"/>
      <c r="L367" s="66"/>
    </row>
  </sheetData>
  <mergeCells count="5">
    <mergeCell ref="K1:L1"/>
    <mergeCell ref="A2:L2"/>
    <mergeCell ref="J3:L3"/>
    <mergeCell ref="A7:A8"/>
    <mergeCell ref="A127:B127"/>
  </mergeCells>
  <hyperlinks>
    <hyperlink ref="B90" r:id="rId1" display="consultantplus://offline/ref=988EC015ECBBF128B41797C3F93EFEE418A639455C871F0F56FDEF5480375203D55CBFEB8F11FA2C863F8EB8F7B01CF71C7C854735E60A15i2XAK"/>
    <hyperlink ref="B92" r:id="rId2" display="consultantplus://offline/ref=A5C545EE8C1C93B0B058E1FFE19DF454C219EB0B98198F2DC0D7B691EFFF64CC26DC8ECE4D9F7B181B1727911B979A94C0CB426D4AE9j9HFG"/>
    <hyperlink ref="B85" r:id="rId3" display="consultantplus://offline/ref=D42EAC7BD398020209D35F6AF6672FBA6F13F77B84F225875A8095FA102A9B2D8E358CD609751112B9E7A4869E64DFF883BAA8D38BAB06D8YDV9M"/>
    <hyperlink ref="B86" r:id="rId4" display="consultantplus://offline/ref=D42EAC7BD398020209D35F6AF6672FBA6F13F77B84F225875A8095FA102A9B2D8E358CD609751112B9E7A4869E64DFF883BAA8D38BAB06D8YDV9M"/>
    <hyperlink ref="B96" r:id="rId5" display="consultantplus://offline/ref=64FC3C9F96C0230A0CECA4E56C028B5E86A06F799E50F1FABBE4A6CFAC6E9A2AB2A69A82FE33DE9CACC0441FC29EF02FFBFA7ABCF960A970JDh7G"/>
  </hyperlinks>
  <pageMargins left="0.35433070866141736" right="0.19685039370078741" top="0.27559055118110237" bottom="0.31496062992125984" header="0.31496062992125984" footer="0.15748031496062992"/>
  <pageSetup paperSize="9" scale="62" fitToHeight="24" orientation="landscape" r:id="rId6"/>
  <colBreaks count="1" manualBreakCount="1">
    <brk id="12" max="36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К пояснительной</vt:lpstr>
      <vt:lpstr>'К пояснительной'!Заголовки_для_печати</vt:lpstr>
      <vt:lpstr>'К пояснительной'!Область_печати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2022-11-17T04:21:19Z</cp:lastPrinted>
  <dcterms:created xsi:type="dcterms:W3CDTF">2022-11-17T04:20:00Z</dcterms:created>
  <dcterms:modified xsi:type="dcterms:W3CDTF">2022-11-17T04:51:47Z</dcterms:modified>
</cp:coreProperties>
</file>