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330" windowWidth="27555" windowHeight="11535"/>
  </bookViews>
  <sheets>
    <sheet name="приложение 1" sheetId="1" r:id="rId1"/>
  </sheets>
  <definedNames>
    <definedName name="_xlnm.Print_Titles" localSheetId="0">'приложение 1'!$8:$8</definedName>
    <definedName name="_xlnm.Print_Area" localSheetId="0">'приложение 1'!$A$1:$E$247</definedName>
  </definedNames>
  <calcPr calcId="125725"/>
</workbook>
</file>

<file path=xl/calcChain.xml><?xml version="1.0" encoding="utf-8"?>
<calcChain xmlns="http://schemas.openxmlformats.org/spreadsheetml/2006/main">
  <c r="C242" i="1"/>
  <c r="C237"/>
  <c r="E228"/>
  <c r="D228"/>
  <c r="C228"/>
  <c r="E186"/>
  <c r="D186"/>
  <c r="C186"/>
  <c r="E136"/>
  <c r="D136"/>
  <c r="C136"/>
  <c r="E131"/>
  <c r="E130" s="1"/>
  <c r="E246" s="1"/>
  <c r="D131"/>
  <c r="C131"/>
  <c r="C126"/>
  <c r="E124"/>
  <c r="D124"/>
  <c r="C124"/>
  <c r="E83"/>
  <c r="D83"/>
  <c r="C83"/>
  <c r="E73"/>
  <c r="D73"/>
  <c r="C73"/>
  <c r="E66"/>
  <c r="D66"/>
  <c r="C66"/>
  <c r="C61" s="1"/>
  <c r="E62"/>
  <c r="E61" s="1"/>
  <c r="E55" s="1"/>
  <c r="D62"/>
  <c r="C62"/>
  <c r="D61"/>
  <c r="D55" s="1"/>
  <c r="E56"/>
  <c r="D56"/>
  <c r="C56"/>
  <c r="E51"/>
  <c r="D51"/>
  <c r="C51"/>
  <c r="E40"/>
  <c r="D40"/>
  <c r="C40"/>
  <c r="E35"/>
  <c r="D35"/>
  <c r="C35"/>
  <c r="E32"/>
  <c r="D32"/>
  <c r="D30" s="1"/>
  <c r="C32"/>
  <c r="E30"/>
  <c r="C30"/>
  <c r="E23"/>
  <c r="D23"/>
  <c r="D22" s="1"/>
  <c r="C23"/>
  <c r="E22"/>
  <c r="C22"/>
  <c r="E17"/>
  <c r="D17"/>
  <c r="C17"/>
  <c r="E10"/>
  <c r="D10"/>
  <c r="C10"/>
  <c r="E9"/>
  <c r="E39" s="1"/>
  <c r="D9"/>
  <c r="C9"/>
  <c r="C55" l="1"/>
  <c r="C128" s="1"/>
  <c r="C129" s="1"/>
  <c r="C247" s="1"/>
  <c r="C39"/>
  <c r="D128"/>
  <c r="D129" s="1"/>
  <c r="D247" s="1"/>
  <c r="C130"/>
  <c r="C246" s="1"/>
  <c r="D130"/>
  <c r="D246" s="1"/>
  <c r="D39"/>
  <c r="E128"/>
  <c r="E129" s="1"/>
  <c r="E247" s="1"/>
</calcChain>
</file>

<file path=xl/sharedStrings.xml><?xml version="1.0" encoding="utf-8"?>
<sst xmlns="http://schemas.openxmlformats.org/spreadsheetml/2006/main" count="485" uniqueCount="391">
  <si>
    <t xml:space="preserve">депутатов Миасского </t>
  </si>
  <si>
    <t>городского округа</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</si>
  <si>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</si>
  <si>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</si>
  <si>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</si>
  <si>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</si>
  <si>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</si>
  <si>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</si>
  <si>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</si>
  <si>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</si>
  <si>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</si>
  <si>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</si>
  <si>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</si>
  <si>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</si>
  <si>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</si>
  <si>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</si>
  <si>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</si>
  <si>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</si>
  <si>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</si>
  <si>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</si>
  <si>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</si>
  <si>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</si>
  <si>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</si>
  <si>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</si>
  <si>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</si>
  <si>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</si>
  <si>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</si>
  <si>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</si>
  <si>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</si>
  <si>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</si>
  <si>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</si>
  <si>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</si>
  <si>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</si>
  <si>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</si>
  <si>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</si>
  <si>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</si>
  <si>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</si>
  <si>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</si>
  <si>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</si>
  <si>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</si>
  <si>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</si>
  <si>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</si>
  <si>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</si>
  <si>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</si>
  <si>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</si>
  <si>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</si>
  <si>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</si>
  <si>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</si>
  <si>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</si>
  <si>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</si>
  <si>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</si>
  <si>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</si>
  <si>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</si>
  <si>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</si>
  <si>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</si>
  <si>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</si>
  <si>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</si>
  <si>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</si>
  <si>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</si>
  <si>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</si>
  <si>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</si>
  <si>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</si>
  <si>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</si>
  <si>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</si>
  <si>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</si>
  <si>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</si>
  <si>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</si>
  <si>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</si>
  <si>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</si>
  <si>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</si>
  <si>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</si>
  <si>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</si>
  <si>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</si>
  <si>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</si>
  <si>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</si>
  <si>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</si>
  <si>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</si>
  <si>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</si>
  <si>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</si>
  <si>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</si>
  <si>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</si>
  <si>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</si>
  <si>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</si>
  <si>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</si>
  <si>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</si>
  <si>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</si>
  <si>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</si>
  <si>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</si>
  <si>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</si>
  <si>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</si>
  <si>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</si>
  <si>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</si>
  <si>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</si>
  <si>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</si>
  <si>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</si>
  <si>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</si>
  <si>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</si>
  <si>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</si>
  <si>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</si>
  <si>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</si>
  <si>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</si>
  <si>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</si>
  <si>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</si>
  <si>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</si>
  <si>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</si>
  <si>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</si>
  <si>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</si>
  <si>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</si>
  <si>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</si>
  <si>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</si>
  <si>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</si>
  <si>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</si>
  <si>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</si>
  <si>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</si>
  <si>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</si>
  <si>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</si>
  <si>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</si>
  <si>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</si>
  <si>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</si>
  <si>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</si>
  <si>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</si>
  <si>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</si>
  <si>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</si>
  <si>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</si>
  <si>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</si>
  <si>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</si>
  <si>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</si>
  <si>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</si>
  <si>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</si>
  <si>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</si>
  <si>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</si>
  <si>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</si>
  <si>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</si>
  <si>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</si>
  <si>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</si>
  <si>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</si>
  <si>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</si>
  <si>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</si>
  <si>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</si>
  <si>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</si>
  <si>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</si>
  <si>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</si>
  <si>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</si>
  <si>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</si>
  <si>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</si>
  <si>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</si>
  <si>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</si>
  <si>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</si>
  <si>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</si>
  <si>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</si>
  <si>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</si>
  <si>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</si>
  <si>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</si>
  <si>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</si>
  <si>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</si>
  <si>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</si>
  <si>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</si>
  <si>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</si>
  <si>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</si>
  <si>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</si>
  <si>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</si>
  <si>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</si>
  <si>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</si>
  <si>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</si>
  <si>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</si>
  <si>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</si>
  <si>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</si>
  <si>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</si>
  <si>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</si>
  <si>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</si>
  <si>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</si>
  <si>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</si>
  <si>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</si>
  <si>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</si>
  <si>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</si>
  <si>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</si>
  <si>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</si>
  <si>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288 1 16 07010 04 0000 140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</si>
  <si>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</si>
  <si>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</si>
  <si>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288 1 16 09040 04 0000 140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</si>
  <si>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</si>
  <si>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283 1 16 10031 04 0000 140</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</si>
  <si>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</si>
  <si>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285 1 16 10031 04 0000 140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</si>
  <si>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</si>
  <si>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288 1 16 10031 04 0000 140</t>
  </si>
  <si>
    <t>291 1 16 10031 04 0000 140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</si>
  <si>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</si>
  <si>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</si>
  <si>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</si>
  <si>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</si>
  <si>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</si>
  <si>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</si>
  <si>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</si>
  <si>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</si>
  <si>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</si>
  <si>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141 1 16 10123 01 0000 140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</si>
  <si>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</si>
  <si>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</si>
  <si>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</si>
  <si>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</si>
  <si>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</si>
  <si>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</si>
  <si>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</si>
  <si>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</si>
  <si>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</si>
  <si>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</si>
  <si>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</si>
  <si>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</si>
  <si>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</si>
  <si>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</si>
  <si>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</si>
  <si>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</si>
  <si>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</si>
  <si>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</si>
  <si>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</si>
  <si>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</si>
  <si>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</si>
  <si>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</si>
  <si>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</si>
  <si>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</si>
  <si>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</si>
  <si>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</si>
  <si>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</si>
  <si>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</si>
  <si>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</si>
  <si>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</si>
  <si>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</si>
  <si>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</si>
  <si>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</si>
  <si>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</si>
  <si>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</si>
  <si>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</si>
  <si>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</si>
  <si>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</si>
  <si>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</si>
  <si>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</si>
  <si>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</si>
  <si>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</si>
  <si>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</si>
  <si>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</si>
  <si>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</si>
  <si>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</si>
  <si>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</si>
  <si>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</si>
  <si>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</si>
  <si>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</si>
  <si>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</si>
  <si>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</si>
  <si>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</si>
  <si>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</si>
  <si>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</si>
  <si>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</si>
  <si>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</si>
  <si>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</si>
  <si>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</si>
  <si>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</si>
  <si>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</si>
  <si>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</si>
  <si>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</si>
  <si>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</si>
  <si>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</si>
  <si>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</si>
  <si>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</si>
  <si>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</si>
  <si>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</si>
  <si>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</si>
  <si>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</si>
  <si>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</si>
  <si>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</si>
  <si>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</si>
  <si>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</si>
  <si>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</si>
  <si>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</si>
  <si>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</si>
  <si>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</si>
  <si>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</si>
  <si>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</si>
  <si>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</si>
  <si>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</si>
  <si>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</si>
  <si>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</si>
  <si>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</si>
  <si>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</si>
  <si>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</si>
  <si>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</si>
  <si>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</si>
  <si>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</si>
  <si>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</si>
  <si>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</si>
  <si>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</si>
  <si>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</si>
  <si>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</si>
  <si>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</si>
  <si>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</si>
  <si>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</si>
  <si>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</si>
  <si>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</si>
  <si>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</si>
  <si>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</si>
  <si>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</si>
  <si>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</si>
  <si>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</si>
  <si>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</si>
  <si>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</si>
  <si>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</si>
  <si>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</si>
  <si>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</si>
  <si>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</si>
  <si>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</si>
  <si>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</si>
  <si>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</si>
  <si>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</si>
  <si>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</si>
  <si>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</si>
  <si>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</si>
  <si>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</si>
  <si>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</si>
  <si>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</si>
  <si>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</si>
  <si>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</si>
  <si>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</si>
  <si>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</si>
  <si>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</si>
  <si>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</si>
  <si>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</si>
  <si>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</si>
  <si>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</si>
  <si>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</si>
  <si>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</si>
  <si>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</si>
  <si>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</si>
  <si>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</si>
  <si>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</si>
  <si>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</si>
  <si>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</si>
  <si>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</si>
  <si>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</si>
  <si>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</si>
  <si>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</si>
  <si>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</si>
  <si>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</si>
  <si>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</si>
  <si>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</si>
  <si>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</si>
  <si>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</si>
  <si>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</si>
  <si>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</si>
  <si>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</si>
  <si>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</si>
  <si>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</si>
  <si>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</si>
  <si>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</si>
  <si>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</si>
  <si>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</si>
  <si>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</si>
  <si>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</si>
  <si>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</si>
  <si>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</si>
  <si>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</si>
  <si>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</si>
  <si>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</si>
  <si>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</si>
  <si>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</si>
  <si>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</si>
  <si>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</si>
  <si>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</si>
  <si>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</si>
  <si>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</si>
  <si>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</si>
  <si>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</si>
  <si>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</si>
  <si>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</si>
  <si>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</si>
  <si>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</si>
  <si>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</si>
  <si>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</si>
  <si>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</si>
  <si>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</si>
  <si>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</si>
  <si>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</si>
  <si>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</si>
  <si>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</si>
  <si>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</si>
  <si>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</si>
  <si>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</si>
  <si>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</si>
  <si>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ПРИЛОЖЕНИЕ 1</t>
  </si>
  <si>
    <t>к Решению Собрания</t>
  </si>
  <si>
    <t>от 08.11.2022 г.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</si>
</sst>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4"/>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 fillId="0" borderId="0"/>
    <xf numFmtId="0" fontId="12"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82">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4"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2" fillId="2" borderId="0" xfId="1" applyFont="1" applyFill="1"/>
    <xf numFmtId="0" fontId="5"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6"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 xfId="1" applyFont="1" applyFill="1" applyBorder="1" applyAlignment="1">
      <alignment horizontal="justify" vertical="center" wrapText="1"/>
    </xf>
    <xf numFmtId="165" fontId="6" fillId="2" borderId="2" xfId="2" applyNumberFormat="1" applyFont="1" applyFill="1" applyBorder="1" applyAlignment="1">
      <alignment horizontal="center" vertical="center" wrapText="1"/>
    </xf>
    <xf numFmtId="0" fontId="7" fillId="2" borderId="0" xfId="1" applyFont="1" applyFill="1" applyAlignment="1">
      <alignment vertical="center" wrapText="1"/>
    </xf>
    <xf numFmtId="0" fontId="2" fillId="0" borderId="3" xfId="1" applyFont="1" applyFill="1" applyBorder="1" applyAlignment="1">
      <alignment horizontal="center" vertical="center" wrapText="1"/>
    </xf>
    <xf numFmtId="0" fontId="8"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1" fillId="2" borderId="0" xfId="1" applyFont="1" applyFill="1" applyAlignment="1">
      <alignment vertical="center" wrapText="1"/>
    </xf>
    <xf numFmtId="3" fontId="6" fillId="0" borderId="2" xfId="1" applyNumberFormat="1" applyFont="1" applyFill="1" applyBorder="1" applyAlignment="1">
      <alignment horizontal="center" vertical="center" wrapText="1"/>
    </xf>
    <xf numFmtId="3" fontId="6"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6" fillId="0" borderId="2" xfId="1" applyFont="1" applyFill="1" applyBorder="1" applyAlignment="1">
      <alignment horizontal="center" vertical="center" wrapText="1"/>
    </xf>
    <xf numFmtId="0" fontId="6" fillId="0" borderId="2" xfId="1" quotePrefix="1" applyFont="1" applyFill="1" applyBorder="1" applyAlignment="1">
      <alignment horizontal="justify" vertical="center" wrapText="1"/>
    </xf>
    <xf numFmtId="0" fontId="5" fillId="3" borderId="0" xfId="1" applyFont="1" applyFill="1" applyAlignment="1">
      <alignment vertical="center" wrapText="1"/>
    </xf>
    <xf numFmtId="0" fontId="2" fillId="2" borderId="2" xfId="1" applyFont="1" applyFill="1" applyBorder="1" applyAlignment="1">
      <alignment horizontal="justify" vertical="center" wrapText="1"/>
    </xf>
    <xf numFmtId="0" fontId="6" fillId="2" borderId="2" xfId="1" quotePrefix="1" applyFont="1" applyFill="1" applyBorder="1" applyAlignment="1">
      <alignment horizontal="justify" vertical="center" wrapText="1"/>
    </xf>
    <xf numFmtId="49" fontId="6" fillId="2" borderId="5" xfId="5" applyNumberFormat="1" applyFont="1" applyFill="1" applyBorder="1" applyAlignment="1">
      <alignment horizontal="center" vertical="center" wrapText="1"/>
    </xf>
    <xf numFmtId="49" fontId="6"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2" borderId="7" xfId="0" applyNumberFormat="1" applyFont="1" applyFill="1" applyBorder="1" applyAlignment="1">
      <alignment horizontal="center" vertical="center" wrapText="1"/>
    </xf>
    <xf numFmtId="0" fontId="1" fillId="0" borderId="0" xfId="1"/>
    <xf numFmtId="165" fontId="2" fillId="2" borderId="2"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165" fontId="5" fillId="2" borderId="0" xfId="1" applyNumberFormat="1" applyFont="1" applyFill="1" applyAlignment="1">
      <alignment vertical="center" wrapText="1"/>
    </xf>
    <xf numFmtId="165" fontId="8" fillId="2" borderId="2" xfId="2" applyNumberFormat="1"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8" fillId="2" borderId="2" xfId="1" applyFont="1" applyFill="1" applyBorder="1" applyAlignment="1">
      <alignment horizontal="justify" vertical="center" wrapText="1"/>
    </xf>
    <xf numFmtId="0" fontId="8"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3"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8" fillId="2" borderId="2" xfId="0" applyFont="1" applyFill="1" applyBorder="1" applyAlignment="1">
      <alignment horizontal="justify" vertical="center" wrapText="1" readingOrder="1"/>
    </xf>
    <xf numFmtId="0" fontId="11" fillId="0" borderId="0" xfId="1" applyFont="1" applyFill="1" applyAlignment="1">
      <alignment vertical="center" wrapText="1"/>
    </xf>
    <xf numFmtId="165" fontId="11" fillId="0" borderId="0" xfId="1" applyNumberFormat="1" applyFont="1" applyFill="1" applyAlignment="1">
      <alignment vertical="center" wrapText="1"/>
    </xf>
    <xf numFmtId="0" fontId="13"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6" fillId="2" borderId="8"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justify" vertical="center" wrapText="1"/>
    </xf>
    <xf numFmtId="49" fontId="8" fillId="2" borderId="2" xfId="1" applyNumberFormat="1" applyFont="1" applyFill="1" applyBorder="1" applyAlignment="1" applyProtection="1">
      <alignment horizontal="justify" vertical="center" wrapText="1"/>
    </xf>
    <xf numFmtId="0" fontId="8"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8" fillId="2" borderId="2" xfId="1" applyNumberFormat="1" applyFont="1" applyFill="1" applyBorder="1" applyAlignment="1">
      <alignment horizontal="justify" vertical="center" wrapText="1"/>
    </xf>
    <xf numFmtId="0" fontId="8" fillId="2" borderId="4" xfId="1" applyFont="1" applyFill="1" applyBorder="1" applyAlignment="1">
      <alignment horizontal="justify" vertical="center" wrapText="1"/>
    </xf>
    <xf numFmtId="0" fontId="5" fillId="2" borderId="0" xfId="1" applyFont="1" applyFill="1" applyAlignment="1">
      <alignment horizontal="center" vertical="center" wrapText="1"/>
    </xf>
    <xf numFmtId="165" fontId="2" fillId="2" borderId="4" xfId="2" applyNumberFormat="1" applyFont="1" applyFill="1" applyBorder="1" applyAlignment="1">
      <alignment horizontal="center" vertical="center" wrapText="1"/>
    </xf>
    <xf numFmtId="165" fontId="2" fillId="0" borderId="2" xfId="2" applyNumberFormat="1" applyFont="1" applyFill="1" applyBorder="1" applyAlignment="1">
      <alignment horizontal="center" vertical="center" wrapText="1"/>
    </xf>
    <xf numFmtId="0" fontId="8" fillId="2" borderId="2" xfId="1" applyFont="1" applyFill="1" applyBorder="1" applyAlignment="1">
      <alignment horizontal="center" vertical="center"/>
    </xf>
    <xf numFmtId="49" fontId="6" fillId="2" borderId="2" xfId="5" applyNumberFormat="1" applyFont="1" applyFill="1" applyBorder="1" applyAlignment="1">
      <alignment horizontal="left" vertical="center" wrapText="1"/>
    </xf>
    <xf numFmtId="165" fontId="4" fillId="2" borderId="0" xfId="1" applyNumberFormat="1" applyFont="1" applyFill="1" applyAlignment="1">
      <alignment horizontal="center" vertical="center" wrapText="1"/>
    </xf>
    <xf numFmtId="2" fontId="4" fillId="2" borderId="0" xfId="1" applyNumberFormat="1" applyFont="1" applyFill="1" applyAlignment="1">
      <alignment horizontal="center" vertic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6" fillId="2" borderId="5" xfId="5" applyNumberFormat="1" applyFont="1" applyFill="1" applyBorder="1" applyAlignment="1">
      <alignment horizontal="left" vertical="center" wrapText="1"/>
    </xf>
    <xf numFmtId="49" fontId="6" fillId="2" borderId="6" xfId="5" applyNumberFormat="1" applyFont="1" applyFill="1" applyBorder="1" applyAlignment="1">
      <alignment horizontal="left" vertical="center" wrapText="1"/>
    </xf>
    <xf numFmtId="0" fontId="2" fillId="0" borderId="0" xfId="0" applyFont="1" applyFill="1" applyAlignment="1">
      <alignment horizontal="left" vertical="center"/>
    </xf>
    <xf numFmtId="164" fontId="6" fillId="2" borderId="0" xfId="1" applyNumberFormat="1" applyFont="1" applyFill="1" applyBorder="1" applyAlignment="1">
      <alignment horizont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H363"/>
  <sheetViews>
    <sheetView tabSelected="1" zoomScaleNormal="100" workbookViewId="0">
      <selection activeCell="D5" sqref="D5:E5"/>
    </sheetView>
  </sheetViews>
  <sheetFormatPr defaultRowHeight="18.75"/>
  <cols>
    <col min="1" max="1" width="30.140625" style="1" customWidth="1"/>
    <col min="2" max="2" width="61.7109375" style="2" customWidth="1"/>
    <col min="3" max="3" width="17.140625" style="3" customWidth="1"/>
    <col min="4" max="4" width="16.28515625" style="3" customWidth="1"/>
    <col min="5" max="5" width="15.140625" style="3" customWidth="1"/>
    <col min="6" max="6" width="10.140625" style="5" bestFit="1" customWidth="1"/>
    <col min="7" max="7" width="11" style="5" customWidth="1"/>
    <col min="8" max="16384" width="9.140625" style="5"/>
  </cols>
  <sheetData>
    <row r="1" spans="1:240">
      <c r="D1" s="80" t="s">
        <v>388</v>
      </c>
      <c r="E1" s="80"/>
      <c r="F1" s="4"/>
    </row>
    <row r="2" spans="1:240">
      <c r="D2" s="80" t="s">
        <v>389</v>
      </c>
      <c r="E2" s="80"/>
      <c r="F2" s="4"/>
    </row>
    <row r="3" spans="1:240">
      <c r="D3" s="80" t="s">
        <v>0</v>
      </c>
      <c r="E3" s="80"/>
      <c r="F3" s="4"/>
    </row>
    <row r="4" spans="1:240" s="7" customFormat="1" ht="15.75">
      <c r="A4" s="1"/>
      <c r="B4" s="1"/>
      <c r="C4" s="6"/>
      <c r="D4" s="80" t="s">
        <v>1</v>
      </c>
      <c r="E4" s="80"/>
      <c r="F4" s="80"/>
    </row>
    <row r="5" spans="1:240" ht="15.75">
      <c r="B5" s="8"/>
      <c r="C5" s="9"/>
      <c r="D5" s="80" t="s">
        <v>390</v>
      </c>
      <c r="E5" s="80"/>
      <c r="F5" s="4"/>
    </row>
    <row r="6" spans="1:240" ht="15.75" customHeight="1">
      <c r="A6" s="81" t="s">
        <v>2</v>
      </c>
      <c r="B6" s="81"/>
      <c r="C6" s="81"/>
      <c r="D6" s="81"/>
      <c r="E6" s="81"/>
    </row>
    <row r="7" spans="1:240" ht="15.75">
      <c r="A7" s="10"/>
      <c r="B7" s="10"/>
      <c r="C7" s="10"/>
      <c r="D7" s="10"/>
      <c r="E7" s="11" t="s">
        <v>3</v>
      </c>
    </row>
    <row r="8" spans="1:240" ht="40.5" customHeight="1">
      <c r="A8" s="12" t="s">
        <v>4</v>
      </c>
      <c r="B8" s="12" t="s">
        <v>5</v>
      </c>
      <c r="C8" s="12" t="s">
        <v>6</v>
      </c>
      <c r="D8" s="12" t="s">
        <v>7</v>
      </c>
      <c r="E8" s="12" t="s">
        <v>8</v>
      </c>
    </row>
    <row r="9" spans="1:240" s="16" customFormat="1" ht="21" customHeight="1">
      <c r="A9" s="13" t="s">
        <v>9</v>
      </c>
      <c r="B9" s="14" t="s">
        <v>10</v>
      </c>
      <c r="C9" s="15">
        <f>SUM(C11:C16)</f>
        <v>1322670.2000000002</v>
      </c>
      <c r="D9" s="15">
        <f>SUM(D11:D16)</f>
        <v>1272164.2</v>
      </c>
      <c r="E9" s="15">
        <f>SUM(E11:E16)</f>
        <v>1326564.1000000001</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row>
    <row r="10" spans="1:240" ht="63">
      <c r="A10" s="17"/>
      <c r="B10" s="18" t="s">
        <v>11</v>
      </c>
      <c r="C10" s="19">
        <f>((C11+C12+C13+C14)*17.01514368/32.01514368)+C15+(C16*17.01514368/30.01514368)</f>
        <v>708676.28455293016</v>
      </c>
      <c r="D10" s="19">
        <f>((D11+D12+D13+D14)*17.05801761/32.05801761)+D15+(D16*17.05801761/30.05801761)</f>
        <v>680658.65959051857</v>
      </c>
      <c r="E10" s="19">
        <f>((E11+E12+E13+E14)*17.16330128/32.16330128)+E15+(E16*17.16330128/30.16330128)</f>
        <v>711730.31969583104</v>
      </c>
    </row>
    <row r="11" spans="1:240" ht="78.75">
      <c r="A11" s="76" t="s">
        <v>12</v>
      </c>
      <c r="B11" s="20" t="s">
        <v>13</v>
      </c>
      <c r="C11" s="21">
        <v>1153849.3</v>
      </c>
      <c r="D11" s="22">
        <v>1134007.2</v>
      </c>
      <c r="E11" s="22">
        <v>1184998.6000000001</v>
      </c>
    </row>
    <row r="12" spans="1:240" ht="63">
      <c r="A12" s="77"/>
      <c r="B12" s="20" t="s">
        <v>14</v>
      </c>
      <c r="C12" s="21">
        <v>53089.9</v>
      </c>
      <c r="D12" s="22">
        <v>54171.1</v>
      </c>
      <c r="E12" s="22">
        <v>55327.199999999997</v>
      </c>
      <c r="G12" s="23"/>
    </row>
    <row r="13" spans="1:240" ht="126">
      <c r="A13" s="24" t="s">
        <v>15</v>
      </c>
      <c r="B13" s="25" t="s">
        <v>16</v>
      </c>
      <c r="C13" s="21">
        <v>507.1</v>
      </c>
      <c r="D13" s="22">
        <v>18853.2</v>
      </c>
      <c r="E13" s="22">
        <v>19148.7</v>
      </c>
    </row>
    <row r="14" spans="1:240" ht="47.25">
      <c r="A14" s="24" t="s">
        <v>17</v>
      </c>
      <c r="B14" s="20" t="s">
        <v>18</v>
      </c>
      <c r="C14" s="21">
        <v>15000</v>
      </c>
      <c r="D14" s="22">
        <v>9341</v>
      </c>
      <c r="E14" s="22">
        <v>9647.5</v>
      </c>
    </row>
    <row r="15" spans="1:240" s="26" customFormat="1" ht="94.5">
      <c r="A15" s="24" t="s">
        <v>19</v>
      </c>
      <c r="B15" s="25" t="s">
        <v>20</v>
      </c>
      <c r="C15" s="21">
        <v>4999.1000000000004</v>
      </c>
      <c r="D15" s="22">
        <v>4085.4</v>
      </c>
      <c r="E15" s="22">
        <v>4184.6000000000004</v>
      </c>
    </row>
    <row r="16" spans="1:240" s="26" customFormat="1" ht="47.25">
      <c r="A16" s="24" t="s">
        <v>21</v>
      </c>
      <c r="B16" s="25" t="s">
        <v>22</v>
      </c>
      <c r="C16" s="21">
        <v>95224.8</v>
      </c>
      <c r="D16" s="22">
        <v>51706.3</v>
      </c>
      <c r="E16" s="22">
        <v>53257.5</v>
      </c>
    </row>
    <row r="17" spans="1:240" ht="31.5">
      <c r="A17" s="27" t="s">
        <v>23</v>
      </c>
      <c r="B17" s="28" t="s">
        <v>24</v>
      </c>
      <c r="C17" s="15">
        <f>C18+C19+C20+C21</f>
        <v>33500</v>
      </c>
      <c r="D17" s="15">
        <f>D18+D19+D20+D21</f>
        <v>28978</v>
      </c>
      <c r="E17" s="15">
        <f>E18+E19+E20+E21</f>
        <v>30506.799999999999</v>
      </c>
    </row>
    <row r="18" spans="1:240" ht="126">
      <c r="A18" s="24" t="s">
        <v>25</v>
      </c>
      <c r="B18" s="29" t="s">
        <v>26</v>
      </c>
      <c r="C18" s="21">
        <v>16270</v>
      </c>
      <c r="D18" s="21">
        <v>12964.7</v>
      </c>
      <c r="E18" s="21">
        <v>13431.7</v>
      </c>
    </row>
    <row r="19" spans="1:240" ht="141.75">
      <c r="A19" s="24" t="s">
        <v>27</v>
      </c>
      <c r="B19" s="29" t="s">
        <v>28</v>
      </c>
      <c r="C19" s="21">
        <v>92.3</v>
      </c>
      <c r="D19" s="21">
        <v>72.599999999999994</v>
      </c>
      <c r="E19" s="21">
        <v>77.599999999999994</v>
      </c>
    </row>
    <row r="20" spans="1:240" ht="126">
      <c r="A20" s="24" t="s">
        <v>29</v>
      </c>
      <c r="B20" s="29" t="s">
        <v>30</v>
      </c>
      <c r="C20" s="21">
        <v>18780</v>
      </c>
      <c r="D20" s="21">
        <v>17547.2</v>
      </c>
      <c r="E20" s="21">
        <v>18721.2</v>
      </c>
    </row>
    <row r="21" spans="1:240" s="26" customFormat="1" ht="126">
      <c r="A21" s="24" t="s">
        <v>31</v>
      </c>
      <c r="B21" s="29" t="s">
        <v>32</v>
      </c>
      <c r="C21" s="21">
        <v>-1642.3</v>
      </c>
      <c r="D21" s="21">
        <v>-1606.5</v>
      </c>
      <c r="E21" s="21">
        <v>-1723.7</v>
      </c>
    </row>
    <row r="22" spans="1:240" s="32" customFormat="1" ht="15.75">
      <c r="A22" s="30" t="s">
        <v>33</v>
      </c>
      <c r="B22" s="31" t="s">
        <v>34</v>
      </c>
      <c r="C22" s="15">
        <f>C23+C27+C28+C29</f>
        <v>396250.1</v>
      </c>
      <c r="D22" s="15">
        <f>D23+D27+D28+D29</f>
        <v>378495.3</v>
      </c>
      <c r="E22" s="15">
        <f>E23+E27+E28+E29</f>
        <v>418900.1</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row>
    <row r="23" spans="1:240" s="32" customFormat="1" ht="31.5">
      <c r="A23" s="13" t="s">
        <v>35</v>
      </c>
      <c r="B23" s="14" t="s">
        <v>36</v>
      </c>
      <c r="C23" s="15">
        <f>C24+C25+C26</f>
        <v>376371.1</v>
      </c>
      <c r="D23" s="15">
        <f>D24+D25+D26</f>
        <v>349262.39999999997</v>
      </c>
      <c r="E23" s="15">
        <f>E24+E25+E26</f>
        <v>389572.5</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row>
    <row r="24" spans="1:240" s="32" customFormat="1" ht="31.5">
      <c r="A24" s="12" t="s">
        <v>37</v>
      </c>
      <c r="B24" s="33" t="s">
        <v>38</v>
      </c>
      <c r="C24" s="21">
        <v>287584.59999999998</v>
      </c>
      <c r="D24" s="21">
        <v>289095.09999999998</v>
      </c>
      <c r="E24" s="21">
        <v>324514.90000000002</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row>
    <row r="25" spans="1:240" ht="47.25">
      <c r="A25" s="12" t="s">
        <v>39</v>
      </c>
      <c r="B25" s="33" t="s">
        <v>40</v>
      </c>
      <c r="C25" s="21">
        <v>0</v>
      </c>
      <c r="D25" s="21">
        <v>67.3</v>
      </c>
      <c r="E25" s="21">
        <v>57.6</v>
      </c>
    </row>
    <row r="26" spans="1:240" ht="63">
      <c r="A26" s="12" t="s">
        <v>41</v>
      </c>
      <c r="B26" s="33" t="s">
        <v>42</v>
      </c>
      <c r="C26" s="21">
        <v>88786.5</v>
      </c>
      <c r="D26" s="21">
        <v>60100</v>
      </c>
      <c r="E26" s="21">
        <v>65000</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row>
    <row r="27" spans="1:240" ht="31.5">
      <c r="A27" s="12" t="s">
        <v>43</v>
      </c>
      <c r="B27" s="33" t="s">
        <v>44</v>
      </c>
      <c r="C27" s="21">
        <v>44</v>
      </c>
      <c r="D27" s="21">
        <v>200</v>
      </c>
      <c r="E27" s="21">
        <v>150</v>
      </c>
    </row>
    <row r="28" spans="1:240" s="26" customFormat="1" ht="15.75">
      <c r="A28" s="12" t="s">
        <v>45</v>
      </c>
      <c r="B28" s="33" t="s">
        <v>46</v>
      </c>
      <c r="C28" s="21">
        <v>510</v>
      </c>
      <c r="D28" s="21">
        <v>232.9</v>
      </c>
      <c r="E28" s="21">
        <v>327.60000000000002</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row>
    <row r="29" spans="1:240" ht="47.25">
      <c r="A29" s="12" t="s">
        <v>47</v>
      </c>
      <c r="B29" s="33" t="s">
        <v>48</v>
      </c>
      <c r="C29" s="21">
        <v>19325</v>
      </c>
      <c r="D29" s="21">
        <v>28800</v>
      </c>
      <c r="E29" s="21">
        <v>28850</v>
      </c>
    </row>
    <row r="30" spans="1:240" s="26" customFormat="1" ht="15.75">
      <c r="A30" s="13" t="s">
        <v>49</v>
      </c>
      <c r="B30" s="34" t="s">
        <v>50</v>
      </c>
      <c r="C30" s="15">
        <f>C31+C32</f>
        <v>170943.3</v>
      </c>
      <c r="D30" s="15">
        <f>D31+D32</f>
        <v>167742.39999999999</v>
      </c>
      <c r="E30" s="15">
        <f>E31+E32</f>
        <v>168130.9</v>
      </c>
    </row>
    <row r="31" spans="1:240" s="26" customFormat="1" ht="47.25">
      <c r="A31" s="12" t="s">
        <v>51</v>
      </c>
      <c r="B31" s="33" t="s">
        <v>52</v>
      </c>
      <c r="C31" s="21">
        <v>73796</v>
      </c>
      <c r="D31" s="21">
        <v>64742.400000000001</v>
      </c>
      <c r="E31" s="21">
        <v>65130.9</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row>
    <row r="32" spans="1:240" s="26" customFormat="1" ht="15.75">
      <c r="A32" s="12" t="s">
        <v>53</v>
      </c>
      <c r="B32" s="14" t="s">
        <v>54</v>
      </c>
      <c r="C32" s="15">
        <f>C33+C34</f>
        <v>97147.3</v>
      </c>
      <c r="D32" s="15">
        <f>D33+D34</f>
        <v>103000</v>
      </c>
      <c r="E32" s="15">
        <f>E33+E34</f>
        <v>103000</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row>
    <row r="33" spans="1:240" s="26" customFormat="1" ht="31.5">
      <c r="A33" s="12" t="s">
        <v>55</v>
      </c>
      <c r="B33" s="33" t="s">
        <v>56</v>
      </c>
      <c r="C33" s="21">
        <v>80147.3</v>
      </c>
      <c r="D33" s="21">
        <v>90000</v>
      </c>
      <c r="E33" s="21">
        <v>90000</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row>
    <row r="34" spans="1:240" s="26" customFormat="1" ht="31.5">
      <c r="A34" s="12" t="s">
        <v>57</v>
      </c>
      <c r="B34" s="33" t="s">
        <v>58</v>
      </c>
      <c r="C34" s="21">
        <v>17000</v>
      </c>
      <c r="D34" s="21">
        <v>13000</v>
      </c>
      <c r="E34" s="21">
        <v>13000</v>
      </c>
    </row>
    <row r="35" spans="1:240" ht="15.75">
      <c r="A35" s="13" t="s">
        <v>59</v>
      </c>
      <c r="B35" s="14" t="s">
        <v>60</v>
      </c>
      <c r="C35" s="15">
        <f>SUM(C36:C38)</f>
        <v>25291.399999999998</v>
      </c>
      <c r="D35" s="15">
        <f>SUM(D36:D38)</f>
        <v>25732.400000000001</v>
      </c>
      <c r="E35" s="15">
        <f>SUM(E36:E38)</f>
        <v>25707.4</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row>
    <row r="36" spans="1:240" ht="47.25">
      <c r="A36" s="12" t="s">
        <v>61</v>
      </c>
      <c r="B36" s="33" t="s">
        <v>62</v>
      </c>
      <c r="C36" s="21">
        <v>25105.599999999999</v>
      </c>
      <c r="D36" s="21">
        <v>25650</v>
      </c>
      <c r="E36" s="21">
        <v>25650</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row>
    <row r="37" spans="1:240" s="32" customFormat="1" ht="31.5">
      <c r="A37" s="12" t="s">
        <v>63</v>
      </c>
      <c r="B37" s="33" t="s">
        <v>64</v>
      </c>
      <c r="C37" s="21">
        <v>165</v>
      </c>
      <c r="D37" s="21">
        <v>60</v>
      </c>
      <c r="E37" s="21">
        <v>35</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row>
    <row r="38" spans="1:240" ht="94.5">
      <c r="A38" s="12" t="s">
        <v>65</v>
      </c>
      <c r="B38" s="33" t="s">
        <v>66</v>
      </c>
      <c r="C38" s="21">
        <v>20.8</v>
      </c>
      <c r="D38" s="21">
        <v>22.4</v>
      </c>
      <c r="E38" s="21">
        <v>22.4</v>
      </c>
    </row>
    <row r="39" spans="1:240" ht="15.75">
      <c r="A39" s="35" t="s">
        <v>67</v>
      </c>
      <c r="B39" s="36"/>
      <c r="C39" s="15">
        <f>C9+C17+C22+C30+C35</f>
        <v>1948655.0000000002</v>
      </c>
      <c r="D39" s="15">
        <f>D9+D17+D22+D30+D35</f>
        <v>1873112.2999999998</v>
      </c>
      <c r="E39" s="15">
        <f>E9+E17+E22+E30+E35</f>
        <v>1969809.2999999998</v>
      </c>
    </row>
    <row r="40" spans="1:240" s="32" customFormat="1" ht="31.5">
      <c r="A40" s="13" t="s">
        <v>68</v>
      </c>
      <c r="B40" s="34" t="s">
        <v>69</v>
      </c>
      <c r="C40" s="15">
        <f>SUM(C41:C50)</f>
        <v>83038.399999999994</v>
      </c>
      <c r="D40" s="15">
        <f>SUM(D41:D50)</f>
        <v>79657.899999999994</v>
      </c>
      <c r="E40" s="15">
        <f>SUM(E41:E50)</f>
        <v>79554.799999999988</v>
      </c>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row>
    <row r="41" spans="1:240" s="32" customFormat="1" ht="78.75">
      <c r="A41" s="37" t="s">
        <v>70</v>
      </c>
      <c r="B41" s="38" t="s">
        <v>71</v>
      </c>
      <c r="C41" s="21">
        <v>52571.9</v>
      </c>
      <c r="D41" s="21">
        <v>52571.9</v>
      </c>
      <c r="E41" s="21">
        <v>52571.9</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row>
    <row r="42" spans="1:240" s="32" customFormat="1" ht="78.75">
      <c r="A42" s="37" t="s">
        <v>72</v>
      </c>
      <c r="B42" s="38" t="s">
        <v>73</v>
      </c>
      <c r="C42" s="21">
        <v>8257.2000000000007</v>
      </c>
      <c r="D42" s="21">
        <v>8257.2000000000007</v>
      </c>
      <c r="E42" s="21">
        <v>8257.2000000000007</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row>
    <row r="43" spans="1:240" s="26" customFormat="1" ht="78.75">
      <c r="A43" s="37" t="s">
        <v>74</v>
      </c>
      <c r="B43" s="38" t="s">
        <v>75</v>
      </c>
      <c r="C43" s="21">
        <v>263.39999999999998</v>
      </c>
      <c r="D43" s="21">
        <v>263.39999999999998</v>
      </c>
      <c r="E43" s="21">
        <v>263.39999999999998</v>
      </c>
    </row>
    <row r="44" spans="1:240" s="26" customFormat="1" ht="78.75">
      <c r="A44" s="37" t="s">
        <v>76</v>
      </c>
      <c r="B44" s="38" t="s">
        <v>75</v>
      </c>
      <c r="C44" s="21">
        <v>11.2</v>
      </c>
      <c r="D44" s="21">
        <v>11.2</v>
      </c>
      <c r="E44" s="21">
        <v>11.2</v>
      </c>
    </row>
    <row r="45" spans="1:240" s="26" customFormat="1" ht="78.75">
      <c r="A45" s="37" t="s">
        <v>77</v>
      </c>
      <c r="B45" s="38" t="s">
        <v>75</v>
      </c>
      <c r="C45" s="21">
        <v>1015.6</v>
      </c>
      <c r="D45" s="21">
        <v>787</v>
      </c>
      <c r="E45" s="21">
        <v>787</v>
      </c>
    </row>
    <row r="46" spans="1:240" s="26" customFormat="1" ht="78.75">
      <c r="A46" s="37" t="s">
        <v>78</v>
      </c>
      <c r="B46" s="38" t="s">
        <v>75</v>
      </c>
      <c r="C46" s="21">
        <v>176.2</v>
      </c>
      <c r="D46" s="21">
        <v>176.2</v>
      </c>
      <c r="E46" s="21">
        <v>176.2</v>
      </c>
    </row>
    <row r="47" spans="1:240" s="26" customFormat="1" ht="31.5">
      <c r="A47" s="37" t="s">
        <v>79</v>
      </c>
      <c r="B47" s="39" t="s">
        <v>80</v>
      </c>
      <c r="C47" s="21">
        <v>8920</v>
      </c>
      <c r="D47" s="21">
        <v>8920</v>
      </c>
      <c r="E47" s="21">
        <v>8920</v>
      </c>
    </row>
    <row r="48" spans="1:240" s="26" customFormat="1" ht="126">
      <c r="A48" s="37" t="s">
        <v>81</v>
      </c>
      <c r="B48" s="39" t="s">
        <v>82</v>
      </c>
      <c r="C48" s="21">
        <v>18</v>
      </c>
      <c r="D48" s="21">
        <v>0</v>
      </c>
      <c r="E48" s="21">
        <v>0</v>
      </c>
    </row>
    <row r="49" spans="1:239" s="26" customFormat="1" ht="63">
      <c r="A49" s="37" t="s">
        <v>83</v>
      </c>
      <c r="B49" s="38" t="s">
        <v>84</v>
      </c>
      <c r="C49" s="21">
        <v>1611</v>
      </c>
      <c r="D49" s="21">
        <v>330</v>
      </c>
      <c r="E49" s="21">
        <v>330</v>
      </c>
    </row>
    <row r="50" spans="1:239" s="26" customFormat="1" ht="94.5">
      <c r="A50" s="37" t="s">
        <v>85</v>
      </c>
      <c r="B50" s="33" t="s">
        <v>86</v>
      </c>
      <c r="C50" s="21">
        <v>10193.9</v>
      </c>
      <c r="D50" s="21">
        <v>8341</v>
      </c>
      <c r="E50" s="21">
        <v>8237.9</v>
      </c>
    </row>
    <row r="51" spans="1:239" s="26" customFormat="1" ht="15.75">
      <c r="A51" s="13" t="s">
        <v>87</v>
      </c>
      <c r="B51" s="14" t="s">
        <v>88</v>
      </c>
      <c r="C51" s="15">
        <f>SUM(C52:C54)</f>
        <v>1645.1000000000001</v>
      </c>
      <c r="D51" s="15">
        <f>SUM(D52:D54)</f>
        <v>3607.1</v>
      </c>
      <c r="E51" s="15">
        <f>SUM(E52:E54)</f>
        <v>3751.4</v>
      </c>
    </row>
    <row r="52" spans="1:239" s="41" customFormat="1" ht="78.75">
      <c r="A52" s="12" t="s">
        <v>89</v>
      </c>
      <c r="B52" s="33" t="s">
        <v>90</v>
      </c>
      <c r="C52" s="40">
        <v>971.4</v>
      </c>
      <c r="D52" s="21">
        <v>1770.8</v>
      </c>
      <c r="E52" s="21">
        <v>1841.7</v>
      </c>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row>
    <row r="53" spans="1:239" s="41" customFormat="1" ht="63">
      <c r="A53" s="12" t="s">
        <v>91</v>
      </c>
      <c r="B53" s="33" t="s">
        <v>92</v>
      </c>
      <c r="C53" s="40">
        <v>365</v>
      </c>
      <c r="D53" s="21">
        <v>622.20000000000005</v>
      </c>
      <c r="E53" s="21">
        <v>647.1</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row>
    <row r="54" spans="1:239" s="41" customFormat="1" ht="63">
      <c r="A54" s="12" t="s">
        <v>93</v>
      </c>
      <c r="B54" s="33" t="s">
        <v>94</v>
      </c>
      <c r="C54" s="42">
        <v>308.7</v>
      </c>
      <c r="D54" s="21">
        <v>1214.0999999999999</v>
      </c>
      <c r="E54" s="21">
        <v>1262.5999999999999</v>
      </c>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row>
    <row r="55" spans="1:239" s="41" customFormat="1" ht="31.5">
      <c r="A55" s="13" t="s">
        <v>95</v>
      </c>
      <c r="B55" s="14" t="s">
        <v>96</v>
      </c>
      <c r="C55" s="15">
        <f>C56+C61</f>
        <v>13994.400000000001</v>
      </c>
      <c r="D55" s="15">
        <f>D56+D61</f>
        <v>10829.300000000001</v>
      </c>
      <c r="E55" s="15">
        <f>E56+E61</f>
        <v>10875.800000000001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row>
    <row r="56" spans="1:239" s="41" customFormat="1" ht="31.5">
      <c r="A56" s="12" t="s">
        <v>97</v>
      </c>
      <c r="B56" s="33" t="s">
        <v>98</v>
      </c>
      <c r="C56" s="15">
        <f>SUM(C57:C60)</f>
        <v>11795.300000000001</v>
      </c>
      <c r="D56" s="15">
        <f>SUM(D57:D60)</f>
        <v>9158.7000000000007</v>
      </c>
      <c r="E56" s="15">
        <f>SUM(E57:E60)</f>
        <v>9158.7000000000007</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row>
    <row r="57" spans="1:239" s="41" customFormat="1" ht="31.5">
      <c r="A57" s="12" t="s">
        <v>99</v>
      </c>
      <c r="B57" s="33" t="s">
        <v>98</v>
      </c>
      <c r="C57" s="21">
        <v>2435.1999999999998</v>
      </c>
      <c r="D57" s="21">
        <v>0</v>
      </c>
      <c r="E57" s="21">
        <v>0</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row>
    <row r="58" spans="1:239" s="41" customFormat="1" ht="78.75">
      <c r="A58" s="12" t="s">
        <v>100</v>
      </c>
      <c r="B58" s="33" t="s">
        <v>101</v>
      </c>
      <c r="C58" s="21">
        <v>8200</v>
      </c>
      <c r="D58" s="21">
        <v>8200</v>
      </c>
      <c r="E58" s="21">
        <v>8200</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row>
    <row r="59" spans="1:239" s="41" customFormat="1" ht="78.75">
      <c r="A59" s="12" t="s">
        <v>102</v>
      </c>
      <c r="B59" s="33" t="s">
        <v>101</v>
      </c>
      <c r="C59" s="21">
        <v>1.4</v>
      </c>
      <c r="D59" s="21">
        <v>0</v>
      </c>
      <c r="E59" s="21">
        <v>0</v>
      </c>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row>
    <row r="60" spans="1:239" s="41" customFormat="1" ht="31.5">
      <c r="A60" s="12" t="s">
        <v>103</v>
      </c>
      <c r="B60" s="33" t="s">
        <v>98</v>
      </c>
      <c r="C60" s="21">
        <v>1158.7</v>
      </c>
      <c r="D60" s="21">
        <v>958.7</v>
      </c>
      <c r="E60" s="21">
        <v>958.7</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row>
    <row r="61" spans="1:239" s="41" customFormat="1" ht="15.75">
      <c r="A61" s="13" t="s">
        <v>104</v>
      </c>
      <c r="B61" s="14" t="s">
        <v>105</v>
      </c>
      <c r="C61" s="15">
        <f>C62+C66</f>
        <v>2199.1</v>
      </c>
      <c r="D61" s="15">
        <f>D62+D66</f>
        <v>1670.6</v>
      </c>
      <c r="E61" s="15">
        <f>E62+E66</f>
        <v>1717.1</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row>
    <row r="62" spans="1:239" ht="47.25">
      <c r="A62" s="12" t="s">
        <v>106</v>
      </c>
      <c r="B62" s="33" t="s">
        <v>107</v>
      </c>
      <c r="C62" s="21">
        <f>SUM(C63:C65)</f>
        <v>1561.2</v>
      </c>
      <c r="D62" s="21">
        <f>SUM(D63:D65)</f>
        <v>954.8</v>
      </c>
      <c r="E62" s="21">
        <f>SUM(E63:E65)</f>
        <v>1001.3000000000001</v>
      </c>
    </row>
    <row r="63" spans="1:239" ht="47.25">
      <c r="A63" s="12" t="s">
        <v>108</v>
      </c>
      <c r="B63" s="33" t="s">
        <v>107</v>
      </c>
      <c r="C63" s="21">
        <v>437.7</v>
      </c>
      <c r="D63" s="21">
        <v>128.4</v>
      </c>
      <c r="E63" s="21">
        <v>130.80000000000001</v>
      </c>
    </row>
    <row r="64" spans="1:239" ht="47.25">
      <c r="A64" s="12" t="s">
        <v>109</v>
      </c>
      <c r="B64" s="33" t="s">
        <v>107</v>
      </c>
      <c r="C64" s="21">
        <v>36</v>
      </c>
      <c r="D64" s="21">
        <v>18.899999999999999</v>
      </c>
      <c r="E64" s="21">
        <v>18.899999999999999</v>
      </c>
    </row>
    <row r="65" spans="1:6" ht="47.25">
      <c r="A65" s="12" t="s">
        <v>110</v>
      </c>
      <c r="B65" s="33" t="s">
        <v>107</v>
      </c>
      <c r="C65" s="21">
        <v>1087.5</v>
      </c>
      <c r="D65" s="21">
        <v>807.5</v>
      </c>
      <c r="E65" s="21">
        <v>851.6</v>
      </c>
    </row>
    <row r="66" spans="1:6" ht="31.5">
      <c r="A66" s="12" t="s">
        <v>111</v>
      </c>
      <c r="B66" s="33" t="s">
        <v>112</v>
      </c>
      <c r="C66" s="21">
        <f>SUM(C67:C72)</f>
        <v>637.9</v>
      </c>
      <c r="D66" s="21">
        <f>SUM(D67:D72)</f>
        <v>715.8</v>
      </c>
      <c r="E66" s="21">
        <f>SUM(E67:E72)</f>
        <v>715.8</v>
      </c>
    </row>
    <row r="67" spans="1:6" ht="31.5">
      <c r="A67" s="12" t="s">
        <v>113</v>
      </c>
      <c r="B67" s="33" t="s">
        <v>112</v>
      </c>
      <c r="C67" s="21">
        <v>0</v>
      </c>
      <c r="D67" s="21">
        <v>451.1</v>
      </c>
      <c r="E67" s="21">
        <v>451.1</v>
      </c>
    </row>
    <row r="68" spans="1:6" ht="31.5">
      <c r="A68" s="12" t="s">
        <v>114</v>
      </c>
      <c r="B68" s="33" t="s">
        <v>112</v>
      </c>
      <c r="C68" s="21">
        <v>297.89999999999998</v>
      </c>
      <c r="D68" s="21">
        <v>264.7</v>
      </c>
      <c r="E68" s="21">
        <v>264.7</v>
      </c>
    </row>
    <row r="69" spans="1:6" ht="31.5">
      <c r="A69" s="12" t="s">
        <v>115</v>
      </c>
      <c r="B69" s="33" t="s">
        <v>112</v>
      </c>
      <c r="C69" s="21">
        <v>3.9</v>
      </c>
      <c r="D69" s="21">
        <v>0</v>
      </c>
      <c r="E69" s="21">
        <v>0</v>
      </c>
    </row>
    <row r="70" spans="1:6" ht="31.5">
      <c r="A70" s="12" t="s">
        <v>116</v>
      </c>
      <c r="B70" s="33" t="s">
        <v>112</v>
      </c>
      <c r="C70" s="21">
        <v>207.1</v>
      </c>
      <c r="D70" s="21">
        <v>0</v>
      </c>
      <c r="E70" s="21">
        <v>0</v>
      </c>
    </row>
    <row r="71" spans="1:6" ht="31.5">
      <c r="A71" s="12" t="s">
        <v>117</v>
      </c>
      <c r="B71" s="33" t="s">
        <v>112</v>
      </c>
      <c r="C71" s="21">
        <v>128.9</v>
      </c>
      <c r="D71" s="21">
        <v>0</v>
      </c>
      <c r="E71" s="21">
        <v>0</v>
      </c>
    </row>
    <row r="72" spans="1:6" ht="31.5">
      <c r="A72" s="12" t="s">
        <v>118</v>
      </c>
      <c r="B72" s="33" t="s">
        <v>112</v>
      </c>
      <c r="C72" s="21">
        <v>0.1</v>
      </c>
      <c r="D72" s="21">
        <v>0</v>
      </c>
      <c r="E72" s="21">
        <v>0</v>
      </c>
    </row>
    <row r="73" spans="1:6" ht="31.5">
      <c r="A73" s="13" t="s">
        <v>119</v>
      </c>
      <c r="B73" s="14" t="s">
        <v>120</v>
      </c>
      <c r="C73" s="15">
        <f>SUM(C74:C82)</f>
        <v>48452.1</v>
      </c>
      <c r="D73" s="15">
        <f>SUM(D74:D82)</f>
        <v>22048.2</v>
      </c>
      <c r="E73" s="15">
        <f>SUM(E74:E82)</f>
        <v>20494.2</v>
      </c>
    </row>
    <row r="74" spans="1:6" ht="94.5">
      <c r="A74" s="43" t="s">
        <v>121</v>
      </c>
      <c r="B74" s="33" t="s">
        <v>122</v>
      </c>
      <c r="C74" s="21">
        <v>17.8</v>
      </c>
      <c r="D74" s="21">
        <v>12.2</v>
      </c>
      <c r="E74" s="21">
        <v>12.2</v>
      </c>
      <c r="F74" s="44"/>
    </row>
    <row r="75" spans="1:6" ht="94.5">
      <c r="A75" s="43" t="s">
        <v>123</v>
      </c>
      <c r="B75" s="33" t="s">
        <v>122</v>
      </c>
      <c r="C75" s="21">
        <v>4.4000000000000004</v>
      </c>
      <c r="D75" s="21">
        <v>3.5</v>
      </c>
      <c r="E75" s="21">
        <v>3.5</v>
      </c>
      <c r="F75" s="44"/>
    </row>
    <row r="76" spans="1:6" ht="94.5">
      <c r="A76" s="12" t="s">
        <v>124</v>
      </c>
      <c r="B76" s="33" t="s">
        <v>125</v>
      </c>
      <c r="C76" s="21">
        <v>7777.8</v>
      </c>
      <c r="D76" s="21">
        <v>4850.3999999999996</v>
      </c>
      <c r="E76" s="21">
        <v>3296.4</v>
      </c>
    </row>
    <row r="77" spans="1:6" ht="94.5">
      <c r="A77" s="12" t="s">
        <v>126</v>
      </c>
      <c r="B77" s="39" t="s">
        <v>127</v>
      </c>
      <c r="C77" s="45">
        <v>32.1</v>
      </c>
      <c r="D77" s="21">
        <v>0</v>
      </c>
      <c r="E77" s="21">
        <v>0</v>
      </c>
    </row>
    <row r="78" spans="1:6" ht="94.5">
      <c r="A78" s="12" t="s">
        <v>128</v>
      </c>
      <c r="B78" s="33" t="s">
        <v>129</v>
      </c>
      <c r="C78" s="21">
        <v>261.2</v>
      </c>
      <c r="D78" s="21">
        <v>382.1</v>
      </c>
      <c r="E78" s="21">
        <v>382.1</v>
      </c>
    </row>
    <row r="79" spans="1:6" ht="47.25">
      <c r="A79" s="37" t="s">
        <v>130</v>
      </c>
      <c r="B79" s="33" t="s">
        <v>131</v>
      </c>
      <c r="C79" s="21">
        <v>20420.099999999999</v>
      </c>
      <c r="D79" s="21">
        <v>12780</v>
      </c>
      <c r="E79" s="21">
        <v>12780</v>
      </c>
    </row>
    <row r="80" spans="1:6" ht="63">
      <c r="A80" s="37" t="s">
        <v>132</v>
      </c>
      <c r="B80" s="33" t="s">
        <v>133</v>
      </c>
      <c r="C80" s="21">
        <v>550</v>
      </c>
      <c r="D80" s="21">
        <v>800</v>
      </c>
      <c r="E80" s="21">
        <v>800</v>
      </c>
    </row>
    <row r="81" spans="1:242" ht="94.5">
      <c r="A81" s="37" t="s">
        <v>134</v>
      </c>
      <c r="B81" s="39" t="s">
        <v>135</v>
      </c>
      <c r="C81" s="21">
        <v>9388.7000000000007</v>
      </c>
      <c r="D81" s="21">
        <v>3220</v>
      </c>
      <c r="E81" s="21">
        <v>3220</v>
      </c>
    </row>
    <row r="82" spans="1:242" ht="47.25">
      <c r="A82" s="37" t="s">
        <v>136</v>
      </c>
      <c r="B82" s="39" t="s">
        <v>137</v>
      </c>
      <c r="C82" s="21">
        <v>10000</v>
      </c>
      <c r="D82" s="21">
        <v>0</v>
      </c>
      <c r="E82" s="21">
        <v>0</v>
      </c>
    </row>
    <row r="83" spans="1:242" ht="15.75">
      <c r="A83" s="13" t="s">
        <v>138</v>
      </c>
      <c r="B83" s="14" t="s">
        <v>139</v>
      </c>
      <c r="C83" s="46">
        <f>SUM(C84:C123)</f>
        <v>12109.629999999997</v>
      </c>
      <c r="D83" s="46">
        <f>SUM(D84:D123)</f>
        <v>5607.2</v>
      </c>
      <c r="E83" s="46">
        <f>SUM(E84:E123)</f>
        <v>5607.2</v>
      </c>
    </row>
    <row r="84" spans="1:242" ht="94.5">
      <c r="A84" s="43" t="s">
        <v>140</v>
      </c>
      <c r="B84" s="33" t="s">
        <v>141</v>
      </c>
      <c r="C84" s="22">
        <v>65.3</v>
      </c>
      <c r="D84" s="22">
        <v>65.3</v>
      </c>
      <c r="E84" s="22">
        <v>65.3</v>
      </c>
    </row>
    <row r="85" spans="1:242" ht="94.5">
      <c r="A85" s="43" t="s">
        <v>142</v>
      </c>
      <c r="B85" s="33" t="s">
        <v>141</v>
      </c>
      <c r="C85" s="22">
        <v>33</v>
      </c>
      <c r="D85" s="22">
        <v>30.8</v>
      </c>
      <c r="E85" s="22">
        <v>30.8</v>
      </c>
      <c r="G85" s="47"/>
    </row>
    <row r="86" spans="1:242" ht="110.25">
      <c r="A86" s="43" t="s">
        <v>143</v>
      </c>
      <c r="B86" s="39" t="s">
        <v>144</v>
      </c>
      <c r="C86" s="22">
        <v>20</v>
      </c>
      <c r="D86" s="22">
        <v>61.4</v>
      </c>
      <c r="E86" s="22">
        <v>61.4</v>
      </c>
    </row>
    <row r="87" spans="1:242" ht="110.25">
      <c r="A87" s="43" t="s">
        <v>145</v>
      </c>
      <c r="B87" s="39" t="s">
        <v>144</v>
      </c>
      <c r="C87" s="22">
        <v>155.1</v>
      </c>
      <c r="D87" s="22">
        <v>128.69999999999999</v>
      </c>
      <c r="E87" s="22">
        <v>128.69999999999999</v>
      </c>
    </row>
    <row r="88" spans="1:242" ht="94.5">
      <c r="A88" s="48" t="s">
        <v>146</v>
      </c>
      <c r="B88" s="49" t="s">
        <v>147</v>
      </c>
      <c r="C88" s="22">
        <v>14.2</v>
      </c>
      <c r="D88" s="22">
        <v>5.0999999999999996</v>
      </c>
      <c r="E88" s="22">
        <v>5.0999999999999996</v>
      </c>
    </row>
    <row r="89" spans="1:242" ht="94.5">
      <c r="A89" s="48" t="s">
        <v>148</v>
      </c>
      <c r="B89" s="49" t="s">
        <v>147</v>
      </c>
      <c r="C89" s="22">
        <v>22.2</v>
      </c>
      <c r="D89" s="22">
        <v>10.9</v>
      </c>
      <c r="E89" s="22">
        <v>10.9</v>
      </c>
    </row>
    <row r="90" spans="1:242" ht="78.75">
      <c r="A90" s="37" t="s">
        <v>149</v>
      </c>
      <c r="B90" s="33" t="s">
        <v>150</v>
      </c>
      <c r="C90" s="22">
        <v>5</v>
      </c>
      <c r="D90" s="22">
        <v>70</v>
      </c>
      <c r="E90" s="22">
        <v>70</v>
      </c>
    </row>
    <row r="91" spans="1:242" ht="94.5">
      <c r="A91" s="48" t="s">
        <v>151</v>
      </c>
      <c r="B91" s="49" t="s">
        <v>152</v>
      </c>
      <c r="C91" s="22">
        <v>7.5</v>
      </c>
      <c r="D91" s="22">
        <v>24.9</v>
      </c>
      <c r="E91" s="22">
        <v>24.9</v>
      </c>
    </row>
    <row r="92" spans="1:242" ht="94.5">
      <c r="A92" s="48" t="s">
        <v>153</v>
      </c>
      <c r="B92" s="50" t="s">
        <v>154</v>
      </c>
      <c r="C92" s="22">
        <v>0</v>
      </c>
      <c r="D92" s="22">
        <v>70</v>
      </c>
      <c r="E92" s="22">
        <v>70</v>
      </c>
    </row>
    <row r="93" spans="1:242" ht="94.5">
      <c r="A93" s="48" t="s">
        <v>155</v>
      </c>
      <c r="B93" s="49" t="s">
        <v>156</v>
      </c>
      <c r="C93" s="22">
        <v>7.5</v>
      </c>
      <c r="D93" s="22">
        <v>7.5</v>
      </c>
      <c r="E93" s="22">
        <v>7.5</v>
      </c>
    </row>
    <row r="94" spans="1:242" s="32" customFormat="1" ht="110.25">
      <c r="A94" s="51" t="s">
        <v>157</v>
      </c>
      <c r="B94" s="49" t="s">
        <v>158</v>
      </c>
      <c r="C94" s="22">
        <v>372.8</v>
      </c>
      <c r="D94" s="22">
        <v>252</v>
      </c>
      <c r="E94" s="22">
        <v>252</v>
      </c>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row>
    <row r="95" spans="1:242" s="26" customFormat="1" ht="126">
      <c r="A95" s="51" t="s">
        <v>159</v>
      </c>
      <c r="B95" s="49" t="s">
        <v>160</v>
      </c>
      <c r="C95" s="22">
        <v>116.7</v>
      </c>
      <c r="D95" s="22">
        <v>38.299999999999997</v>
      </c>
      <c r="E95" s="22">
        <v>38.299999999999997</v>
      </c>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row>
    <row r="96" spans="1:242" s="26" customFormat="1" ht="126">
      <c r="A96" s="51" t="s">
        <v>161</v>
      </c>
      <c r="B96" s="49" t="s">
        <v>162</v>
      </c>
      <c r="C96" s="22">
        <v>55.9</v>
      </c>
      <c r="D96" s="22">
        <v>0</v>
      </c>
      <c r="E96" s="22">
        <v>0</v>
      </c>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row>
    <row r="97" spans="1:242" s="26" customFormat="1" ht="94.5">
      <c r="A97" s="51" t="s">
        <v>163</v>
      </c>
      <c r="B97" s="49" t="s">
        <v>164</v>
      </c>
      <c r="C97" s="22">
        <v>9</v>
      </c>
      <c r="D97" s="22">
        <v>9</v>
      </c>
      <c r="E97" s="22">
        <v>9</v>
      </c>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row>
    <row r="98" spans="1:242" s="26" customFormat="1" ht="94.5">
      <c r="A98" s="51" t="s">
        <v>165</v>
      </c>
      <c r="B98" s="49" t="s">
        <v>166</v>
      </c>
      <c r="C98" s="22">
        <v>0</v>
      </c>
      <c r="D98" s="22">
        <v>0.1</v>
      </c>
      <c r="E98" s="22">
        <v>0.1</v>
      </c>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row>
    <row r="99" spans="1:242" s="26" customFormat="1" ht="94.5">
      <c r="A99" s="37" t="s">
        <v>167</v>
      </c>
      <c r="B99" s="33" t="s">
        <v>166</v>
      </c>
      <c r="C99" s="22">
        <v>381.1</v>
      </c>
      <c r="D99" s="22">
        <v>381.1</v>
      </c>
      <c r="E99" s="22">
        <v>381.1</v>
      </c>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row>
    <row r="100" spans="1:242" ht="94.5">
      <c r="A100" s="37" t="s">
        <v>168</v>
      </c>
      <c r="B100" s="33" t="s">
        <v>169</v>
      </c>
      <c r="C100" s="22">
        <v>49.8</v>
      </c>
      <c r="D100" s="22">
        <v>36</v>
      </c>
      <c r="E100" s="22">
        <v>36</v>
      </c>
    </row>
    <row r="101" spans="1:242" ht="94.5">
      <c r="A101" s="37" t="s">
        <v>170</v>
      </c>
      <c r="B101" s="33" t="s">
        <v>171</v>
      </c>
      <c r="C101" s="22">
        <v>437.4</v>
      </c>
      <c r="D101" s="22">
        <v>432</v>
      </c>
      <c r="E101" s="22">
        <v>432</v>
      </c>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row>
    <row r="102" spans="1:242" s="26" customFormat="1" ht="63">
      <c r="A102" s="51" t="s">
        <v>172</v>
      </c>
      <c r="B102" s="49" t="s">
        <v>173</v>
      </c>
      <c r="C102" s="22">
        <v>115.7</v>
      </c>
      <c r="D102" s="22">
        <v>89.3</v>
      </c>
      <c r="E102" s="22">
        <v>89.3</v>
      </c>
    </row>
    <row r="103" spans="1:242" s="52" customFormat="1" ht="78.75">
      <c r="A103" s="51" t="s">
        <v>174</v>
      </c>
      <c r="B103" s="49" t="s">
        <v>175</v>
      </c>
      <c r="C103" s="22">
        <v>331.1</v>
      </c>
      <c r="D103" s="22">
        <v>0</v>
      </c>
      <c r="E103" s="22">
        <v>0</v>
      </c>
      <c r="F103" s="5"/>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row>
    <row r="104" spans="1:242" s="52" customFormat="1" ht="78.75">
      <c r="A104" s="51" t="s">
        <v>176</v>
      </c>
      <c r="B104" s="49" t="s">
        <v>175</v>
      </c>
      <c r="C104" s="22">
        <v>1</v>
      </c>
      <c r="D104" s="22">
        <v>0</v>
      </c>
      <c r="E104" s="22">
        <v>0</v>
      </c>
      <c r="F104" s="5"/>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row>
    <row r="105" spans="1:242" s="52" customFormat="1" ht="78.75">
      <c r="A105" s="51" t="s">
        <v>177</v>
      </c>
      <c r="B105" s="49" t="s">
        <v>175</v>
      </c>
      <c r="C105" s="22">
        <v>21.5</v>
      </c>
      <c r="D105" s="22">
        <v>0</v>
      </c>
      <c r="E105" s="22">
        <v>0</v>
      </c>
      <c r="F105" s="5"/>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row>
    <row r="106" spans="1:242" s="52" customFormat="1" ht="78.75">
      <c r="A106" s="37" t="s">
        <v>178</v>
      </c>
      <c r="B106" s="33" t="s">
        <v>179</v>
      </c>
      <c r="C106" s="22">
        <v>6100</v>
      </c>
      <c r="D106" s="22">
        <v>2160.1999999999998</v>
      </c>
      <c r="E106" s="22">
        <v>2160.1999999999998</v>
      </c>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row>
    <row r="107" spans="1:242" s="52" customFormat="1" ht="63">
      <c r="A107" s="37" t="s">
        <v>180</v>
      </c>
      <c r="B107" s="33" t="s">
        <v>181</v>
      </c>
      <c r="C107" s="22">
        <v>3.1</v>
      </c>
      <c r="D107" s="22">
        <v>0</v>
      </c>
      <c r="E107" s="22">
        <v>0</v>
      </c>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row>
    <row r="108" spans="1:242" s="52" customFormat="1" ht="47.25">
      <c r="A108" s="53" t="s">
        <v>182</v>
      </c>
      <c r="B108" s="54" t="s">
        <v>183</v>
      </c>
      <c r="C108" s="22">
        <v>40.6</v>
      </c>
      <c r="D108" s="22">
        <v>0</v>
      </c>
      <c r="E108" s="22">
        <v>0</v>
      </c>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row>
    <row r="109" spans="1:242" s="52" customFormat="1" ht="47.25">
      <c r="A109" s="53" t="s">
        <v>184</v>
      </c>
      <c r="B109" s="54" t="s">
        <v>185</v>
      </c>
      <c r="C109" s="22">
        <v>120.63</v>
      </c>
      <c r="D109" s="22">
        <v>0</v>
      </c>
      <c r="E109" s="22">
        <v>0</v>
      </c>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row>
    <row r="110" spans="1:242" s="52" customFormat="1" ht="47.25">
      <c r="A110" s="53" t="s">
        <v>186</v>
      </c>
      <c r="B110" s="54" t="s">
        <v>185</v>
      </c>
      <c r="C110" s="22">
        <v>37.5</v>
      </c>
      <c r="D110" s="22">
        <v>0</v>
      </c>
      <c r="E110" s="22">
        <v>0</v>
      </c>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row>
    <row r="111" spans="1:242" s="52" customFormat="1" ht="47.25">
      <c r="A111" s="53" t="s">
        <v>187</v>
      </c>
      <c r="B111" s="54" t="s">
        <v>185</v>
      </c>
      <c r="C111" s="22">
        <v>9.3000000000000007</v>
      </c>
      <c r="D111" s="22">
        <v>0</v>
      </c>
      <c r="E111" s="22">
        <v>0</v>
      </c>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row>
    <row r="112" spans="1:242" s="52" customFormat="1" ht="78.75">
      <c r="A112" s="53" t="s">
        <v>188</v>
      </c>
      <c r="B112" s="54" t="s">
        <v>189</v>
      </c>
      <c r="C112" s="22">
        <v>1469.9</v>
      </c>
      <c r="D112" s="22">
        <v>0</v>
      </c>
      <c r="E112" s="22">
        <v>0</v>
      </c>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row>
    <row r="113" spans="1:242" s="52" customFormat="1" ht="173.25">
      <c r="A113" s="51" t="s">
        <v>190</v>
      </c>
      <c r="B113" s="49" t="s">
        <v>191</v>
      </c>
      <c r="C113" s="22">
        <v>17.399999999999999</v>
      </c>
      <c r="D113" s="22">
        <v>17.399999999999999</v>
      </c>
      <c r="E113" s="22">
        <v>17.399999999999999</v>
      </c>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row>
    <row r="114" spans="1:242" s="52" customFormat="1" ht="63">
      <c r="A114" s="51" t="s">
        <v>192</v>
      </c>
      <c r="B114" s="49" t="s">
        <v>193</v>
      </c>
      <c r="C114" s="22">
        <v>46</v>
      </c>
      <c r="D114" s="22">
        <v>0</v>
      </c>
      <c r="E114" s="22">
        <v>0</v>
      </c>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row>
    <row r="115" spans="1:242" s="52" customFormat="1" ht="78.75">
      <c r="A115" s="37" t="s">
        <v>194</v>
      </c>
      <c r="B115" s="33" t="s">
        <v>195</v>
      </c>
      <c r="C115" s="22">
        <v>0</v>
      </c>
      <c r="D115" s="22">
        <v>0.5</v>
      </c>
      <c r="E115" s="22">
        <v>0.5</v>
      </c>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row>
    <row r="116" spans="1:242" s="52" customFormat="1" ht="78.75">
      <c r="A116" s="37" t="s">
        <v>196</v>
      </c>
      <c r="B116" s="33" t="s">
        <v>195</v>
      </c>
      <c r="C116" s="22">
        <v>0</v>
      </c>
      <c r="D116" s="22">
        <v>60</v>
      </c>
      <c r="E116" s="22">
        <v>60</v>
      </c>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row>
    <row r="117" spans="1:242" s="52" customFormat="1" ht="78.75">
      <c r="A117" s="37" t="s">
        <v>197</v>
      </c>
      <c r="B117" s="33" t="s">
        <v>195</v>
      </c>
      <c r="C117" s="22">
        <v>25</v>
      </c>
      <c r="D117" s="22">
        <v>0</v>
      </c>
      <c r="E117" s="22">
        <v>0</v>
      </c>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row>
    <row r="118" spans="1:242" s="52" customFormat="1" ht="78.75">
      <c r="A118" s="37" t="s">
        <v>198</v>
      </c>
      <c r="B118" s="33" t="s">
        <v>195</v>
      </c>
      <c r="C118" s="22">
        <v>557.1</v>
      </c>
      <c r="D118" s="22">
        <v>400</v>
      </c>
      <c r="E118" s="22">
        <v>400</v>
      </c>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row>
    <row r="119" spans="1:242" s="52" customFormat="1" ht="78.75">
      <c r="A119" s="37" t="s">
        <v>199</v>
      </c>
      <c r="B119" s="33" t="s">
        <v>195</v>
      </c>
      <c r="C119" s="22">
        <v>1000</v>
      </c>
      <c r="D119" s="22">
        <v>1000</v>
      </c>
      <c r="E119" s="21">
        <v>1000</v>
      </c>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row>
    <row r="120" spans="1:242" s="52" customFormat="1" ht="78.75">
      <c r="A120" s="37" t="s">
        <v>200</v>
      </c>
      <c r="B120" s="33" t="s">
        <v>195</v>
      </c>
      <c r="C120" s="22">
        <v>1</v>
      </c>
      <c r="D120" s="22">
        <v>0</v>
      </c>
      <c r="E120" s="21">
        <v>0</v>
      </c>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row>
    <row r="121" spans="1:242" s="57" customFormat="1" ht="78.75">
      <c r="A121" s="37" t="s">
        <v>201</v>
      </c>
      <c r="B121" s="33" t="s">
        <v>202</v>
      </c>
      <c r="C121" s="22">
        <v>150</v>
      </c>
      <c r="D121" s="22">
        <v>150</v>
      </c>
      <c r="E121" s="22">
        <v>150</v>
      </c>
      <c r="F121" s="55"/>
      <c r="G121" s="55"/>
      <c r="H121" s="55"/>
      <c r="I121" s="56"/>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c r="EO121" s="55"/>
      <c r="EP121" s="55"/>
      <c r="EQ121" s="55"/>
      <c r="ER121" s="55"/>
      <c r="ES121" s="55"/>
      <c r="ET121" s="55"/>
      <c r="EU121" s="55"/>
      <c r="EV121" s="55"/>
      <c r="EW121" s="55"/>
      <c r="EX121" s="55"/>
      <c r="EY121" s="55"/>
      <c r="EZ121" s="55"/>
      <c r="FA121" s="55"/>
      <c r="FB121" s="55"/>
      <c r="FC121" s="55"/>
      <c r="FD121" s="55"/>
      <c r="FE121" s="55"/>
      <c r="FF121" s="55"/>
      <c r="FG121" s="55"/>
      <c r="FH121" s="55"/>
      <c r="FI121" s="55"/>
      <c r="FJ121" s="55"/>
      <c r="FK121" s="55"/>
      <c r="FL121" s="55"/>
      <c r="FM121" s="55"/>
      <c r="FN121" s="55"/>
      <c r="FO121" s="55"/>
      <c r="FP121" s="55"/>
      <c r="FQ121" s="55"/>
      <c r="FR121" s="55"/>
      <c r="FS121" s="55"/>
      <c r="FT121" s="55"/>
      <c r="FU121" s="55"/>
      <c r="FV121" s="55"/>
      <c r="FW121" s="55"/>
      <c r="FX121" s="55"/>
      <c r="FY121" s="55"/>
      <c r="FZ121" s="55"/>
      <c r="GA121" s="55"/>
      <c r="GB121" s="55"/>
      <c r="GC121" s="55"/>
      <c r="GD121" s="55"/>
      <c r="GE121" s="55"/>
      <c r="GF121" s="55"/>
      <c r="GG121" s="55"/>
      <c r="GH121" s="55"/>
      <c r="GI121" s="55"/>
      <c r="GJ121" s="55"/>
      <c r="GK121" s="55"/>
      <c r="GL121" s="55"/>
      <c r="GM121" s="55"/>
      <c r="GN121" s="55"/>
      <c r="GO121" s="55"/>
      <c r="GP121" s="55"/>
      <c r="GQ121" s="55"/>
      <c r="GR121" s="55"/>
      <c r="GS121" s="55"/>
      <c r="GT121" s="55"/>
      <c r="GU121" s="55"/>
      <c r="GV121" s="55"/>
      <c r="GW121" s="55"/>
      <c r="GX121" s="55"/>
      <c r="GY121" s="55"/>
      <c r="GZ121" s="55"/>
      <c r="HA121" s="55"/>
      <c r="HB121" s="55"/>
      <c r="HC121" s="55"/>
      <c r="HD121" s="55"/>
      <c r="HE121" s="55"/>
      <c r="HF121" s="55"/>
      <c r="HG121" s="55"/>
      <c r="HH121" s="55"/>
      <c r="HI121" s="55"/>
      <c r="HJ121" s="55"/>
      <c r="HK121" s="55"/>
      <c r="HL121" s="55"/>
      <c r="HM121" s="55"/>
      <c r="HN121" s="55"/>
      <c r="HO121" s="55"/>
      <c r="HP121" s="55"/>
      <c r="HQ121" s="55"/>
      <c r="HR121" s="55"/>
      <c r="HS121" s="55"/>
      <c r="HT121" s="55"/>
      <c r="HU121" s="55"/>
      <c r="HV121" s="55"/>
      <c r="HW121" s="55"/>
      <c r="HX121" s="55"/>
      <c r="HY121" s="55"/>
      <c r="HZ121" s="55"/>
      <c r="IA121" s="55"/>
      <c r="IB121" s="55"/>
      <c r="IC121" s="55"/>
      <c r="ID121" s="55"/>
      <c r="IE121" s="55"/>
      <c r="IF121" s="55"/>
      <c r="IG121" s="55"/>
      <c r="IH121" s="55"/>
    </row>
    <row r="122" spans="1:242" s="52" customFormat="1" ht="110.25">
      <c r="A122" s="58" t="s">
        <v>203</v>
      </c>
      <c r="B122" s="33" t="s">
        <v>204</v>
      </c>
      <c r="C122" s="22">
        <v>0</v>
      </c>
      <c r="D122" s="22">
        <v>106.7</v>
      </c>
      <c r="E122" s="22">
        <v>106.7</v>
      </c>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row>
    <row r="123" spans="1:242" s="52" customFormat="1" ht="110.25">
      <c r="A123" s="58" t="s">
        <v>205</v>
      </c>
      <c r="B123" s="33" t="s">
        <v>204</v>
      </c>
      <c r="C123" s="22">
        <v>310.3</v>
      </c>
      <c r="D123" s="22">
        <v>0</v>
      </c>
      <c r="E123" s="22">
        <v>0</v>
      </c>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row>
    <row r="124" spans="1:242" s="52" customFormat="1" ht="15.75">
      <c r="A124" s="13" t="s">
        <v>206</v>
      </c>
      <c r="B124" s="14" t="s">
        <v>207</v>
      </c>
      <c r="C124" s="15">
        <f>C125</f>
        <v>2697.4</v>
      </c>
      <c r="D124" s="15">
        <f>D125</f>
        <v>356.8</v>
      </c>
      <c r="E124" s="15">
        <f>E125</f>
        <v>334.1</v>
      </c>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row>
    <row r="125" spans="1:242" s="52" customFormat="1" ht="15.75">
      <c r="A125" s="12" t="s">
        <v>208</v>
      </c>
      <c r="B125" s="33" t="s">
        <v>209</v>
      </c>
      <c r="C125" s="21">
        <v>2697.4</v>
      </c>
      <c r="D125" s="21">
        <v>356.8</v>
      </c>
      <c r="E125" s="21">
        <v>334.1</v>
      </c>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row>
    <row r="126" spans="1:242" s="52" customFormat="1" ht="15.75">
      <c r="A126" s="59" t="s">
        <v>210</v>
      </c>
      <c r="B126" s="14" t="s">
        <v>211</v>
      </c>
      <c r="C126" s="15">
        <f>C127</f>
        <v>324.7</v>
      </c>
      <c r="D126" s="21">
        <v>0</v>
      </c>
      <c r="E126" s="21">
        <v>0</v>
      </c>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row>
    <row r="127" spans="1:242" s="52" customFormat="1" ht="31.5">
      <c r="A127" s="59" t="s">
        <v>212</v>
      </c>
      <c r="B127" s="60" t="s">
        <v>213</v>
      </c>
      <c r="C127" s="21">
        <v>324.7</v>
      </c>
      <c r="D127" s="21">
        <v>0</v>
      </c>
      <c r="E127" s="21">
        <v>0</v>
      </c>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row>
    <row r="128" spans="1:242" s="52" customFormat="1" ht="15.75">
      <c r="A128" s="78" t="s">
        <v>214</v>
      </c>
      <c r="B128" s="79"/>
      <c r="C128" s="15">
        <f>C124+C83+C73+C55+C51+C40+C126</f>
        <v>162261.73000000001</v>
      </c>
      <c r="D128" s="15">
        <f>D124+D83+D73+D55+D51+D40</f>
        <v>122106.5</v>
      </c>
      <c r="E128" s="15">
        <f>E124+E83+E73+E55+E51+E40</f>
        <v>120617.5</v>
      </c>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row>
    <row r="129" spans="1:240" s="52" customFormat="1" ht="15.75">
      <c r="A129" s="13" t="s">
        <v>215</v>
      </c>
      <c r="B129" s="61" t="s">
        <v>216</v>
      </c>
      <c r="C129" s="15">
        <f>C128+C39</f>
        <v>2110916.7300000004</v>
      </c>
      <c r="D129" s="15">
        <f>D128+D39</f>
        <v>1995218.7999999998</v>
      </c>
      <c r="E129" s="15">
        <f>E128+E39</f>
        <v>2090426.7999999998</v>
      </c>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row>
    <row r="130" spans="1:240" s="52" customFormat="1" ht="47.25">
      <c r="A130" s="13" t="s">
        <v>217</v>
      </c>
      <c r="B130" s="61" t="s">
        <v>218</v>
      </c>
      <c r="C130" s="15">
        <f>C131+C136+C186+C228</f>
        <v>5872116.1999999983</v>
      </c>
      <c r="D130" s="15">
        <f>D131+D136+D186+D228</f>
        <v>3799957.899999999</v>
      </c>
      <c r="E130" s="15">
        <f>E131+E136+E186+E228</f>
        <v>3973398.9</v>
      </c>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row>
    <row r="131" spans="1:240" s="52" customFormat="1" ht="31.5">
      <c r="A131" s="13" t="s">
        <v>219</v>
      </c>
      <c r="B131" s="14" t="s">
        <v>220</v>
      </c>
      <c r="C131" s="15">
        <f>SUM(C132:C135)</f>
        <v>668783.79999999993</v>
      </c>
      <c r="D131" s="15">
        <f>SUM(D132:D134)</f>
        <v>169384.2</v>
      </c>
      <c r="E131" s="15">
        <f>SUM(E132:E134)</f>
        <v>158937.20000000001</v>
      </c>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row>
    <row r="132" spans="1:240" s="52" customFormat="1" ht="47.25">
      <c r="A132" s="12" t="s">
        <v>221</v>
      </c>
      <c r="B132" s="33" t="s">
        <v>222</v>
      </c>
      <c r="C132" s="21">
        <v>296644</v>
      </c>
      <c r="D132" s="21">
        <v>129197</v>
      </c>
      <c r="E132" s="21">
        <v>118750</v>
      </c>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row>
    <row r="133" spans="1:240" s="52" customFormat="1" ht="31.5">
      <c r="A133" s="12" t="s">
        <v>223</v>
      </c>
      <c r="B133" s="33" t="s">
        <v>224</v>
      </c>
      <c r="C133" s="21">
        <v>321380.40000000002</v>
      </c>
      <c r="D133" s="21">
        <v>0</v>
      </c>
      <c r="E133" s="21">
        <v>0</v>
      </c>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row>
    <row r="134" spans="1:240" s="52" customFormat="1" ht="47.25">
      <c r="A134" s="12" t="s">
        <v>225</v>
      </c>
      <c r="B134" s="33" t="s">
        <v>226</v>
      </c>
      <c r="C134" s="21">
        <v>40187.199999999997</v>
      </c>
      <c r="D134" s="21">
        <v>40187.199999999997</v>
      </c>
      <c r="E134" s="21">
        <v>40187.199999999997</v>
      </c>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row>
    <row r="135" spans="1:240" s="52" customFormat="1" ht="47.25">
      <c r="A135" s="51" t="s">
        <v>227</v>
      </c>
      <c r="B135" s="54" t="s">
        <v>228</v>
      </c>
      <c r="C135" s="21">
        <v>10572.2</v>
      </c>
      <c r="D135" s="21">
        <v>0</v>
      </c>
      <c r="E135" s="21">
        <v>0</v>
      </c>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row>
    <row r="136" spans="1:240" ht="31.5">
      <c r="A136" s="13" t="s">
        <v>229</v>
      </c>
      <c r="B136" s="14" t="s">
        <v>230</v>
      </c>
      <c r="C136" s="15">
        <f>SUM(C137:C185)</f>
        <v>2278184.7999999993</v>
      </c>
      <c r="D136" s="15">
        <f>SUM(D137:D185)</f>
        <v>734388.20000000007</v>
      </c>
      <c r="E136" s="15">
        <f>SUM(E137:E185)</f>
        <v>863463.20000000019</v>
      </c>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row>
    <row r="137" spans="1:240" ht="110.25">
      <c r="A137" s="12" t="s">
        <v>231</v>
      </c>
      <c r="B137" s="33" t="s">
        <v>232</v>
      </c>
      <c r="C137" s="21">
        <v>202083.3</v>
      </c>
      <c r="D137" s="22">
        <v>87353.3</v>
      </c>
      <c r="E137" s="22">
        <v>87353.3</v>
      </c>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row>
    <row r="138" spans="1:240" s="52" customFormat="1" ht="94.5">
      <c r="A138" s="12" t="s">
        <v>231</v>
      </c>
      <c r="B138" s="33" t="s">
        <v>233</v>
      </c>
      <c r="C138" s="21">
        <v>31932</v>
      </c>
      <c r="D138" s="22">
        <v>0</v>
      </c>
      <c r="E138" s="22">
        <v>0</v>
      </c>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row>
    <row r="139" spans="1:240" s="52" customFormat="1" ht="126">
      <c r="A139" s="12" t="s">
        <v>234</v>
      </c>
      <c r="B139" s="33" t="s">
        <v>235</v>
      </c>
      <c r="C139" s="21">
        <v>499386.3</v>
      </c>
      <c r="D139" s="22">
        <v>0</v>
      </c>
      <c r="E139" s="22">
        <v>0</v>
      </c>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row>
    <row r="140" spans="1:240" s="52" customFormat="1" ht="94.5">
      <c r="A140" s="12" t="s">
        <v>236</v>
      </c>
      <c r="B140" s="33" t="s">
        <v>237</v>
      </c>
      <c r="C140" s="21">
        <v>40357.699999999997</v>
      </c>
      <c r="D140" s="22">
        <v>55245.599999999999</v>
      </c>
      <c r="E140" s="22">
        <v>0</v>
      </c>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row>
    <row r="141" spans="1:240" s="52" customFormat="1" ht="78.75">
      <c r="A141" s="12" t="s">
        <v>238</v>
      </c>
      <c r="B141" s="33" t="s">
        <v>239</v>
      </c>
      <c r="C141" s="21">
        <v>3696.3</v>
      </c>
      <c r="D141" s="22">
        <v>3326</v>
      </c>
      <c r="E141" s="22">
        <v>3864.7</v>
      </c>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row>
    <row r="142" spans="1:240" s="52" customFormat="1" ht="78.75">
      <c r="A142" s="12" t="s">
        <v>240</v>
      </c>
      <c r="B142" s="33" t="s">
        <v>241</v>
      </c>
      <c r="C142" s="21">
        <v>0</v>
      </c>
      <c r="D142" s="22">
        <v>0</v>
      </c>
      <c r="E142" s="22">
        <v>17819.7</v>
      </c>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row>
    <row r="143" spans="1:240" s="52" customFormat="1" ht="63">
      <c r="A143" s="12" t="s">
        <v>242</v>
      </c>
      <c r="B143" s="33" t="s">
        <v>243</v>
      </c>
      <c r="C143" s="21">
        <v>1505.2</v>
      </c>
      <c r="D143" s="22">
        <v>7717.8</v>
      </c>
      <c r="E143" s="22">
        <v>9002.4</v>
      </c>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row>
    <row r="144" spans="1:240" s="52" customFormat="1" ht="63">
      <c r="A144" s="12" t="s">
        <v>244</v>
      </c>
      <c r="B144" s="33" t="s">
        <v>245</v>
      </c>
      <c r="C144" s="21">
        <v>104202.5</v>
      </c>
      <c r="D144" s="22">
        <v>98699.4</v>
      </c>
      <c r="E144" s="22">
        <v>101471.3</v>
      </c>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row>
    <row r="145" spans="1:240" ht="63">
      <c r="A145" s="12" t="s">
        <v>246</v>
      </c>
      <c r="B145" s="49" t="s">
        <v>247</v>
      </c>
      <c r="C145" s="21">
        <v>3337.5</v>
      </c>
      <c r="D145" s="22">
        <v>0</v>
      </c>
      <c r="E145" s="22">
        <v>0</v>
      </c>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row>
    <row r="146" spans="1:240" s="52" customFormat="1" ht="78.75">
      <c r="A146" s="12" t="s">
        <v>248</v>
      </c>
      <c r="B146" s="49" t="s">
        <v>249</v>
      </c>
      <c r="C146" s="21">
        <v>6144.8</v>
      </c>
      <c r="D146" s="22">
        <v>6476.9</v>
      </c>
      <c r="E146" s="22">
        <v>6748.4</v>
      </c>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row>
    <row r="147" spans="1:240" s="52" customFormat="1" ht="47.25">
      <c r="A147" s="62" t="s">
        <v>250</v>
      </c>
      <c r="B147" s="33" t="s">
        <v>251</v>
      </c>
      <c r="C147" s="21">
        <v>990.2</v>
      </c>
      <c r="D147" s="22">
        <v>898.9</v>
      </c>
      <c r="E147" s="22">
        <v>898.9</v>
      </c>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row>
    <row r="148" spans="1:240" s="52" customFormat="1" ht="63">
      <c r="A148" s="62" t="s">
        <v>250</v>
      </c>
      <c r="B148" s="63" t="s">
        <v>252</v>
      </c>
      <c r="C148" s="21">
        <v>0</v>
      </c>
      <c r="D148" s="22">
        <v>12421.5</v>
      </c>
      <c r="E148" s="22">
        <v>0</v>
      </c>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row>
    <row r="149" spans="1:240" s="52" customFormat="1" ht="31.5">
      <c r="A149" s="62" t="s">
        <v>250</v>
      </c>
      <c r="B149" s="64" t="s">
        <v>253</v>
      </c>
      <c r="C149" s="21">
        <v>127</v>
      </c>
      <c r="D149" s="22">
        <v>0</v>
      </c>
      <c r="E149" s="22">
        <v>0</v>
      </c>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row>
    <row r="150" spans="1:240" s="52" customFormat="1" ht="94.5">
      <c r="A150" s="62" t="s">
        <v>250</v>
      </c>
      <c r="B150" s="65" t="s">
        <v>254</v>
      </c>
      <c r="C150" s="21">
        <v>0</v>
      </c>
      <c r="D150" s="22">
        <v>4669.1000000000004</v>
      </c>
      <c r="E150" s="22">
        <v>2735.7</v>
      </c>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row>
    <row r="151" spans="1:240" s="52" customFormat="1" ht="31.5">
      <c r="A151" s="66" t="s">
        <v>255</v>
      </c>
      <c r="B151" s="39" t="s">
        <v>256</v>
      </c>
      <c r="C151" s="21">
        <v>59432.4</v>
      </c>
      <c r="D151" s="22">
        <v>59432.4</v>
      </c>
      <c r="E151" s="22">
        <v>65715.399999999994</v>
      </c>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row>
    <row r="152" spans="1:240" s="52" customFormat="1" ht="31.5">
      <c r="A152" s="62" t="s">
        <v>257</v>
      </c>
      <c r="B152" s="39" t="s">
        <v>258</v>
      </c>
      <c r="C152" s="21">
        <v>4525.8</v>
      </c>
      <c r="D152" s="22">
        <v>0</v>
      </c>
      <c r="E152" s="22">
        <v>0</v>
      </c>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row>
    <row r="153" spans="1:240" s="52" customFormat="1" ht="63">
      <c r="A153" s="12" t="s">
        <v>259</v>
      </c>
      <c r="B153" s="49" t="s">
        <v>260</v>
      </c>
      <c r="C153" s="21">
        <v>0</v>
      </c>
      <c r="D153" s="22">
        <v>17023.8</v>
      </c>
      <c r="E153" s="22">
        <v>17023.8</v>
      </c>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row>
    <row r="154" spans="1:240" s="52" customFormat="1" ht="31.5">
      <c r="A154" s="12" t="s">
        <v>259</v>
      </c>
      <c r="B154" s="49" t="s">
        <v>261</v>
      </c>
      <c r="C154" s="21">
        <v>85829.5</v>
      </c>
      <c r="D154" s="22">
        <v>0</v>
      </c>
      <c r="E154" s="22">
        <v>0</v>
      </c>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row>
    <row r="155" spans="1:240" s="52" customFormat="1" ht="126">
      <c r="A155" s="12" t="s">
        <v>259</v>
      </c>
      <c r="B155" s="67" t="s">
        <v>262</v>
      </c>
      <c r="C155" s="21">
        <v>0</v>
      </c>
      <c r="D155" s="22">
        <v>0</v>
      </c>
      <c r="E155" s="22">
        <v>0</v>
      </c>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row>
    <row r="156" spans="1:240" s="52" customFormat="1" ht="63">
      <c r="A156" s="66" t="s">
        <v>263</v>
      </c>
      <c r="B156" s="33" t="s">
        <v>264</v>
      </c>
      <c r="C156" s="21">
        <v>0</v>
      </c>
      <c r="D156" s="22">
        <v>0</v>
      </c>
      <c r="E156" s="22">
        <v>95907.8</v>
      </c>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row>
    <row r="157" spans="1:240" s="52" customFormat="1" ht="31.5">
      <c r="A157" s="66" t="s">
        <v>263</v>
      </c>
      <c r="B157" s="33" t="s">
        <v>265</v>
      </c>
      <c r="C157" s="21">
        <v>859000</v>
      </c>
      <c r="D157" s="22">
        <v>0</v>
      </c>
      <c r="E157" s="22">
        <v>0</v>
      </c>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row>
    <row r="158" spans="1:240" s="52" customFormat="1" ht="47.25">
      <c r="A158" s="66" t="s">
        <v>263</v>
      </c>
      <c r="B158" s="33" t="s">
        <v>266</v>
      </c>
      <c r="C158" s="21">
        <v>0</v>
      </c>
      <c r="D158" s="22">
        <v>35000</v>
      </c>
      <c r="E158" s="22">
        <v>180360.3</v>
      </c>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row>
    <row r="159" spans="1:240" s="52" customFormat="1" ht="31.5">
      <c r="A159" s="66" t="s">
        <v>263</v>
      </c>
      <c r="B159" s="33" t="s">
        <v>267</v>
      </c>
      <c r="C159" s="21">
        <v>1158.3</v>
      </c>
      <c r="D159" s="22">
        <v>900.2</v>
      </c>
      <c r="E159" s="22">
        <v>0</v>
      </c>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row>
    <row r="160" spans="1:240" s="52" customFormat="1" ht="78.75">
      <c r="A160" s="66" t="s">
        <v>263</v>
      </c>
      <c r="B160" s="33" t="s">
        <v>268</v>
      </c>
      <c r="C160" s="21">
        <v>100000</v>
      </c>
      <c r="D160" s="22">
        <v>100000</v>
      </c>
      <c r="E160" s="22">
        <v>100000</v>
      </c>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row>
    <row r="161" spans="1:240" s="52" customFormat="1" ht="126">
      <c r="A161" s="66" t="s">
        <v>263</v>
      </c>
      <c r="B161" s="33" t="s">
        <v>269</v>
      </c>
      <c r="C161" s="21">
        <v>72154.7</v>
      </c>
      <c r="D161" s="22">
        <v>68547</v>
      </c>
      <c r="E161" s="22">
        <v>64939.3</v>
      </c>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row>
    <row r="162" spans="1:240" s="52" customFormat="1" ht="126">
      <c r="A162" s="66" t="s">
        <v>270</v>
      </c>
      <c r="B162" s="49" t="s">
        <v>271</v>
      </c>
      <c r="C162" s="21">
        <v>72000</v>
      </c>
      <c r="D162" s="22">
        <v>23255.8</v>
      </c>
      <c r="E162" s="22">
        <v>23255.8</v>
      </c>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row>
    <row r="163" spans="1:240" ht="47.25">
      <c r="A163" s="12" t="s">
        <v>272</v>
      </c>
      <c r="B163" s="33" t="s">
        <v>273</v>
      </c>
      <c r="C163" s="21">
        <v>23374.799999999999</v>
      </c>
      <c r="D163" s="21">
        <v>21157.4</v>
      </c>
      <c r="E163" s="21">
        <v>21157.4</v>
      </c>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row>
    <row r="164" spans="1:240" s="52" customFormat="1" ht="63">
      <c r="A164" s="12" t="s">
        <v>274</v>
      </c>
      <c r="B164" s="49" t="s">
        <v>275</v>
      </c>
      <c r="C164" s="21">
        <v>1584.9</v>
      </c>
      <c r="D164" s="21">
        <v>1584.9</v>
      </c>
      <c r="E164" s="21">
        <v>1584.9</v>
      </c>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row>
    <row r="165" spans="1:240" s="52" customFormat="1" ht="63">
      <c r="A165" s="12" t="s">
        <v>274</v>
      </c>
      <c r="B165" s="49" t="s">
        <v>276</v>
      </c>
      <c r="C165" s="21">
        <v>422.6</v>
      </c>
      <c r="D165" s="21">
        <v>422.6</v>
      </c>
      <c r="E165" s="21">
        <v>422.6</v>
      </c>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row>
    <row r="166" spans="1:240" s="52" customFormat="1" ht="63">
      <c r="A166" s="12" t="s">
        <v>274</v>
      </c>
      <c r="B166" s="49" t="s">
        <v>277</v>
      </c>
      <c r="C166" s="21">
        <v>528.29999999999995</v>
      </c>
      <c r="D166" s="21">
        <v>528.29999999999995</v>
      </c>
      <c r="E166" s="21">
        <v>528.29999999999995</v>
      </c>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row>
    <row r="167" spans="1:240" ht="78.75">
      <c r="A167" s="12" t="s">
        <v>274</v>
      </c>
      <c r="B167" s="49" t="s">
        <v>278</v>
      </c>
      <c r="C167" s="21">
        <v>0</v>
      </c>
      <c r="D167" s="22">
        <v>30000</v>
      </c>
      <c r="E167" s="22">
        <v>0</v>
      </c>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row>
    <row r="168" spans="1:240" ht="31.5">
      <c r="A168" s="12" t="s">
        <v>274</v>
      </c>
      <c r="B168" s="49" t="s">
        <v>279</v>
      </c>
      <c r="C168" s="21">
        <v>32911.4</v>
      </c>
      <c r="D168" s="22">
        <v>0</v>
      </c>
      <c r="E168" s="22">
        <v>0</v>
      </c>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row>
    <row r="169" spans="1:240" s="52" customFormat="1" ht="63">
      <c r="A169" s="12" t="s">
        <v>274</v>
      </c>
      <c r="B169" s="33" t="s">
        <v>280</v>
      </c>
      <c r="C169" s="21">
        <v>528.29999999999995</v>
      </c>
      <c r="D169" s="21">
        <v>528.29999999999995</v>
      </c>
      <c r="E169" s="21">
        <v>528.29999999999995</v>
      </c>
      <c r="F169" s="5"/>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row>
    <row r="170" spans="1:240" s="52" customFormat="1" ht="47.25">
      <c r="A170" s="12" t="s">
        <v>274</v>
      </c>
      <c r="B170" s="33" t="s">
        <v>281</v>
      </c>
      <c r="C170" s="21">
        <v>3000</v>
      </c>
      <c r="D170" s="21">
        <v>3000</v>
      </c>
      <c r="E170" s="21">
        <v>3000</v>
      </c>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row>
    <row r="171" spans="1:240" s="52" customFormat="1" ht="78.75">
      <c r="A171" s="66" t="s">
        <v>274</v>
      </c>
      <c r="B171" s="33" t="s">
        <v>282</v>
      </c>
      <c r="C171" s="21">
        <v>3353.7</v>
      </c>
      <c r="D171" s="21">
        <v>3353.7</v>
      </c>
      <c r="E171" s="21">
        <v>3353.7</v>
      </c>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row>
    <row r="172" spans="1:240" s="52" customFormat="1" ht="31.5">
      <c r="A172" s="66" t="s">
        <v>283</v>
      </c>
      <c r="B172" s="33" t="s">
        <v>284</v>
      </c>
      <c r="C172" s="21">
        <v>21192.1</v>
      </c>
      <c r="D172" s="21">
        <v>21192.1</v>
      </c>
      <c r="E172" s="21">
        <v>21192.1</v>
      </c>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row>
    <row r="173" spans="1:240" s="52" customFormat="1" ht="47.25">
      <c r="A173" s="66" t="s">
        <v>283</v>
      </c>
      <c r="B173" s="33" t="s">
        <v>285</v>
      </c>
      <c r="C173" s="21">
        <v>1216.5</v>
      </c>
      <c r="D173" s="21">
        <v>1216.5</v>
      </c>
      <c r="E173" s="21">
        <v>1216.5</v>
      </c>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row>
    <row r="174" spans="1:240" s="52" customFormat="1" ht="47.25">
      <c r="A174" s="66" t="s">
        <v>283</v>
      </c>
      <c r="B174" s="33" t="s">
        <v>286</v>
      </c>
      <c r="C174" s="21">
        <v>518</v>
      </c>
      <c r="D174" s="21">
        <v>518</v>
      </c>
      <c r="E174" s="21">
        <v>518</v>
      </c>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row>
    <row r="175" spans="1:240" s="52" customFormat="1" ht="63">
      <c r="A175" s="66" t="s">
        <v>283</v>
      </c>
      <c r="B175" s="33" t="s">
        <v>287</v>
      </c>
      <c r="C175" s="21">
        <v>917.6</v>
      </c>
      <c r="D175" s="21">
        <v>917.6</v>
      </c>
      <c r="E175" s="21">
        <v>917.6</v>
      </c>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row>
    <row r="176" spans="1:240" s="16" customFormat="1" ht="78.75">
      <c r="A176" s="66" t="s">
        <v>283</v>
      </c>
      <c r="B176" s="33" t="s">
        <v>288</v>
      </c>
      <c r="C176" s="21">
        <v>1568.7</v>
      </c>
      <c r="D176" s="22">
        <v>0</v>
      </c>
      <c r="E176" s="22">
        <v>1500</v>
      </c>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row>
    <row r="177" spans="1:240" s="16" customFormat="1" ht="47.25">
      <c r="A177" s="66" t="s">
        <v>283</v>
      </c>
      <c r="B177" s="33" t="s">
        <v>289</v>
      </c>
      <c r="C177" s="21">
        <v>4156.5</v>
      </c>
      <c r="D177" s="21">
        <v>4156.5</v>
      </c>
      <c r="E177" s="21">
        <v>4156.5</v>
      </c>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row>
    <row r="178" spans="1:240" s="16" customFormat="1" ht="63">
      <c r="A178" s="66" t="s">
        <v>283</v>
      </c>
      <c r="B178" s="33" t="s">
        <v>290</v>
      </c>
      <c r="C178" s="21">
        <v>1028.8</v>
      </c>
      <c r="D178" s="22">
        <v>1078.8</v>
      </c>
      <c r="E178" s="22">
        <v>1078.8</v>
      </c>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row>
    <row r="179" spans="1:240" s="16" customFormat="1" ht="63">
      <c r="A179" s="66" t="s">
        <v>283</v>
      </c>
      <c r="B179" s="33" t="s">
        <v>291</v>
      </c>
      <c r="C179" s="21">
        <v>1151.5999999999999</v>
      </c>
      <c r="D179" s="21">
        <v>1151.5999999999999</v>
      </c>
      <c r="E179" s="21">
        <v>1151.5999999999999</v>
      </c>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row>
    <row r="180" spans="1:240" ht="63">
      <c r="A180" s="62" t="s">
        <v>283</v>
      </c>
      <c r="B180" s="68" t="s">
        <v>292</v>
      </c>
      <c r="C180" s="21">
        <v>12245.1</v>
      </c>
      <c r="D180" s="21">
        <v>12245.1</v>
      </c>
      <c r="E180" s="21">
        <v>12245.1</v>
      </c>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row>
    <row r="181" spans="1:240" ht="110.25">
      <c r="A181" s="66" t="s">
        <v>293</v>
      </c>
      <c r="B181" s="33" t="s">
        <v>294</v>
      </c>
      <c r="C181" s="21">
        <v>3832.8</v>
      </c>
      <c r="D181" s="21">
        <v>3832.8</v>
      </c>
      <c r="E181" s="21">
        <v>3832.8</v>
      </c>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row>
    <row r="182" spans="1:240" s="16" customFormat="1" ht="110.25">
      <c r="A182" s="66" t="s">
        <v>293</v>
      </c>
      <c r="B182" s="33" t="s">
        <v>295</v>
      </c>
      <c r="C182" s="21">
        <v>1912.3</v>
      </c>
      <c r="D182" s="21">
        <v>1912.3</v>
      </c>
      <c r="E182" s="21">
        <v>1912.3</v>
      </c>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row>
    <row r="183" spans="1:240" s="16" customFormat="1" ht="47.25">
      <c r="A183" s="66" t="s">
        <v>283</v>
      </c>
      <c r="B183" s="33" t="s">
        <v>296</v>
      </c>
      <c r="C183" s="21">
        <v>234</v>
      </c>
      <c r="D183" s="21">
        <v>234</v>
      </c>
      <c r="E183" s="21">
        <v>234</v>
      </c>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row>
    <row r="184" spans="1:240" ht="94.5">
      <c r="A184" s="62" t="s">
        <v>297</v>
      </c>
      <c r="B184" s="33" t="s">
        <v>298</v>
      </c>
      <c r="C184" s="21">
        <v>14643.3</v>
      </c>
      <c r="D184" s="22">
        <v>40470</v>
      </c>
      <c r="E184" s="22">
        <v>1915.9</v>
      </c>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row>
    <row r="185" spans="1:240" s="52" customFormat="1" ht="78.75">
      <c r="A185" s="62" t="s">
        <v>297</v>
      </c>
      <c r="B185" s="65" t="s">
        <v>299</v>
      </c>
      <c r="C185" s="21">
        <v>0</v>
      </c>
      <c r="D185" s="22">
        <v>3920</v>
      </c>
      <c r="E185" s="22">
        <v>3920</v>
      </c>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row>
    <row r="186" spans="1:240" ht="31.5">
      <c r="A186" s="13" t="s">
        <v>300</v>
      </c>
      <c r="B186" s="14" t="s">
        <v>301</v>
      </c>
      <c r="C186" s="15">
        <f>SUM(C187:C227)</f>
        <v>2841876.2999999989</v>
      </c>
      <c r="D186" s="15">
        <f>SUM(D187:D227)</f>
        <v>2816029.399999999</v>
      </c>
      <c r="E186" s="15">
        <f>SUM(E187:E227)</f>
        <v>2869192.4</v>
      </c>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row>
    <row r="187" spans="1:240" ht="47.25">
      <c r="A187" s="12" t="s">
        <v>302</v>
      </c>
      <c r="B187" s="33" t="s">
        <v>303</v>
      </c>
      <c r="C187" s="21">
        <v>9225.9</v>
      </c>
      <c r="D187" s="22">
        <v>11117.9</v>
      </c>
      <c r="E187" s="22">
        <v>11480.2</v>
      </c>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row>
    <row r="188" spans="1:240" ht="47.25">
      <c r="A188" s="12" t="s">
        <v>304</v>
      </c>
      <c r="B188" s="33" t="s">
        <v>305</v>
      </c>
      <c r="C188" s="21">
        <v>166607.20000000001</v>
      </c>
      <c r="D188" s="22">
        <v>242589.2</v>
      </c>
      <c r="E188" s="22">
        <v>273694.40000000002</v>
      </c>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row>
    <row r="189" spans="1:240" ht="63">
      <c r="A189" s="12" t="s">
        <v>306</v>
      </c>
      <c r="B189" s="33" t="s">
        <v>307</v>
      </c>
      <c r="C189" s="21">
        <v>3972.5</v>
      </c>
      <c r="D189" s="21">
        <v>3972.5</v>
      </c>
      <c r="E189" s="21">
        <v>3972.5</v>
      </c>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row>
    <row r="190" spans="1:240" ht="94.5">
      <c r="A190" s="12" t="s">
        <v>306</v>
      </c>
      <c r="B190" s="33" t="s">
        <v>308</v>
      </c>
      <c r="C190" s="21">
        <v>236.4</v>
      </c>
      <c r="D190" s="21">
        <v>236.4</v>
      </c>
      <c r="E190" s="21">
        <v>236.4</v>
      </c>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row>
    <row r="191" spans="1:240" ht="94.5">
      <c r="A191" s="12" t="s">
        <v>306</v>
      </c>
      <c r="B191" s="33" t="s">
        <v>309</v>
      </c>
      <c r="C191" s="21">
        <v>120.7</v>
      </c>
      <c r="D191" s="22">
        <v>110.1</v>
      </c>
      <c r="E191" s="22">
        <v>110.1</v>
      </c>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row>
    <row r="192" spans="1:240" ht="63">
      <c r="A192" s="12" t="s">
        <v>306</v>
      </c>
      <c r="B192" s="33" t="s">
        <v>310</v>
      </c>
      <c r="C192" s="21">
        <v>458.1</v>
      </c>
      <c r="D192" s="22">
        <v>418.5</v>
      </c>
      <c r="E192" s="22">
        <v>418.5</v>
      </c>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row>
    <row r="193" spans="1:240" ht="63">
      <c r="A193" s="12" t="s">
        <v>306</v>
      </c>
      <c r="B193" s="33" t="s">
        <v>311</v>
      </c>
      <c r="C193" s="21">
        <v>1066</v>
      </c>
      <c r="D193" s="21">
        <v>1066</v>
      </c>
      <c r="E193" s="21">
        <v>1066</v>
      </c>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row>
    <row r="194" spans="1:240" s="69" customFormat="1" ht="78.75">
      <c r="A194" s="12" t="s">
        <v>312</v>
      </c>
      <c r="B194" s="33" t="s">
        <v>313</v>
      </c>
      <c r="C194" s="21">
        <v>8166.4</v>
      </c>
      <c r="D194" s="21">
        <v>8166.4</v>
      </c>
      <c r="E194" s="21">
        <v>8166.4</v>
      </c>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row>
    <row r="195" spans="1:240" ht="94.5">
      <c r="A195" s="12" t="s">
        <v>312</v>
      </c>
      <c r="B195" s="33" t="s">
        <v>314</v>
      </c>
      <c r="C195" s="21">
        <v>11584.5</v>
      </c>
      <c r="D195" s="22">
        <v>12106.9</v>
      </c>
      <c r="E195" s="22">
        <v>12591.2</v>
      </c>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row>
    <row r="196" spans="1:240" ht="78.75">
      <c r="A196" s="12" t="s">
        <v>312</v>
      </c>
      <c r="B196" s="33" t="s">
        <v>315</v>
      </c>
      <c r="C196" s="21">
        <v>7503.1</v>
      </c>
      <c r="D196" s="22">
        <v>6803</v>
      </c>
      <c r="E196" s="22">
        <v>6803</v>
      </c>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row>
    <row r="197" spans="1:240" ht="47.25">
      <c r="A197" s="12" t="s">
        <v>312</v>
      </c>
      <c r="B197" s="33" t="s">
        <v>316</v>
      </c>
      <c r="C197" s="21">
        <v>59263</v>
      </c>
      <c r="D197" s="22">
        <v>61633.5</v>
      </c>
      <c r="E197" s="22">
        <v>64098.9</v>
      </c>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row>
    <row r="198" spans="1:240" ht="63">
      <c r="A198" s="12" t="s">
        <v>312</v>
      </c>
      <c r="B198" s="33" t="s">
        <v>317</v>
      </c>
      <c r="C198" s="21">
        <v>1850.3</v>
      </c>
      <c r="D198" s="21">
        <v>1850.3</v>
      </c>
      <c r="E198" s="21">
        <v>1850.3</v>
      </c>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row>
    <row r="199" spans="1:240" ht="63">
      <c r="A199" s="66" t="s">
        <v>312</v>
      </c>
      <c r="B199" s="39" t="s">
        <v>318</v>
      </c>
      <c r="C199" s="21">
        <v>0.1</v>
      </c>
      <c r="D199" s="22">
        <v>0.1</v>
      </c>
      <c r="E199" s="22">
        <v>0.1</v>
      </c>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row>
    <row r="200" spans="1:240" ht="78.75">
      <c r="A200" s="66" t="s">
        <v>312</v>
      </c>
      <c r="B200" s="39" t="s">
        <v>319</v>
      </c>
      <c r="C200" s="21">
        <v>13320.8</v>
      </c>
      <c r="D200" s="21">
        <v>10090.5</v>
      </c>
      <c r="E200" s="21">
        <v>10090.5</v>
      </c>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row>
    <row r="201" spans="1:240" ht="63">
      <c r="A201" s="12" t="s">
        <v>312</v>
      </c>
      <c r="B201" s="33" t="s">
        <v>320</v>
      </c>
      <c r="C201" s="21">
        <v>26474</v>
      </c>
      <c r="D201" s="22">
        <v>27533</v>
      </c>
      <c r="E201" s="22">
        <v>28634.3</v>
      </c>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row>
    <row r="202" spans="1:240" ht="63">
      <c r="A202" s="12" t="s">
        <v>312</v>
      </c>
      <c r="B202" s="33" t="s">
        <v>321</v>
      </c>
      <c r="C202" s="21">
        <v>178499.20000000001</v>
      </c>
      <c r="D202" s="22">
        <v>192064.8</v>
      </c>
      <c r="E202" s="22">
        <v>199747.4</v>
      </c>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row>
    <row r="203" spans="1:240" ht="63">
      <c r="A203" s="12" t="s">
        <v>312</v>
      </c>
      <c r="B203" s="33" t="s">
        <v>322</v>
      </c>
      <c r="C203" s="21">
        <v>133158.5</v>
      </c>
      <c r="D203" s="22">
        <v>138326</v>
      </c>
      <c r="E203" s="22">
        <v>143700.29999999999</v>
      </c>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row>
    <row r="204" spans="1:240" ht="78.75">
      <c r="A204" s="12" t="s">
        <v>312</v>
      </c>
      <c r="B204" s="33" t="s">
        <v>323</v>
      </c>
      <c r="C204" s="21">
        <v>56400</v>
      </c>
      <c r="D204" s="22">
        <v>81876.5</v>
      </c>
      <c r="E204" s="22">
        <v>82827.199999999997</v>
      </c>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row>
    <row r="205" spans="1:240" ht="94.5">
      <c r="A205" s="12" t="s">
        <v>312</v>
      </c>
      <c r="B205" s="33" t="s">
        <v>324</v>
      </c>
      <c r="C205" s="21">
        <v>515.9</v>
      </c>
      <c r="D205" s="22">
        <v>536.5</v>
      </c>
      <c r="E205" s="22">
        <v>558</v>
      </c>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row>
    <row r="206" spans="1:240" ht="204.75">
      <c r="A206" s="12" t="s">
        <v>312</v>
      </c>
      <c r="B206" s="33" t="s">
        <v>325</v>
      </c>
      <c r="C206" s="21">
        <v>331</v>
      </c>
      <c r="D206" s="22">
        <v>0</v>
      </c>
      <c r="E206" s="22">
        <v>0</v>
      </c>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row>
    <row r="207" spans="1:240" ht="94.5">
      <c r="A207" s="12" t="s">
        <v>312</v>
      </c>
      <c r="B207" s="33" t="s">
        <v>326</v>
      </c>
      <c r="C207" s="21">
        <v>27.2</v>
      </c>
      <c r="D207" s="22">
        <v>27.2</v>
      </c>
      <c r="E207" s="22">
        <v>27.2</v>
      </c>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row>
    <row r="208" spans="1:240" ht="63">
      <c r="A208" s="12" t="s">
        <v>312</v>
      </c>
      <c r="B208" s="33" t="s">
        <v>327</v>
      </c>
      <c r="C208" s="21">
        <v>65532.5</v>
      </c>
      <c r="D208" s="22">
        <v>88553.5</v>
      </c>
      <c r="E208" s="22">
        <v>89004.6</v>
      </c>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row>
    <row r="209" spans="1:240" ht="110.25">
      <c r="A209" s="12" t="s">
        <v>312</v>
      </c>
      <c r="B209" s="33" t="s">
        <v>328</v>
      </c>
      <c r="C209" s="21">
        <v>88.2</v>
      </c>
      <c r="D209" s="22">
        <v>88.2</v>
      </c>
      <c r="E209" s="22">
        <v>88.2</v>
      </c>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row>
    <row r="210" spans="1:240" ht="78.75">
      <c r="A210" s="12" t="s">
        <v>312</v>
      </c>
      <c r="B210" s="67" t="s">
        <v>329</v>
      </c>
      <c r="C210" s="21">
        <v>71.8</v>
      </c>
      <c r="D210" s="22">
        <v>71.8</v>
      </c>
      <c r="E210" s="22">
        <v>71.8</v>
      </c>
    </row>
    <row r="211" spans="1:240" ht="94.5">
      <c r="A211" s="12" t="s">
        <v>312</v>
      </c>
      <c r="B211" s="33" t="s">
        <v>330</v>
      </c>
      <c r="C211" s="21">
        <v>11184.5</v>
      </c>
      <c r="D211" s="22">
        <v>9557.9</v>
      </c>
      <c r="E211" s="22">
        <v>10991.9</v>
      </c>
    </row>
    <row r="212" spans="1:240" ht="110.25">
      <c r="A212" s="12" t="s">
        <v>331</v>
      </c>
      <c r="B212" s="33" t="s">
        <v>332</v>
      </c>
      <c r="C212" s="21">
        <v>4611.7</v>
      </c>
      <c r="D212" s="21">
        <v>4180</v>
      </c>
      <c r="E212" s="21">
        <v>4180</v>
      </c>
    </row>
    <row r="213" spans="1:240" ht="141.75">
      <c r="A213" s="12" t="s">
        <v>331</v>
      </c>
      <c r="B213" s="33" t="s">
        <v>333</v>
      </c>
      <c r="C213" s="70">
        <v>59975.6</v>
      </c>
      <c r="D213" s="70">
        <v>46708.2</v>
      </c>
      <c r="E213" s="70">
        <v>46350.3</v>
      </c>
    </row>
    <row r="214" spans="1:240" ht="110.25">
      <c r="A214" s="12" t="s">
        <v>331</v>
      </c>
      <c r="B214" s="33" t="s">
        <v>334</v>
      </c>
      <c r="C214" s="71">
        <v>972622.6</v>
      </c>
      <c r="D214" s="21">
        <v>852507.5</v>
      </c>
      <c r="E214" s="21">
        <v>852507.5</v>
      </c>
    </row>
    <row r="215" spans="1:240" ht="78.75">
      <c r="A215" s="12" t="s">
        <v>331</v>
      </c>
      <c r="B215" s="33" t="s">
        <v>335</v>
      </c>
      <c r="C215" s="21">
        <v>647478.19999999995</v>
      </c>
      <c r="D215" s="21">
        <v>631560.69999999995</v>
      </c>
      <c r="E215" s="21">
        <v>631560.69999999995</v>
      </c>
    </row>
    <row r="216" spans="1:240" ht="94.5">
      <c r="A216" s="12" t="s">
        <v>331</v>
      </c>
      <c r="B216" s="33" t="s">
        <v>336</v>
      </c>
      <c r="C216" s="21">
        <v>36368.199999999997</v>
      </c>
      <c r="D216" s="21">
        <v>39787.300000000003</v>
      </c>
      <c r="E216" s="21">
        <v>39787.300000000003</v>
      </c>
    </row>
    <row r="217" spans="1:240" ht="47.25">
      <c r="A217" s="12" t="s">
        <v>337</v>
      </c>
      <c r="B217" s="33" t="s">
        <v>338</v>
      </c>
      <c r="C217" s="21">
        <v>96252.1</v>
      </c>
      <c r="D217" s="22">
        <v>99576</v>
      </c>
      <c r="E217" s="22">
        <v>100757.2</v>
      </c>
    </row>
    <row r="218" spans="1:240" ht="78.75">
      <c r="A218" s="12" t="s">
        <v>339</v>
      </c>
      <c r="B218" s="33" t="s">
        <v>340</v>
      </c>
      <c r="C218" s="21">
        <v>29164.5</v>
      </c>
      <c r="D218" s="21">
        <v>31774.7</v>
      </c>
      <c r="E218" s="21">
        <v>31774.7</v>
      </c>
    </row>
    <row r="219" spans="1:240" ht="141.75">
      <c r="A219" s="12" t="s">
        <v>341</v>
      </c>
      <c r="B219" s="33" t="s">
        <v>342</v>
      </c>
      <c r="C219" s="21">
        <v>95141.4</v>
      </c>
      <c r="D219" s="21">
        <v>65478.6</v>
      </c>
      <c r="E219" s="21">
        <v>65478.6</v>
      </c>
    </row>
    <row r="220" spans="1:240" ht="63">
      <c r="A220" s="12" t="s">
        <v>341</v>
      </c>
      <c r="B220" s="33" t="s">
        <v>343</v>
      </c>
      <c r="C220" s="21">
        <v>4526</v>
      </c>
      <c r="D220" s="21">
        <v>0</v>
      </c>
      <c r="E220" s="21">
        <v>0</v>
      </c>
    </row>
    <row r="221" spans="1:240" ht="63">
      <c r="A221" s="12" t="s">
        <v>344</v>
      </c>
      <c r="B221" s="33" t="s">
        <v>345</v>
      </c>
      <c r="C221" s="21">
        <v>166.8</v>
      </c>
      <c r="D221" s="22">
        <v>16.399999999999999</v>
      </c>
      <c r="E221" s="22">
        <v>14.6</v>
      </c>
    </row>
    <row r="222" spans="1:240" ht="78.75">
      <c r="A222" s="12" t="s">
        <v>346</v>
      </c>
      <c r="B222" s="33" t="s">
        <v>347</v>
      </c>
      <c r="C222" s="21">
        <v>15930.8</v>
      </c>
      <c r="D222" s="22">
        <v>16919.3</v>
      </c>
      <c r="E222" s="22">
        <v>17596.099999999999</v>
      </c>
    </row>
    <row r="223" spans="1:240" ht="47.25">
      <c r="A223" s="12" t="s">
        <v>348</v>
      </c>
      <c r="B223" s="33" t="s">
        <v>349</v>
      </c>
      <c r="C223" s="21">
        <v>98143.8</v>
      </c>
      <c r="D223" s="22">
        <v>105829.8</v>
      </c>
      <c r="E223" s="22">
        <v>105829.8</v>
      </c>
    </row>
    <row r="224" spans="1:240" ht="63">
      <c r="A224" s="12" t="s">
        <v>350</v>
      </c>
      <c r="B224" s="33" t="s">
        <v>351</v>
      </c>
      <c r="C224" s="21">
        <v>17714.099999999999</v>
      </c>
      <c r="D224" s="22">
        <v>17974.7</v>
      </c>
      <c r="E224" s="22">
        <v>17974.7</v>
      </c>
    </row>
    <row r="225" spans="1:5" ht="47.25">
      <c r="A225" s="12" t="s">
        <v>352</v>
      </c>
      <c r="B225" s="33" t="s">
        <v>353</v>
      </c>
      <c r="C225" s="21">
        <v>7891.1</v>
      </c>
      <c r="D225" s="22">
        <v>4687.8999999999996</v>
      </c>
      <c r="E225" s="22">
        <v>4919.8999999999996</v>
      </c>
    </row>
    <row r="226" spans="1:5" ht="212.25" customHeight="1">
      <c r="A226" s="72" t="s">
        <v>354</v>
      </c>
      <c r="B226" s="33" t="s">
        <v>355</v>
      </c>
      <c r="C226" s="21">
        <v>70.3</v>
      </c>
      <c r="D226" s="22">
        <v>70.3</v>
      </c>
      <c r="E226" s="22">
        <v>70.3</v>
      </c>
    </row>
    <row r="227" spans="1:5" ht="47.25">
      <c r="A227" s="72" t="s">
        <v>354</v>
      </c>
      <c r="B227" s="67" t="s">
        <v>356</v>
      </c>
      <c r="C227" s="21">
        <v>161.30000000000001</v>
      </c>
      <c r="D227" s="21">
        <v>161.30000000000001</v>
      </c>
      <c r="E227" s="21">
        <v>161.30000000000001</v>
      </c>
    </row>
    <row r="228" spans="1:5" ht="15.75">
      <c r="A228" s="13" t="s">
        <v>357</v>
      </c>
      <c r="B228" s="14" t="s">
        <v>358</v>
      </c>
      <c r="C228" s="15">
        <f>SUM(C229:C236)</f>
        <v>83271.3</v>
      </c>
      <c r="D228" s="15">
        <f>SUM(D229:D235)</f>
        <v>80156.100000000006</v>
      </c>
      <c r="E228" s="15">
        <f>SUM(E229:E235)</f>
        <v>81806.100000000006</v>
      </c>
    </row>
    <row r="229" spans="1:5" ht="47.25">
      <c r="A229" s="12" t="s">
        <v>359</v>
      </c>
      <c r="B229" s="54" t="s">
        <v>360</v>
      </c>
      <c r="C229" s="21">
        <v>703</v>
      </c>
      <c r="D229" s="21">
        <v>0</v>
      </c>
      <c r="E229" s="21">
        <v>0</v>
      </c>
    </row>
    <row r="230" spans="1:5" ht="63">
      <c r="A230" s="12" t="s">
        <v>359</v>
      </c>
      <c r="B230" s="54" t="s">
        <v>361</v>
      </c>
      <c r="C230" s="21">
        <v>2040.2</v>
      </c>
      <c r="D230" s="21">
        <v>0</v>
      </c>
      <c r="E230" s="21">
        <v>0</v>
      </c>
    </row>
    <row r="231" spans="1:5" ht="47.25">
      <c r="A231" s="12" t="s">
        <v>359</v>
      </c>
      <c r="B231" s="54" t="s">
        <v>362</v>
      </c>
      <c r="C231" s="21">
        <v>0</v>
      </c>
      <c r="D231" s="21">
        <v>0</v>
      </c>
      <c r="E231" s="21">
        <v>0</v>
      </c>
    </row>
    <row r="232" spans="1:5" ht="94.5">
      <c r="A232" s="12" t="s">
        <v>363</v>
      </c>
      <c r="B232" s="54" t="s">
        <v>364</v>
      </c>
      <c r="C232" s="21">
        <v>697</v>
      </c>
      <c r="D232" s="21">
        <v>0</v>
      </c>
      <c r="E232" s="21">
        <v>0</v>
      </c>
    </row>
    <row r="233" spans="1:5" ht="78.75">
      <c r="A233" s="12" t="s">
        <v>363</v>
      </c>
      <c r="B233" s="67" t="s">
        <v>365</v>
      </c>
      <c r="C233" s="21">
        <v>0</v>
      </c>
      <c r="D233" s="22">
        <v>350</v>
      </c>
      <c r="E233" s="22">
        <v>0</v>
      </c>
    </row>
    <row r="234" spans="1:5" ht="94.5">
      <c r="A234" s="12" t="s">
        <v>363</v>
      </c>
      <c r="B234" s="67" t="s">
        <v>366</v>
      </c>
      <c r="C234" s="21">
        <v>0</v>
      </c>
      <c r="D234" s="22">
        <v>0</v>
      </c>
      <c r="E234" s="22">
        <v>2000</v>
      </c>
    </row>
    <row r="235" spans="1:5" ht="78.75">
      <c r="A235" s="12" t="s">
        <v>367</v>
      </c>
      <c r="B235" s="67" t="s">
        <v>368</v>
      </c>
      <c r="C235" s="21">
        <v>79806.100000000006</v>
      </c>
      <c r="D235" s="22">
        <v>79806.100000000006</v>
      </c>
      <c r="E235" s="22">
        <v>79806.100000000006</v>
      </c>
    </row>
    <row r="236" spans="1:5" ht="78.75">
      <c r="A236" s="12" t="s">
        <v>369</v>
      </c>
      <c r="B236" s="54" t="s">
        <v>370</v>
      </c>
      <c r="C236" s="21">
        <v>25</v>
      </c>
      <c r="D236" s="21">
        <v>0</v>
      </c>
      <c r="E236" s="21">
        <v>0</v>
      </c>
    </row>
    <row r="237" spans="1:5" ht="31.5">
      <c r="A237" s="13" t="s">
        <v>371</v>
      </c>
      <c r="B237" s="14" t="s">
        <v>372</v>
      </c>
      <c r="C237" s="15">
        <f>SUM(C238:C241)</f>
        <v>2142.1999999999998</v>
      </c>
      <c r="D237" s="15">
        <v>0</v>
      </c>
      <c r="E237" s="15">
        <v>0</v>
      </c>
    </row>
    <row r="238" spans="1:5" ht="47.25">
      <c r="A238" s="12" t="s">
        <v>373</v>
      </c>
      <c r="B238" s="33" t="s">
        <v>374</v>
      </c>
      <c r="C238" s="21">
        <v>1947.5</v>
      </c>
      <c r="D238" s="21">
        <v>0</v>
      </c>
      <c r="E238" s="21">
        <v>0</v>
      </c>
    </row>
    <row r="239" spans="1:5" ht="47.25">
      <c r="A239" s="43" t="s">
        <v>375</v>
      </c>
      <c r="B239" s="33" t="s">
        <v>376</v>
      </c>
      <c r="C239" s="21">
        <v>17.2</v>
      </c>
      <c r="D239" s="21">
        <v>0</v>
      </c>
      <c r="E239" s="21">
        <v>0</v>
      </c>
    </row>
    <row r="240" spans="1:5" ht="47.25">
      <c r="A240" s="43" t="s">
        <v>377</v>
      </c>
      <c r="B240" s="33" t="s">
        <v>376</v>
      </c>
      <c r="C240" s="21">
        <v>167.5</v>
      </c>
      <c r="D240" s="21">
        <v>0</v>
      </c>
      <c r="E240" s="21">
        <v>0</v>
      </c>
    </row>
    <row r="241" spans="1:6" ht="47.25">
      <c r="A241" s="43" t="s">
        <v>378</v>
      </c>
      <c r="B241" s="33" t="s">
        <v>376</v>
      </c>
      <c r="C241" s="22">
        <v>10</v>
      </c>
      <c r="D241" s="21">
        <v>0</v>
      </c>
      <c r="E241" s="21">
        <v>0</v>
      </c>
    </row>
    <row r="242" spans="1:6" ht="15.75">
      <c r="A242" s="13" t="s">
        <v>379</v>
      </c>
      <c r="B242" s="14" t="s">
        <v>380</v>
      </c>
      <c r="C242" s="46">
        <f>SUM(C243:C245)</f>
        <v>47</v>
      </c>
      <c r="D242" s="46">
        <v>0</v>
      </c>
      <c r="E242" s="46">
        <v>0</v>
      </c>
    </row>
    <row r="243" spans="1:6" ht="47.25">
      <c r="A243" s="43" t="s">
        <v>381</v>
      </c>
      <c r="B243" s="33" t="s">
        <v>382</v>
      </c>
      <c r="C243" s="22">
        <v>1.5</v>
      </c>
      <c r="D243" s="22">
        <v>0</v>
      </c>
      <c r="E243" s="22">
        <v>0</v>
      </c>
    </row>
    <row r="244" spans="1:6" ht="47.25">
      <c r="A244" s="43" t="s">
        <v>383</v>
      </c>
      <c r="B244" s="33" t="s">
        <v>382</v>
      </c>
      <c r="C244" s="22">
        <v>38.5</v>
      </c>
      <c r="D244" s="22">
        <v>0</v>
      </c>
      <c r="E244" s="22">
        <v>0</v>
      </c>
    </row>
    <row r="245" spans="1:6" ht="47.25">
      <c r="A245" s="43" t="s">
        <v>384</v>
      </c>
      <c r="B245" s="33" t="s">
        <v>382</v>
      </c>
      <c r="C245" s="22">
        <v>7</v>
      </c>
      <c r="D245" s="22">
        <v>0</v>
      </c>
      <c r="E245" s="22">
        <v>0</v>
      </c>
    </row>
    <row r="246" spans="1:6" ht="15.75">
      <c r="A246" s="13" t="s">
        <v>385</v>
      </c>
      <c r="B246" s="14" t="s">
        <v>386</v>
      </c>
      <c r="C246" s="15">
        <f>C130+C237+C242</f>
        <v>5874305.3999999985</v>
      </c>
      <c r="D246" s="15">
        <f>D130+D237+D242</f>
        <v>3799957.899999999</v>
      </c>
      <c r="E246" s="15">
        <f>E130+E237+E242</f>
        <v>3973398.9</v>
      </c>
    </row>
    <row r="247" spans="1:6" ht="15.75">
      <c r="A247" s="73" t="s">
        <v>387</v>
      </c>
      <c r="B247" s="73"/>
      <c r="C247" s="15">
        <f>C246+C129</f>
        <v>7985222.129999999</v>
      </c>
      <c r="D247" s="15">
        <f>D246+D129</f>
        <v>5795176.6999999993</v>
      </c>
      <c r="E247" s="15">
        <f>E246+E129</f>
        <v>6063825.6999999993</v>
      </c>
    </row>
    <row r="248" spans="1:6">
      <c r="E248" s="23"/>
    </row>
    <row r="249" spans="1:6">
      <c r="E249" s="23"/>
    </row>
    <row r="250" spans="1:6">
      <c r="C250" s="74"/>
      <c r="E250" s="23"/>
    </row>
    <row r="251" spans="1:6">
      <c r="E251" s="23"/>
      <c r="F251" s="16"/>
    </row>
    <row r="252" spans="1:6">
      <c r="E252" s="23"/>
    </row>
    <row r="253" spans="1:6">
      <c r="E253" s="23"/>
    </row>
    <row r="254" spans="1:6">
      <c r="E254" s="23"/>
    </row>
    <row r="255" spans="1:6">
      <c r="E255" s="23"/>
    </row>
    <row r="256" spans="1:6">
      <c r="E256" s="23"/>
    </row>
    <row r="257" spans="5:5">
      <c r="E257" s="23"/>
    </row>
    <row r="258" spans="5:5">
      <c r="E258" s="23"/>
    </row>
    <row r="259" spans="5:5">
      <c r="E259" s="23"/>
    </row>
    <row r="260" spans="5:5">
      <c r="E260" s="75"/>
    </row>
    <row r="261" spans="5:5">
      <c r="E261" s="75"/>
    </row>
    <row r="262" spans="5:5">
      <c r="E262" s="75"/>
    </row>
    <row r="263" spans="5:5">
      <c r="E263" s="75"/>
    </row>
    <row r="264" spans="5:5">
      <c r="E264" s="75"/>
    </row>
    <row r="265" spans="5:5">
      <c r="E265" s="75"/>
    </row>
    <row r="266" spans="5:5">
      <c r="E266" s="75"/>
    </row>
    <row r="267" spans="5:5">
      <c r="E267" s="75"/>
    </row>
    <row r="268" spans="5:5">
      <c r="E268" s="75"/>
    </row>
    <row r="269" spans="5:5">
      <c r="E269" s="75"/>
    </row>
    <row r="270" spans="5:5">
      <c r="E270" s="75"/>
    </row>
    <row r="271" spans="5:5">
      <c r="E271" s="75"/>
    </row>
    <row r="272" spans="5:5">
      <c r="E272" s="75"/>
    </row>
    <row r="273" spans="5:5">
      <c r="E273" s="75"/>
    </row>
    <row r="274" spans="5:5">
      <c r="E274" s="75"/>
    </row>
    <row r="275" spans="5:5">
      <c r="E275" s="75"/>
    </row>
    <row r="276" spans="5:5">
      <c r="E276" s="75"/>
    </row>
    <row r="277" spans="5:5">
      <c r="E277" s="75"/>
    </row>
    <row r="278" spans="5:5">
      <c r="E278" s="75"/>
    </row>
    <row r="279" spans="5:5">
      <c r="E279" s="75"/>
    </row>
    <row r="280" spans="5:5">
      <c r="E280" s="75"/>
    </row>
    <row r="281" spans="5:5">
      <c r="E281" s="75"/>
    </row>
    <row r="282" spans="5:5">
      <c r="E282" s="75"/>
    </row>
    <row r="283" spans="5:5">
      <c r="E283" s="75"/>
    </row>
    <row r="284" spans="5:5">
      <c r="E284" s="75"/>
    </row>
    <row r="285" spans="5:5">
      <c r="E285" s="75"/>
    </row>
    <row r="286" spans="5:5">
      <c r="E286" s="75"/>
    </row>
    <row r="287" spans="5:5">
      <c r="E287" s="75"/>
    </row>
    <row r="288" spans="5:5">
      <c r="E288" s="75"/>
    </row>
    <row r="289" spans="5:5">
      <c r="E289" s="75"/>
    </row>
    <row r="290" spans="5:5">
      <c r="E290" s="75"/>
    </row>
    <row r="291" spans="5:5">
      <c r="E291" s="75"/>
    </row>
    <row r="292" spans="5:5">
      <c r="E292" s="75"/>
    </row>
    <row r="293" spans="5:5">
      <c r="E293" s="75"/>
    </row>
    <row r="294" spans="5:5">
      <c r="E294" s="75"/>
    </row>
    <row r="295" spans="5:5">
      <c r="E295" s="75"/>
    </row>
    <row r="296" spans="5:5">
      <c r="E296" s="75"/>
    </row>
    <row r="297" spans="5:5">
      <c r="E297" s="75"/>
    </row>
    <row r="298" spans="5:5">
      <c r="E298" s="75"/>
    </row>
    <row r="299" spans="5:5">
      <c r="E299" s="75"/>
    </row>
    <row r="300" spans="5:5">
      <c r="E300" s="75"/>
    </row>
    <row r="301" spans="5:5">
      <c r="E301" s="75"/>
    </row>
    <row r="302" spans="5:5">
      <c r="E302" s="75"/>
    </row>
    <row r="303" spans="5:5">
      <c r="E303" s="75"/>
    </row>
    <row r="304" spans="5:5">
      <c r="E304" s="75"/>
    </row>
    <row r="305" spans="5:5">
      <c r="E305" s="75"/>
    </row>
    <row r="306" spans="5:5">
      <c r="E306" s="75"/>
    </row>
    <row r="307" spans="5:5">
      <c r="E307" s="75"/>
    </row>
    <row r="308" spans="5:5">
      <c r="E308" s="75"/>
    </row>
    <row r="309" spans="5:5">
      <c r="E309" s="75"/>
    </row>
    <row r="310" spans="5:5">
      <c r="E310" s="75"/>
    </row>
    <row r="311" spans="5:5">
      <c r="E311" s="75"/>
    </row>
    <row r="312" spans="5:5">
      <c r="E312" s="75"/>
    </row>
    <row r="313" spans="5:5">
      <c r="E313" s="75"/>
    </row>
    <row r="314" spans="5:5">
      <c r="E314" s="75"/>
    </row>
    <row r="315" spans="5:5">
      <c r="E315" s="75"/>
    </row>
    <row r="316" spans="5:5">
      <c r="E316" s="75"/>
    </row>
    <row r="317" spans="5:5">
      <c r="E317" s="75"/>
    </row>
    <row r="318" spans="5:5">
      <c r="E318" s="75"/>
    </row>
    <row r="319" spans="5:5">
      <c r="E319" s="75"/>
    </row>
    <row r="320" spans="5:5">
      <c r="E320" s="75"/>
    </row>
    <row r="321" spans="5:5">
      <c r="E321" s="75"/>
    </row>
    <row r="322" spans="5:5">
      <c r="E322" s="75"/>
    </row>
    <row r="323" spans="5:5">
      <c r="E323" s="75"/>
    </row>
    <row r="324" spans="5:5">
      <c r="E324" s="75"/>
    </row>
    <row r="325" spans="5:5">
      <c r="E325" s="75"/>
    </row>
    <row r="326" spans="5:5">
      <c r="E326" s="75"/>
    </row>
    <row r="327" spans="5:5">
      <c r="E327" s="75"/>
    </row>
    <row r="328" spans="5:5">
      <c r="E328" s="75"/>
    </row>
    <row r="329" spans="5:5">
      <c r="E329" s="75"/>
    </row>
    <row r="330" spans="5:5">
      <c r="E330" s="75"/>
    </row>
    <row r="331" spans="5:5">
      <c r="E331" s="75"/>
    </row>
    <row r="332" spans="5:5">
      <c r="E332" s="75"/>
    </row>
    <row r="333" spans="5:5">
      <c r="E333" s="75"/>
    </row>
    <row r="334" spans="5:5">
      <c r="E334" s="75"/>
    </row>
    <row r="335" spans="5:5">
      <c r="E335" s="75"/>
    </row>
    <row r="336" spans="5:5">
      <c r="E336" s="75"/>
    </row>
    <row r="337" spans="5:5">
      <c r="E337" s="75"/>
    </row>
    <row r="338" spans="5:5">
      <c r="E338" s="75"/>
    </row>
    <row r="339" spans="5:5">
      <c r="E339" s="75"/>
    </row>
    <row r="340" spans="5:5">
      <c r="E340" s="75"/>
    </row>
    <row r="341" spans="5:5">
      <c r="E341" s="75"/>
    </row>
    <row r="342" spans="5:5">
      <c r="E342" s="75"/>
    </row>
    <row r="343" spans="5:5">
      <c r="E343" s="75"/>
    </row>
    <row r="344" spans="5:5">
      <c r="E344" s="75"/>
    </row>
    <row r="345" spans="5:5">
      <c r="E345" s="75"/>
    </row>
    <row r="346" spans="5:5">
      <c r="E346" s="75"/>
    </row>
    <row r="347" spans="5:5">
      <c r="E347" s="75"/>
    </row>
    <row r="348" spans="5:5">
      <c r="E348" s="75"/>
    </row>
    <row r="349" spans="5:5">
      <c r="E349" s="75"/>
    </row>
    <row r="350" spans="5:5">
      <c r="E350" s="75"/>
    </row>
    <row r="351" spans="5:5">
      <c r="E351" s="75"/>
    </row>
    <row r="352" spans="5:5">
      <c r="E352" s="75"/>
    </row>
    <row r="353" spans="5:5">
      <c r="E353" s="75"/>
    </row>
    <row r="354" spans="5:5">
      <c r="E354" s="75"/>
    </row>
    <row r="355" spans="5:5">
      <c r="E355" s="75"/>
    </row>
    <row r="356" spans="5:5">
      <c r="E356" s="75"/>
    </row>
    <row r="357" spans="5:5">
      <c r="E357" s="75"/>
    </row>
    <row r="358" spans="5:5">
      <c r="E358" s="75"/>
    </row>
    <row r="359" spans="5:5">
      <c r="E359" s="75"/>
    </row>
    <row r="360" spans="5:5">
      <c r="E360" s="75"/>
    </row>
    <row r="361" spans="5:5">
      <c r="E361" s="75"/>
    </row>
    <row r="362" spans="5:5">
      <c r="E362" s="75"/>
    </row>
    <row r="363" spans="5:5">
      <c r="E363" s="75"/>
    </row>
  </sheetData>
  <mergeCells count="8">
    <mergeCell ref="A11:A12"/>
    <mergeCell ref="A128:B128"/>
    <mergeCell ref="D1:E1"/>
    <mergeCell ref="D2:E2"/>
    <mergeCell ref="D3:E3"/>
    <mergeCell ref="D4:F4"/>
    <mergeCell ref="D5:E5"/>
    <mergeCell ref="A6:E6"/>
  </mergeCells>
  <hyperlinks>
    <hyperlink ref="B93" r:id="rId1" display="consultantplus://offline/ref=988EC015ECBBF128B41797C3F93EFEE418A639455C871F0F56FDEF5480375203D55CBFEB8F11FA2C863F8EB8F7B01CF71C7C854735E60A15i2XAK"/>
    <hyperlink ref="B94" r:id="rId2" display="consultantplus://offline/ref=A5C545EE8C1C93B0B058E1FFE19DF454C219EB0B98198F2DC0D7B691EFFF64CC26DC8ECE4D9F7B181B1727911B979A94C0CB426D4AE9j9HFG"/>
    <hyperlink ref="B88" r:id="rId3" display="consultantplus://offline/ref=D42EAC7BD398020209D35F6AF6672FBA6F13F77B84F225875A8095FA102A9B2D8E358CD609751112B9E7A4869E64DFF883BAA8D38BAB06D8YDV9M"/>
    <hyperlink ref="B89" r:id="rId4" display="consultantplus://offline/ref=D42EAC7BD398020209D35F6AF6672FBA6F13F77B84F225875A8095FA102A9B2D8E358CD609751112B9E7A4869E64DFF883BAA8D38BAB06D8YDV9M"/>
    <hyperlink ref="B97" r:id="rId5" display="consultantplus://offline/ref=64FC3C9F96C0230A0CECA4E56C028B5E86A06F799E50F1FABBE4A6CFAC6E9A2AB2A69A82FE33DE9CACC0441FC29EF02FFBFA7ABCF960A970JDh7G"/>
  </hyperlinks>
  <pageMargins left="0.51181102362204722" right="0.39370078740157483" top="0.43307086614173229" bottom="0.27559055118110237" header="0.31496062992125984" footer="0.31496062992125984"/>
  <pageSetup paperSize="9" scale="97" fitToHeight="42" orientation="landscape"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2022-10-24T12:05:55Z</cp:lastPrinted>
  <dcterms:created xsi:type="dcterms:W3CDTF">2022-10-24T12:04:08Z</dcterms:created>
  <dcterms:modified xsi:type="dcterms:W3CDTF">2022-11-07T09:05:15Z</dcterms:modified>
</cp:coreProperties>
</file>