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27555" windowHeight="11535"/>
  </bookViews>
  <sheets>
    <sheet name="Для пояснительной" sheetId="1" r:id="rId1"/>
  </sheets>
  <definedNames>
    <definedName name="_xlnm.Print_Titles" localSheetId="0">'Для пояснительной'!$4:$4</definedName>
    <definedName name="_xlnm.Print_Area" localSheetId="0">'Для пояснительной'!$A$1:$N$245</definedName>
  </definedNames>
  <calcPr calcId="145621"/>
</workbook>
</file>

<file path=xl/calcChain.xml><?xml version="1.0" encoding="utf-8"?>
<calcChain xmlns="http://schemas.openxmlformats.org/spreadsheetml/2006/main">
  <c r="F127" i="1" l="1"/>
  <c r="N244" i="1" l="1"/>
  <c r="K244" i="1"/>
  <c r="G244" i="1"/>
  <c r="N243" i="1"/>
  <c r="K243" i="1"/>
  <c r="G243" i="1"/>
  <c r="N242" i="1"/>
  <c r="J242" i="1"/>
  <c r="K242" i="1" s="1"/>
  <c r="G242" i="1"/>
  <c r="N241" i="1"/>
  <c r="K241" i="1"/>
  <c r="F241" i="1"/>
  <c r="G241" i="1" s="1"/>
  <c r="E241" i="1"/>
  <c r="D241" i="1"/>
  <c r="C241" i="1"/>
  <c r="N240" i="1"/>
  <c r="K240" i="1"/>
  <c r="G240" i="1"/>
  <c r="N239" i="1"/>
  <c r="K239" i="1"/>
  <c r="G239" i="1"/>
  <c r="N238" i="1"/>
  <c r="K238" i="1"/>
  <c r="G238" i="1"/>
  <c r="N237" i="1"/>
  <c r="K237" i="1"/>
  <c r="G237" i="1"/>
  <c r="N236" i="1"/>
  <c r="K236" i="1"/>
  <c r="F236" i="1"/>
  <c r="G236" i="1" s="1"/>
  <c r="E236" i="1"/>
  <c r="D236" i="1"/>
  <c r="C236" i="1"/>
  <c r="N235" i="1"/>
  <c r="K235" i="1"/>
  <c r="G235" i="1"/>
  <c r="N234" i="1"/>
  <c r="K234" i="1"/>
  <c r="G234" i="1"/>
  <c r="N233" i="1"/>
  <c r="K233" i="1"/>
  <c r="G233" i="1"/>
  <c r="N232" i="1"/>
  <c r="K232" i="1"/>
  <c r="G232" i="1"/>
  <c r="N231" i="1"/>
  <c r="K231" i="1"/>
  <c r="G231" i="1"/>
  <c r="N230" i="1"/>
  <c r="K230" i="1"/>
  <c r="G230" i="1"/>
  <c r="N229" i="1"/>
  <c r="K229" i="1"/>
  <c r="G229" i="1"/>
  <c r="M228" i="1"/>
  <c r="N228" i="1" s="1"/>
  <c r="L228" i="1"/>
  <c r="J228" i="1"/>
  <c r="K228" i="1" s="1"/>
  <c r="I228" i="1"/>
  <c r="F228" i="1"/>
  <c r="E228" i="1"/>
  <c r="G228" i="1" s="1"/>
  <c r="D228" i="1"/>
  <c r="C228" i="1"/>
  <c r="N227" i="1"/>
  <c r="K227" i="1"/>
  <c r="G227" i="1"/>
  <c r="N226" i="1"/>
  <c r="K226" i="1"/>
  <c r="G226" i="1"/>
  <c r="N225" i="1"/>
  <c r="K225" i="1"/>
  <c r="G225" i="1"/>
  <c r="N224" i="1"/>
  <c r="K224" i="1"/>
  <c r="G224" i="1"/>
  <c r="N223" i="1"/>
  <c r="K223" i="1"/>
  <c r="G223" i="1"/>
  <c r="N222" i="1"/>
  <c r="K222" i="1"/>
  <c r="G222" i="1"/>
  <c r="N221" i="1"/>
  <c r="K221" i="1"/>
  <c r="G221" i="1"/>
  <c r="N220" i="1"/>
  <c r="K220" i="1"/>
  <c r="G220" i="1"/>
  <c r="N219" i="1"/>
  <c r="K219" i="1"/>
  <c r="G219" i="1"/>
  <c r="N218" i="1"/>
  <c r="K218" i="1"/>
  <c r="G218" i="1"/>
  <c r="N217" i="1"/>
  <c r="K217" i="1"/>
  <c r="G217" i="1"/>
  <c r="N216" i="1"/>
  <c r="K216" i="1"/>
  <c r="G216" i="1"/>
  <c r="N215" i="1"/>
  <c r="K215" i="1"/>
  <c r="G215" i="1"/>
  <c r="N214" i="1"/>
  <c r="K214" i="1"/>
  <c r="G214" i="1"/>
  <c r="N213" i="1"/>
  <c r="K213" i="1"/>
  <c r="G213" i="1"/>
  <c r="N212" i="1"/>
  <c r="K212" i="1"/>
  <c r="G212" i="1"/>
  <c r="N211" i="1"/>
  <c r="K211" i="1"/>
  <c r="G211" i="1"/>
  <c r="N210" i="1"/>
  <c r="K210" i="1"/>
  <c r="G210" i="1"/>
  <c r="N209" i="1"/>
  <c r="K209" i="1"/>
  <c r="G209" i="1"/>
  <c r="N208" i="1"/>
  <c r="K208" i="1"/>
  <c r="G208" i="1"/>
  <c r="N207" i="1"/>
  <c r="K207" i="1"/>
  <c r="G207" i="1"/>
  <c r="N206" i="1"/>
  <c r="K206" i="1"/>
  <c r="G206" i="1"/>
  <c r="N205" i="1"/>
  <c r="K205" i="1"/>
  <c r="G205" i="1"/>
  <c r="N204" i="1"/>
  <c r="K204" i="1"/>
  <c r="G204" i="1"/>
  <c r="N203" i="1"/>
  <c r="K203" i="1"/>
  <c r="G203" i="1"/>
  <c r="N202" i="1"/>
  <c r="K202" i="1"/>
  <c r="G202" i="1"/>
  <c r="N201" i="1"/>
  <c r="K201" i="1"/>
  <c r="G201" i="1"/>
  <c r="N200" i="1"/>
  <c r="K200" i="1"/>
  <c r="G200" i="1"/>
  <c r="N199" i="1"/>
  <c r="K199" i="1"/>
  <c r="G199" i="1"/>
  <c r="N198" i="1"/>
  <c r="K198" i="1"/>
  <c r="G198" i="1"/>
  <c r="N197" i="1"/>
  <c r="K197" i="1"/>
  <c r="G197" i="1"/>
  <c r="N196" i="1"/>
  <c r="K196" i="1"/>
  <c r="G196" i="1"/>
  <c r="N195" i="1"/>
  <c r="K195" i="1"/>
  <c r="G195" i="1"/>
  <c r="N194" i="1"/>
  <c r="K194" i="1"/>
  <c r="G194" i="1"/>
  <c r="N193" i="1"/>
  <c r="K193" i="1"/>
  <c r="G193" i="1"/>
  <c r="N192" i="1"/>
  <c r="K192" i="1"/>
  <c r="G192" i="1"/>
  <c r="N191" i="1"/>
  <c r="K191" i="1"/>
  <c r="G191" i="1"/>
  <c r="N190" i="1"/>
  <c r="K190" i="1"/>
  <c r="G190" i="1"/>
  <c r="N189" i="1"/>
  <c r="K189" i="1"/>
  <c r="G189" i="1"/>
  <c r="N188" i="1"/>
  <c r="K188" i="1"/>
  <c r="G188" i="1"/>
  <c r="N187" i="1"/>
  <c r="K187" i="1"/>
  <c r="G187" i="1"/>
  <c r="N186" i="1"/>
  <c r="K186" i="1"/>
  <c r="G186" i="1"/>
  <c r="N185" i="1"/>
  <c r="K185" i="1"/>
  <c r="G185" i="1"/>
  <c r="M184" i="1"/>
  <c r="L184" i="1"/>
  <c r="J184" i="1"/>
  <c r="K184" i="1" s="1"/>
  <c r="I184" i="1"/>
  <c r="F184" i="1"/>
  <c r="E184" i="1"/>
  <c r="D184" i="1"/>
  <c r="C184" i="1"/>
  <c r="N183" i="1"/>
  <c r="K183" i="1"/>
  <c r="G183" i="1"/>
  <c r="N182" i="1"/>
  <c r="K182" i="1"/>
  <c r="G182" i="1"/>
  <c r="N181" i="1"/>
  <c r="K181" i="1"/>
  <c r="G181" i="1"/>
  <c r="N180" i="1"/>
  <c r="K180" i="1"/>
  <c r="G180" i="1"/>
  <c r="N179" i="1"/>
  <c r="K179" i="1"/>
  <c r="G179" i="1"/>
  <c r="N178" i="1"/>
  <c r="K178" i="1"/>
  <c r="G178" i="1"/>
  <c r="N177" i="1"/>
  <c r="K177" i="1"/>
  <c r="G177" i="1"/>
  <c r="N176" i="1"/>
  <c r="K176" i="1"/>
  <c r="G176" i="1"/>
  <c r="N175" i="1"/>
  <c r="K175" i="1"/>
  <c r="G175" i="1"/>
  <c r="N174" i="1"/>
  <c r="K174" i="1"/>
  <c r="G174" i="1"/>
  <c r="N173" i="1"/>
  <c r="K173" i="1"/>
  <c r="G173" i="1"/>
  <c r="N172" i="1"/>
  <c r="K172" i="1"/>
  <c r="G172" i="1"/>
  <c r="N171" i="1"/>
  <c r="K171" i="1"/>
  <c r="G171" i="1"/>
  <c r="N170" i="1"/>
  <c r="K170" i="1"/>
  <c r="G170" i="1"/>
  <c r="N169" i="1"/>
  <c r="K169" i="1"/>
  <c r="G169" i="1"/>
  <c r="N168" i="1"/>
  <c r="K168" i="1"/>
  <c r="G168" i="1"/>
  <c r="N167" i="1"/>
  <c r="K167" i="1"/>
  <c r="G167" i="1"/>
  <c r="N166" i="1"/>
  <c r="K166" i="1"/>
  <c r="G166" i="1"/>
  <c r="N165" i="1"/>
  <c r="K165" i="1"/>
  <c r="G165" i="1"/>
  <c r="N164" i="1"/>
  <c r="K164" i="1"/>
  <c r="G164" i="1"/>
  <c r="N163" i="1"/>
  <c r="K163" i="1"/>
  <c r="G163" i="1"/>
  <c r="N162" i="1"/>
  <c r="K162" i="1"/>
  <c r="G162" i="1"/>
  <c r="N161" i="1"/>
  <c r="K161" i="1"/>
  <c r="G161" i="1"/>
  <c r="N160" i="1"/>
  <c r="K160" i="1"/>
  <c r="G160" i="1"/>
  <c r="N159" i="1"/>
  <c r="K159" i="1"/>
  <c r="G159" i="1"/>
  <c r="N158" i="1"/>
  <c r="K158" i="1"/>
  <c r="G158" i="1"/>
  <c r="N157" i="1"/>
  <c r="K157" i="1"/>
  <c r="G157" i="1"/>
  <c r="N156" i="1"/>
  <c r="K156" i="1"/>
  <c r="G156" i="1"/>
  <c r="N155" i="1"/>
  <c r="K155" i="1"/>
  <c r="G155" i="1"/>
  <c r="N154" i="1"/>
  <c r="K154" i="1"/>
  <c r="G154" i="1"/>
  <c r="N153" i="1"/>
  <c r="K153" i="1"/>
  <c r="G153" i="1"/>
  <c r="N152" i="1"/>
  <c r="K152" i="1"/>
  <c r="G152" i="1"/>
  <c r="N151" i="1"/>
  <c r="K151" i="1"/>
  <c r="G151" i="1"/>
  <c r="G150" i="1"/>
  <c r="N149" i="1"/>
  <c r="K149" i="1"/>
  <c r="G149" i="1"/>
  <c r="N148" i="1"/>
  <c r="K148" i="1"/>
  <c r="G148" i="1"/>
  <c r="N147" i="1"/>
  <c r="K147" i="1"/>
  <c r="G147" i="1"/>
  <c r="N146" i="1"/>
  <c r="K146" i="1"/>
  <c r="G146" i="1"/>
  <c r="N145" i="1"/>
  <c r="K145" i="1"/>
  <c r="G145" i="1"/>
  <c r="N144" i="1"/>
  <c r="K144" i="1"/>
  <c r="G144" i="1"/>
  <c r="N143" i="1"/>
  <c r="K143" i="1"/>
  <c r="G143" i="1"/>
  <c r="N142" i="1"/>
  <c r="K142" i="1"/>
  <c r="G142" i="1"/>
  <c r="N141" i="1"/>
  <c r="K141" i="1"/>
  <c r="G141" i="1"/>
  <c r="N140" i="1"/>
  <c r="K140" i="1"/>
  <c r="G140" i="1"/>
  <c r="N139" i="1"/>
  <c r="K139" i="1"/>
  <c r="G139" i="1"/>
  <c r="N138" i="1"/>
  <c r="K138" i="1"/>
  <c r="G138" i="1"/>
  <c r="N137" i="1"/>
  <c r="K137" i="1"/>
  <c r="G137" i="1"/>
  <c r="N136" i="1"/>
  <c r="K136" i="1"/>
  <c r="G136" i="1"/>
  <c r="N135" i="1"/>
  <c r="K135" i="1"/>
  <c r="G135" i="1"/>
  <c r="N134" i="1"/>
  <c r="K134" i="1"/>
  <c r="G134" i="1"/>
  <c r="N133" i="1"/>
  <c r="K133" i="1"/>
  <c r="G133" i="1"/>
  <c r="N132" i="1"/>
  <c r="K132" i="1"/>
  <c r="G132" i="1"/>
  <c r="N131" i="1"/>
  <c r="K131" i="1"/>
  <c r="G131" i="1"/>
  <c r="N130" i="1"/>
  <c r="K130" i="1"/>
  <c r="G130" i="1"/>
  <c r="N129" i="1"/>
  <c r="K129" i="1"/>
  <c r="G129" i="1"/>
  <c r="M128" i="1"/>
  <c r="N128" i="1" s="1"/>
  <c r="L128" i="1"/>
  <c r="J128" i="1"/>
  <c r="K128" i="1" s="1"/>
  <c r="I128" i="1"/>
  <c r="F128" i="1"/>
  <c r="E128" i="1"/>
  <c r="D128" i="1"/>
  <c r="C128" i="1"/>
  <c r="N127" i="1"/>
  <c r="K127" i="1"/>
  <c r="G127" i="1"/>
  <c r="N126" i="1"/>
  <c r="K126" i="1"/>
  <c r="G126" i="1"/>
  <c r="N125" i="1"/>
  <c r="K125" i="1"/>
  <c r="G125" i="1"/>
  <c r="N124" i="1"/>
  <c r="K124" i="1"/>
  <c r="G124" i="1"/>
  <c r="M123" i="1"/>
  <c r="L123" i="1"/>
  <c r="J123" i="1"/>
  <c r="K123" i="1" s="1"/>
  <c r="I123" i="1"/>
  <c r="I122" i="1" s="1"/>
  <c r="I245" i="1" s="1"/>
  <c r="F123" i="1"/>
  <c r="G123" i="1" s="1"/>
  <c r="E123" i="1"/>
  <c r="D123" i="1"/>
  <c r="D122" i="1" s="1"/>
  <c r="D245" i="1" s="1"/>
  <c r="C123" i="1"/>
  <c r="C122" i="1" s="1"/>
  <c r="C245" i="1" s="1"/>
  <c r="L122" i="1"/>
  <c r="L245" i="1" s="1"/>
  <c r="J122" i="1"/>
  <c r="E122" i="1"/>
  <c r="E245" i="1" s="1"/>
  <c r="N119" i="1"/>
  <c r="K119" i="1"/>
  <c r="G119" i="1"/>
  <c r="N118" i="1"/>
  <c r="K118" i="1"/>
  <c r="F118" i="1"/>
  <c r="E118" i="1"/>
  <c r="D118" i="1"/>
  <c r="N117" i="1"/>
  <c r="K117" i="1"/>
  <c r="G117" i="1"/>
  <c r="M116" i="1"/>
  <c r="N116" i="1" s="1"/>
  <c r="L116" i="1"/>
  <c r="J116" i="1"/>
  <c r="K116" i="1" s="1"/>
  <c r="I116" i="1"/>
  <c r="F116" i="1"/>
  <c r="E116" i="1"/>
  <c r="D116" i="1"/>
  <c r="C116" i="1"/>
  <c r="N115" i="1"/>
  <c r="K115" i="1"/>
  <c r="G115" i="1"/>
  <c r="N114" i="1"/>
  <c r="K114" i="1"/>
  <c r="G114" i="1"/>
  <c r="N113" i="1"/>
  <c r="K113" i="1"/>
  <c r="G113" i="1"/>
  <c r="N112" i="1"/>
  <c r="K112" i="1"/>
  <c r="G112" i="1"/>
  <c r="N111" i="1"/>
  <c r="K111" i="1"/>
  <c r="G111" i="1"/>
  <c r="N110" i="1"/>
  <c r="K110" i="1"/>
  <c r="G110" i="1"/>
  <c r="N109" i="1"/>
  <c r="K109" i="1"/>
  <c r="G109" i="1"/>
  <c r="N108" i="1"/>
  <c r="K108" i="1"/>
  <c r="G108" i="1"/>
  <c r="N107" i="1"/>
  <c r="K107" i="1"/>
  <c r="G107" i="1"/>
  <c r="N106" i="1"/>
  <c r="K106" i="1"/>
  <c r="G106" i="1"/>
  <c r="N105" i="1"/>
  <c r="K105" i="1"/>
  <c r="G105" i="1"/>
  <c r="N104" i="1"/>
  <c r="K104" i="1"/>
  <c r="G104" i="1"/>
  <c r="N103" i="1"/>
  <c r="K103" i="1"/>
  <c r="G103" i="1"/>
  <c r="N102" i="1"/>
  <c r="K102" i="1"/>
  <c r="G102" i="1"/>
  <c r="N101" i="1"/>
  <c r="K101" i="1"/>
  <c r="G101" i="1"/>
  <c r="N100" i="1"/>
  <c r="K100" i="1"/>
  <c r="G100" i="1"/>
  <c r="N99" i="1"/>
  <c r="K99" i="1"/>
  <c r="G99" i="1"/>
  <c r="N98" i="1"/>
  <c r="K98" i="1"/>
  <c r="G98" i="1"/>
  <c r="N97" i="1"/>
  <c r="K97" i="1"/>
  <c r="G97" i="1"/>
  <c r="N96" i="1"/>
  <c r="K96" i="1"/>
  <c r="G96" i="1"/>
  <c r="N95" i="1"/>
  <c r="K95" i="1"/>
  <c r="G95" i="1"/>
  <c r="N94" i="1"/>
  <c r="K94" i="1"/>
  <c r="G94" i="1"/>
  <c r="N93" i="1"/>
  <c r="K93" i="1"/>
  <c r="G93" i="1"/>
  <c r="N92" i="1"/>
  <c r="K92" i="1"/>
  <c r="G92" i="1"/>
  <c r="N91" i="1"/>
  <c r="K91" i="1"/>
  <c r="G91" i="1"/>
  <c r="N90" i="1"/>
  <c r="K90" i="1"/>
  <c r="G90" i="1"/>
  <c r="N89" i="1"/>
  <c r="K89" i="1"/>
  <c r="G89" i="1"/>
  <c r="N88" i="1"/>
  <c r="K88" i="1"/>
  <c r="G88" i="1"/>
  <c r="N87" i="1"/>
  <c r="K87" i="1"/>
  <c r="G87" i="1"/>
  <c r="N86" i="1"/>
  <c r="K86" i="1"/>
  <c r="G86" i="1"/>
  <c r="N85" i="1"/>
  <c r="K85" i="1"/>
  <c r="G85" i="1"/>
  <c r="N84" i="1"/>
  <c r="K84" i="1"/>
  <c r="G84" i="1"/>
  <c r="N83" i="1"/>
  <c r="K83" i="1"/>
  <c r="G83" i="1"/>
  <c r="N82" i="1"/>
  <c r="K82" i="1"/>
  <c r="G82" i="1"/>
  <c r="N81" i="1"/>
  <c r="K81" i="1"/>
  <c r="G81" i="1"/>
  <c r="N80" i="1"/>
  <c r="K80" i="1"/>
  <c r="G80" i="1"/>
  <c r="M79" i="1"/>
  <c r="N79" i="1" s="1"/>
  <c r="L79" i="1"/>
  <c r="J79" i="1"/>
  <c r="I79" i="1"/>
  <c r="F79" i="1"/>
  <c r="E79" i="1"/>
  <c r="D79" i="1"/>
  <c r="C79" i="1"/>
  <c r="N78" i="1"/>
  <c r="K78" i="1"/>
  <c r="G78" i="1"/>
  <c r="N77" i="1"/>
  <c r="K77" i="1"/>
  <c r="G77" i="1"/>
  <c r="N76" i="1"/>
  <c r="K76" i="1"/>
  <c r="G76" i="1"/>
  <c r="N75" i="1"/>
  <c r="K75" i="1"/>
  <c r="G75" i="1"/>
  <c r="N74" i="1"/>
  <c r="K74" i="1"/>
  <c r="G74" i="1"/>
  <c r="N73" i="1"/>
  <c r="K73" i="1"/>
  <c r="G73" i="1"/>
  <c r="N72" i="1"/>
  <c r="K72" i="1"/>
  <c r="G72" i="1"/>
  <c r="N71" i="1"/>
  <c r="K71" i="1"/>
  <c r="G71" i="1"/>
  <c r="N70" i="1"/>
  <c r="K70" i="1"/>
  <c r="G70" i="1"/>
  <c r="M69" i="1"/>
  <c r="N69" i="1" s="1"/>
  <c r="L69" i="1"/>
  <c r="J69" i="1"/>
  <c r="K69" i="1" s="1"/>
  <c r="I69" i="1"/>
  <c r="G69" i="1"/>
  <c r="F69" i="1"/>
  <c r="E69" i="1"/>
  <c r="D69" i="1"/>
  <c r="C69" i="1"/>
  <c r="N68" i="1"/>
  <c r="K68" i="1"/>
  <c r="G68" i="1"/>
  <c r="N67" i="1"/>
  <c r="K67" i="1"/>
  <c r="G67" i="1"/>
  <c r="N66" i="1"/>
  <c r="K66" i="1"/>
  <c r="G66" i="1"/>
  <c r="N65" i="1"/>
  <c r="K65" i="1"/>
  <c r="G65" i="1"/>
  <c r="N64" i="1"/>
  <c r="K64" i="1"/>
  <c r="G64" i="1"/>
  <c r="N63" i="1"/>
  <c r="K63" i="1"/>
  <c r="G63" i="1"/>
  <c r="M62" i="1"/>
  <c r="L62" i="1"/>
  <c r="J62" i="1"/>
  <c r="I62" i="1"/>
  <c r="F62" i="1"/>
  <c r="G62" i="1" s="1"/>
  <c r="E62" i="1"/>
  <c r="D62" i="1"/>
  <c r="C62" i="1"/>
  <c r="N61" i="1"/>
  <c r="K61" i="1"/>
  <c r="G61" i="1"/>
  <c r="N60" i="1"/>
  <c r="K60" i="1"/>
  <c r="G60" i="1"/>
  <c r="N59" i="1"/>
  <c r="K59" i="1"/>
  <c r="G59" i="1"/>
  <c r="M58" i="1"/>
  <c r="N58" i="1" s="1"/>
  <c r="L58" i="1"/>
  <c r="J58" i="1"/>
  <c r="K58" i="1" s="1"/>
  <c r="I58" i="1"/>
  <c r="F58" i="1"/>
  <c r="G58" i="1" s="1"/>
  <c r="E58" i="1"/>
  <c r="E57" i="1" s="1"/>
  <c r="D58" i="1"/>
  <c r="D57" i="1" s="1"/>
  <c r="C58" i="1"/>
  <c r="M57" i="1"/>
  <c r="N57" i="1" s="1"/>
  <c r="L57" i="1"/>
  <c r="I57" i="1"/>
  <c r="C57" i="1"/>
  <c r="N56" i="1"/>
  <c r="K56" i="1"/>
  <c r="G56" i="1"/>
  <c r="N55" i="1"/>
  <c r="K55" i="1"/>
  <c r="G55" i="1"/>
  <c r="N54" i="1"/>
  <c r="K54" i="1"/>
  <c r="G54" i="1"/>
  <c r="N53" i="1"/>
  <c r="K53" i="1"/>
  <c r="G53" i="1"/>
  <c r="M52" i="1"/>
  <c r="L52" i="1"/>
  <c r="L51" i="1" s="1"/>
  <c r="J52" i="1"/>
  <c r="K52" i="1" s="1"/>
  <c r="I52" i="1"/>
  <c r="I51" i="1" s="1"/>
  <c r="F52" i="1"/>
  <c r="G52" i="1" s="1"/>
  <c r="E52" i="1"/>
  <c r="D52" i="1"/>
  <c r="C52" i="1"/>
  <c r="C51" i="1" s="1"/>
  <c r="N50" i="1"/>
  <c r="K50" i="1"/>
  <c r="G50" i="1"/>
  <c r="N49" i="1"/>
  <c r="K49" i="1"/>
  <c r="G49" i="1"/>
  <c r="N48" i="1"/>
  <c r="K48" i="1"/>
  <c r="G48" i="1"/>
  <c r="M47" i="1"/>
  <c r="N47" i="1" s="1"/>
  <c r="L47" i="1"/>
  <c r="J47" i="1"/>
  <c r="K47" i="1" s="1"/>
  <c r="I47" i="1"/>
  <c r="F47" i="1"/>
  <c r="G47" i="1" s="1"/>
  <c r="E47" i="1"/>
  <c r="D47" i="1"/>
  <c r="C47" i="1"/>
  <c r="N46" i="1"/>
  <c r="K46" i="1"/>
  <c r="G46" i="1"/>
  <c r="N45" i="1"/>
  <c r="K45" i="1"/>
  <c r="G45" i="1"/>
  <c r="N44" i="1"/>
  <c r="K44" i="1"/>
  <c r="G44" i="1"/>
  <c r="N43" i="1"/>
  <c r="K43" i="1"/>
  <c r="G43" i="1"/>
  <c r="N42" i="1"/>
  <c r="K42" i="1"/>
  <c r="G42" i="1"/>
  <c r="N41" i="1"/>
  <c r="K41" i="1"/>
  <c r="G41" i="1"/>
  <c r="N40" i="1"/>
  <c r="K40" i="1"/>
  <c r="G40" i="1"/>
  <c r="N39" i="1"/>
  <c r="K39" i="1"/>
  <c r="G39" i="1"/>
  <c r="N38" i="1"/>
  <c r="K38" i="1"/>
  <c r="G38" i="1"/>
  <c r="N37" i="1"/>
  <c r="K37" i="1"/>
  <c r="G37" i="1"/>
  <c r="M36" i="1"/>
  <c r="N36" i="1" s="1"/>
  <c r="L36" i="1"/>
  <c r="J36" i="1"/>
  <c r="K36" i="1" s="1"/>
  <c r="I36" i="1"/>
  <c r="F36" i="1"/>
  <c r="E36" i="1"/>
  <c r="D36" i="1"/>
  <c r="C36" i="1"/>
  <c r="N34" i="1"/>
  <c r="K34" i="1"/>
  <c r="G34" i="1"/>
  <c r="N33" i="1"/>
  <c r="K33" i="1"/>
  <c r="G33" i="1"/>
  <c r="N32" i="1"/>
  <c r="K32" i="1"/>
  <c r="G32" i="1"/>
  <c r="M31" i="1"/>
  <c r="N31" i="1" s="1"/>
  <c r="L31" i="1"/>
  <c r="J31" i="1"/>
  <c r="I31" i="1"/>
  <c r="F31" i="1"/>
  <c r="E31" i="1"/>
  <c r="D31" i="1"/>
  <c r="C31" i="1"/>
  <c r="N30" i="1"/>
  <c r="K30" i="1"/>
  <c r="G30" i="1"/>
  <c r="N29" i="1"/>
  <c r="K29" i="1"/>
  <c r="G29" i="1"/>
  <c r="M28" i="1"/>
  <c r="N28" i="1" s="1"/>
  <c r="L28" i="1"/>
  <c r="L26" i="1" s="1"/>
  <c r="J28" i="1"/>
  <c r="K28" i="1" s="1"/>
  <c r="I28" i="1"/>
  <c r="F28" i="1"/>
  <c r="F26" i="1" s="1"/>
  <c r="G26" i="1" s="1"/>
  <c r="E28" i="1"/>
  <c r="D28" i="1"/>
  <c r="C28" i="1"/>
  <c r="C26" i="1" s="1"/>
  <c r="N27" i="1"/>
  <c r="K27" i="1"/>
  <c r="G27" i="1"/>
  <c r="M26" i="1"/>
  <c r="N26" i="1" s="1"/>
  <c r="J26" i="1"/>
  <c r="K26" i="1" s="1"/>
  <c r="I26" i="1"/>
  <c r="E26" i="1"/>
  <c r="D26" i="1"/>
  <c r="N25" i="1"/>
  <c r="K25" i="1"/>
  <c r="G25" i="1"/>
  <c r="N24" i="1"/>
  <c r="K24" i="1"/>
  <c r="G24" i="1"/>
  <c r="N23" i="1"/>
  <c r="K23" i="1"/>
  <c r="G23" i="1"/>
  <c r="N22" i="1"/>
  <c r="K22" i="1"/>
  <c r="G22" i="1"/>
  <c r="N21" i="1"/>
  <c r="K21" i="1"/>
  <c r="G21" i="1"/>
  <c r="N20" i="1"/>
  <c r="K20" i="1"/>
  <c r="G20" i="1"/>
  <c r="M19" i="1"/>
  <c r="N19" i="1" s="1"/>
  <c r="L19" i="1"/>
  <c r="L18" i="1" s="1"/>
  <c r="J19" i="1"/>
  <c r="K19" i="1" s="1"/>
  <c r="I19" i="1"/>
  <c r="F19" i="1"/>
  <c r="E19" i="1"/>
  <c r="E18" i="1" s="1"/>
  <c r="D19" i="1"/>
  <c r="C19" i="1"/>
  <c r="C18" i="1" s="1"/>
  <c r="M18" i="1"/>
  <c r="I18" i="1"/>
  <c r="D18" i="1"/>
  <c r="N17" i="1"/>
  <c r="K17" i="1"/>
  <c r="G17" i="1"/>
  <c r="N16" i="1"/>
  <c r="K16" i="1"/>
  <c r="G16" i="1"/>
  <c r="N15" i="1"/>
  <c r="K15" i="1"/>
  <c r="G15" i="1"/>
  <c r="N14" i="1"/>
  <c r="K14" i="1"/>
  <c r="G14" i="1"/>
  <c r="M13" i="1"/>
  <c r="N13" i="1" s="1"/>
  <c r="L13" i="1"/>
  <c r="J13" i="1"/>
  <c r="K13" i="1" s="1"/>
  <c r="I13" i="1"/>
  <c r="F13" i="1"/>
  <c r="E13" i="1"/>
  <c r="G13" i="1" s="1"/>
  <c r="D13" i="1"/>
  <c r="C13" i="1"/>
  <c r="N12" i="1"/>
  <c r="K12" i="1"/>
  <c r="G12" i="1"/>
  <c r="N11" i="1"/>
  <c r="K11" i="1"/>
  <c r="G11" i="1"/>
  <c r="N10" i="1"/>
  <c r="K10" i="1"/>
  <c r="G10" i="1"/>
  <c r="N9" i="1"/>
  <c r="K9" i="1"/>
  <c r="G9" i="1"/>
  <c r="N8" i="1"/>
  <c r="K8" i="1"/>
  <c r="G8" i="1"/>
  <c r="N7" i="1"/>
  <c r="K7" i="1"/>
  <c r="G7" i="1"/>
  <c r="M6" i="1"/>
  <c r="L6" i="1"/>
  <c r="J6" i="1"/>
  <c r="K6" i="1" s="1"/>
  <c r="I6" i="1"/>
  <c r="F6" i="1"/>
  <c r="G6" i="1" s="1"/>
  <c r="E6" i="1"/>
  <c r="D6" i="1"/>
  <c r="C6" i="1"/>
  <c r="M5" i="1"/>
  <c r="M35" i="1" s="1"/>
  <c r="L5" i="1"/>
  <c r="L35" i="1" s="1"/>
  <c r="J5" i="1"/>
  <c r="K5" i="1" s="1"/>
  <c r="I5" i="1"/>
  <c r="I35" i="1" s="1"/>
  <c r="F5" i="1"/>
  <c r="E5" i="1"/>
  <c r="E35" i="1" s="1"/>
  <c r="D5" i="1"/>
  <c r="D35" i="1" s="1"/>
  <c r="C5" i="1"/>
  <c r="F122" i="1" l="1"/>
  <c r="G122" i="1" s="1"/>
  <c r="D51" i="1"/>
  <c r="D120" i="1" s="1"/>
  <c r="D121" i="1" s="1"/>
  <c r="D246" i="1" s="1"/>
  <c r="G184" i="1"/>
  <c r="N184" i="1"/>
  <c r="G19" i="1"/>
  <c r="K31" i="1"/>
  <c r="G36" i="1"/>
  <c r="N62" i="1"/>
  <c r="G128" i="1"/>
  <c r="E120" i="1"/>
  <c r="E121" i="1" s="1"/>
  <c r="E246" i="1" s="1"/>
  <c r="N123" i="1"/>
  <c r="G5" i="1"/>
  <c r="N6" i="1"/>
  <c r="G31" i="1"/>
  <c r="N52" i="1"/>
  <c r="E51" i="1"/>
  <c r="K62" i="1"/>
  <c r="G79" i="1"/>
  <c r="G118" i="1"/>
  <c r="L120" i="1"/>
  <c r="L121" i="1" s="1"/>
  <c r="L246" i="1" s="1"/>
  <c r="K122" i="1"/>
  <c r="C35" i="1"/>
  <c r="N18" i="1"/>
  <c r="C120" i="1"/>
  <c r="I120" i="1"/>
  <c r="I121" i="1" s="1"/>
  <c r="I246" i="1" s="1"/>
  <c r="N35" i="1"/>
  <c r="J245" i="1"/>
  <c r="J18" i="1"/>
  <c r="K18" i="1" s="1"/>
  <c r="G28" i="1"/>
  <c r="K79" i="1"/>
  <c r="G116" i="1"/>
  <c r="F245" i="1"/>
  <c r="N5" i="1"/>
  <c r="F18" i="1"/>
  <c r="G18" i="1" s="1"/>
  <c r="J57" i="1"/>
  <c r="M51" i="1"/>
  <c r="N51" i="1" s="1"/>
  <c r="F57" i="1"/>
  <c r="G57" i="1" s="1"/>
  <c r="M122" i="1"/>
  <c r="K245" i="1" l="1"/>
  <c r="F35" i="1"/>
  <c r="G35" i="1" s="1"/>
  <c r="G245" i="1"/>
  <c r="F51" i="1"/>
  <c r="J35" i="1"/>
  <c r="K35" i="1" s="1"/>
  <c r="C121" i="1"/>
  <c r="C246" i="1" s="1"/>
  <c r="K57" i="1"/>
  <c r="J51" i="1"/>
  <c r="M120" i="1"/>
  <c r="M245" i="1"/>
  <c r="N122" i="1"/>
  <c r="G51" i="1" l="1"/>
  <c r="F120" i="1"/>
  <c r="K51" i="1"/>
  <c r="J120" i="1"/>
  <c r="N245" i="1"/>
  <c r="N120" i="1"/>
  <c r="M121" i="1"/>
  <c r="N121" i="1" s="1"/>
  <c r="K120" i="1" l="1"/>
  <c r="J121" i="1"/>
  <c r="F121" i="1"/>
  <c r="G120" i="1"/>
  <c r="M246" i="1"/>
  <c r="N246" i="1" s="1"/>
  <c r="G121" i="1" l="1"/>
  <c r="F246" i="1"/>
  <c r="G246" i="1" s="1"/>
  <c r="K121" i="1"/>
  <c r="J246" i="1"/>
  <c r="K246" i="1" s="1"/>
</calcChain>
</file>

<file path=xl/sharedStrings.xml><?xml version="1.0" encoding="utf-8"?>
<sst xmlns="http://schemas.openxmlformats.org/spreadsheetml/2006/main" count="543" uniqueCount="415">
  <si>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</si>
  <si>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</si>
  <si>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</si>
  <si>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</si>
  <si>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Уточнение декабрь</t>
  </si>
  <si>
    <t>Уточнение
 март</t>
  </si>
  <si>
    <t>Уточнение
июнь 2022</t>
  </si>
  <si>
    <t>Уточнение
август 2022</t>
  </si>
  <si>
    <t>отклонение</t>
  </si>
  <si>
    <t>Примеч.</t>
  </si>
  <si>
    <t>Уточнение июнь 2023</t>
  </si>
  <si>
    <t>Уточнение июнь 2024</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</si>
  <si>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</si>
  <si>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</si>
  <si>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</si>
  <si>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</si>
  <si>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</si>
  <si>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Письмо МРИ от 22.07.2022г. №10-25/11666</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</si>
  <si>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</si>
  <si>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</si>
  <si>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</si>
  <si>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</si>
  <si>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</si>
  <si>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</si>
  <si>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</si>
  <si>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</si>
  <si>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</si>
  <si>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</si>
  <si>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</si>
  <si>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</si>
  <si>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</si>
  <si>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 учетом фактического и ожидаемого поступления</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</si>
  <si>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</si>
  <si>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</si>
  <si>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</si>
  <si>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</si>
  <si>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</si>
  <si>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</si>
  <si>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</si>
  <si>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</si>
  <si>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</si>
  <si>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</si>
  <si>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</si>
  <si>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</si>
  <si>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</si>
  <si>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</si>
  <si>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</si>
  <si>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</si>
  <si>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</si>
  <si>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</si>
  <si>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</si>
  <si>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</si>
  <si>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</si>
  <si>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</si>
  <si>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</si>
  <si>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</si>
  <si>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</si>
  <si>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</si>
  <si>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</si>
  <si>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</si>
  <si>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</si>
  <si>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</si>
  <si>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</si>
  <si>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</si>
  <si>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</si>
  <si>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</si>
  <si>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</si>
  <si>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</si>
  <si>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</si>
  <si>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</si>
  <si>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</si>
  <si>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</si>
  <si>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</si>
  <si>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</si>
  <si>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</si>
  <si>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</si>
  <si>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</si>
  <si>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</si>
  <si>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</si>
  <si>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</si>
  <si>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</si>
  <si>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</si>
  <si>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</si>
  <si>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</si>
  <si>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</si>
  <si>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</si>
  <si>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</si>
  <si>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</si>
  <si>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</si>
  <si>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</si>
  <si>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</si>
  <si>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</si>
  <si>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</si>
  <si>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</si>
  <si>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</si>
  <si>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</si>
  <si>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 xml:space="preserve"> Уральское межрегиональное управление Росприроднадзора от 14.06.2022г. №09-05-09/9598</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</si>
  <si>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</si>
  <si>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</si>
  <si>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</si>
  <si>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</si>
  <si>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</si>
  <si>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</si>
  <si>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</si>
  <si>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</si>
  <si>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</si>
  <si>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Обращение УСЗН АМГО от 28.06.2022г. 
№3576/9, от 12.07.2022г. №3911/9 от 27.07.2022г. №4131/9</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</si>
  <si>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</si>
  <si>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</si>
  <si>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</si>
  <si>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</si>
  <si>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Обращение Управления культуры АМГО от 05.07.2022г. 
№ 476/11</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</si>
  <si>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</si>
  <si>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</si>
  <si>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</si>
  <si>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</si>
  <si>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</si>
  <si>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фактическое поступление</t>
  </si>
  <si>
    <t>287 1 13 02064 04 0000 130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</si>
  <si>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</si>
  <si>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</si>
  <si>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</si>
  <si>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</si>
  <si>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</si>
  <si>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</si>
  <si>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</si>
  <si>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Обращение Управления образования АМГО от 14.07.2022г. 
№ 2459/10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</si>
  <si>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</si>
  <si>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</si>
  <si>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</si>
  <si>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</si>
  <si>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</si>
  <si>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</si>
  <si>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</si>
  <si>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</si>
  <si>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</si>
  <si>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</si>
  <si>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</si>
  <si>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Обращение Управления образования АМГО от 29.07.2022г. 
№ 2558/10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</si>
  <si>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</si>
  <si>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</si>
  <si>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</si>
  <si>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</si>
  <si>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</si>
  <si>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</si>
  <si>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</si>
  <si>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</si>
  <si>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</si>
  <si>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</si>
  <si>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</si>
  <si>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</si>
  <si>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</si>
  <si>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</si>
  <si>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</si>
  <si>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</si>
  <si>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</si>
  <si>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</si>
  <si>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</si>
  <si>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</si>
  <si>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</si>
  <si>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</si>
  <si>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</si>
  <si>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</si>
  <si>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</si>
  <si>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</si>
  <si>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</si>
  <si>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</si>
  <si>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</si>
  <si>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</si>
  <si>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</si>
  <si>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</si>
  <si>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</si>
  <si>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</si>
  <si>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</si>
  <si>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</si>
  <si>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</si>
  <si>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</si>
  <si>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</si>
  <si>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</si>
  <si>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</si>
  <si>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</si>
  <si>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</si>
  <si>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</si>
  <si>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</si>
  <si>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</si>
  <si>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</si>
  <si>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</si>
  <si>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</si>
  <si>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</si>
  <si>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</si>
  <si>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ожидаемое поступление</t>
  </si>
  <si>
    <t>283 1 16 10031 04 0000 140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</si>
  <si>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</si>
  <si>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285 1 16 10031 04 0000 140</t>
  </si>
  <si>
    <t>Обращение УСЗН АМГО от 01.08.2022г. 
№ 2206/10</t>
  </si>
  <si>
    <t>288 1 16 10031 04 0000 140</t>
  </si>
  <si>
    <t>Обращение Управления образования АМГО от 15.06.2022г. 
№ 2206/10</t>
  </si>
  <si>
    <t>291 1 16 10031 04 0000 140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</si>
  <si>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</si>
  <si>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</si>
  <si>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</si>
  <si>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</si>
  <si>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</si>
  <si>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</si>
  <si>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</si>
  <si>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</si>
  <si>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</si>
  <si>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</si>
  <si>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</si>
  <si>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</si>
  <si>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</si>
  <si>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</si>
  <si>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</si>
  <si>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</si>
  <si>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</si>
  <si>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</si>
  <si>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</si>
  <si>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</si>
  <si>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</si>
  <si>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</si>
  <si>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</si>
  <si>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Обращение Администрации МГО от 08.07.2022г. №322/8</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</si>
  <si>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</si>
  <si>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</si>
  <si>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</si>
  <si>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</si>
  <si>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</si>
  <si>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</si>
  <si>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</si>
  <si>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</si>
  <si>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</si>
  <si>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</si>
  <si>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</si>
  <si>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Распоряжение Правительства ЧО от 05.07.2022г. 
№ 581-рп</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</si>
  <si>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</si>
  <si>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</si>
  <si>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</si>
  <si>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</si>
  <si>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</si>
  <si>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</si>
  <si>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</si>
  <si>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</si>
  <si>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</si>
  <si>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</si>
  <si>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</si>
  <si>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</si>
  <si>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</si>
  <si>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</si>
  <si>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</si>
  <si>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</si>
  <si>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</si>
  <si>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</si>
  <si>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</si>
  <si>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</si>
  <si>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</si>
  <si>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</si>
  <si>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</si>
  <si>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</si>
  <si>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</si>
  <si>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</si>
  <si>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</si>
  <si>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</si>
  <si>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</si>
  <si>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</si>
  <si>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</si>
  <si>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</si>
  <si>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</si>
  <si>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</si>
  <si>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</si>
  <si>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</si>
  <si>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</si>
  <si>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</si>
  <si>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</si>
  <si>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</si>
  <si>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</si>
  <si>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</si>
  <si>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</si>
  <si>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План МФ</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</si>
  <si>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</si>
  <si>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</si>
  <si>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</si>
  <si>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</si>
  <si>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</si>
  <si>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</si>
  <si>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</si>
  <si>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</si>
  <si>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</si>
  <si>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</si>
  <si>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</si>
  <si>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</si>
  <si>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</si>
  <si>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</si>
  <si>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</si>
  <si>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</si>
  <si>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</si>
  <si>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</si>
  <si>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</si>
  <si>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</si>
  <si>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</si>
  <si>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</si>
  <si>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</si>
  <si>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</si>
  <si>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</si>
  <si>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</si>
  <si>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</si>
  <si>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</si>
  <si>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</si>
  <si>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</si>
  <si>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</si>
  <si>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</si>
  <si>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</si>
  <si>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</si>
  <si>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</si>
  <si>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</si>
  <si>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</si>
  <si>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</si>
  <si>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</si>
  <si>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</si>
  <si>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</si>
  <si>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</si>
  <si>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</si>
  <si>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</si>
  <si>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</si>
  <si>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</si>
  <si>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</si>
  <si>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</si>
  <si>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</si>
  <si>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</si>
  <si>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</si>
  <si>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</si>
  <si>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</si>
  <si>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</si>
  <si>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</si>
  <si>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</si>
  <si>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</si>
  <si>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</si>
  <si>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</si>
  <si>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</si>
  <si>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</si>
  <si>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</si>
  <si>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</si>
  <si>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</si>
  <si>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</si>
  <si>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</si>
  <si>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</si>
  <si>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</si>
  <si>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</si>
  <si>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</si>
  <si>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</si>
  <si>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</si>
  <si>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</si>
  <si>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</si>
  <si>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</si>
  <si>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</si>
  <si>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</si>
  <si>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</si>
  <si>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</si>
  <si>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</si>
  <si>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</si>
  <si>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</si>
  <si>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</si>
  <si>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</si>
  <si>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</si>
  <si>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</si>
  <si>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</si>
  <si>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</si>
  <si>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</si>
  <si>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</si>
  <si>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</si>
  <si>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</si>
  <si>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</si>
  <si>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</si>
  <si>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</si>
  <si>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</si>
  <si>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</si>
  <si>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</si>
  <si>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</si>
  <si>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</si>
  <si>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</si>
  <si>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</si>
  <si>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</si>
  <si>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</si>
  <si>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</si>
  <si>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</si>
  <si>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</si>
  <si>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</si>
  <si>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</si>
  <si>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</si>
  <si>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</si>
  <si>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</si>
  <si>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Распоряжение Правительства ЧО от 21.07.2022г. 
№ 437-П</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</si>
  <si>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</si>
  <si>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</si>
  <si>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</si>
  <si>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</si>
  <si>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</si>
  <si>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</si>
  <si>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Обращение Управления ФКиС АМГО от 29.07.2022г</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</si>
  <si>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</si>
  <si>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</si>
  <si>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</si>
  <si>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</si>
  <si>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</si>
  <si>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</si>
  <si>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</si>
  <si>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</si>
  <si>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</si>
  <si>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</si>
  <si>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</si>
  <si>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Приложение 1 к реестру</t>
  </si>
  <si>
    <t>Уточнение
август 2023</t>
  </si>
  <si>
    <t>Отклонение</t>
  </si>
  <si>
    <t>Уточнение август  2024</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</si>
  <si>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</si>
  <si>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Распоряжение Правительства ЧО от 02.08.2022г. 
№ 685-рп</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</si>
</sst>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8" x14ac:knownFonts="1">
    <font>
      <sz val="11"/>
      <color theme="1"/>
      <name val="Calibri"/>
      <family val="2"/>
      <charset val="204"/>
      <scheme val="minor"/>
    </font>
    <font>
      <sz val="10"/>
      <name val="Arial Cyr"/>
      <charset val="204"/>
    </font>
    <font>
      <sz val="12"/>
      <name val="Times New Roman"/>
      <family val="1"/>
      <charset val="204"/>
    </font>
    <font>
      <sz val="10"/>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1" fillId="0" borderId="0"/>
    <xf numFmtId="0" fontId="11" fillId="0" borderId="0"/>
    <xf numFmtId="166" fontId="1" fillId="0" borderId="0" applyFont="0" applyFill="0" applyBorder="0" applyAlignment="0" applyProtection="0"/>
    <xf numFmtId="0" fontId="1" fillId="0" borderId="0" applyFont="0" applyFill="0" applyBorder="0" applyAlignment="0" applyProtection="0"/>
    <xf numFmtId="166" fontId="16" fillId="0" borderId="0" applyFont="0" applyFill="0" applyBorder="0" applyAlignment="0" applyProtection="0"/>
  </cellStyleXfs>
  <cellXfs count="87">
    <xf numFmtId="0" fontId="0" fillId="0" borderId="0" xfId="0"/>
    <xf numFmtId="0" fontId="2" fillId="2" borderId="0" xfId="1" applyFont="1" applyFill="1" applyAlignment="1">
      <alignment horizontal="center" vertical="center" wrapText="1"/>
    </xf>
    <xf numFmtId="0" fontId="2" fillId="2" borderId="0" xfId="1" applyFont="1" applyFill="1"/>
    <xf numFmtId="0" fontId="3" fillId="2" borderId="0" xfId="1" applyFont="1" applyFill="1"/>
    <xf numFmtId="0" fontId="4" fillId="0" borderId="0" xfId="1" applyFont="1" applyFill="1"/>
    <xf numFmtId="0" fontId="4" fillId="2" borderId="0" xfId="1" applyFont="1" applyFill="1" applyAlignment="1">
      <alignment vertical="center" wrapText="1"/>
    </xf>
    <xf numFmtId="164" fontId="5" fillId="2" borderId="0" xfId="1" applyNumberFormat="1" applyFont="1" applyFill="1" applyBorder="1" applyAlignment="1">
      <alignment horizontal="center" wrapText="1"/>
    </xf>
    <xf numFmtId="164" fontId="5"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2" xfId="1" applyFont="1" applyFill="1" applyBorder="1" applyAlignment="1">
      <alignment horizontal="justify" vertical="center" wrapText="1"/>
    </xf>
    <xf numFmtId="165" fontId="5"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165" fontId="3" fillId="2" borderId="2" xfId="2" applyNumberFormat="1" applyFont="1" applyFill="1" applyBorder="1" applyAlignment="1">
      <alignment horizontal="center" vertical="center" wrapText="1"/>
    </xf>
    <xf numFmtId="0" fontId="6" fillId="2" borderId="0" xfId="1" applyFont="1" applyFill="1" applyAlignment="1">
      <alignment vertical="center" wrapText="1"/>
    </xf>
    <xf numFmtId="0" fontId="2" fillId="0" borderId="3" xfId="1" applyFont="1" applyFill="1" applyBorder="1" applyAlignment="1">
      <alignment horizontal="center" vertical="center" wrapText="1"/>
    </xf>
    <xf numFmtId="0" fontId="7"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10" fillId="2" borderId="0" xfId="1" applyFont="1" applyFill="1" applyAlignment="1">
      <alignment vertical="center" wrapText="1"/>
    </xf>
    <xf numFmtId="3" fontId="5" fillId="0" borderId="2" xfId="1" applyNumberFormat="1" applyFont="1" applyFill="1" applyBorder="1" applyAlignment="1">
      <alignment horizontal="center" vertical="center" wrapText="1"/>
    </xf>
    <xf numFmtId="3" fontId="5"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5" fillId="0" borderId="2" xfId="1" applyFont="1" applyFill="1" applyBorder="1" applyAlignment="1">
      <alignment horizontal="center" vertical="center" wrapText="1"/>
    </xf>
    <xf numFmtId="0" fontId="5" fillId="0" borderId="2" xfId="1" quotePrefix="1" applyFont="1" applyFill="1" applyBorder="1" applyAlignment="1">
      <alignment horizontal="justify" vertical="center" wrapText="1"/>
    </xf>
    <xf numFmtId="0" fontId="4" fillId="3" borderId="0" xfId="1" applyFont="1" applyFill="1" applyAlignment="1">
      <alignment vertical="center" wrapText="1"/>
    </xf>
    <xf numFmtId="0" fontId="2" fillId="2" borderId="2" xfId="1" applyFont="1" applyFill="1" applyBorder="1" applyAlignment="1">
      <alignment horizontal="justify" vertical="center" wrapText="1"/>
    </xf>
    <xf numFmtId="0" fontId="5" fillId="2" borderId="2" xfId="1" quotePrefix="1" applyFont="1" applyFill="1" applyBorder="1" applyAlignment="1">
      <alignment horizontal="justify" vertical="center" wrapText="1"/>
    </xf>
    <xf numFmtId="49" fontId="5" fillId="2" borderId="5" xfId="5" applyNumberFormat="1" applyFont="1" applyFill="1" applyBorder="1" applyAlignment="1">
      <alignment horizontal="center" vertical="center" wrapText="1"/>
    </xf>
    <xf numFmtId="49" fontId="5"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0" borderId="7" xfId="0" applyNumberFormat="1" applyFont="1" applyFill="1" applyBorder="1" applyAlignment="1">
      <alignment horizontal="center" vertical="center" wrapText="1"/>
    </xf>
    <xf numFmtId="0" fontId="1" fillId="0" borderId="0" xfId="1"/>
    <xf numFmtId="165" fontId="2" fillId="0" borderId="2"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165" fontId="4" fillId="2" borderId="0" xfId="1" applyNumberFormat="1" applyFont="1" applyFill="1" applyAlignment="1">
      <alignment vertical="center" wrapText="1"/>
    </xf>
    <xf numFmtId="165" fontId="5" fillId="2" borderId="2"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7" fillId="2" borderId="2" xfId="1" applyFont="1" applyFill="1" applyBorder="1" applyAlignment="1">
      <alignment horizontal="justify" vertical="center" wrapText="1"/>
    </xf>
    <xf numFmtId="0" fontId="7"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2"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7" fillId="2" borderId="2" xfId="0" applyFont="1" applyFill="1" applyBorder="1" applyAlignment="1">
      <alignment horizontal="justify" vertical="center" wrapText="1" readingOrder="1"/>
    </xf>
    <xf numFmtId="0" fontId="10" fillId="0" borderId="0" xfId="1" applyFont="1" applyFill="1" applyAlignment="1">
      <alignment vertical="center" wrapText="1"/>
    </xf>
    <xf numFmtId="165" fontId="10" fillId="0" borderId="0" xfId="1" applyNumberFormat="1" applyFont="1" applyFill="1" applyAlignment="1">
      <alignment vertical="center" wrapText="1"/>
    </xf>
    <xf numFmtId="0" fontId="12"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5" fillId="2" borderId="8"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7" fillId="2" borderId="9" xfId="1" applyNumberFormat="1" applyFont="1" applyFill="1" applyBorder="1" applyAlignment="1" applyProtection="1">
      <alignment horizontal="justify" vertical="center" wrapText="1"/>
    </xf>
    <xf numFmtId="49" fontId="7" fillId="2" borderId="2" xfId="1" applyNumberFormat="1" applyFont="1" applyFill="1" applyBorder="1" applyAlignment="1" applyProtection="1">
      <alignment horizontal="justify" vertical="center" wrapText="1"/>
    </xf>
    <xf numFmtId="0" fontId="7"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7" fillId="2" borderId="4" xfId="1" applyFont="1" applyFill="1" applyBorder="1" applyAlignment="1">
      <alignment horizontal="justify" vertical="center" wrapText="1"/>
    </xf>
    <xf numFmtId="49" fontId="2" fillId="2" borderId="9" xfId="1" applyNumberFormat="1" applyFont="1" applyFill="1" applyBorder="1" applyAlignment="1" applyProtection="1">
      <alignment horizontal="center" vertical="center" wrapText="1"/>
    </xf>
    <xf numFmtId="0" fontId="4" fillId="2" borderId="0" xfId="1" applyFont="1" applyFill="1" applyAlignment="1">
      <alignment horizontal="center" vertical="center" wrapText="1"/>
    </xf>
    <xf numFmtId="0" fontId="7" fillId="2" borderId="2" xfId="1" applyNumberFormat="1" applyFont="1" applyFill="1" applyBorder="1" applyAlignment="1">
      <alignment horizontal="justify" vertical="center" wrapText="1"/>
    </xf>
    <xf numFmtId="165" fontId="2" fillId="2" borderId="4" xfId="2" applyNumberFormat="1" applyFont="1" applyFill="1" applyBorder="1" applyAlignment="1">
      <alignment horizontal="center" vertical="center" wrapText="1"/>
    </xf>
    <xf numFmtId="165" fontId="3" fillId="2" borderId="4" xfId="2" applyNumberFormat="1" applyFont="1" applyFill="1" applyBorder="1" applyAlignment="1">
      <alignment horizontal="center" vertical="center" wrapText="1"/>
    </xf>
    <xf numFmtId="0" fontId="7" fillId="2" borderId="2" xfId="1" applyFont="1" applyFill="1" applyBorder="1" applyAlignment="1">
      <alignment horizontal="center" vertical="center"/>
    </xf>
    <xf numFmtId="49" fontId="5" fillId="2" borderId="2" xfId="5" applyNumberFormat="1" applyFont="1" applyFill="1" applyBorder="1" applyAlignment="1">
      <alignment horizontal="left" vertical="center" wrapText="1"/>
    </xf>
    <xf numFmtId="0" fontId="14" fillId="2" borderId="0" xfId="1" applyFont="1" applyFill="1" applyAlignment="1">
      <alignment horizontal="justify" vertical="center" wrapText="1"/>
    </xf>
    <xf numFmtId="0" fontId="15" fillId="2" borderId="0" xfId="1" applyFont="1" applyFill="1" applyAlignment="1">
      <alignment horizontal="center" vertical="center" wrapText="1"/>
    </xf>
    <xf numFmtId="0" fontId="3" fillId="2" borderId="0" xfId="1" applyFont="1" applyFill="1" applyAlignment="1">
      <alignment horizontal="center" vertical="center" wrapText="1"/>
    </xf>
    <xf numFmtId="165" fontId="2" fillId="2" borderId="0" xfId="2" applyNumberFormat="1" applyFont="1" applyFill="1" applyBorder="1" applyAlignment="1">
      <alignment horizontal="center" vertical="center" wrapText="1"/>
    </xf>
    <xf numFmtId="165" fontId="15" fillId="2" borderId="0" xfId="1" applyNumberFormat="1" applyFont="1" applyFill="1" applyAlignment="1">
      <alignment horizontal="center" vertical="center" wrapText="1"/>
    </xf>
    <xf numFmtId="2" fontId="15" fillId="2" borderId="0" xfId="1" applyNumberFormat="1" applyFont="1" applyFill="1" applyAlignment="1">
      <alignment horizontal="center" vertical="center" wrapText="1"/>
    </xf>
    <xf numFmtId="165" fontId="4" fillId="2" borderId="2" xfId="1" applyNumberFormat="1" applyFont="1" applyFill="1" applyBorder="1" applyAlignment="1">
      <alignment horizontal="center" vertical="center" wrapText="1"/>
    </xf>
    <xf numFmtId="165" fontId="17" fillId="2" borderId="2" xfId="2" applyNumberFormat="1" applyFont="1" applyFill="1" applyBorder="1" applyAlignment="1">
      <alignment horizontal="center" vertical="center" wrapText="1"/>
    </xf>
    <xf numFmtId="165" fontId="10" fillId="2" borderId="2" xfId="1" applyNumberFormat="1" applyFont="1" applyFill="1" applyBorder="1" applyAlignment="1">
      <alignment horizontal="center" vertical="center" wrapText="1"/>
    </xf>
    <xf numFmtId="164" fontId="5" fillId="2" borderId="0" xfId="1" applyNumberFormat="1" applyFont="1" applyFill="1" applyBorder="1" applyAlignment="1">
      <alignment horizont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9" fontId="5" fillId="2" borderId="5" xfId="5" applyNumberFormat="1" applyFont="1" applyFill="1" applyBorder="1" applyAlignment="1">
      <alignment horizontal="left" vertical="center" wrapText="1"/>
    </xf>
    <xf numFmtId="49" fontId="5" fillId="2" borderId="6" xfId="5" applyNumberFormat="1" applyFont="1" applyFill="1" applyBorder="1" applyAlignment="1">
      <alignment horizontal="left" vertical="center" wrapText="1"/>
    </xf>
    <xf numFmtId="164" fontId="2" fillId="2" borderId="1" xfId="1" applyNumberFormat="1" applyFont="1" applyFill="1" applyBorder="1" applyAlignment="1">
      <alignment horizontal="right"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361"/>
  <sheetViews>
    <sheetView tabSelected="1" zoomScale="90" zoomScaleNormal="90" workbookViewId="0">
      <pane xSplit="4" ySplit="4" topLeftCell="E245" activePane="bottomRight" state="frozen"/>
      <selection pane="topRight" activeCell="E1" sqref="E1"/>
      <selection pane="bottomLeft" activeCell="A7" sqref="A7"/>
      <selection pane="bottomRight" activeCell="I252" sqref="I252"/>
    </sheetView>
  </sheetViews>
  <sheetFormatPr defaultRowHeight="18.75" x14ac:dyDescent="0.25"/>
  <cols>
    <col min="1" max="1" width="30.140625" style="1" customWidth="1"/>
    <col min="2" max="2" width="54.140625" style="72" customWidth="1"/>
    <col min="3" max="3" width="17.140625" style="73" hidden="1" customWidth="1"/>
    <col min="4" max="4" width="3" style="73" hidden="1" customWidth="1"/>
    <col min="5" max="5" width="13.42578125" style="73" customWidth="1"/>
    <col min="6" max="6" width="14.140625" style="73" customWidth="1"/>
    <col min="7" max="7" width="12" style="73" customWidth="1"/>
    <col min="8" max="8" width="17.42578125" style="74" customWidth="1"/>
    <col min="9" max="9" width="13.42578125" style="73" customWidth="1"/>
    <col min="10" max="10" width="15.140625" style="73" customWidth="1"/>
    <col min="11" max="11" width="11" style="73" customWidth="1"/>
    <col min="12" max="12" width="13.140625" style="73" customWidth="1"/>
    <col min="13" max="13" width="14.7109375" style="73" customWidth="1"/>
    <col min="14" max="14" width="8.5703125" style="73" customWidth="1"/>
    <col min="15" max="15" width="10.140625" style="5" bestFit="1" customWidth="1"/>
    <col min="16" max="262" width="9.140625" style="5"/>
    <col min="263" max="263" width="30.140625" style="5" customWidth="1"/>
    <col min="264" max="264" width="65.7109375" style="5" customWidth="1"/>
    <col min="265" max="268" width="17.140625" style="5" customWidth="1"/>
    <col min="269" max="269" width="0" style="5" hidden="1" customWidth="1"/>
    <col min="270" max="270" width="10.140625" style="5" bestFit="1" customWidth="1"/>
    <col min="271" max="271" width="11" style="5" customWidth="1"/>
    <col min="272" max="518" width="9.140625" style="5"/>
    <col min="519" max="519" width="30.140625" style="5" customWidth="1"/>
    <col min="520" max="520" width="65.7109375" style="5" customWidth="1"/>
    <col min="521" max="524" width="17.140625" style="5" customWidth="1"/>
    <col min="525" max="525" width="0" style="5" hidden="1" customWidth="1"/>
    <col min="526" max="526" width="10.140625" style="5" bestFit="1" customWidth="1"/>
    <col min="527" max="527" width="11" style="5" customWidth="1"/>
    <col min="528" max="774" width="9.140625" style="5"/>
    <col min="775" max="775" width="30.140625" style="5" customWidth="1"/>
    <col min="776" max="776" width="65.7109375" style="5" customWidth="1"/>
    <col min="777" max="780" width="17.140625" style="5" customWidth="1"/>
    <col min="781" max="781" width="0" style="5" hidden="1" customWidth="1"/>
    <col min="782" max="782" width="10.140625" style="5" bestFit="1" customWidth="1"/>
    <col min="783" max="783" width="11" style="5" customWidth="1"/>
    <col min="784" max="1030" width="9.140625" style="5"/>
    <col min="1031" max="1031" width="30.140625" style="5" customWidth="1"/>
    <col min="1032" max="1032" width="65.7109375" style="5" customWidth="1"/>
    <col min="1033" max="1036" width="17.140625" style="5" customWidth="1"/>
    <col min="1037" max="1037" width="0" style="5" hidden="1" customWidth="1"/>
    <col min="1038" max="1038" width="10.140625" style="5" bestFit="1" customWidth="1"/>
    <col min="1039" max="1039" width="11" style="5" customWidth="1"/>
    <col min="1040" max="1286" width="9.140625" style="5"/>
    <col min="1287" max="1287" width="30.140625" style="5" customWidth="1"/>
    <col min="1288" max="1288" width="65.7109375" style="5" customWidth="1"/>
    <col min="1289" max="1292" width="17.140625" style="5" customWidth="1"/>
    <col min="1293" max="1293" width="0" style="5" hidden="1" customWidth="1"/>
    <col min="1294" max="1294" width="10.140625" style="5" bestFit="1" customWidth="1"/>
    <col min="1295" max="1295" width="11" style="5" customWidth="1"/>
    <col min="1296" max="1542" width="9.140625" style="5"/>
    <col min="1543" max="1543" width="30.140625" style="5" customWidth="1"/>
    <col min="1544" max="1544" width="65.7109375" style="5" customWidth="1"/>
    <col min="1545" max="1548" width="17.140625" style="5" customWidth="1"/>
    <col min="1549" max="1549" width="0" style="5" hidden="1" customWidth="1"/>
    <col min="1550" max="1550" width="10.140625" style="5" bestFit="1" customWidth="1"/>
    <col min="1551" max="1551" width="11" style="5" customWidth="1"/>
    <col min="1552" max="1798" width="9.140625" style="5"/>
    <col min="1799" max="1799" width="30.140625" style="5" customWidth="1"/>
    <col min="1800" max="1800" width="65.7109375" style="5" customWidth="1"/>
    <col min="1801" max="1804" width="17.140625" style="5" customWidth="1"/>
    <col min="1805" max="1805" width="0" style="5" hidden="1" customWidth="1"/>
    <col min="1806" max="1806" width="10.140625" style="5" bestFit="1" customWidth="1"/>
    <col min="1807" max="1807" width="11" style="5" customWidth="1"/>
    <col min="1808" max="2054" width="9.140625" style="5"/>
    <col min="2055" max="2055" width="30.140625" style="5" customWidth="1"/>
    <col min="2056" max="2056" width="65.7109375" style="5" customWidth="1"/>
    <col min="2057" max="2060" width="17.140625" style="5" customWidth="1"/>
    <col min="2061" max="2061" width="0" style="5" hidden="1" customWidth="1"/>
    <col min="2062" max="2062" width="10.140625" style="5" bestFit="1" customWidth="1"/>
    <col min="2063" max="2063" width="11" style="5" customWidth="1"/>
    <col min="2064" max="2310" width="9.140625" style="5"/>
    <col min="2311" max="2311" width="30.140625" style="5" customWidth="1"/>
    <col min="2312" max="2312" width="65.7109375" style="5" customWidth="1"/>
    <col min="2313" max="2316" width="17.140625" style="5" customWidth="1"/>
    <col min="2317" max="2317" width="0" style="5" hidden="1" customWidth="1"/>
    <col min="2318" max="2318" width="10.140625" style="5" bestFit="1" customWidth="1"/>
    <col min="2319" max="2319" width="11" style="5" customWidth="1"/>
    <col min="2320" max="2566" width="9.140625" style="5"/>
    <col min="2567" max="2567" width="30.140625" style="5" customWidth="1"/>
    <col min="2568" max="2568" width="65.7109375" style="5" customWidth="1"/>
    <col min="2569" max="2572" width="17.140625" style="5" customWidth="1"/>
    <col min="2573" max="2573" width="0" style="5" hidden="1" customWidth="1"/>
    <col min="2574" max="2574" width="10.140625" style="5" bestFit="1" customWidth="1"/>
    <col min="2575" max="2575" width="11" style="5" customWidth="1"/>
    <col min="2576" max="2822" width="9.140625" style="5"/>
    <col min="2823" max="2823" width="30.140625" style="5" customWidth="1"/>
    <col min="2824" max="2824" width="65.7109375" style="5" customWidth="1"/>
    <col min="2825" max="2828" width="17.140625" style="5" customWidth="1"/>
    <col min="2829" max="2829" width="0" style="5" hidden="1" customWidth="1"/>
    <col min="2830" max="2830" width="10.140625" style="5" bestFit="1" customWidth="1"/>
    <col min="2831" max="2831" width="11" style="5" customWidth="1"/>
    <col min="2832" max="3078" width="9.140625" style="5"/>
    <col min="3079" max="3079" width="30.140625" style="5" customWidth="1"/>
    <col min="3080" max="3080" width="65.7109375" style="5" customWidth="1"/>
    <col min="3081" max="3084" width="17.140625" style="5" customWidth="1"/>
    <col min="3085" max="3085" width="0" style="5" hidden="1" customWidth="1"/>
    <col min="3086" max="3086" width="10.140625" style="5" bestFit="1" customWidth="1"/>
    <col min="3087" max="3087" width="11" style="5" customWidth="1"/>
    <col min="3088" max="3334" width="9.140625" style="5"/>
    <col min="3335" max="3335" width="30.140625" style="5" customWidth="1"/>
    <col min="3336" max="3336" width="65.7109375" style="5" customWidth="1"/>
    <col min="3337" max="3340" width="17.140625" style="5" customWidth="1"/>
    <col min="3341" max="3341" width="0" style="5" hidden="1" customWidth="1"/>
    <col min="3342" max="3342" width="10.140625" style="5" bestFit="1" customWidth="1"/>
    <col min="3343" max="3343" width="11" style="5" customWidth="1"/>
    <col min="3344" max="3590" width="9.140625" style="5"/>
    <col min="3591" max="3591" width="30.140625" style="5" customWidth="1"/>
    <col min="3592" max="3592" width="65.7109375" style="5" customWidth="1"/>
    <col min="3593" max="3596" width="17.140625" style="5" customWidth="1"/>
    <col min="3597" max="3597" width="0" style="5" hidden="1" customWidth="1"/>
    <col min="3598" max="3598" width="10.140625" style="5" bestFit="1" customWidth="1"/>
    <col min="3599" max="3599" width="11" style="5" customWidth="1"/>
    <col min="3600" max="3846" width="9.140625" style="5"/>
    <col min="3847" max="3847" width="30.140625" style="5" customWidth="1"/>
    <col min="3848" max="3848" width="65.7109375" style="5" customWidth="1"/>
    <col min="3849" max="3852" width="17.140625" style="5" customWidth="1"/>
    <col min="3853" max="3853" width="0" style="5" hidden="1" customWidth="1"/>
    <col min="3854" max="3854" width="10.140625" style="5" bestFit="1" customWidth="1"/>
    <col min="3855" max="3855" width="11" style="5" customWidth="1"/>
    <col min="3856" max="4102" width="9.140625" style="5"/>
    <col min="4103" max="4103" width="30.140625" style="5" customWidth="1"/>
    <col min="4104" max="4104" width="65.7109375" style="5" customWidth="1"/>
    <col min="4105" max="4108" width="17.140625" style="5" customWidth="1"/>
    <col min="4109" max="4109" width="0" style="5" hidden="1" customWidth="1"/>
    <col min="4110" max="4110" width="10.140625" style="5" bestFit="1" customWidth="1"/>
    <col min="4111" max="4111" width="11" style="5" customWidth="1"/>
    <col min="4112" max="4358" width="9.140625" style="5"/>
    <col min="4359" max="4359" width="30.140625" style="5" customWidth="1"/>
    <col min="4360" max="4360" width="65.7109375" style="5" customWidth="1"/>
    <col min="4361" max="4364" width="17.140625" style="5" customWidth="1"/>
    <col min="4365" max="4365" width="0" style="5" hidden="1" customWidth="1"/>
    <col min="4366" max="4366" width="10.140625" style="5" bestFit="1" customWidth="1"/>
    <col min="4367" max="4367" width="11" style="5" customWidth="1"/>
    <col min="4368" max="4614" width="9.140625" style="5"/>
    <col min="4615" max="4615" width="30.140625" style="5" customWidth="1"/>
    <col min="4616" max="4616" width="65.7109375" style="5" customWidth="1"/>
    <col min="4617" max="4620" width="17.140625" style="5" customWidth="1"/>
    <col min="4621" max="4621" width="0" style="5" hidden="1" customWidth="1"/>
    <col min="4622" max="4622" width="10.140625" style="5" bestFit="1" customWidth="1"/>
    <col min="4623" max="4623" width="11" style="5" customWidth="1"/>
    <col min="4624" max="4870" width="9.140625" style="5"/>
    <col min="4871" max="4871" width="30.140625" style="5" customWidth="1"/>
    <col min="4872" max="4872" width="65.7109375" style="5" customWidth="1"/>
    <col min="4873" max="4876" width="17.140625" style="5" customWidth="1"/>
    <col min="4877" max="4877" width="0" style="5" hidden="1" customWidth="1"/>
    <col min="4878" max="4878" width="10.140625" style="5" bestFit="1" customWidth="1"/>
    <col min="4879" max="4879" width="11" style="5" customWidth="1"/>
    <col min="4880" max="5126" width="9.140625" style="5"/>
    <col min="5127" max="5127" width="30.140625" style="5" customWidth="1"/>
    <col min="5128" max="5128" width="65.7109375" style="5" customWidth="1"/>
    <col min="5129" max="5132" width="17.140625" style="5" customWidth="1"/>
    <col min="5133" max="5133" width="0" style="5" hidden="1" customWidth="1"/>
    <col min="5134" max="5134" width="10.140625" style="5" bestFit="1" customWidth="1"/>
    <col min="5135" max="5135" width="11" style="5" customWidth="1"/>
    <col min="5136" max="5382" width="9.140625" style="5"/>
    <col min="5383" max="5383" width="30.140625" style="5" customWidth="1"/>
    <col min="5384" max="5384" width="65.7109375" style="5" customWidth="1"/>
    <col min="5385" max="5388" width="17.140625" style="5" customWidth="1"/>
    <col min="5389" max="5389" width="0" style="5" hidden="1" customWidth="1"/>
    <col min="5390" max="5390" width="10.140625" style="5" bestFit="1" customWidth="1"/>
    <col min="5391" max="5391" width="11" style="5" customWidth="1"/>
    <col min="5392" max="5638" width="9.140625" style="5"/>
    <col min="5639" max="5639" width="30.140625" style="5" customWidth="1"/>
    <col min="5640" max="5640" width="65.7109375" style="5" customWidth="1"/>
    <col min="5641" max="5644" width="17.140625" style="5" customWidth="1"/>
    <col min="5645" max="5645" width="0" style="5" hidden="1" customWidth="1"/>
    <col min="5646" max="5646" width="10.140625" style="5" bestFit="1" customWidth="1"/>
    <col min="5647" max="5647" width="11" style="5" customWidth="1"/>
    <col min="5648" max="5894" width="9.140625" style="5"/>
    <col min="5895" max="5895" width="30.140625" style="5" customWidth="1"/>
    <col min="5896" max="5896" width="65.7109375" style="5" customWidth="1"/>
    <col min="5897" max="5900" width="17.140625" style="5" customWidth="1"/>
    <col min="5901" max="5901" width="0" style="5" hidden="1" customWidth="1"/>
    <col min="5902" max="5902" width="10.140625" style="5" bestFit="1" customWidth="1"/>
    <col min="5903" max="5903" width="11" style="5" customWidth="1"/>
    <col min="5904" max="6150" width="9.140625" style="5"/>
    <col min="6151" max="6151" width="30.140625" style="5" customWidth="1"/>
    <col min="6152" max="6152" width="65.7109375" style="5" customWidth="1"/>
    <col min="6153" max="6156" width="17.140625" style="5" customWidth="1"/>
    <col min="6157" max="6157" width="0" style="5" hidden="1" customWidth="1"/>
    <col min="6158" max="6158" width="10.140625" style="5" bestFit="1" customWidth="1"/>
    <col min="6159" max="6159" width="11" style="5" customWidth="1"/>
    <col min="6160" max="6406" width="9.140625" style="5"/>
    <col min="6407" max="6407" width="30.140625" style="5" customWidth="1"/>
    <col min="6408" max="6408" width="65.7109375" style="5" customWidth="1"/>
    <col min="6409" max="6412" width="17.140625" style="5" customWidth="1"/>
    <col min="6413" max="6413" width="0" style="5" hidden="1" customWidth="1"/>
    <col min="6414" max="6414" width="10.140625" style="5" bestFit="1" customWidth="1"/>
    <col min="6415" max="6415" width="11" style="5" customWidth="1"/>
    <col min="6416" max="6662" width="9.140625" style="5"/>
    <col min="6663" max="6663" width="30.140625" style="5" customWidth="1"/>
    <col min="6664" max="6664" width="65.7109375" style="5" customWidth="1"/>
    <col min="6665" max="6668" width="17.140625" style="5" customWidth="1"/>
    <col min="6669" max="6669" width="0" style="5" hidden="1" customWidth="1"/>
    <col min="6670" max="6670" width="10.140625" style="5" bestFit="1" customWidth="1"/>
    <col min="6671" max="6671" width="11" style="5" customWidth="1"/>
    <col min="6672" max="6918" width="9.140625" style="5"/>
    <col min="6919" max="6919" width="30.140625" style="5" customWidth="1"/>
    <col min="6920" max="6920" width="65.7109375" style="5" customWidth="1"/>
    <col min="6921" max="6924" width="17.140625" style="5" customWidth="1"/>
    <col min="6925" max="6925" width="0" style="5" hidden="1" customWidth="1"/>
    <col min="6926" max="6926" width="10.140625" style="5" bestFit="1" customWidth="1"/>
    <col min="6927" max="6927" width="11" style="5" customWidth="1"/>
    <col min="6928" max="7174" width="9.140625" style="5"/>
    <col min="7175" max="7175" width="30.140625" style="5" customWidth="1"/>
    <col min="7176" max="7176" width="65.7109375" style="5" customWidth="1"/>
    <col min="7177" max="7180" width="17.140625" style="5" customWidth="1"/>
    <col min="7181" max="7181" width="0" style="5" hidden="1" customWidth="1"/>
    <col min="7182" max="7182" width="10.140625" style="5" bestFit="1" customWidth="1"/>
    <col min="7183" max="7183" width="11" style="5" customWidth="1"/>
    <col min="7184" max="7430" width="9.140625" style="5"/>
    <col min="7431" max="7431" width="30.140625" style="5" customWidth="1"/>
    <col min="7432" max="7432" width="65.7109375" style="5" customWidth="1"/>
    <col min="7433" max="7436" width="17.140625" style="5" customWidth="1"/>
    <col min="7437" max="7437" width="0" style="5" hidden="1" customWidth="1"/>
    <col min="7438" max="7438" width="10.140625" style="5" bestFit="1" customWidth="1"/>
    <col min="7439" max="7439" width="11" style="5" customWidth="1"/>
    <col min="7440" max="7686" width="9.140625" style="5"/>
    <col min="7687" max="7687" width="30.140625" style="5" customWidth="1"/>
    <col min="7688" max="7688" width="65.7109375" style="5" customWidth="1"/>
    <col min="7689" max="7692" width="17.140625" style="5" customWidth="1"/>
    <col min="7693" max="7693" width="0" style="5" hidden="1" customWidth="1"/>
    <col min="7694" max="7694" width="10.140625" style="5" bestFit="1" customWidth="1"/>
    <col min="7695" max="7695" width="11" style="5" customWidth="1"/>
    <col min="7696" max="7942" width="9.140625" style="5"/>
    <col min="7943" max="7943" width="30.140625" style="5" customWidth="1"/>
    <col min="7944" max="7944" width="65.7109375" style="5" customWidth="1"/>
    <col min="7945" max="7948" width="17.140625" style="5" customWidth="1"/>
    <col min="7949" max="7949" width="0" style="5" hidden="1" customWidth="1"/>
    <col min="7950" max="7950" width="10.140625" style="5" bestFit="1" customWidth="1"/>
    <col min="7951" max="7951" width="11" style="5" customWidth="1"/>
    <col min="7952" max="8198" width="9.140625" style="5"/>
    <col min="8199" max="8199" width="30.140625" style="5" customWidth="1"/>
    <col min="8200" max="8200" width="65.7109375" style="5" customWidth="1"/>
    <col min="8201" max="8204" width="17.140625" style="5" customWidth="1"/>
    <col min="8205" max="8205" width="0" style="5" hidden="1" customWidth="1"/>
    <col min="8206" max="8206" width="10.140625" style="5" bestFit="1" customWidth="1"/>
    <col min="8207" max="8207" width="11" style="5" customWidth="1"/>
    <col min="8208" max="8454" width="9.140625" style="5"/>
    <col min="8455" max="8455" width="30.140625" style="5" customWidth="1"/>
    <col min="8456" max="8456" width="65.7109375" style="5" customWidth="1"/>
    <col min="8457" max="8460" width="17.140625" style="5" customWidth="1"/>
    <col min="8461" max="8461" width="0" style="5" hidden="1" customWidth="1"/>
    <col min="8462" max="8462" width="10.140625" style="5" bestFit="1" customWidth="1"/>
    <col min="8463" max="8463" width="11" style="5" customWidth="1"/>
    <col min="8464" max="8710" width="9.140625" style="5"/>
    <col min="8711" max="8711" width="30.140625" style="5" customWidth="1"/>
    <col min="8712" max="8712" width="65.7109375" style="5" customWidth="1"/>
    <col min="8713" max="8716" width="17.140625" style="5" customWidth="1"/>
    <col min="8717" max="8717" width="0" style="5" hidden="1" customWidth="1"/>
    <col min="8718" max="8718" width="10.140625" style="5" bestFit="1" customWidth="1"/>
    <col min="8719" max="8719" width="11" style="5" customWidth="1"/>
    <col min="8720" max="8966" width="9.140625" style="5"/>
    <col min="8967" max="8967" width="30.140625" style="5" customWidth="1"/>
    <col min="8968" max="8968" width="65.7109375" style="5" customWidth="1"/>
    <col min="8969" max="8972" width="17.140625" style="5" customWidth="1"/>
    <col min="8973" max="8973" width="0" style="5" hidden="1" customWidth="1"/>
    <col min="8974" max="8974" width="10.140625" style="5" bestFit="1" customWidth="1"/>
    <col min="8975" max="8975" width="11" style="5" customWidth="1"/>
    <col min="8976" max="9222" width="9.140625" style="5"/>
    <col min="9223" max="9223" width="30.140625" style="5" customWidth="1"/>
    <col min="9224" max="9224" width="65.7109375" style="5" customWidth="1"/>
    <col min="9225" max="9228" width="17.140625" style="5" customWidth="1"/>
    <col min="9229" max="9229" width="0" style="5" hidden="1" customWidth="1"/>
    <col min="9230" max="9230" width="10.140625" style="5" bestFit="1" customWidth="1"/>
    <col min="9231" max="9231" width="11" style="5" customWidth="1"/>
    <col min="9232" max="9478" width="9.140625" style="5"/>
    <col min="9479" max="9479" width="30.140625" style="5" customWidth="1"/>
    <col min="9480" max="9480" width="65.7109375" style="5" customWidth="1"/>
    <col min="9481" max="9484" width="17.140625" style="5" customWidth="1"/>
    <col min="9485" max="9485" width="0" style="5" hidden="1" customWidth="1"/>
    <col min="9486" max="9486" width="10.140625" style="5" bestFit="1" customWidth="1"/>
    <col min="9487" max="9487" width="11" style="5" customWidth="1"/>
    <col min="9488" max="9734" width="9.140625" style="5"/>
    <col min="9735" max="9735" width="30.140625" style="5" customWidth="1"/>
    <col min="9736" max="9736" width="65.7109375" style="5" customWidth="1"/>
    <col min="9737" max="9740" width="17.140625" style="5" customWidth="1"/>
    <col min="9741" max="9741" width="0" style="5" hidden="1" customWidth="1"/>
    <col min="9742" max="9742" width="10.140625" style="5" bestFit="1" customWidth="1"/>
    <col min="9743" max="9743" width="11" style="5" customWidth="1"/>
    <col min="9744" max="9990" width="9.140625" style="5"/>
    <col min="9991" max="9991" width="30.140625" style="5" customWidth="1"/>
    <col min="9992" max="9992" width="65.7109375" style="5" customWidth="1"/>
    <col min="9993" max="9996" width="17.140625" style="5" customWidth="1"/>
    <col min="9997" max="9997" width="0" style="5" hidden="1" customWidth="1"/>
    <col min="9998" max="9998" width="10.140625" style="5" bestFit="1" customWidth="1"/>
    <col min="9999" max="9999" width="11" style="5" customWidth="1"/>
    <col min="10000" max="10246" width="9.140625" style="5"/>
    <col min="10247" max="10247" width="30.140625" style="5" customWidth="1"/>
    <col min="10248" max="10248" width="65.7109375" style="5" customWidth="1"/>
    <col min="10249" max="10252" width="17.140625" style="5" customWidth="1"/>
    <col min="10253" max="10253" width="0" style="5" hidden="1" customWidth="1"/>
    <col min="10254" max="10254" width="10.140625" style="5" bestFit="1" customWidth="1"/>
    <col min="10255" max="10255" width="11" style="5" customWidth="1"/>
    <col min="10256" max="10502" width="9.140625" style="5"/>
    <col min="10503" max="10503" width="30.140625" style="5" customWidth="1"/>
    <col min="10504" max="10504" width="65.7109375" style="5" customWidth="1"/>
    <col min="10505" max="10508" width="17.140625" style="5" customWidth="1"/>
    <col min="10509" max="10509" width="0" style="5" hidden="1" customWidth="1"/>
    <col min="10510" max="10510" width="10.140625" style="5" bestFit="1" customWidth="1"/>
    <col min="10511" max="10511" width="11" style="5" customWidth="1"/>
    <col min="10512" max="10758" width="9.140625" style="5"/>
    <col min="10759" max="10759" width="30.140625" style="5" customWidth="1"/>
    <col min="10760" max="10760" width="65.7109375" style="5" customWidth="1"/>
    <col min="10761" max="10764" width="17.140625" style="5" customWidth="1"/>
    <col min="10765" max="10765" width="0" style="5" hidden="1" customWidth="1"/>
    <col min="10766" max="10766" width="10.140625" style="5" bestFit="1" customWidth="1"/>
    <col min="10767" max="10767" width="11" style="5" customWidth="1"/>
    <col min="10768" max="11014" width="9.140625" style="5"/>
    <col min="11015" max="11015" width="30.140625" style="5" customWidth="1"/>
    <col min="11016" max="11016" width="65.7109375" style="5" customWidth="1"/>
    <col min="11017" max="11020" width="17.140625" style="5" customWidth="1"/>
    <col min="11021" max="11021" width="0" style="5" hidden="1" customWidth="1"/>
    <col min="11022" max="11022" width="10.140625" style="5" bestFit="1" customWidth="1"/>
    <col min="11023" max="11023" width="11" style="5" customWidth="1"/>
    <col min="11024" max="11270" width="9.140625" style="5"/>
    <col min="11271" max="11271" width="30.140625" style="5" customWidth="1"/>
    <col min="11272" max="11272" width="65.7109375" style="5" customWidth="1"/>
    <col min="11273" max="11276" width="17.140625" style="5" customWidth="1"/>
    <col min="11277" max="11277" width="0" style="5" hidden="1" customWidth="1"/>
    <col min="11278" max="11278" width="10.140625" style="5" bestFit="1" customWidth="1"/>
    <col min="11279" max="11279" width="11" style="5" customWidth="1"/>
    <col min="11280" max="11526" width="9.140625" style="5"/>
    <col min="11527" max="11527" width="30.140625" style="5" customWidth="1"/>
    <col min="11528" max="11528" width="65.7109375" style="5" customWidth="1"/>
    <col min="11529" max="11532" width="17.140625" style="5" customWidth="1"/>
    <col min="11533" max="11533" width="0" style="5" hidden="1" customWidth="1"/>
    <col min="11534" max="11534" width="10.140625" style="5" bestFit="1" customWidth="1"/>
    <col min="11535" max="11535" width="11" style="5" customWidth="1"/>
    <col min="11536" max="11782" width="9.140625" style="5"/>
    <col min="11783" max="11783" width="30.140625" style="5" customWidth="1"/>
    <col min="11784" max="11784" width="65.7109375" style="5" customWidth="1"/>
    <col min="11785" max="11788" width="17.140625" style="5" customWidth="1"/>
    <col min="11789" max="11789" width="0" style="5" hidden="1" customWidth="1"/>
    <col min="11790" max="11790" width="10.140625" style="5" bestFit="1" customWidth="1"/>
    <col min="11791" max="11791" width="11" style="5" customWidth="1"/>
    <col min="11792" max="12038" width="9.140625" style="5"/>
    <col min="12039" max="12039" width="30.140625" style="5" customWidth="1"/>
    <col min="12040" max="12040" width="65.7109375" style="5" customWidth="1"/>
    <col min="12041" max="12044" width="17.140625" style="5" customWidth="1"/>
    <col min="12045" max="12045" width="0" style="5" hidden="1" customWidth="1"/>
    <col min="12046" max="12046" width="10.140625" style="5" bestFit="1" customWidth="1"/>
    <col min="12047" max="12047" width="11" style="5" customWidth="1"/>
    <col min="12048" max="12294" width="9.140625" style="5"/>
    <col min="12295" max="12295" width="30.140625" style="5" customWidth="1"/>
    <col min="12296" max="12296" width="65.7109375" style="5" customWidth="1"/>
    <col min="12297" max="12300" width="17.140625" style="5" customWidth="1"/>
    <col min="12301" max="12301" width="0" style="5" hidden="1" customWidth="1"/>
    <col min="12302" max="12302" width="10.140625" style="5" bestFit="1" customWidth="1"/>
    <col min="12303" max="12303" width="11" style="5" customWidth="1"/>
    <col min="12304" max="12550" width="9.140625" style="5"/>
    <col min="12551" max="12551" width="30.140625" style="5" customWidth="1"/>
    <col min="12552" max="12552" width="65.7109375" style="5" customWidth="1"/>
    <col min="12553" max="12556" width="17.140625" style="5" customWidth="1"/>
    <col min="12557" max="12557" width="0" style="5" hidden="1" customWidth="1"/>
    <col min="12558" max="12558" width="10.140625" style="5" bestFit="1" customWidth="1"/>
    <col min="12559" max="12559" width="11" style="5" customWidth="1"/>
    <col min="12560" max="12806" width="9.140625" style="5"/>
    <col min="12807" max="12807" width="30.140625" style="5" customWidth="1"/>
    <col min="12808" max="12808" width="65.7109375" style="5" customWidth="1"/>
    <col min="12809" max="12812" width="17.140625" style="5" customWidth="1"/>
    <col min="12813" max="12813" width="0" style="5" hidden="1" customWidth="1"/>
    <col min="12814" max="12814" width="10.140625" style="5" bestFit="1" customWidth="1"/>
    <col min="12815" max="12815" width="11" style="5" customWidth="1"/>
    <col min="12816" max="13062" width="9.140625" style="5"/>
    <col min="13063" max="13063" width="30.140625" style="5" customWidth="1"/>
    <col min="13064" max="13064" width="65.7109375" style="5" customWidth="1"/>
    <col min="13065" max="13068" width="17.140625" style="5" customWidth="1"/>
    <col min="13069" max="13069" width="0" style="5" hidden="1" customWidth="1"/>
    <col min="13070" max="13070" width="10.140625" style="5" bestFit="1" customWidth="1"/>
    <col min="13071" max="13071" width="11" style="5" customWidth="1"/>
    <col min="13072" max="13318" width="9.140625" style="5"/>
    <col min="13319" max="13319" width="30.140625" style="5" customWidth="1"/>
    <col min="13320" max="13320" width="65.7109375" style="5" customWidth="1"/>
    <col min="13321" max="13324" width="17.140625" style="5" customWidth="1"/>
    <col min="13325" max="13325" width="0" style="5" hidden="1" customWidth="1"/>
    <col min="13326" max="13326" width="10.140625" style="5" bestFit="1" customWidth="1"/>
    <col min="13327" max="13327" width="11" style="5" customWidth="1"/>
    <col min="13328" max="13574" width="9.140625" style="5"/>
    <col min="13575" max="13575" width="30.140625" style="5" customWidth="1"/>
    <col min="13576" max="13576" width="65.7109375" style="5" customWidth="1"/>
    <col min="13577" max="13580" width="17.140625" style="5" customWidth="1"/>
    <col min="13581" max="13581" width="0" style="5" hidden="1" customWidth="1"/>
    <col min="13582" max="13582" width="10.140625" style="5" bestFit="1" customWidth="1"/>
    <col min="13583" max="13583" width="11" style="5" customWidth="1"/>
    <col min="13584" max="13830" width="9.140625" style="5"/>
    <col min="13831" max="13831" width="30.140625" style="5" customWidth="1"/>
    <col min="13832" max="13832" width="65.7109375" style="5" customWidth="1"/>
    <col min="13833" max="13836" width="17.140625" style="5" customWidth="1"/>
    <col min="13837" max="13837" width="0" style="5" hidden="1" customWidth="1"/>
    <col min="13838" max="13838" width="10.140625" style="5" bestFit="1" customWidth="1"/>
    <col min="13839" max="13839" width="11" style="5" customWidth="1"/>
    <col min="13840" max="14086" width="9.140625" style="5"/>
    <col min="14087" max="14087" width="30.140625" style="5" customWidth="1"/>
    <col min="14088" max="14088" width="65.7109375" style="5" customWidth="1"/>
    <col min="14089" max="14092" width="17.140625" style="5" customWidth="1"/>
    <col min="14093" max="14093" width="0" style="5" hidden="1" customWidth="1"/>
    <col min="14094" max="14094" width="10.140625" style="5" bestFit="1" customWidth="1"/>
    <col min="14095" max="14095" width="11" style="5" customWidth="1"/>
    <col min="14096" max="14342" width="9.140625" style="5"/>
    <col min="14343" max="14343" width="30.140625" style="5" customWidth="1"/>
    <col min="14344" max="14344" width="65.7109375" style="5" customWidth="1"/>
    <col min="14345" max="14348" width="17.140625" style="5" customWidth="1"/>
    <col min="14349" max="14349" width="0" style="5" hidden="1" customWidth="1"/>
    <col min="14350" max="14350" width="10.140625" style="5" bestFit="1" customWidth="1"/>
    <col min="14351" max="14351" width="11" style="5" customWidth="1"/>
    <col min="14352" max="14598" width="9.140625" style="5"/>
    <col min="14599" max="14599" width="30.140625" style="5" customWidth="1"/>
    <col min="14600" max="14600" width="65.7109375" style="5" customWidth="1"/>
    <col min="14601" max="14604" width="17.140625" style="5" customWidth="1"/>
    <col min="14605" max="14605" width="0" style="5" hidden="1" customWidth="1"/>
    <col min="14606" max="14606" width="10.140625" style="5" bestFit="1" customWidth="1"/>
    <col min="14607" max="14607" width="11" style="5" customWidth="1"/>
    <col min="14608" max="14854" width="9.140625" style="5"/>
    <col min="14855" max="14855" width="30.140625" style="5" customWidth="1"/>
    <col min="14856" max="14856" width="65.7109375" style="5" customWidth="1"/>
    <col min="14857" max="14860" width="17.140625" style="5" customWidth="1"/>
    <col min="14861" max="14861" width="0" style="5" hidden="1" customWidth="1"/>
    <col min="14862" max="14862" width="10.140625" style="5" bestFit="1" customWidth="1"/>
    <col min="14863" max="14863" width="11" style="5" customWidth="1"/>
    <col min="14864" max="15110" width="9.140625" style="5"/>
    <col min="15111" max="15111" width="30.140625" style="5" customWidth="1"/>
    <col min="15112" max="15112" width="65.7109375" style="5" customWidth="1"/>
    <col min="15113" max="15116" width="17.140625" style="5" customWidth="1"/>
    <col min="15117" max="15117" width="0" style="5" hidden="1" customWidth="1"/>
    <col min="15118" max="15118" width="10.140625" style="5" bestFit="1" customWidth="1"/>
    <col min="15119" max="15119" width="11" style="5" customWidth="1"/>
    <col min="15120" max="15366" width="9.140625" style="5"/>
    <col min="15367" max="15367" width="30.140625" style="5" customWidth="1"/>
    <col min="15368" max="15368" width="65.7109375" style="5" customWidth="1"/>
    <col min="15369" max="15372" width="17.140625" style="5" customWidth="1"/>
    <col min="15373" max="15373" width="0" style="5" hidden="1" customWidth="1"/>
    <col min="15374" max="15374" width="10.140625" style="5" bestFit="1" customWidth="1"/>
    <col min="15375" max="15375" width="11" style="5" customWidth="1"/>
    <col min="15376" max="15622" width="9.140625" style="5"/>
    <col min="15623" max="15623" width="30.140625" style="5" customWidth="1"/>
    <col min="15624" max="15624" width="65.7109375" style="5" customWidth="1"/>
    <col min="15625" max="15628" width="17.140625" style="5" customWidth="1"/>
    <col min="15629" max="15629" width="0" style="5" hidden="1" customWidth="1"/>
    <col min="15630" max="15630" width="10.140625" style="5" bestFit="1" customWidth="1"/>
    <col min="15631" max="15631" width="11" style="5" customWidth="1"/>
    <col min="15632" max="15878" width="9.140625" style="5"/>
    <col min="15879" max="15879" width="30.140625" style="5" customWidth="1"/>
    <col min="15880" max="15880" width="65.7109375" style="5" customWidth="1"/>
    <col min="15881" max="15884" width="17.140625" style="5" customWidth="1"/>
    <col min="15885" max="15885" width="0" style="5" hidden="1" customWidth="1"/>
    <col min="15886" max="15886" width="10.140625" style="5" bestFit="1" customWidth="1"/>
    <col min="15887" max="15887" width="11" style="5" customWidth="1"/>
    <col min="15888" max="16134" width="9.140625" style="5"/>
    <col min="16135" max="16135" width="30.140625" style="5" customWidth="1"/>
    <col min="16136" max="16136" width="65.7109375" style="5" customWidth="1"/>
    <col min="16137" max="16140" width="17.140625" style="5" customWidth="1"/>
    <col min="16141" max="16141" width="0" style="5" hidden="1" customWidth="1"/>
    <col min="16142" max="16142" width="10.140625" style="5" bestFit="1" customWidth="1"/>
    <col min="16143" max="16143" width="11" style="5" customWidth="1"/>
    <col min="16144" max="16384" width="9.140625" style="5"/>
  </cols>
  <sheetData>
    <row r="1" spans="1:248" s="4" customFormat="1" ht="15.75" x14ac:dyDescent="0.25">
      <c r="A1" s="1"/>
      <c r="B1" s="1"/>
      <c r="C1" s="2"/>
      <c r="D1" s="2"/>
      <c r="E1" s="2"/>
      <c r="F1" s="2"/>
      <c r="G1" s="2"/>
      <c r="H1" s="3"/>
      <c r="I1" s="2"/>
      <c r="J1" s="2"/>
      <c r="K1" s="2"/>
      <c r="L1" s="2"/>
      <c r="M1" s="2" t="s">
        <v>409</v>
      </c>
      <c r="N1" s="2"/>
    </row>
    <row r="2" spans="1:248" ht="15.75" x14ac:dyDescent="0.25">
      <c r="A2" s="81" t="s">
        <v>0</v>
      </c>
      <c r="B2" s="81"/>
      <c r="C2" s="81"/>
      <c r="D2" s="81"/>
      <c r="E2" s="81"/>
      <c r="F2" s="81"/>
      <c r="G2" s="81"/>
      <c r="H2" s="81"/>
      <c r="I2" s="81"/>
      <c r="J2" s="6"/>
      <c r="K2" s="6"/>
      <c r="L2" s="6"/>
      <c r="M2" s="6"/>
      <c r="N2" s="6"/>
    </row>
    <row r="3" spans="1:248" ht="15.75" x14ac:dyDescent="0.25">
      <c r="A3" s="7"/>
      <c r="B3" s="7"/>
      <c r="C3" s="7"/>
      <c r="D3" s="7"/>
      <c r="E3" s="7"/>
      <c r="F3" s="7"/>
      <c r="G3" s="8"/>
      <c r="H3" s="9"/>
      <c r="I3" s="7"/>
      <c r="J3" s="7"/>
      <c r="K3" s="7"/>
      <c r="L3" s="7"/>
      <c r="M3" s="86" t="s">
        <v>1</v>
      </c>
      <c r="N3" s="86"/>
    </row>
    <row r="4" spans="1:248" ht="36" customHeight="1" x14ac:dyDescent="0.25">
      <c r="A4" s="10" t="s">
        <v>2</v>
      </c>
      <c r="B4" s="10" t="s">
        <v>3</v>
      </c>
      <c r="C4" s="10" t="s">
        <v>4</v>
      </c>
      <c r="D4" s="10" t="s">
        <v>5</v>
      </c>
      <c r="E4" s="10" t="s">
        <v>6</v>
      </c>
      <c r="F4" s="10" t="s">
        <v>7</v>
      </c>
      <c r="G4" s="10" t="s">
        <v>8</v>
      </c>
      <c r="H4" s="11" t="s">
        <v>9</v>
      </c>
      <c r="I4" s="10" t="s">
        <v>10</v>
      </c>
      <c r="J4" s="10" t="s">
        <v>410</v>
      </c>
      <c r="K4" s="11" t="s">
        <v>411</v>
      </c>
      <c r="L4" s="10" t="s">
        <v>11</v>
      </c>
      <c r="M4" s="10" t="s">
        <v>412</v>
      </c>
      <c r="N4" s="11" t="s">
        <v>411</v>
      </c>
    </row>
    <row r="5" spans="1:248" s="17" customFormat="1" ht="15.75" x14ac:dyDescent="0.25">
      <c r="A5" s="12" t="s">
        <v>12</v>
      </c>
      <c r="B5" s="13" t="s">
        <v>13</v>
      </c>
      <c r="C5" s="14">
        <f>SUM(C7:C12)</f>
        <v>1195199.3</v>
      </c>
      <c r="D5" s="14">
        <f>SUM(D7:D12)</f>
        <v>1195199.3</v>
      </c>
      <c r="E5" s="14">
        <f>SUM(E7:E12)</f>
        <v>1229570.0000000002</v>
      </c>
      <c r="F5" s="14">
        <f>SUM(F7:F12)</f>
        <v>1252101.3</v>
      </c>
      <c r="G5" s="15">
        <f>F5-E5</f>
        <v>22531.299999999814</v>
      </c>
      <c r="H5" s="16"/>
      <c r="I5" s="14">
        <f>SUM(I7:I12)</f>
        <v>1272164.2</v>
      </c>
      <c r="J5" s="14">
        <f>SUM(J7:J12)</f>
        <v>1272164.2</v>
      </c>
      <c r="K5" s="15">
        <f>J5-I5</f>
        <v>0</v>
      </c>
      <c r="L5" s="14">
        <f>SUM(L7:L12)</f>
        <v>1326564.1000000001</v>
      </c>
      <c r="M5" s="14">
        <f>SUM(M7:M12)</f>
        <v>1326564.1000000001</v>
      </c>
      <c r="N5" s="78">
        <f>M5-L5</f>
        <v>0</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row>
    <row r="6" spans="1:248" ht="78.75" x14ac:dyDescent="0.25">
      <c r="A6" s="18"/>
      <c r="B6" s="19" t="s">
        <v>14</v>
      </c>
      <c r="C6" s="20">
        <f>((C7+C8+C9+C10)*17.01514368/32.01514368)+C11+(C12*17.01514368/30.01514368)</f>
        <v>638866.9662593992</v>
      </c>
      <c r="D6" s="20">
        <f>((D7+D8+D9+D10)*17.01514368/32.01514368)+D11+(D12*17.01514368/30.01514368)</f>
        <v>638866.9662593992</v>
      </c>
      <c r="E6" s="20">
        <f>((E7+E8+E9+E10)*17.01514368/32.01514368)+E11+(E12*17.01514368/30.01514368)</f>
        <v>657134.0215232342</v>
      </c>
      <c r="F6" s="20">
        <f>((F7+F8+F9+F10)*17.01514368/32.01514368)+F11+(F12*17.01514368/30.01514368)</f>
        <v>669427.49257872463</v>
      </c>
      <c r="G6" s="15">
        <f t="shared" ref="G6:G69" si="0">F6-E6</f>
        <v>12293.47105549043</v>
      </c>
      <c r="H6" s="16"/>
      <c r="I6" s="20">
        <f>((I7+I8+I9+I10)*17.05801761/32.05801761)+I11+(I12*17.05801761/30.05801761)</f>
        <v>680658.65959051857</v>
      </c>
      <c r="J6" s="20">
        <f>((J7+J8+J9+J10)*17.05801761/32.05801761)+J11+(J12*17.05801761/30.05801761)</f>
        <v>680658.65959051857</v>
      </c>
      <c r="K6" s="15">
        <f t="shared" ref="K6:K69" si="1">J6-I6</f>
        <v>0</v>
      </c>
      <c r="L6" s="20">
        <f>((L7+L8+L9+L10)*17.16330128/32.16330128)+L11+(L12*17.16330128/30.16330128)</f>
        <v>711730.31969583104</v>
      </c>
      <c r="M6" s="20">
        <f>((M7+M8+M9+M10)*17.16330128/32.16330128)+M11+(M12*17.16330128/30.16330128)</f>
        <v>711730.31969583104</v>
      </c>
      <c r="N6" s="78">
        <f t="shared" ref="N6:N69" si="2">M6-L6</f>
        <v>0</v>
      </c>
    </row>
    <row r="7" spans="1:248" ht="94.5" x14ac:dyDescent="0.25">
      <c r="A7" s="82" t="s">
        <v>15</v>
      </c>
      <c r="B7" s="21" t="s">
        <v>16</v>
      </c>
      <c r="C7" s="15">
        <v>1060253.8999999999</v>
      </c>
      <c r="D7" s="15">
        <v>1060253.8999999999</v>
      </c>
      <c r="E7" s="15">
        <v>1094624.6000000001</v>
      </c>
      <c r="F7" s="15">
        <v>1104155.8999999999</v>
      </c>
      <c r="G7" s="15">
        <f t="shared" si="0"/>
        <v>9531.2999999998137</v>
      </c>
      <c r="H7" s="16" t="s">
        <v>17</v>
      </c>
      <c r="I7" s="22">
        <v>1134007.2</v>
      </c>
      <c r="J7" s="22">
        <v>1134007.2</v>
      </c>
      <c r="K7" s="15">
        <f t="shared" si="1"/>
        <v>0</v>
      </c>
      <c r="L7" s="22">
        <v>1184998.6000000001</v>
      </c>
      <c r="M7" s="22">
        <v>1184998.6000000001</v>
      </c>
      <c r="N7" s="78">
        <f t="shared" si="2"/>
        <v>0</v>
      </c>
    </row>
    <row r="8" spans="1:248" ht="63" x14ac:dyDescent="0.25">
      <c r="A8" s="83"/>
      <c r="B8" s="21" t="s">
        <v>18</v>
      </c>
      <c r="C8" s="15">
        <v>53089.9</v>
      </c>
      <c r="D8" s="15">
        <v>53089.9</v>
      </c>
      <c r="E8" s="15">
        <v>53089.9</v>
      </c>
      <c r="F8" s="15">
        <v>53089.9</v>
      </c>
      <c r="G8" s="15">
        <f t="shared" si="0"/>
        <v>0</v>
      </c>
      <c r="H8" s="16"/>
      <c r="I8" s="22">
        <v>54171.1</v>
      </c>
      <c r="J8" s="22">
        <v>54171.1</v>
      </c>
      <c r="K8" s="15">
        <f t="shared" si="1"/>
        <v>0</v>
      </c>
      <c r="L8" s="22">
        <v>55327.199999999997</v>
      </c>
      <c r="M8" s="22">
        <v>55327.199999999997</v>
      </c>
      <c r="N8" s="78">
        <f t="shared" si="2"/>
        <v>0</v>
      </c>
    </row>
    <row r="9" spans="1:248" ht="141.75" x14ac:dyDescent="0.25">
      <c r="A9" s="23" t="s">
        <v>19</v>
      </c>
      <c r="B9" s="24" t="s">
        <v>20</v>
      </c>
      <c r="C9" s="15">
        <v>18507.099999999999</v>
      </c>
      <c r="D9" s="15">
        <v>18507.099999999999</v>
      </c>
      <c r="E9" s="15">
        <v>18507.099999999999</v>
      </c>
      <c r="F9" s="15">
        <v>18507.099999999999</v>
      </c>
      <c r="G9" s="15">
        <f t="shared" si="0"/>
        <v>0</v>
      </c>
      <c r="H9" s="16"/>
      <c r="I9" s="22">
        <v>18853.2</v>
      </c>
      <c r="J9" s="22">
        <v>18853.2</v>
      </c>
      <c r="K9" s="15">
        <f t="shared" si="1"/>
        <v>0</v>
      </c>
      <c r="L9" s="22">
        <v>19148.7</v>
      </c>
      <c r="M9" s="22">
        <v>19148.7</v>
      </c>
      <c r="N9" s="78">
        <f t="shared" si="2"/>
        <v>0</v>
      </c>
    </row>
    <row r="10" spans="1:248" ht="63" x14ac:dyDescent="0.25">
      <c r="A10" s="23" t="s">
        <v>21</v>
      </c>
      <c r="B10" s="21" t="s">
        <v>22</v>
      </c>
      <c r="C10" s="15">
        <v>9124.5</v>
      </c>
      <c r="D10" s="15">
        <v>9124.5</v>
      </c>
      <c r="E10" s="15">
        <v>9124.5</v>
      </c>
      <c r="F10" s="15">
        <v>13124.5</v>
      </c>
      <c r="G10" s="15">
        <f t="shared" si="0"/>
        <v>4000</v>
      </c>
      <c r="H10" s="16" t="s">
        <v>17</v>
      </c>
      <c r="I10" s="22">
        <v>9341</v>
      </c>
      <c r="J10" s="22">
        <v>9341</v>
      </c>
      <c r="K10" s="15">
        <f t="shared" si="1"/>
        <v>0</v>
      </c>
      <c r="L10" s="22">
        <v>9647.5</v>
      </c>
      <c r="M10" s="22">
        <v>9647.5</v>
      </c>
      <c r="N10" s="78">
        <f t="shared" si="2"/>
        <v>0</v>
      </c>
    </row>
    <row r="11" spans="1:248" s="25" customFormat="1" ht="110.25" x14ac:dyDescent="0.25">
      <c r="A11" s="23" t="s">
        <v>23</v>
      </c>
      <c r="B11" s="24" t="s">
        <v>24</v>
      </c>
      <c r="C11" s="15">
        <v>3999.1</v>
      </c>
      <c r="D11" s="15">
        <v>3999.1</v>
      </c>
      <c r="E11" s="15">
        <v>3999.1</v>
      </c>
      <c r="F11" s="15">
        <v>3999.1</v>
      </c>
      <c r="G11" s="15">
        <f t="shared" si="0"/>
        <v>0</v>
      </c>
      <c r="H11" s="16"/>
      <c r="I11" s="22">
        <v>4085.4</v>
      </c>
      <c r="J11" s="22">
        <v>4085.4</v>
      </c>
      <c r="K11" s="15">
        <f t="shared" si="1"/>
        <v>0</v>
      </c>
      <c r="L11" s="22">
        <v>4184.6000000000004</v>
      </c>
      <c r="M11" s="22">
        <v>4184.6000000000004</v>
      </c>
      <c r="N11" s="78">
        <f t="shared" si="2"/>
        <v>0</v>
      </c>
    </row>
    <row r="12" spans="1:248" s="25" customFormat="1" ht="63" x14ac:dyDescent="0.25">
      <c r="A12" s="23" t="s">
        <v>25</v>
      </c>
      <c r="B12" s="24" t="s">
        <v>26</v>
      </c>
      <c r="C12" s="15">
        <v>50224.800000000003</v>
      </c>
      <c r="D12" s="15">
        <v>50224.800000000003</v>
      </c>
      <c r="E12" s="15">
        <v>50224.800000000003</v>
      </c>
      <c r="F12" s="15">
        <v>59224.800000000003</v>
      </c>
      <c r="G12" s="15">
        <f t="shared" si="0"/>
        <v>9000</v>
      </c>
      <c r="H12" s="16" t="s">
        <v>17</v>
      </c>
      <c r="I12" s="22">
        <v>51706.3</v>
      </c>
      <c r="J12" s="22">
        <v>51706.3</v>
      </c>
      <c r="K12" s="15">
        <f t="shared" si="1"/>
        <v>0</v>
      </c>
      <c r="L12" s="22">
        <v>53257.5</v>
      </c>
      <c r="M12" s="22">
        <v>53257.5</v>
      </c>
      <c r="N12" s="78">
        <f t="shared" si="2"/>
        <v>0</v>
      </c>
    </row>
    <row r="13" spans="1:248" ht="47.25" x14ac:dyDescent="0.25">
      <c r="A13" s="26" t="s">
        <v>27</v>
      </c>
      <c r="B13" s="27" t="s">
        <v>28</v>
      </c>
      <c r="C13" s="14">
        <f>C14+C15+C16+C17</f>
        <v>28966.899999999998</v>
      </c>
      <c r="D13" s="14">
        <f>D14+D15+D16+D17</f>
        <v>28966.899999999998</v>
      </c>
      <c r="E13" s="14">
        <f>E14+E15+E16+E17</f>
        <v>28966.899999999998</v>
      </c>
      <c r="F13" s="14">
        <f>F14+F15+F16+F17</f>
        <v>31000</v>
      </c>
      <c r="G13" s="15">
        <f t="shared" si="0"/>
        <v>2033.1000000000022</v>
      </c>
      <c r="H13" s="16"/>
      <c r="I13" s="14">
        <f>I14+I15+I16+I17</f>
        <v>28978</v>
      </c>
      <c r="J13" s="14">
        <f>J14+J15+J16+J17</f>
        <v>28978</v>
      </c>
      <c r="K13" s="15">
        <f t="shared" si="1"/>
        <v>0</v>
      </c>
      <c r="L13" s="14">
        <f>L14+L15+L16+L17</f>
        <v>30506.799999999999</v>
      </c>
      <c r="M13" s="14">
        <f>M14+M15+M16+M17</f>
        <v>30506.799999999999</v>
      </c>
      <c r="N13" s="78">
        <f t="shared" si="2"/>
        <v>0</v>
      </c>
    </row>
    <row r="14" spans="1:248" ht="141.75" x14ac:dyDescent="0.25">
      <c r="A14" s="23" t="s">
        <v>29</v>
      </c>
      <c r="B14" s="28" t="s">
        <v>30</v>
      </c>
      <c r="C14" s="15">
        <v>13096.9</v>
      </c>
      <c r="D14" s="15">
        <v>13096.9</v>
      </c>
      <c r="E14" s="15">
        <v>13096.9</v>
      </c>
      <c r="F14" s="15">
        <v>15130</v>
      </c>
      <c r="G14" s="15">
        <f t="shared" si="0"/>
        <v>2033.1000000000004</v>
      </c>
      <c r="H14" s="16" t="s">
        <v>31</v>
      </c>
      <c r="I14" s="15">
        <v>12964.7</v>
      </c>
      <c r="J14" s="15">
        <v>12964.7</v>
      </c>
      <c r="K14" s="15">
        <f t="shared" si="1"/>
        <v>0</v>
      </c>
      <c r="L14" s="15">
        <v>13431.7</v>
      </c>
      <c r="M14" s="15">
        <v>13431.7</v>
      </c>
      <c r="N14" s="78">
        <f t="shared" si="2"/>
        <v>0</v>
      </c>
    </row>
    <row r="15" spans="1:248" ht="157.5" x14ac:dyDescent="0.25">
      <c r="A15" s="23" t="s">
        <v>32</v>
      </c>
      <c r="B15" s="28" t="s">
        <v>33</v>
      </c>
      <c r="C15" s="15">
        <v>72.5</v>
      </c>
      <c r="D15" s="15">
        <v>72.5</v>
      </c>
      <c r="E15" s="15">
        <v>72.5</v>
      </c>
      <c r="F15" s="15">
        <v>72.5</v>
      </c>
      <c r="G15" s="15">
        <f t="shared" si="0"/>
        <v>0</v>
      </c>
      <c r="H15" s="16"/>
      <c r="I15" s="15">
        <v>72.599999999999994</v>
      </c>
      <c r="J15" s="15">
        <v>72.599999999999994</v>
      </c>
      <c r="K15" s="15">
        <f t="shared" si="1"/>
        <v>0</v>
      </c>
      <c r="L15" s="15">
        <v>77.599999999999994</v>
      </c>
      <c r="M15" s="15">
        <v>77.599999999999994</v>
      </c>
      <c r="N15" s="78">
        <f t="shared" si="2"/>
        <v>0</v>
      </c>
    </row>
    <row r="16" spans="1:248" ht="141.75" x14ac:dyDescent="0.25">
      <c r="A16" s="23" t="s">
        <v>34</v>
      </c>
      <c r="B16" s="28" t="s">
        <v>35</v>
      </c>
      <c r="C16" s="15">
        <v>17439.8</v>
      </c>
      <c r="D16" s="15">
        <v>17439.8</v>
      </c>
      <c r="E16" s="15">
        <v>17439.8</v>
      </c>
      <c r="F16" s="15">
        <v>17439.8</v>
      </c>
      <c r="G16" s="15">
        <f t="shared" si="0"/>
        <v>0</v>
      </c>
      <c r="H16" s="16"/>
      <c r="I16" s="15">
        <v>17547.2</v>
      </c>
      <c r="J16" s="15">
        <v>17547.2</v>
      </c>
      <c r="K16" s="15">
        <f t="shared" si="1"/>
        <v>0</v>
      </c>
      <c r="L16" s="15">
        <v>18721.2</v>
      </c>
      <c r="M16" s="15">
        <v>18721.2</v>
      </c>
      <c r="N16" s="78">
        <f t="shared" si="2"/>
        <v>0</v>
      </c>
    </row>
    <row r="17" spans="1:248" s="25" customFormat="1" ht="141.75" x14ac:dyDescent="0.25">
      <c r="A17" s="23" t="s">
        <v>36</v>
      </c>
      <c r="B17" s="28" t="s">
        <v>37</v>
      </c>
      <c r="C17" s="15">
        <v>-1642.3</v>
      </c>
      <c r="D17" s="15">
        <v>-1642.3</v>
      </c>
      <c r="E17" s="15">
        <v>-1642.3</v>
      </c>
      <c r="F17" s="15">
        <v>-1642.3</v>
      </c>
      <c r="G17" s="15">
        <f t="shared" si="0"/>
        <v>0</v>
      </c>
      <c r="H17" s="16"/>
      <c r="I17" s="15">
        <v>-1606.5</v>
      </c>
      <c r="J17" s="15">
        <v>-1606.5</v>
      </c>
      <c r="K17" s="15">
        <f t="shared" si="1"/>
        <v>0</v>
      </c>
      <c r="L17" s="15">
        <v>-1723.7</v>
      </c>
      <c r="M17" s="15">
        <v>-1723.7</v>
      </c>
      <c r="N17" s="78">
        <f t="shared" si="2"/>
        <v>0</v>
      </c>
    </row>
    <row r="18" spans="1:248" s="31" customFormat="1" ht="15.75" x14ac:dyDescent="0.25">
      <c r="A18" s="29" t="s">
        <v>38</v>
      </c>
      <c r="B18" s="30" t="s">
        <v>39</v>
      </c>
      <c r="C18" s="14">
        <f>C19+C23+C24+C25</f>
        <v>369917.6</v>
      </c>
      <c r="D18" s="14">
        <f>D19+D23+D24+D25</f>
        <v>369917.6</v>
      </c>
      <c r="E18" s="14">
        <f>E19+E23+E24+E25</f>
        <v>390590.4</v>
      </c>
      <c r="F18" s="14">
        <f>F19+F23+F24+F25</f>
        <v>396795.4</v>
      </c>
      <c r="G18" s="15">
        <f t="shared" si="0"/>
        <v>6205</v>
      </c>
      <c r="H18" s="16"/>
      <c r="I18" s="14">
        <f t="shared" ref="I18:M18" si="3">I19+I23+I24+I25</f>
        <v>378495.3</v>
      </c>
      <c r="J18" s="14">
        <f t="shared" si="3"/>
        <v>378495.3</v>
      </c>
      <c r="K18" s="15">
        <f t="shared" si="1"/>
        <v>0</v>
      </c>
      <c r="L18" s="14">
        <f t="shared" si="3"/>
        <v>418900.1</v>
      </c>
      <c r="M18" s="14">
        <f t="shared" si="3"/>
        <v>418900.1</v>
      </c>
      <c r="N18" s="78">
        <f t="shared" si="2"/>
        <v>0</v>
      </c>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row>
    <row r="19" spans="1:248" s="31" customFormat="1" ht="31.5" x14ac:dyDescent="0.25">
      <c r="A19" s="12" t="s">
        <v>40</v>
      </c>
      <c r="B19" s="13" t="s">
        <v>41</v>
      </c>
      <c r="C19" s="14">
        <f>C20+C21+C22</f>
        <v>342359.6</v>
      </c>
      <c r="D19" s="14">
        <f>D20+D21+D22</f>
        <v>342359.6</v>
      </c>
      <c r="E19" s="14">
        <f>E20+E21+E22</f>
        <v>362100</v>
      </c>
      <c r="F19" s="14">
        <f>F20+F21+F22</f>
        <v>368315</v>
      </c>
      <c r="G19" s="15">
        <f t="shared" si="0"/>
        <v>6215</v>
      </c>
      <c r="H19" s="16"/>
      <c r="I19" s="14">
        <f>I20+I21+I22</f>
        <v>349262.39999999997</v>
      </c>
      <c r="J19" s="14">
        <f>J20+J21+J22</f>
        <v>349262.39999999997</v>
      </c>
      <c r="K19" s="15">
        <f t="shared" si="1"/>
        <v>0</v>
      </c>
      <c r="L19" s="14">
        <f>L20+L21+L22</f>
        <v>389572.5</v>
      </c>
      <c r="M19" s="14">
        <f>M20+M21+M22</f>
        <v>389572.5</v>
      </c>
      <c r="N19" s="78">
        <f t="shared" si="2"/>
        <v>0</v>
      </c>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row>
    <row r="20" spans="1:248" s="31" customFormat="1" ht="47.25" x14ac:dyDescent="0.25">
      <c r="A20" s="10" t="s">
        <v>42</v>
      </c>
      <c r="B20" s="32" t="s">
        <v>43</v>
      </c>
      <c r="C20" s="15">
        <v>282300</v>
      </c>
      <c r="D20" s="15">
        <v>282300</v>
      </c>
      <c r="E20" s="15">
        <v>290300</v>
      </c>
      <c r="F20" s="15">
        <v>282575</v>
      </c>
      <c r="G20" s="15">
        <f t="shared" si="0"/>
        <v>-7725</v>
      </c>
      <c r="H20" s="16" t="s">
        <v>17</v>
      </c>
      <c r="I20" s="15">
        <v>289095.09999999998</v>
      </c>
      <c r="J20" s="15">
        <v>289095.09999999998</v>
      </c>
      <c r="K20" s="15">
        <f t="shared" si="1"/>
        <v>0</v>
      </c>
      <c r="L20" s="15">
        <v>324514.90000000002</v>
      </c>
      <c r="M20" s="15">
        <v>324514.90000000002</v>
      </c>
      <c r="N20" s="78">
        <f t="shared" si="2"/>
        <v>0</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row>
    <row r="21" spans="1:248" ht="63" x14ac:dyDescent="0.25">
      <c r="A21" s="10" t="s">
        <v>44</v>
      </c>
      <c r="B21" s="32" t="s">
        <v>45</v>
      </c>
      <c r="C21" s="15">
        <v>59.6</v>
      </c>
      <c r="D21" s="15">
        <v>59.6</v>
      </c>
      <c r="E21" s="15">
        <v>59.6</v>
      </c>
      <c r="F21" s="15">
        <v>59.6</v>
      </c>
      <c r="G21" s="15">
        <f t="shared" si="0"/>
        <v>0</v>
      </c>
      <c r="H21" s="16"/>
      <c r="I21" s="15">
        <v>67.3</v>
      </c>
      <c r="J21" s="15">
        <v>67.3</v>
      </c>
      <c r="K21" s="15">
        <f t="shared" si="1"/>
        <v>0</v>
      </c>
      <c r="L21" s="15">
        <v>57.6</v>
      </c>
      <c r="M21" s="15">
        <v>57.6</v>
      </c>
      <c r="N21" s="78">
        <f t="shared" si="2"/>
        <v>0</v>
      </c>
    </row>
    <row r="22" spans="1:248" ht="78.75" x14ac:dyDescent="0.25">
      <c r="A22" s="10" t="s">
        <v>46</v>
      </c>
      <c r="B22" s="32" t="s">
        <v>47</v>
      </c>
      <c r="C22" s="15">
        <v>60000</v>
      </c>
      <c r="D22" s="15">
        <v>60000</v>
      </c>
      <c r="E22" s="15">
        <v>71740.399999999994</v>
      </c>
      <c r="F22" s="15">
        <v>85680.4</v>
      </c>
      <c r="G22" s="15">
        <f t="shared" si="0"/>
        <v>13940</v>
      </c>
      <c r="H22" s="16" t="s">
        <v>17</v>
      </c>
      <c r="I22" s="15">
        <v>60100</v>
      </c>
      <c r="J22" s="15">
        <v>60100</v>
      </c>
      <c r="K22" s="15">
        <f t="shared" si="1"/>
        <v>0</v>
      </c>
      <c r="L22" s="15">
        <v>65000</v>
      </c>
      <c r="M22" s="15">
        <v>65000</v>
      </c>
      <c r="N22" s="78">
        <f t="shared" si="2"/>
        <v>0</v>
      </c>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row>
    <row r="23" spans="1:248" ht="38.25" x14ac:dyDescent="0.25">
      <c r="A23" s="10" t="s">
        <v>48</v>
      </c>
      <c r="B23" s="32" t="s">
        <v>49</v>
      </c>
      <c r="C23" s="15">
        <v>850</v>
      </c>
      <c r="D23" s="15">
        <v>850</v>
      </c>
      <c r="E23" s="15">
        <v>420</v>
      </c>
      <c r="F23" s="15">
        <v>410</v>
      </c>
      <c r="G23" s="15">
        <f t="shared" si="0"/>
        <v>-10</v>
      </c>
      <c r="H23" s="16" t="s">
        <v>17</v>
      </c>
      <c r="I23" s="15">
        <v>200</v>
      </c>
      <c r="J23" s="15">
        <v>200</v>
      </c>
      <c r="K23" s="15">
        <f t="shared" si="1"/>
        <v>0</v>
      </c>
      <c r="L23" s="15">
        <v>150</v>
      </c>
      <c r="M23" s="15">
        <v>150</v>
      </c>
      <c r="N23" s="78">
        <f t="shared" si="2"/>
        <v>0</v>
      </c>
    </row>
    <row r="24" spans="1:248" s="25" customFormat="1" ht="15.75" x14ac:dyDescent="0.25">
      <c r="A24" s="10" t="s">
        <v>50</v>
      </c>
      <c r="B24" s="32" t="s">
        <v>51</v>
      </c>
      <c r="C24" s="15">
        <v>147.6</v>
      </c>
      <c r="D24" s="15">
        <v>147.6</v>
      </c>
      <c r="E24" s="15">
        <v>510</v>
      </c>
      <c r="F24" s="15">
        <v>510</v>
      </c>
      <c r="G24" s="15">
        <f t="shared" si="0"/>
        <v>0</v>
      </c>
      <c r="H24" s="16"/>
      <c r="I24" s="15">
        <v>232.9</v>
      </c>
      <c r="J24" s="15">
        <v>232.9</v>
      </c>
      <c r="K24" s="15">
        <f t="shared" si="1"/>
        <v>0</v>
      </c>
      <c r="L24" s="15">
        <v>327.60000000000002</v>
      </c>
      <c r="M24" s="15">
        <v>327.60000000000002</v>
      </c>
      <c r="N24" s="78">
        <f t="shared" si="2"/>
        <v>0</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row>
    <row r="25" spans="1:248" ht="47.25" x14ac:dyDescent="0.25">
      <c r="A25" s="10" t="s">
        <v>52</v>
      </c>
      <c r="B25" s="32" t="s">
        <v>53</v>
      </c>
      <c r="C25" s="15">
        <v>26560.400000000001</v>
      </c>
      <c r="D25" s="15">
        <v>26560.400000000001</v>
      </c>
      <c r="E25" s="15">
        <v>27560.400000000001</v>
      </c>
      <c r="F25" s="15">
        <v>27560.400000000001</v>
      </c>
      <c r="G25" s="15">
        <f t="shared" si="0"/>
        <v>0</v>
      </c>
      <c r="H25" s="16"/>
      <c r="I25" s="15">
        <v>28800</v>
      </c>
      <c r="J25" s="15">
        <v>28800</v>
      </c>
      <c r="K25" s="15">
        <f t="shared" si="1"/>
        <v>0</v>
      </c>
      <c r="L25" s="15">
        <v>28850</v>
      </c>
      <c r="M25" s="15">
        <v>28850</v>
      </c>
      <c r="N25" s="78">
        <f t="shared" si="2"/>
        <v>0</v>
      </c>
    </row>
    <row r="26" spans="1:248" s="25" customFormat="1" ht="15.75" x14ac:dyDescent="0.25">
      <c r="A26" s="12" t="s">
        <v>54</v>
      </c>
      <c r="B26" s="33" t="s">
        <v>55</v>
      </c>
      <c r="C26" s="14">
        <f>C27+C28</f>
        <v>167356.29999999999</v>
      </c>
      <c r="D26" s="14">
        <f>D27+D28</f>
        <v>167356.29999999999</v>
      </c>
      <c r="E26" s="14">
        <f>E27+E28</f>
        <v>171000</v>
      </c>
      <c r="F26" s="14">
        <f>F27+F28</f>
        <v>165000</v>
      </c>
      <c r="G26" s="15">
        <f t="shared" si="0"/>
        <v>-6000</v>
      </c>
      <c r="H26" s="16"/>
      <c r="I26" s="14">
        <f t="shared" ref="I26:M26" si="4">I27+I28</f>
        <v>167742.39999999999</v>
      </c>
      <c r="J26" s="14">
        <f t="shared" si="4"/>
        <v>167742.39999999999</v>
      </c>
      <c r="K26" s="15">
        <f t="shared" si="1"/>
        <v>0</v>
      </c>
      <c r="L26" s="14">
        <f t="shared" si="4"/>
        <v>168130.9</v>
      </c>
      <c r="M26" s="14">
        <f t="shared" si="4"/>
        <v>168130.9</v>
      </c>
      <c r="N26" s="78">
        <f t="shared" si="2"/>
        <v>0</v>
      </c>
    </row>
    <row r="27" spans="1:248" s="25" customFormat="1" ht="63" x14ac:dyDescent="0.25">
      <c r="A27" s="10" t="s">
        <v>56</v>
      </c>
      <c r="B27" s="32" t="s">
        <v>57</v>
      </c>
      <c r="C27" s="15">
        <v>64356.3</v>
      </c>
      <c r="D27" s="15">
        <v>64356.3</v>
      </c>
      <c r="E27" s="15">
        <v>68000</v>
      </c>
      <c r="F27" s="15">
        <v>68000</v>
      </c>
      <c r="G27" s="15">
        <f t="shared" si="0"/>
        <v>0</v>
      </c>
      <c r="H27" s="16"/>
      <c r="I27" s="15">
        <v>64742.400000000001</v>
      </c>
      <c r="J27" s="15">
        <v>64742.400000000001</v>
      </c>
      <c r="K27" s="15">
        <f t="shared" si="1"/>
        <v>0</v>
      </c>
      <c r="L27" s="15">
        <v>65130.9</v>
      </c>
      <c r="M27" s="15">
        <v>65130.9</v>
      </c>
      <c r="N27" s="78">
        <f t="shared" si="2"/>
        <v>0</v>
      </c>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row>
    <row r="28" spans="1:248" s="25" customFormat="1" ht="15.75" x14ac:dyDescent="0.25">
      <c r="A28" s="10" t="s">
        <v>58</v>
      </c>
      <c r="B28" s="13" t="s">
        <v>59</v>
      </c>
      <c r="C28" s="14">
        <f>C29+C30</f>
        <v>103000</v>
      </c>
      <c r="D28" s="14">
        <f>D29+D30</f>
        <v>103000</v>
      </c>
      <c r="E28" s="14">
        <f>E29+E30</f>
        <v>103000</v>
      </c>
      <c r="F28" s="14">
        <f>F29+F30</f>
        <v>97000</v>
      </c>
      <c r="G28" s="15">
        <f t="shared" si="0"/>
        <v>-6000</v>
      </c>
      <c r="H28" s="16"/>
      <c r="I28" s="14">
        <f>I29+I30</f>
        <v>103000</v>
      </c>
      <c r="J28" s="14">
        <f>J29+J30</f>
        <v>103000</v>
      </c>
      <c r="K28" s="15">
        <f t="shared" si="1"/>
        <v>0</v>
      </c>
      <c r="L28" s="14">
        <f>L29+L30</f>
        <v>103000</v>
      </c>
      <c r="M28" s="14">
        <f>M29+M30</f>
        <v>103000</v>
      </c>
      <c r="N28" s="78">
        <f t="shared" si="2"/>
        <v>0</v>
      </c>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row>
    <row r="29" spans="1:248" s="25" customFormat="1" ht="47.25" x14ac:dyDescent="0.25">
      <c r="A29" s="10" t="s">
        <v>60</v>
      </c>
      <c r="B29" s="32" t="s">
        <v>61</v>
      </c>
      <c r="C29" s="15">
        <v>90000</v>
      </c>
      <c r="D29" s="15">
        <v>90000</v>
      </c>
      <c r="E29" s="15">
        <v>90000</v>
      </c>
      <c r="F29" s="15">
        <v>80000</v>
      </c>
      <c r="G29" s="15">
        <f t="shared" si="0"/>
        <v>-10000</v>
      </c>
      <c r="H29" s="16" t="s">
        <v>17</v>
      </c>
      <c r="I29" s="15">
        <v>90000</v>
      </c>
      <c r="J29" s="15">
        <v>90000</v>
      </c>
      <c r="K29" s="15">
        <f t="shared" si="1"/>
        <v>0</v>
      </c>
      <c r="L29" s="15">
        <v>90000</v>
      </c>
      <c r="M29" s="15">
        <v>90000</v>
      </c>
      <c r="N29" s="78">
        <f t="shared" si="2"/>
        <v>0</v>
      </c>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row>
    <row r="30" spans="1:248" s="25" customFormat="1" ht="47.25" x14ac:dyDescent="0.25">
      <c r="A30" s="10" t="s">
        <v>62</v>
      </c>
      <c r="B30" s="32" t="s">
        <v>63</v>
      </c>
      <c r="C30" s="15">
        <v>13000</v>
      </c>
      <c r="D30" s="15">
        <v>13000</v>
      </c>
      <c r="E30" s="15">
        <v>13000</v>
      </c>
      <c r="F30" s="15">
        <v>17000</v>
      </c>
      <c r="G30" s="15">
        <f t="shared" si="0"/>
        <v>4000</v>
      </c>
      <c r="H30" s="16" t="s">
        <v>17</v>
      </c>
      <c r="I30" s="15">
        <v>13000</v>
      </c>
      <c r="J30" s="15">
        <v>13000</v>
      </c>
      <c r="K30" s="15">
        <f t="shared" si="1"/>
        <v>0</v>
      </c>
      <c r="L30" s="15">
        <v>13000</v>
      </c>
      <c r="M30" s="15">
        <v>13000</v>
      </c>
      <c r="N30" s="78">
        <f t="shared" si="2"/>
        <v>0</v>
      </c>
    </row>
    <row r="31" spans="1:248" ht="15.75" x14ac:dyDescent="0.25">
      <c r="A31" s="12" t="s">
        <v>64</v>
      </c>
      <c r="B31" s="13" t="s">
        <v>65</v>
      </c>
      <c r="C31" s="14">
        <f>SUM(C32:C34)</f>
        <v>24962.3</v>
      </c>
      <c r="D31" s="14">
        <f>SUM(D32:D34)</f>
        <v>24962.3</v>
      </c>
      <c r="E31" s="14">
        <f>SUM(E32:E34)</f>
        <v>26791.399999999998</v>
      </c>
      <c r="F31" s="14">
        <f>SUM(F32:F34)</f>
        <v>26791.399999999998</v>
      </c>
      <c r="G31" s="15">
        <f t="shared" si="0"/>
        <v>0</v>
      </c>
      <c r="H31" s="16"/>
      <c r="I31" s="14">
        <f>SUM(I32:I34)</f>
        <v>25732.400000000001</v>
      </c>
      <c r="J31" s="14">
        <f>SUM(J32:J34)</f>
        <v>25732.400000000001</v>
      </c>
      <c r="K31" s="15">
        <f t="shared" si="1"/>
        <v>0</v>
      </c>
      <c r="L31" s="14">
        <f>SUM(L32:L34)</f>
        <v>25707.4</v>
      </c>
      <c r="M31" s="14">
        <f>SUM(M32:M34)</f>
        <v>25707.4</v>
      </c>
      <c r="N31" s="78">
        <f t="shared" si="2"/>
        <v>0</v>
      </c>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row>
    <row r="32" spans="1:248" ht="63" x14ac:dyDescent="0.25">
      <c r="A32" s="10" t="s">
        <v>66</v>
      </c>
      <c r="B32" s="32" t="s">
        <v>67</v>
      </c>
      <c r="C32" s="15">
        <v>24776.5</v>
      </c>
      <c r="D32" s="15">
        <v>24776.5</v>
      </c>
      <c r="E32" s="15">
        <v>26605.599999999999</v>
      </c>
      <c r="F32" s="15">
        <v>26605.599999999999</v>
      </c>
      <c r="G32" s="15">
        <f t="shared" si="0"/>
        <v>0</v>
      </c>
      <c r="H32" s="16"/>
      <c r="I32" s="15">
        <v>25650</v>
      </c>
      <c r="J32" s="15">
        <v>25650</v>
      </c>
      <c r="K32" s="15">
        <f t="shared" si="1"/>
        <v>0</v>
      </c>
      <c r="L32" s="15">
        <v>25650</v>
      </c>
      <c r="M32" s="15">
        <v>25650</v>
      </c>
      <c r="N32" s="78">
        <f t="shared" si="2"/>
        <v>0</v>
      </c>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row>
    <row r="33" spans="1:248" s="31" customFormat="1" ht="31.5" x14ac:dyDescent="0.25">
      <c r="A33" s="10" t="s">
        <v>68</v>
      </c>
      <c r="B33" s="32" t="s">
        <v>69</v>
      </c>
      <c r="C33" s="15">
        <v>165</v>
      </c>
      <c r="D33" s="15">
        <v>165</v>
      </c>
      <c r="E33" s="15">
        <v>165</v>
      </c>
      <c r="F33" s="15">
        <v>165</v>
      </c>
      <c r="G33" s="15">
        <f t="shared" si="0"/>
        <v>0</v>
      </c>
      <c r="H33" s="16"/>
      <c r="I33" s="15">
        <v>60</v>
      </c>
      <c r="J33" s="15">
        <v>60</v>
      </c>
      <c r="K33" s="15">
        <f t="shared" si="1"/>
        <v>0</v>
      </c>
      <c r="L33" s="15">
        <v>35</v>
      </c>
      <c r="M33" s="15">
        <v>35</v>
      </c>
      <c r="N33" s="78">
        <f t="shared" si="2"/>
        <v>0</v>
      </c>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row>
    <row r="34" spans="1:248" ht="110.25" x14ac:dyDescent="0.25">
      <c r="A34" s="10" t="s">
        <v>70</v>
      </c>
      <c r="B34" s="32" t="s">
        <v>71</v>
      </c>
      <c r="C34" s="15">
        <v>20.8</v>
      </c>
      <c r="D34" s="15">
        <v>20.8</v>
      </c>
      <c r="E34" s="15">
        <v>20.8</v>
      </c>
      <c r="F34" s="15">
        <v>20.8</v>
      </c>
      <c r="G34" s="15">
        <f t="shared" si="0"/>
        <v>0</v>
      </c>
      <c r="H34" s="16"/>
      <c r="I34" s="15">
        <v>22.4</v>
      </c>
      <c r="J34" s="15">
        <v>22.4</v>
      </c>
      <c r="K34" s="15">
        <f t="shared" si="1"/>
        <v>0</v>
      </c>
      <c r="L34" s="15">
        <v>22.4</v>
      </c>
      <c r="M34" s="15">
        <v>22.4</v>
      </c>
      <c r="N34" s="78">
        <f t="shared" si="2"/>
        <v>0</v>
      </c>
    </row>
    <row r="35" spans="1:248" ht="15.75" x14ac:dyDescent="0.25">
      <c r="A35" s="34" t="s">
        <v>72</v>
      </c>
      <c r="B35" s="35"/>
      <c r="C35" s="14">
        <f>C5+C13+C18+C26+C31</f>
        <v>1786402.4</v>
      </c>
      <c r="D35" s="14">
        <f>D5+D13+D18+D26+D31</f>
        <v>1786402.4</v>
      </c>
      <c r="E35" s="14">
        <f>E5+E13+E18+E26+E31</f>
        <v>1846918.7000000002</v>
      </c>
      <c r="F35" s="14">
        <f>F5+F13+F18+F26+F31</f>
        <v>1871688.1</v>
      </c>
      <c r="G35" s="15">
        <f t="shared" si="0"/>
        <v>24769.399999999907</v>
      </c>
      <c r="H35" s="16"/>
      <c r="I35" s="14">
        <f t="shared" ref="I35:M35" si="5">I5+I13+I18+I26+I31</f>
        <v>1873112.2999999998</v>
      </c>
      <c r="J35" s="14">
        <f t="shared" si="5"/>
        <v>1873112.2999999998</v>
      </c>
      <c r="K35" s="15">
        <f t="shared" si="1"/>
        <v>0</v>
      </c>
      <c r="L35" s="14">
        <f t="shared" si="5"/>
        <v>1969809.2999999998</v>
      </c>
      <c r="M35" s="14">
        <f t="shared" si="5"/>
        <v>1969809.2999999998</v>
      </c>
      <c r="N35" s="78">
        <f t="shared" si="2"/>
        <v>0</v>
      </c>
    </row>
    <row r="36" spans="1:248" s="31" customFormat="1" ht="47.25" x14ac:dyDescent="0.25">
      <c r="A36" s="12" t="s">
        <v>73</v>
      </c>
      <c r="B36" s="33" t="s">
        <v>74</v>
      </c>
      <c r="C36" s="14">
        <f>SUM(C37:C46)</f>
        <v>79813.899999999994</v>
      </c>
      <c r="D36" s="14">
        <f>SUM(D37:D46)</f>
        <v>79813.899999999994</v>
      </c>
      <c r="E36" s="14">
        <f>SUM(E37:E46)</f>
        <v>81105</v>
      </c>
      <c r="F36" s="14">
        <f>SUM(F37:F46)</f>
        <v>81112.899999999994</v>
      </c>
      <c r="G36" s="15">
        <f t="shared" si="0"/>
        <v>7.8999999999941792</v>
      </c>
      <c r="H36" s="16"/>
      <c r="I36" s="14">
        <f t="shared" ref="I36:M36" si="6">SUM(I37:I46)</f>
        <v>79657.899999999994</v>
      </c>
      <c r="J36" s="14">
        <f t="shared" si="6"/>
        <v>79657.899999999994</v>
      </c>
      <c r="K36" s="15">
        <f t="shared" si="1"/>
        <v>0</v>
      </c>
      <c r="L36" s="14">
        <f t="shared" si="6"/>
        <v>79554.799999999988</v>
      </c>
      <c r="M36" s="14">
        <f t="shared" si="6"/>
        <v>79554.799999999988</v>
      </c>
      <c r="N36" s="78">
        <f t="shared" si="2"/>
        <v>0</v>
      </c>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row>
    <row r="37" spans="1:248" s="31" customFormat="1" ht="94.5" x14ac:dyDescent="0.25">
      <c r="A37" s="36" t="s">
        <v>75</v>
      </c>
      <c r="B37" s="37" t="s">
        <v>76</v>
      </c>
      <c r="C37" s="15">
        <v>52571.9</v>
      </c>
      <c r="D37" s="15">
        <v>52571.9</v>
      </c>
      <c r="E37" s="15">
        <v>52571.9</v>
      </c>
      <c r="F37" s="15">
        <v>52571.9</v>
      </c>
      <c r="G37" s="15">
        <f t="shared" si="0"/>
        <v>0</v>
      </c>
      <c r="H37" s="16"/>
      <c r="I37" s="15">
        <v>52571.9</v>
      </c>
      <c r="J37" s="15">
        <v>52571.9</v>
      </c>
      <c r="K37" s="15">
        <f t="shared" si="1"/>
        <v>0</v>
      </c>
      <c r="L37" s="15">
        <v>52571.9</v>
      </c>
      <c r="M37" s="15">
        <v>52571.9</v>
      </c>
      <c r="N37" s="78">
        <f t="shared" si="2"/>
        <v>0</v>
      </c>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row>
    <row r="38" spans="1:248" s="31" customFormat="1" ht="94.5" x14ac:dyDescent="0.25">
      <c r="A38" s="36" t="s">
        <v>77</v>
      </c>
      <c r="B38" s="37" t="s">
        <v>78</v>
      </c>
      <c r="C38" s="15">
        <v>8257.2000000000007</v>
      </c>
      <c r="D38" s="15">
        <v>8257.2000000000007</v>
      </c>
      <c r="E38" s="15">
        <v>8257.2000000000007</v>
      </c>
      <c r="F38" s="15">
        <v>8257.2000000000007</v>
      </c>
      <c r="G38" s="15">
        <f t="shared" si="0"/>
        <v>0</v>
      </c>
      <c r="H38" s="16"/>
      <c r="I38" s="15">
        <v>8257.2000000000007</v>
      </c>
      <c r="J38" s="15">
        <v>8257.2000000000007</v>
      </c>
      <c r="K38" s="15">
        <f t="shared" si="1"/>
        <v>0</v>
      </c>
      <c r="L38" s="15">
        <v>8257.2000000000007</v>
      </c>
      <c r="M38" s="15">
        <v>8257.2000000000007</v>
      </c>
      <c r="N38" s="78">
        <f t="shared" si="2"/>
        <v>0</v>
      </c>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row>
    <row r="39" spans="1:248" s="25" customFormat="1" ht="78.75" x14ac:dyDescent="0.25">
      <c r="A39" s="36" t="s">
        <v>79</v>
      </c>
      <c r="B39" s="37" t="s">
        <v>80</v>
      </c>
      <c r="C39" s="15">
        <v>263.39999999999998</v>
      </c>
      <c r="D39" s="15">
        <v>263.39999999999998</v>
      </c>
      <c r="E39" s="15">
        <v>263.39999999999998</v>
      </c>
      <c r="F39" s="15">
        <v>263.39999999999998</v>
      </c>
      <c r="G39" s="15">
        <f t="shared" si="0"/>
        <v>0</v>
      </c>
      <c r="H39" s="16"/>
      <c r="I39" s="15">
        <v>263.39999999999998</v>
      </c>
      <c r="J39" s="15">
        <v>263.39999999999998</v>
      </c>
      <c r="K39" s="15">
        <f t="shared" si="1"/>
        <v>0</v>
      </c>
      <c r="L39" s="15">
        <v>263.39999999999998</v>
      </c>
      <c r="M39" s="15">
        <v>263.39999999999998</v>
      </c>
      <c r="N39" s="78">
        <f t="shared" si="2"/>
        <v>0</v>
      </c>
    </row>
    <row r="40" spans="1:248" s="25" customFormat="1" ht="78.75" x14ac:dyDescent="0.25">
      <c r="A40" s="36" t="s">
        <v>81</v>
      </c>
      <c r="B40" s="37" t="s">
        <v>80</v>
      </c>
      <c r="C40" s="15">
        <v>11.2</v>
      </c>
      <c r="D40" s="15">
        <v>11.2</v>
      </c>
      <c r="E40" s="15">
        <v>11.2</v>
      </c>
      <c r="F40" s="15">
        <v>11.2</v>
      </c>
      <c r="G40" s="15">
        <f t="shared" si="0"/>
        <v>0</v>
      </c>
      <c r="H40" s="16"/>
      <c r="I40" s="15">
        <v>11.2</v>
      </c>
      <c r="J40" s="15">
        <v>11.2</v>
      </c>
      <c r="K40" s="15">
        <f t="shared" si="1"/>
        <v>0</v>
      </c>
      <c r="L40" s="15">
        <v>11.2</v>
      </c>
      <c r="M40" s="15">
        <v>11.2</v>
      </c>
      <c r="N40" s="78">
        <f t="shared" si="2"/>
        <v>0</v>
      </c>
    </row>
    <row r="41" spans="1:248" s="25" customFormat="1" ht="78.75" x14ac:dyDescent="0.25">
      <c r="A41" s="36" t="s">
        <v>82</v>
      </c>
      <c r="B41" s="37" t="s">
        <v>80</v>
      </c>
      <c r="C41" s="15">
        <v>787</v>
      </c>
      <c r="D41" s="15">
        <v>787</v>
      </c>
      <c r="E41" s="15">
        <v>787</v>
      </c>
      <c r="F41" s="15">
        <v>787</v>
      </c>
      <c r="G41" s="15">
        <f t="shared" si="0"/>
        <v>0</v>
      </c>
      <c r="H41" s="16"/>
      <c r="I41" s="15">
        <v>787</v>
      </c>
      <c r="J41" s="15">
        <v>787</v>
      </c>
      <c r="K41" s="15">
        <f t="shared" si="1"/>
        <v>0</v>
      </c>
      <c r="L41" s="15">
        <v>787</v>
      </c>
      <c r="M41" s="15">
        <v>787</v>
      </c>
      <c r="N41" s="78">
        <f t="shared" si="2"/>
        <v>0</v>
      </c>
    </row>
    <row r="42" spans="1:248" s="25" customFormat="1" ht="78.75" x14ac:dyDescent="0.25">
      <c r="A42" s="36" t="s">
        <v>83</v>
      </c>
      <c r="B42" s="37" t="s">
        <v>80</v>
      </c>
      <c r="C42" s="15">
        <v>176.2</v>
      </c>
      <c r="D42" s="15">
        <v>176.2</v>
      </c>
      <c r="E42" s="15">
        <v>176.2</v>
      </c>
      <c r="F42" s="15">
        <v>176.2</v>
      </c>
      <c r="G42" s="15">
        <f t="shared" si="0"/>
        <v>0</v>
      </c>
      <c r="H42" s="16"/>
      <c r="I42" s="15">
        <v>176.2</v>
      </c>
      <c r="J42" s="15">
        <v>176.2</v>
      </c>
      <c r="K42" s="15">
        <f t="shared" si="1"/>
        <v>0</v>
      </c>
      <c r="L42" s="15">
        <v>176.2</v>
      </c>
      <c r="M42" s="15">
        <v>176.2</v>
      </c>
      <c r="N42" s="78">
        <f t="shared" si="2"/>
        <v>0</v>
      </c>
    </row>
    <row r="43" spans="1:248" s="25" customFormat="1" ht="47.25" x14ac:dyDescent="0.25">
      <c r="A43" s="36" t="s">
        <v>84</v>
      </c>
      <c r="B43" s="38" t="s">
        <v>85</v>
      </c>
      <c r="C43" s="15">
        <v>8920</v>
      </c>
      <c r="D43" s="15">
        <v>8920</v>
      </c>
      <c r="E43" s="15">
        <v>8920</v>
      </c>
      <c r="F43" s="15">
        <v>8920</v>
      </c>
      <c r="G43" s="15">
        <f t="shared" si="0"/>
        <v>0</v>
      </c>
      <c r="H43" s="16"/>
      <c r="I43" s="15">
        <v>8920</v>
      </c>
      <c r="J43" s="15">
        <v>8920</v>
      </c>
      <c r="K43" s="15">
        <f t="shared" si="1"/>
        <v>0</v>
      </c>
      <c r="L43" s="15">
        <v>8920</v>
      </c>
      <c r="M43" s="15">
        <v>8920</v>
      </c>
      <c r="N43" s="78">
        <f t="shared" si="2"/>
        <v>0</v>
      </c>
    </row>
    <row r="44" spans="1:248" s="25" customFormat="1" ht="141.75" x14ac:dyDescent="0.25">
      <c r="A44" s="36" t="s">
        <v>86</v>
      </c>
      <c r="B44" s="38" t="s">
        <v>87</v>
      </c>
      <c r="C44" s="15">
        <v>0</v>
      </c>
      <c r="D44" s="15">
        <v>0</v>
      </c>
      <c r="E44" s="15">
        <v>10.1</v>
      </c>
      <c r="F44" s="15">
        <v>18</v>
      </c>
      <c r="G44" s="15">
        <f t="shared" si="0"/>
        <v>7.9</v>
      </c>
      <c r="H44" s="16"/>
      <c r="I44" s="15">
        <v>0</v>
      </c>
      <c r="J44" s="15">
        <v>0</v>
      </c>
      <c r="K44" s="15">
        <f t="shared" si="1"/>
        <v>0</v>
      </c>
      <c r="L44" s="15">
        <v>0</v>
      </c>
      <c r="M44" s="15">
        <v>0</v>
      </c>
      <c r="N44" s="78">
        <f t="shared" si="2"/>
        <v>0</v>
      </c>
    </row>
    <row r="45" spans="1:248" s="25" customFormat="1" ht="63" x14ac:dyDescent="0.25">
      <c r="A45" s="36" t="s">
        <v>88</v>
      </c>
      <c r="B45" s="37" t="s">
        <v>89</v>
      </c>
      <c r="C45" s="15">
        <v>330</v>
      </c>
      <c r="D45" s="15">
        <v>330</v>
      </c>
      <c r="E45" s="15">
        <v>1611</v>
      </c>
      <c r="F45" s="15">
        <v>1611</v>
      </c>
      <c r="G45" s="15">
        <f t="shared" si="0"/>
        <v>0</v>
      </c>
      <c r="H45" s="16"/>
      <c r="I45" s="15">
        <v>330</v>
      </c>
      <c r="J45" s="15">
        <v>330</v>
      </c>
      <c r="K45" s="15">
        <f t="shared" si="1"/>
        <v>0</v>
      </c>
      <c r="L45" s="15">
        <v>330</v>
      </c>
      <c r="M45" s="15">
        <v>330</v>
      </c>
      <c r="N45" s="78">
        <f t="shared" si="2"/>
        <v>0</v>
      </c>
    </row>
    <row r="46" spans="1:248" s="25" customFormat="1" ht="94.5" x14ac:dyDescent="0.25">
      <c r="A46" s="36" t="s">
        <v>90</v>
      </c>
      <c r="B46" s="32" t="s">
        <v>91</v>
      </c>
      <c r="C46" s="15">
        <v>8497</v>
      </c>
      <c r="D46" s="15">
        <v>8497</v>
      </c>
      <c r="E46" s="15">
        <v>8497</v>
      </c>
      <c r="F46" s="15">
        <v>8497</v>
      </c>
      <c r="G46" s="15">
        <f t="shared" si="0"/>
        <v>0</v>
      </c>
      <c r="H46" s="16"/>
      <c r="I46" s="15">
        <v>8341</v>
      </c>
      <c r="J46" s="15">
        <v>8341</v>
      </c>
      <c r="K46" s="15">
        <f t="shared" si="1"/>
        <v>0</v>
      </c>
      <c r="L46" s="15">
        <v>8237.9</v>
      </c>
      <c r="M46" s="15">
        <v>8237.9</v>
      </c>
      <c r="N46" s="78">
        <f t="shared" si="2"/>
        <v>0</v>
      </c>
    </row>
    <row r="47" spans="1:248" s="25" customFormat="1" ht="31.5" x14ac:dyDescent="0.25">
      <c r="A47" s="12" t="s">
        <v>92</v>
      </c>
      <c r="B47" s="13" t="s">
        <v>93</v>
      </c>
      <c r="C47" s="14">
        <f>SUM(C48:C50)</f>
        <v>3468.4</v>
      </c>
      <c r="D47" s="14">
        <f>SUM(D48:D50)</f>
        <v>3468.4</v>
      </c>
      <c r="E47" s="14">
        <f>SUM(E48:E50)</f>
        <v>3468.4</v>
      </c>
      <c r="F47" s="14">
        <f>SUM(F48:F50)</f>
        <v>1645.1000000000001</v>
      </c>
      <c r="G47" s="15">
        <f t="shared" si="0"/>
        <v>-1823.3</v>
      </c>
      <c r="H47" s="16"/>
      <c r="I47" s="14">
        <f t="shared" ref="I47:M47" si="7">SUM(I48:I50)</f>
        <v>3607.1</v>
      </c>
      <c r="J47" s="14">
        <f t="shared" si="7"/>
        <v>3607.1</v>
      </c>
      <c r="K47" s="15">
        <f t="shared" si="1"/>
        <v>0</v>
      </c>
      <c r="L47" s="14">
        <f t="shared" si="7"/>
        <v>3751.4</v>
      </c>
      <c r="M47" s="14">
        <f t="shared" si="7"/>
        <v>3751.4</v>
      </c>
      <c r="N47" s="78">
        <f t="shared" si="2"/>
        <v>0</v>
      </c>
    </row>
    <row r="48" spans="1:248" s="40" customFormat="1" ht="78.75" x14ac:dyDescent="0.2">
      <c r="A48" s="10" t="s">
        <v>94</v>
      </c>
      <c r="B48" s="32" t="s">
        <v>95</v>
      </c>
      <c r="C48" s="15">
        <v>1702.7</v>
      </c>
      <c r="D48" s="15">
        <v>1702.7</v>
      </c>
      <c r="E48" s="15">
        <v>1702.7</v>
      </c>
      <c r="F48" s="39">
        <v>971.4</v>
      </c>
      <c r="G48" s="15">
        <f t="shared" si="0"/>
        <v>-731.30000000000007</v>
      </c>
      <c r="H48" s="16" t="s">
        <v>96</v>
      </c>
      <c r="I48" s="15">
        <v>1770.8</v>
      </c>
      <c r="J48" s="15">
        <v>1770.8</v>
      </c>
      <c r="K48" s="15">
        <f t="shared" si="1"/>
        <v>0</v>
      </c>
      <c r="L48" s="15">
        <v>1841.7</v>
      </c>
      <c r="M48" s="15">
        <v>1841.7</v>
      </c>
      <c r="N48" s="78">
        <f t="shared" si="2"/>
        <v>0</v>
      </c>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row>
    <row r="49" spans="1:247" s="40" customFormat="1" ht="63" x14ac:dyDescent="0.2">
      <c r="A49" s="10" t="s">
        <v>97</v>
      </c>
      <c r="B49" s="32" t="s">
        <v>98</v>
      </c>
      <c r="C49" s="15">
        <v>598.29999999999995</v>
      </c>
      <c r="D49" s="15">
        <v>598.29999999999995</v>
      </c>
      <c r="E49" s="15">
        <v>598.29999999999995</v>
      </c>
      <c r="F49" s="39">
        <v>365</v>
      </c>
      <c r="G49" s="15">
        <f t="shared" si="0"/>
        <v>-233.29999999999995</v>
      </c>
      <c r="H49" s="16"/>
      <c r="I49" s="15">
        <v>622.20000000000005</v>
      </c>
      <c r="J49" s="15">
        <v>622.20000000000005</v>
      </c>
      <c r="K49" s="15">
        <f t="shared" si="1"/>
        <v>0</v>
      </c>
      <c r="L49" s="15">
        <v>647.1</v>
      </c>
      <c r="M49" s="15">
        <v>647.1</v>
      </c>
      <c r="N49" s="78">
        <f t="shared" si="2"/>
        <v>0</v>
      </c>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row>
    <row r="50" spans="1:247" s="40" customFormat="1" ht="63" x14ac:dyDescent="0.2">
      <c r="A50" s="10" t="s">
        <v>99</v>
      </c>
      <c r="B50" s="32" t="s">
        <v>100</v>
      </c>
      <c r="C50" s="15">
        <v>1167.4000000000001</v>
      </c>
      <c r="D50" s="15">
        <v>1167.4000000000001</v>
      </c>
      <c r="E50" s="15">
        <v>1167.4000000000001</v>
      </c>
      <c r="F50" s="41">
        <v>308.7</v>
      </c>
      <c r="G50" s="15">
        <f t="shared" si="0"/>
        <v>-858.7</v>
      </c>
      <c r="H50" s="16"/>
      <c r="I50" s="15">
        <v>1214.0999999999999</v>
      </c>
      <c r="J50" s="15">
        <v>1214.0999999999999</v>
      </c>
      <c r="K50" s="15">
        <f t="shared" si="1"/>
        <v>0</v>
      </c>
      <c r="L50" s="15">
        <v>1262.5999999999999</v>
      </c>
      <c r="M50" s="15">
        <v>1262.5999999999999</v>
      </c>
      <c r="N50" s="78">
        <f t="shared" si="2"/>
        <v>0</v>
      </c>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row>
    <row r="51" spans="1:247" s="40" customFormat="1" ht="31.5" x14ac:dyDescent="0.2">
      <c r="A51" s="12" t="s">
        <v>101</v>
      </c>
      <c r="B51" s="13" t="s">
        <v>102</v>
      </c>
      <c r="C51" s="14" t="e">
        <f>C52+C57</f>
        <v>#REF!</v>
      </c>
      <c r="D51" s="14">
        <f>D52+D57</f>
        <v>11769.8</v>
      </c>
      <c r="E51" s="14">
        <f>E52+E57</f>
        <v>12616.3</v>
      </c>
      <c r="F51" s="14">
        <f>F52+F57</f>
        <v>13654.7</v>
      </c>
      <c r="G51" s="15">
        <f t="shared" si="0"/>
        <v>1038.4000000000015</v>
      </c>
      <c r="H51" s="16"/>
      <c r="I51" s="14">
        <f t="shared" ref="I51:M51" si="8">I52+I57</f>
        <v>10829.300000000001</v>
      </c>
      <c r="J51" s="14">
        <f t="shared" si="8"/>
        <v>10829.300000000001</v>
      </c>
      <c r="K51" s="15">
        <f t="shared" si="1"/>
        <v>0</v>
      </c>
      <c r="L51" s="14">
        <f t="shared" si="8"/>
        <v>10875.800000000001</v>
      </c>
      <c r="M51" s="14">
        <f t="shared" si="8"/>
        <v>10875.800000000001</v>
      </c>
      <c r="N51" s="78">
        <f t="shared" si="2"/>
        <v>0</v>
      </c>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row>
    <row r="52" spans="1:247" s="40" customFormat="1" ht="31.5" x14ac:dyDescent="0.2">
      <c r="A52" s="10" t="s">
        <v>103</v>
      </c>
      <c r="B52" s="32" t="s">
        <v>104</v>
      </c>
      <c r="C52" s="14">
        <f>SUM(C53:C56)</f>
        <v>9158.7000000000007</v>
      </c>
      <c r="D52" s="14">
        <f>SUM(D53:D56)</f>
        <v>9979.5</v>
      </c>
      <c r="E52" s="14">
        <f>SUM(E53:E56)</f>
        <v>10535.9</v>
      </c>
      <c r="F52" s="14">
        <f>SUM(F53:F56)</f>
        <v>11795.300000000001</v>
      </c>
      <c r="G52" s="15">
        <f t="shared" si="0"/>
        <v>1259.4000000000015</v>
      </c>
      <c r="H52" s="16"/>
      <c r="I52" s="14">
        <f t="shared" ref="I52:M52" si="9">SUM(I53:I56)</f>
        <v>9158.7000000000007</v>
      </c>
      <c r="J52" s="14">
        <f t="shared" si="9"/>
        <v>9158.7000000000007</v>
      </c>
      <c r="K52" s="15">
        <f t="shared" si="1"/>
        <v>0</v>
      </c>
      <c r="L52" s="14">
        <f t="shared" si="9"/>
        <v>9158.7000000000007</v>
      </c>
      <c r="M52" s="14">
        <f t="shared" si="9"/>
        <v>9158.7000000000007</v>
      </c>
      <c r="N52" s="78">
        <f t="shared" si="2"/>
        <v>0</v>
      </c>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row>
    <row r="53" spans="1:247" s="40" customFormat="1" ht="89.25" x14ac:dyDescent="0.2">
      <c r="A53" s="10" t="s">
        <v>105</v>
      </c>
      <c r="B53" s="32" t="s">
        <v>104</v>
      </c>
      <c r="C53" s="15">
        <v>0</v>
      </c>
      <c r="D53" s="15">
        <v>820.8</v>
      </c>
      <c r="E53" s="15">
        <v>1375.8</v>
      </c>
      <c r="F53" s="15">
        <v>2435.1999999999998</v>
      </c>
      <c r="G53" s="15">
        <f t="shared" si="0"/>
        <v>1059.3999999999999</v>
      </c>
      <c r="H53" s="16" t="s">
        <v>106</v>
      </c>
      <c r="I53" s="15">
        <v>0</v>
      </c>
      <c r="J53" s="15">
        <v>0</v>
      </c>
      <c r="K53" s="15">
        <f t="shared" si="1"/>
        <v>0</v>
      </c>
      <c r="L53" s="15">
        <v>0</v>
      </c>
      <c r="M53" s="15">
        <v>0</v>
      </c>
      <c r="N53" s="78">
        <f t="shared" si="2"/>
        <v>0</v>
      </c>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row>
    <row r="54" spans="1:247" s="40" customFormat="1" ht="78.75" x14ac:dyDescent="0.2">
      <c r="A54" s="10" t="s">
        <v>107</v>
      </c>
      <c r="B54" s="32" t="s">
        <v>108</v>
      </c>
      <c r="C54" s="15">
        <v>8200</v>
      </c>
      <c r="D54" s="15">
        <v>8200</v>
      </c>
      <c r="E54" s="15">
        <v>8200</v>
      </c>
      <c r="F54" s="15">
        <v>8200</v>
      </c>
      <c r="G54" s="15">
        <f t="shared" si="0"/>
        <v>0</v>
      </c>
      <c r="H54" s="16"/>
      <c r="I54" s="15">
        <v>8200</v>
      </c>
      <c r="J54" s="15">
        <v>8200</v>
      </c>
      <c r="K54" s="15">
        <f t="shared" si="1"/>
        <v>0</v>
      </c>
      <c r="L54" s="15">
        <v>8200</v>
      </c>
      <c r="M54" s="15">
        <v>8200</v>
      </c>
      <c r="N54" s="78">
        <f t="shared" si="2"/>
        <v>0</v>
      </c>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row>
    <row r="55" spans="1:247" s="40" customFormat="1" ht="78.75" x14ac:dyDescent="0.2">
      <c r="A55" s="10" t="s">
        <v>109</v>
      </c>
      <c r="B55" s="32" t="s">
        <v>108</v>
      </c>
      <c r="C55" s="15">
        <v>0</v>
      </c>
      <c r="D55" s="15">
        <v>0</v>
      </c>
      <c r="E55" s="15">
        <v>1.4</v>
      </c>
      <c r="F55" s="15">
        <v>1.4</v>
      </c>
      <c r="G55" s="15">
        <f t="shared" si="0"/>
        <v>0</v>
      </c>
      <c r="H55" s="16"/>
      <c r="I55" s="15"/>
      <c r="J55" s="15"/>
      <c r="K55" s="15">
        <f t="shared" si="1"/>
        <v>0</v>
      </c>
      <c r="L55" s="15"/>
      <c r="M55" s="15"/>
      <c r="N55" s="78">
        <f t="shared" si="2"/>
        <v>0</v>
      </c>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row>
    <row r="56" spans="1:247" s="40" customFormat="1" ht="63.75" x14ac:dyDescent="0.2">
      <c r="A56" s="10" t="s">
        <v>110</v>
      </c>
      <c r="B56" s="32" t="s">
        <v>104</v>
      </c>
      <c r="C56" s="15">
        <v>958.7</v>
      </c>
      <c r="D56" s="15">
        <v>958.7</v>
      </c>
      <c r="E56" s="15">
        <v>958.7</v>
      </c>
      <c r="F56" s="15">
        <v>1158.7</v>
      </c>
      <c r="G56" s="15">
        <f t="shared" si="0"/>
        <v>200</v>
      </c>
      <c r="H56" s="16" t="s">
        <v>111</v>
      </c>
      <c r="I56" s="15">
        <v>958.7</v>
      </c>
      <c r="J56" s="15">
        <v>958.7</v>
      </c>
      <c r="K56" s="15">
        <f t="shared" si="1"/>
        <v>0</v>
      </c>
      <c r="L56" s="15">
        <v>958.7</v>
      </c>
      <c r="M56" s="15">
        <v>958.7</v>
      </c>
      <c r="N56" s="78">
        <f t="shared" si="2"/>
        <v>0</v>
      </c>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row>
    <row r="57" spans="1:247" s="40" customFormat="1" ht="18" customHeight="1" x14ac:dyDescent="0.2">
      <c r="A57" s="12" t="s">
        <v>112</v>
      </c>
      <c r="B57" s="13" t="s">
        <v>113</v>
      </c>
      <c r="C57" s="14" t="e">
        <f>C58+C62</f>
        <v>#REF!</v>
      </c>
      <c r="D57" s="14">
        <f>D58+D62</f>
        <v>1790.3</v>
      </c>
      <c r="E57" s="14">
        <f>E58+E62</f>
        <v>2080.3999999999996</v>
      </c>
      <c r="F57" s="14">
        <f>F58+F62</f>
        <v>1859.4</v>
      </c>
      <c r="G57" s="15">
        <f t="shared" si="0"/>
        <v>-220.99999999999955</v>
      </c>
      <c r="H57" s="16"/>
      <c r="I57" s="14">
        <f>I58+I62</f>
        <v>1670.6</v>
      </c>
      <c r="J57" s="14">
        <f>J58+J62</f>
        <v>1670.6</v>
      </c>
      <c r="K57" s="15">
        <f t="shared" si="1"/>
        <v>0</v>
      </c>
      <c r="L57" s="14">
        <f>L58+L62</f>
        <v>1717.1</v>
      </c>
      <c r="M57" s="14">
        <f>M58+M62</f>
        <v>1717.1</v>
      </c>
      <c r="N57" s="78">
        <f t="shared" si="2"/>
        <v>0</v>
      </c>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row>
    <row r="58" spans="1:247" ht="47.25" x14ac:dyDescent="0.25">
      <c r="A58" s="10" t="s">
        <v>114</v>
      </c>
      <c r="B58" s="32" t="s">
        <v>115</v>
      </c>
      <c r="C58" s="15">
        <f>SUM(C59:C61)</f>
        <v>1074.5</v>
      </c>
      <c r="D58" s="15">
        <f>SUM(D59:D61)</f>
        <v>1074.5</v>
      </c>
      <c r="E58" s="15">
        <f>SUM(E59:E61)</f>
        <v>1226.8</v>
      </c>
      <c r="F58" s="15">
        <f>SUM(F59:F61)</f>
        <v>1259.7</v>
      </c>
      <c r="G58" s="15">
        <f t="shared" si="0"/>
        <v>32.900000000000091</v>
      </c>
      <c r="H58" s="16"/>
      <c r="I58" s="15">
        <f>SUM(I59:I61)</f>
        <v>954.8</v>
      </c>
      <c r="J58" s="15">
        <f>SUM(J59:J61)</f>
        <v>954.8</v>
      </c>
      <c r="K58" s="15">
        <f t="shared" si="1"/>
        <v>0</v>
      </c>
      <c r="L58" s="15">
        <f>SUM(L59:L61)</f>
        <v>1001.3000000000001</v>
      </c>
      <c r="M58" s="15">
        <f>SUM(M59:M61)</f>
        <v>1001.3000000000001</v>
      </c>
      <c r="N58" s="78">
        <f t="shared" si="2"/>
        <v>0</v>
      </c>
    </row>
    <row r="59" spans="1:247" ht="47.25" x14ac:dyDescent="0.25">
      <c r="A59" s="10" t="s">
        <v>116</v>
      </c>
      <c r="B59" s="32" t="s">
        <v>115</v>
      </c>
      <c r="C59" s="15">
        <v>120.5</v>
      </c>
      <c r="D59" s="15">
        <v>120.5</v>
      </c>
      <c r="E59" s="15">
        <v>272.8</v>
      </c>
      <c r="F59" s="15">
        <v>288.60000000000002</v>
      </c>
      <c r="G59" s="15">
        <f t="shared" si="0"/>
        <v>15.800000000000011</v>
      </c>
      <c r="H59" s="16" t="s">
        <v>117</v>
      </c>
      <c r="I59" s="15">
        <v>128.4</v>
      </c>
      <c r="J59" s="15">
        <v>128.4</v>
      </c>
      <c r="K59" s="15">
        <f t="shared" si="1"/>
        <v>0</v>
      </c>
      <c r="L59" s="15">
        <v>130.80000000000001</v>
      </c>
      <c r="M59" s="15">
        <v>130.80000000000001</v>
      </c>
      <c r="N59" s="78">
        <f t="shared" si="2"/>
        <v>0</v>
      </c>
    </row>
    <row r="60" spans="1:247" ht="47.25" x14ac:dyDescent="0.25">
      <c r="A60" s="10" t="s">
        <v>118</v>
      </c>
      <c r="B60" s="32" t="s">
        <v>115</v>
      </c>
      <c r="C60" s="15">
        <v>18.899999999999999</v>
      </c>
      <c r="D60" s="15">
        <v>18.899999999999999</v>
      </c>
      <c r="E60" s="15">
        <v>18.899999999999999</v>
      </c>
      <c r="F60" s="15">
        <v>36</v>
      </c>
      <c r="G60" s="15">
        <f t="shared" si="0"/>
        <v>17.100000000000001</v>
      </c>
      <c r="H60" s="16"/>
      <c r="I60" s="15">
        <v>18.899999999999999</v>
      </c>
      <c r="J60" s="15">
        <v>18.899999999999999</v>
      </c>
      <c r="K60" s="15">
        <f t="shared" si="1"/>
        <v>0</v>
      </c>
      <c r="L60" s="15">
        <v>18.899999999999999</v>
      </c>
      <c r="M60" s="15">
        <v>18.899999999999999</v>
      </c>
      <c r="N60" s="78">
        <f t="shared" si="2"/>
        <v>0</v>
      </c>
    </row>
    <row r="61" spans="1:247" ht="47.25" x14ac:dyDescent="0.25">
      <c r="A61" s="10" t="s">
        <v>119</v>
      </c>
      <c r="B61" s="32" t="s">
        <v>115</v>
      </c>
      <c r="C61" s="15">
        <v>935.1</v>
      </c>
      <c r="D61" s="15">
        <v>935.1</v>
      </c>
      <c r="E61" s="15">
        <v>935.1</v>
      </c>
      <c r="F61" s="15">
        <v>935.1</v>
      </c>
      <c r="G61" s="15">
        <f t="shared" si="0"/>
        <v>0</v>
      </c>
      <c r="H61" s="16"/>
      <c r="I61" s="15">
        <v>807.5</v>
      </c>
      <c r="J61" s="15">
        <v>807.5</v>
      </c>
      <c r="K61" s="15">
        <f t="shared" si="1"/>
        <v>0</v>
      </c>
      <c r="L61" s="15">
        <v>851.6</v>
      </c>
      <c r="M61" s="15">
        <v>851.6</v>
      </c>
      <c r="N61" s="78">
        <f t="shared" si="2"/>
        <v>0</v>
      </c>
    </row>
    <row r="62" spans="1:247" ht="31.5" x14ac:dyDescent="0.25">
      <c r="A62" s="10" t="s">
        <v>120</v>
      </c>
      <c r="B62" s="32" t="s">
        <v>121</v>
      </c>
      <c r="C62" s="15" t="e">
        <f>C63+#REF!+C64</f>
        <v>#REF!</v>
      </c>
      <c r="D62" s="15">
        <f>SUM(D63:D68)</f>
        <v>715.8</v>
      </c>
      <c r="E62" s="15">
        <f>SUM(E63:E68)</f>
        <v>853.59999999999991</v>
      </c>
      <c r="F62" s="15">
        <f>SUM(F63:F68)</f>
        <v>599.69999999999993</v>
      </c>
      <c r="G62" s="15">
        <f t="shared" si="0"/>
        <v>-253.89999999999998</v>
      </c>
      <c r="H62" s="16"/>
      <c r="I62" s="15">
        <f t="shared" ref="I62:J62" si="10">SUM(I63:I68)</f>
        <v>715.8</v>
      </c>
      <c r="J62" s="15">
        <f t="shared" si="10"/>
        <v>715.8</v>
      </c>
      <c r="K62" s="15">
        <f t="shared" si="1"/>
        <v>0</v>
      </c>
      <c r="L62" s="15">
        <f t="shared" ref="L62:M62" si="11">SUM(L63:L68)</f>
        <v>715.8</v>
      </c>
      <c r="M62" s="15">
        <f t="shared" si="11"/>
        <v>715.8</v>
      </c>
      <c r="N62" s="78">
        <f t="shared" si="2"/>
        <v>0</v>
      </c>
    </row>
    <row r="63" spans="1:247" ht="31.5" x14ac:dyDescent="0.25">
      <c r="A63" s="10" t="s">
        <v>122</v>
      </c>
      <c r="B63" s="32" t="s">
        <v>121</v>
      </c>
      <c r="C63" s="15">
        <v>451.1</v>
      </c>
      <c r="D63" s="15">
        <v>451.1</v>
      </c>
      <c r="E63" s="15">
        <v>451.1</v>
      </c>
      <c r="F63" s="15">
        <v>0</v>
      </c>
      <c r="G63" s="15">
        <f t="shared" si="0"/>
        <v>-451.1</v>
      </c>
      <c r="H63" s="16" t="s">
        <v>117</v>
      </c>
      <c r="I63" s="15">
        <v>451.1</v>
      </c>
      <c r="J63" s="15">
        <v>451.1</v>
      </c>
      <c r="K63" s="15">
        <f t="shared" si="1"/>
        <v>0</v>
      </c>
      <c r="L63" s="15">
        <v>451.1</v>
      </c>
      <c r="M63" s="15">
        <v>451.1</v>
      </c>
      <c r="N63" s="78">
        <f t="shared" si="2"/>
        <v>0</v>
      </c>
    </row>
    <row r="64" spans="1:247" ht="31.5" x14ac:dyDescent="0.25">
      <c r="A64" s="10" t="s">
        <v>123</v>
      </c>
      <c r="B64" s="32" t="s">
        <v>121</v>
      </c>
      <c r="C64" s="15">
        <v>264.7</v>
      </c>
      <c r="D64" s="15">
        <v>264.7</v>
      </c>
      <c r="E64" s="15">
        <v>264.7</v>
      </c>
      <c r="F64" s="15">
        <v>271.7</v>
      </c>
      <c r="G64" s="15">
        <f t="shared" si="0"/>
        <v>7</v>
      </c>
      <c r="H64" s="16" t="s">
        <v>117</v>
      </c>
      <c r="I64" s="15">
        <v>264.7</v>
      </c>
      <c r="J64" s="15">
        <v>264.7</v>
      </c>
      <c r="K64" s="15">
        <f t="shared" si="1"/>
        <v>0</v>
      </c>
      <c r="L64" s="15">
        <v>264.7</v>
      </c>
      <c r="M64" s="15">
        <v>264.7</v>
      </c>
      <c r="N64" s="78">
        <f t="shared" si="2"/>
        <v>0</v>
      </c>
    </row>
    <row r="65" spans="1:15" ht="31.5" x14ac:dyDescent="0.25">
      <c r="A65" s="10" t="s">
        <v>124</v>
      </c>
      <c r="B65" s="32" t="s">
        <v>121</v>
      </c>
      <c r="C65" s="15">
        <v>0</v>
      </c>
      <c r="D65" s="15">
        <v>0</v>
      </c>
      <c r="E65" s="15">
        <v>3.9</v>
      </c>
      <c r="F65" s="15">
        <v>3.9</v>
      </c>
      <c r="G65" s="15">
        <f t="shared" si="0"/>
        <v>0</v>
      </c>
      <c r="H65" s="16"/>
      <c r="I65" s="15"/>
      <c r="J65" s="15"/>
      <c r="K65" s="15">
        <f t="shared" si="1"/>
        <v>0</v>
      </c>
      <c r="L65" s="15"/>
      <c r="M65" s="15"/>
      <c r="N65" s="78">
        <f t="shared" si="2"/>
        <v>0</v>
      </c>
    </row>
    <row r="66" spans="1:15" ht="63.75" x14ac:dyDescent="0.25">
      <c r="A66" s="10" t="s">
        <v>125</v>
      </c>
      <c r="B66" s="32" t="s">
        <v>121</v>
      </c>
      <c r="C66" s="15">
        <v>0</v>
      </c>
      <c r="D66" s="15">
        <v>0</v>
      </c>
      <c r="E66" s="15">
        <v>16.899999999999999</v>
      </c>
      <c r="F66" s="15">
        <v>207.1</v>
      </c>
      <c r="G66" s="15">
        <f t="shared" si="0"/>
        <v>190.2</v>
      </c>
      <c r="H66" s="16" t="s">
        <v>126</v>
      </c>
      <c r="I66" s="15"/>
      <c r="J66" s="15"/>
      <c r="K66" s="15">
        <f t="shared" si="1"/>
        <v>0</v>
      </c>
      <c r="L66" s="15"/>
      <c r="M66" s="15"/>
      <c r="N66" s="78">
        <f t="shared" si="2"/>
        <v>0</v>
      </c>
    </row>
    <row r="67" spans="1:15" ht="31.5" x14ac:dyDescent="0.25">
      <c r="A67" s="10" t="s">
        <v>127</v>
      </c>
      <c r="B67" s="32" t="s">
        <v>121</v>
      </c>
      <c r="C67" s="15">
        <v>0</v>
      </c>
      <c r="D67" s="15">
        <v>0</v>
      </c>
      <c r="E67" s="15">
        <v>116.9</v>
      </c>
      <c r="F67" s="15">
        <v>116.9</v>
      </c>
      <c r="G67" s="15">
        <f t="shared" si="0"/>
        <v>0</v>
      </c>
      <c r="H67" s="16"/>
      <c r="I67" s="15"/>
      <c r="J67" s="15"/>
      <c r="K67" s="15">
        <f t="shared" si="1"/>
        <v>0</v>
      </c>
      <c r="L67" s="15"/>
      <c r="M67" s="15"/>
      <c r="N67" s="78">
        <f t="shared" si="2"/>
        <v>0</v>
      </c>
    </row>
    <row r="68" spans="1:15" ht="31.5" x14ac:dyDescent="0.25">
      <c r="A68" s="10" t="s">
        <v>128</v>
      </c>
      <c r="B68" s="32" t="s">
        <v>121</v>
      </c>
      <c r="C68" s="15">
        <v>0</v>
      </c>
      <c r="D68" s="15">
        <v>0</v>
      </c>
      <c r="E68" s="15">
        <v>0.1</v>
      </c>
      <c r="F68" s="15">
        <v>0.1</v>
      </c>
      <c r="G68" s="15">
        <f t="shared" si="0"/>
        <v>0</v>
      </c>
      <c r="H68" s="16"/>
      <c r="I68" s="15"/>
      <c r="J68" s="15"/>
      <c r="K68" s="15">
        <f t="shared" si="1"/>
        <v>0</v>
      </c>
      <c r="L68" s="15"/>
      <c r="M68" s="15"/>
      <c r="N68" s="78">
        <f t="shared" si="2"/>
        <v>0</v>
      </c>
    </row>
    <row r="69" spans="1:15" ht="31.5" x14ac:dyDescent="0.25">
      <c r="A69" s="12" t="s">
        <v>129</v>
      </c>
      <c r="B69" s="13" t="s">
        <v>130</v>
      </c>
      <c r="C69" s="14">
        <f>SUM(C70:C78)</f>
        <v>34975.599999999999</v>
      </c>
      <c r="D69" s="14">
        <f>SUM(D70:D78)</f>
        <v>34975.599999999999</v>
      </c>
      <c r="E69" s="14">
        <f>SUM(E70:E78)</f>
        <v>40933.4</v>
      </c>
      <c r="F69" s="14">
        <f>SUM(F70:F78)</f>
        <v>41956.6</v>
      </c>
      <c r="G69" s="15">
        <f t="shared" si="0"/>
        <v>1023.1999999999971</v>
      </c>
      <c r="H69" s="16"/>
      <c r="I69" s="14">
        <f t="shared" ref="I69:M69" si="12">SUM(I70:I78)</f>
        <v>22048.2</v>
      </c>
      <c r="J69" s="14">
        <f t="shared" si="12"/>
        <v>22048.2</v>
      </c>
      <c r="K69" s="15">
        <f t="shared" si="1"/>
        <v>0</v>
      </c>
      <c r="L69" s="14">
        <f t="shared" si="12"/>
        <v>20494.2</v>
      </c>
      <c r="M69" s="14">
        <f t="shared" si="12"/>
        <v>20494.2</v>
      </c>
      <c r="N69" s="78">
        <f t="shared" si="2"/>
        <v>0</v>
      </c>
    </row>
    <row r="70" spans="1:15" ht="110.25" x14ac:dyDescent="0.25">
      <c r="A70" s="42" t="s">
        <v>131</v>
      </c>
      <c r="B70" s="32" t="s">
        <v>132</v>
      </c>
      <c r="C70" s="15">
        <v>12.2</v>
      </c>
      <c r="D70" s="15">
        <v>12.2</v>
      </c>
      <c r="E70" s="15">
        <v>17.8</v>
      </c>
      <c r="F70" s="15">
        <v>17.8</v>
      </c>
      <c r="G70" s="15">
        <f t="shared" ref="G70:G137" si="13">F70-E70</f>
        <v>0</v>
      </c>
      <c r="H70" s="16"/>
      <c r="I70" s="15">
        <v>12.2</v>
      </c>
      <c r="J70" s="15">
        <v>12.2</v>
      </c>
      <c r="K70" s="15">
        <f t="shared" ref="K70:K133" si="14">J70-I70</f>
        <v>0</v>
      </c>
      <c r="L70" s="15">
        <v>12.2</v>
      </c>
      <c r="M70" s="15">
        <v>12.2</v>
      </c>
      <c r="N70" s="78">
        <f t="shared" ref="N70:N133" si="15">M70-L70</f>
        <v>0</v>
      </c>
      <c r="O70" s="43"/>
    </row>
    <row r="71" spans="1:15" ht="110.25" x14ac:dyDescent="0.25">
      <c r="A71" s="42" t="s">
        <v>133</v>
      </c>
      <c r="B71" s="32" t="s">
        <v>132</v>
      </c>
      <c r="C71" s="15">
        <v>3.5</v>
      </c>
      <c r="D71" s="15">
        <v>3.5</v>
      </c>
      <c r="E71" s="15">
        <v>4.4000000000000004</v>
      </c>
      <c r="F71" s="15">
        <v>4.4000000000000004</v>
      </c>
      <c r="G71" s="15">
        <f t="shared" si="13"/>
        <v>0</v>
      </c>
      <c r="H71" s="16"/>
      <c r="I71" s="15">
        <v>3.5</v>
      </c>
      <c r="J71" s="15">
        <v>3.5</v>
      </c>
      <c r="K71" s="15">
        <f t="shared" si="14"/>
        <v>0</v>
      </c>
      <c r="L71" s="15">
        <v>3.5</v>
      </c>
      <c r="M71" s="15">
        <v>3.5</v>
      </c>
      <c r="N71" s="78">
        <f t="shared" si="15"/>
        <v>0</v>
      </c>
      <c r="O71" s="43"/>
    </row>
    <row r="72" spans="1:15" ht="126" x14ac:dyDescent="0.25">
      <c r="A72" s="10" t="s">
        <v>134</v>
      </c>
      <c r="B72" s="32" t="s">
        <v>135</v>
      </c>
      <c r="C72" s="15">
        <v>7777.8</v>
      </c>
      <c r="D72" s="15">
        <v>7777.8</v>
      </c>
      <c r="E72" s="15">
        <v>7777.8</v>
      </c>
      <c r="F72" s="15">
        <v>7777.8</v>
      </c>
      <c r="G72" s="15">
        <f t="shared" si="13"/>
        <v>0</v>
      </c>
      <c r="H72" s="16"/>
      <c r="I72" s="15">
        <v>4850.3999999999996</v>
      </c>
      <c r="J72" s="15">
        <v>4850.3999999999996</v>
      </c>
      <c r="K72" s="15">
        <f t="shared" si="14"/>
        <v>0</v>
      </c>
      <c r="L72" s="15">
        <v>3296.4</v>
      </c>
      <c r="M72" s="15">
        <v>3296.4</v>
      </c>
      <c r="N72" s="78">
        <f t="shared" si="15"/>
        <v>0</v>
      </c>
    </row>
    <row r="73" spans="1:15" ht="81" customHeight="1" x14ac:dyDescent="0.25">
      <c r="A73" s="10" t="s">
        <v>136</v>
      </c>
      <c r="B73" s="38" t="s">
        <v>137</v>
      </c>
      <c r="C73" s="15">
        <v>0</v>
      </c>
      <c r="D73" s="15">
        <v>0</v>
      </c>
      <c r="E73" s="15">
        <v>1.7</v>
      </c>
      <c r="F73" s="15">
        <v>24.9</v>
      </c>
      <c r="G73" s="15">
        <f t="shared" si="13"/>
        <v>23.2</v>
      </c>
      <c r="H73" s="16" t="s">
        <v>138</v>
      </c>
      <c r="I73" s="15"/>
      <c r="J73" s="15"/>
      <c r="K73" s="15">
        <f t="shared" si="14"/>
        <v>0</v>
      </c>
      <c r="L73" s="15"/>
      <c r="M73" s="15"/>
      <c r="N73" s="78">
        <f t="shared" si="15"/>
        <v>0</v>
      </c>
    </row>
    <row r="74" spans="1:15" ht="126" x14ac:dyDescent="0.25">
      <c r="A74" s="10" t="s">
        <v>139</v>
      </c>
      <c r="B74" s="32" t="s">
        <v>140</v>
      </c>
      <c r="C74" s="15">
        <v>382.1</v>
      </c>
      <c r="D74" s="15">
        <v>382.1</v>
      </c>
      <c r="E74" s="15">
        <v>382.1</v>
      </c>
      <c r="F74" s="15">
        <v>382.1</v>
      </c>
      <c r="G74" s="15">
        <f t="shared" si="13"/>
        <v>0</v>
      </c>
      <c r="H74" s="16"/>
      <c r="I74" s="15">
        <v>382.1</v>
      </c>
      <c r="J74" s="15">
        <v>382.1</v>
      </c>
      <c r="K74" s="15">
        <f t="shared" si="14"/>
        <v>0</v>
      </c>
      <c r="L74" s="15">
        <v>382.1</v>
      </c>
      <c r="M74" s="15">
        <v>382.1</v>
      </c>
      <c r="N74" s="78">
        <f t="shared" si="15"/>
        <v>0</v>
      </c>
    </row>
    <row r="75" spans="1:15" ht="63" x14ac:dyDescent="0.25">
      <c r="A75" s="36" t="s">
        <v>141</v>
      </c>
      <c r="B75" s="32" t="s">
        <v>142</v>
      </c>
      <c r="C75" s="15">
        <v>12780</v>
      </c>
      <c r="D75" s="15">
        <v>12780</v>
      </c>
      <c r="E75" s="15">
        <v>15949.6</v>
      </c>
      <c r="F75" s="15">
        <v>15949.6</v>
      </c>
      <c r="G75" s="15">
        <f t="shared" si="13"/>
        <v>0</v>
      </c>
      <c r="H75" s="16"/>
      <c r="I75" s="15">
        <v>12780</v>
      </c>
      <c r="J75" s="15">
        <v>12780</v>
      </c>
      <c r="K75" s="15">
        <f t="shared" si="14"/>
        <v>0</v>
      </c>
      <c r="L75" s="15">
        <v>12780</v>
      </c>
      <c r="M75" s="15">
        <v>12780</v>
      </c>
      <c r="N75" s="78">
        <f t="shared" si="15"/>
        <v>0</v>
      </c>
    </row>
    <row r="76" spans="1:15" ht="63" x14ac:dyDescent="0.25">
      <c r="A76" s="36" t="s">
        <v>143</v>
      </c>
      <c r="B76" s="32" t="s">
        <v>144</v>
      </c>
      <c r="C76" s="15">
        <v>800</v>
      </c>
      <c r="D76" s="15">
        <v>800</v>
      </c>
      <c r="E76" s="15">
        <v>800</v>
      </c>
      <c r="F76" s="15">
        <v>800</v>
      </c>
      <c r="G76" s="15">
        <f t="shared" si="13"/>
        <v>0</v>
      </c>
      <c r="H76" s="16"/>
      <c r="I76" s="15">
        <v>800</v>
      </c>
      <c r="J76" s="15">
        <v>800</v>
      </c>
      <c r="K76" s="15">
        <f t="shared" si="14"/>
        <v>0</v>
      </c>
      <c r="L76" s="15">
        <v>800</v>
      </c>
      <c r="M76" s="15">
        <v>800</v>
      </c>
      <c r="N76" s="78">
        <f t="shared" si="15"/>
        <v>0</v>
      </c>
    </row>
    <row r="77" spans="1:15" ht="94.5" x14ac:dyDescent="0.25">
      <c r="A77" s="36" t="s">
        <v>145</v>
      </c>
      <c r="B77" s="38" t="s">
        <v>146</v>
      </c>
      <c r="C77" s="15">
        <v>3220</v>
      </c>
      <c r="D77" s="15">
        <v>3220</v>
      </c>
      <c r="E77" s="15">
        <v>6000</v>
      </c>
      <c r="F77" s="15">
        <v>7000</v>
      </c>
      <c r="G77" s="15">
        <f t="shared" si="13"/>
        <v>1000</v>
      </c>
      <c r="H77" s="16" t="s">
        <v>117</v>
      </c>
      <c r="I77" s="15">
        <v>3220</v>
      </c>
      <c r="J77" s="15">
        <v>3220</v>
      </c>
      <c r="K77" s="15">
        <f t="shared" si="14"/>
        <v>0</v>
      </c>
      <c r="L77" s="15">
        <v>3220</v>
      </c>
      <c r="M77" s="15">
        <v>3220</v>
      </c>
      <c r="N77" s="78">
        <f t="shared" si="15"/>
        <v>0</v>
      </c>
    </row>
    <row r="78" spans="1:15" ht="63" x14ac:dyDescent="0.25">
      <c r="A78" s="36" t="s">
        <v>147</v>
      </c>
      <c r="B78" s="38" t="s">
        <v>148</v>
      </c>
      <c r="C78" s="15">
        <v>10000</v>
      </c>
      <c r="D78" s="15">
        <v>10000</v>
      </c>
      <c r="E78" s="15">
        <v>10000</v>
      </c>
      <c r="F78" s="15">
        <v>10000</v>
      </c>
      <c r="G78" s="15">
        <f t="shared" si="13"/>
        <v>0</v>
      </c>
      <c r="H78" s="16"/>
      <c r="I78" s="15">
        <v>0</v>
      </c>
      <c r="J78" s="15">
        <v>0</v>
      </c>
      <c r="K78" s="15">
        <f t="shared" si="14"/>
        <v>0</v>
      </c>
      <c r="L78" s="15">
        <v>0</v>
      </c>
      <c r="M78" s="15">
        <v>0</v>
      </c>
      <c r="N78" s="78">
        <f t="shared" si="15"/>
        <v>0</v>
      </c>
    </row>
    <row r="79" spans="1:15" ht="15.75" x14ac:dyDescent="0.25">
      <c r="A79" s="12" t="s">
        <v>149</v>
      </c>
      <c r="B79" s="13" t="s">
        <v>150</v>
      </c>
      <c r="C79" s="44">
        <f>SUM(C80:C115)</f>
        <v>6607.2</v>
      </c>
      <c r="D79" s="44">
        <f>SUM(D80:D115)</f>
        <v>5607.2</v>
      </c>
      <c r="E79" s="44">
        <f>SUM(E80:E115)</f>
        <v>8642</v>
      </c>
      <c r="F79" s="44">
        <f>SUM(F80:F115)</f>
        <v>10338.33</v>
      </c>
      <c r="G79" s="15">
        <f t="shared" si="13"/>
        <v>1696.33</v>
      </c>
      <c r="H79" s="16"/>
      <c r="I79" s="44">
        <f>SUM(I80:I115)</f>
        <v>6607.2</v>
      </c>
      <c r="J79" s="44">
        <f>SUM(J80:J115)</f>
        <v>6607.2</v>
      </c>
      <c r="K79" s="15">
        <f t="shared" si="14"/>
        <v>0</v>
      </c>
      <c r="L79" s="44">
        <f>SUM(L80:L115)</f>
        <v>6607.2</v>
      </c>
      <c r="M79" s="44">
        <f>SUM(M80:M115)</f>
        <v>6607.2</v>
      </c>
      <c r="N79" s="78">
        <f t="shared" si="15"/>
        <v>0</v>
      </c>
    </row>
    <row r="80" spans="1:15" ht="110.25" x14ac:dyDescent="0.25">
      <c r="A80" s="42" t="s">
        <v>151</v>
      </c>
      <c r="B80" s="32" t="s">
        <v>152</v>
      </c>
      <c r="C80" s="22">
        <v>65.3</v>
      </c>
      <c r="D80" s="22">
        <v>65.3</v>
      </c>
      <c r="E80" s="22">
        <v>65.3</v>
      </c>
      <c r="F80" s="22">
        <v>65.3</v>
      </c>
      <c r="G80" s="15">
        <f t="shared" si="13"/>
        <v>0</v>
      </c>
      <c r="H80" s="16"/>
      <c r="I80" s="22">
        <v>65.3</v>
      </c>
      <c r="J80" s="22">
        <v>65.3</v>
      </c>
      <c r="K80" s="15">
        <f t="shared" si="14"/>
        <v>0</v>
      </c>
      <c r="L80" s="22">
        <v>65.3</v>
      </c>
      <c r="M80" s="22">
        <v>65.3</v>
      </c>
      <c r="N80" s="78">
        <f t="shared" si="15"/>
        <v>0</v>
      </c>
    </row>
    <row r="81" spans="1:250" ht="110.25" x14ac:dyDescent="0.25">
      <c r="A81" s="42" t="s">
        <v>153</v>
      </c>
      <c r="B81" s="32" t="s">
        <v>152</v>
      </c>
      <c r="C81" s="22">
        <v>30.8</v>
      </c>
      <c r="D81" s="22">
        <v>30.8</v>
      </c>
      <c r="E81" s="22">
        <v>30.8</v>
      </c>
      <c r="F81" s="22">
        <v>31</v>
      </c>
      <c r="G81" s="15">
        <f t="shared" si="13"/>
        <v>0.19999999999999929</v>
      </c>
      <c r="H81" s="16" t="s">
        <v>117</v>
      </c>
      <c r="I81" s="22">
        <v>30.8</v>
      </c>
      <c r="J81" s="22">
        <v>30.8</v>
      </c>
      <c r="K81" s="15">
        <f t="shared" si="14"/>
        <v>0</v>
      </c>
      <c r="L81" s="22">
        <v>30.8</v>
      </c>
      <c r="M81" s="22">
        <v>30.8</v>
      </c>
      <c r="N81" s="78">
        <f t="shared" si="15"/>
        <v>0</v>
      </c>
    </row>
    <row r="82" spans="1:250" ht="141.75" x14ac:dyDescent="0.25">
      <c r="A82" s="42" t="s">
        <v>154</v>
      </c>
      <c r="B82" s="38" t="s">
        <v>155</v>
      </c>
      <c r="C82" s="22">
        <v>61.4</v>
      </c>
      <c r="D82" s="22">
        <v>61.4</v>
      </c>
      <c r="E82" s="22">
        <v>61.4</v>
      </c>
      <c r="F82" s="22">
        <v>30</v>
      </c>
      <c r="G82" s="15">
        <f t="shared" si="13"/>
        <v>-31.4</v>
      </c>
      <c r="H82" s="16"/>
      <c r="I82" s="22">
        <v>61.4</v>
      </c>
      <c r="J82" s="22">
        <v>61.4</v>
      </c>
      <c r="K82" s="15">
        <f t="shared" si="14"/>
        <v>0</v>
      </c>
      <c r="L82" s="22">
        <v>61.4</v>
      </c>
      <c r="M82" s="22">
        <v>61.4</v>
      </c>
      <c r="N82" s="78">
        <f t="shared" si="15"/>
        <v>0</v>
      </c>
    </row>
    <row r="83" spans="1:250" ht="141.75" x14ac:dyDescent="0.25">
      <c r="A83" s="42" t="s">
        <v>156</v>
      </c>
      <c r="B83" s="38" t="s">
        <v>155</v>
      </c>
      <c r="C83" s="22">
        <v>128.69999999999999</v>
      </c>
      <c r="D83" s="22">
        <v>128.69999999999999</v>
      </c>
      <c r="E83" s="22">
        <v>128.69999999999999</v>
      </c>
      <c r="F83" s="22">
        <v>128.69999999999999</v>
      </c>
      <c r="G83" s="15">
        <f t="shared" si="13"/>
        <v>0</v>
      </c>
      <c r="H83" s="16"/>
      <c r="I83" s="22">
        <v>128.69999999999999</v>
      </c>
      <c r="J83" s="22">
        <v>128.69999999999999</v>
      </c>
      <c r="K83" s="15">
        <f t="shared" si="14"/>
        <v>0</v>
      </c>
      <c r="L83" s="22">
        <v>128.69999999999999</v>
      </c>
      <c r="M83" s="22">
        <v>128.69999999999999</v>
      </c>
      <c r="N83" s="78">
        <f t="shared" si="15"/>
        <v>0</v>
      </c>
    </row>
    <row r="84" spans="1:250" ht="110.25" x14ac:dyDescent="0.25">
      <c r="A84" s="45" t="s">
        <v>157</v>
      </c>
      <c r="B84" s="46" t="s">
        <v>158</v>
      </c>
      <c r="C84" s="22">
        <v>5.0999999999999996</v>
      </c>
      <c r="D84" s="22">
        <v>5.0999999999999996</v>
      </c>
      <c r="E84" s="22">
        <v>5.0999999999999996</v>
      </c>
      <c r="F84" s="22">
        <v>7.3</v>
      </c>
      <c r="G84" s="15">
        <f t="shared" si="13"/>
        <v>2.2000000000000002</v>
      </c>
      <c r="H84" s="16" t="s">
        <v>117</v>
      </c>
      <c r="I84" s="22">
        <v>5.0999999999999996</v>
      </c>
      <c r="J84" s="22">
        <v>5.0999999999999996</v>
      </c>
      <c r="K84" s="15">
        <f t="shared" si="14"/>
        <v>0</v>
      </c>
      <c r="L84" s="22">
        <v>5.0999999999999996</v>
      </c>
      <c r="M84" s="22">
        <v>5.0999999999999996</v>
      </c>
      <c r="N84" s="78">
        <f t="shared" si="15"/>
        <v>0</v>
      </c>
    </row>
    <row r="85" spans="1:250" ht="110.25" x14ac:dyDescent="0.25">
      <c r="A85" s="45" t="s">
        <v>159</v>
      </c>
      <c r="B85" s="46" t="s">
        <v>158</v>
      </c>
      <c r="C85" s="22">
        <v>10.9</v>
      </c>
      <c r="D85" s="22">
        <v>10.9</v>
      </c>
      <c r="E85" s="22">
        <v>15.7</v>
      </c>
      <c r="F85" s="22">
        <v>18</v>
      </c>
      <c r="G85" s="15">
        <f t="shared" si="13"/>
        <v>2.3000000000000007</v>
      </c>
      <c r="H85" s="16" t="s">
        <v>117</v>
      </c>
      <c r="I85" s="22">
        <v>10.9</v>
      </c>
      <c r="J85" s="22">
        <v>10.9</v>
      </c>
      <c r="K85" s="15">
        <f t="shared" si="14"/>
        <v>0</v>
      </c>
      <c r="L85" s="22">
        <v>10.9</v>
      </c>
      <c r="M85" s="22">
        <v>10.9</v>
      </c>
      <c r="N85" s="78">
        <f t="shared" si="15"/>
        <v>0</v>
      </c>
    </row>
    <row r="86" spans="1:250" ht="94.5" x14ac:dyDescent="0.25">
      <c r="A86" s="36" t="s">
        <v>160</v>
      </c>
      <c r="B86" s="32" t="s">
        <v>161</v>
      </c>
      <c r="C86" s="22">
        <v>70</v>
      </c>
      <c r="D86" s="22">
        <v>70</v>
      </c>
      <c r="E86" s="22">
        <v>70</v>
      </c>
      <c r="F86" s="22">
        <v>30</v>
      </c>
      <c r="G86" s="15">
        <f t="shared" si="13"/>
        <v>-40</v>
      </c>
      <c r="H86" s="16"/>
      <c r="I86" s="22">
        <v>70</v>
      </c>
      <c r="J86" s="22">
        <v>70</v>
      </c>
      <c r="K86" s="15">
        <f t="shared" si="14"/>
        <v>0</v>
      </c>
      <c r="L86" s="22">
        <v>70</v>
      </c>
      <c r="M86" s="22">
        <v>70</v>
      </c>
      <c r="N86" s="78">
        <f t="shared" si="15"/>
        <v>0</v>
      </c>
    </row>
    <row r="87" spans="1:250" ht="110.25" x14ac:dyDescent="0.25">
      <c r="A87" s="45" t="s">
        <v>162</v>
      </c>
      <c r="B87" s="46" t="s">
        <v>163</v>
      </c>
      <c r="C87" s="22">
        <v>24.9</v>
      </c>
      <c r="D87" s="22">
        <v>24.9</v>
      </c>
      <c r="E87" s="22">
        <v>24.9</v>
      </c>
      <c r="F87" s="22">
        <v>7.5</v>
      </c>
      <c r="G87" s="15">
        <f t="shared" si="13"/>
        <v>-17.399999999999999</v>
      </c>
      <c r="H87" s="16"/>
      <c r="I87" s="22">
        <v>24.9</v>
      </c>
      <c r="J87" s="22">
        <v>24.9</v>
      </c>
      <c r="K87" s="15">
        <f t="shared" si="14"/>
        <v>0</v>
      </c>
      <c r="L87" s="22">
        <v>24.9</v>
      </c>
      <c r="M87" s="22">
        <v>24.9</v>
      </c>
      <c r="N87" s="78">
        <f t="shared" si="15"/>
        <v>0</v>
      </c>
    </row>
    <row r="88" spans="1:250" ht="110.25" x14ac:dyDescent="0.25">
      <c r="A88" s="45" t="s">
        <v>164</v>
      </c>
      <c r="B88" s="47" t="s">
        <v>165</v>
      </c>
      <c r="C88" s="22">
        <v>70</v>
      </c>
      <c r="D88" s="22">
        <v>70</v>
      </c>
      <c r="E88" s="22">
        <v>70</v>
      </c>
      <c r="F88" s="22">
        <v>10</v>
      </c>
      <c r="G88" s="15">
        <f t="shared" si="13"/>
        <v>-60</v>
      </c>
      <c r="H88" s="16"/>
      <c r="I88" s="22">
        <v>70</v>
      </c>
      <c r="J88" s="22">
        <v>70</v>
      </c>
      <c r="K88" s="15">
        <f t="shared" si="14"/>
        <v>0</v>
      </c>
      <c r="L88" s="22">
        <v>70</v>
      </c>
      <c r="M88" s="22">
        <v>70</v>
      </c>
      <c r="N88" s="78">
        <f t="shared" si="15"/>
        <v>0</v>
      </c>
    </row>
    <row r="89" spans="1:250" ht="110.25" x14ac:dyDescent="0.25">
      <c r="A89" s="45" t="s">
        <v>166</v>
      </c>
      <c r="B89" s="46" t="s">
        <v>167</v>
      </c>
      <c r="C89" s="22">
        <v>7.5</v>
      </c>
      <c r="D89" s="22">
        <v>7.5</v>
      </c>
      <c r="E89" s="22">
        <v>7.5</v>
      </c>
      <c r="F89" s="22">
        <v>7.5</v>
      </c>
      <c r="G89" s="15">
        <f t="shared" si="13"/>
        <v>0</v>
      </c>
      <c r="H89" s="16"/>
      <c r="I89" s="22">
        <v>7.5</v>
      </c>
      <c r="J89" s="22">
        <v>7.5</v>
      </c>
      <c r="K89" s="15">
        <f t="shared" si="14"/>
        <v>0</v>
      </c>
      <c r="L89" s="22">
        <v>7.5</v>
      </c>
      <c r="M89" s="22">
        <v>7.5</v>
      </c>
      <c r="N89" s="78">
        <f t="shared" si="15"/>
        <v>0</v>
      </c>
    </row>
    <row r="90" spans="1:250" s="31" customFormat="1" ht="126" x14ac:dyDescent="0.25">
      <c r="A90" s="48" t="s">
        <v>168</v>
      </c>
      <c r="B90" s="46" t="s">
        <v>169</v>
      </c>
      <c r="C90" s="22">
        <v>252</v>
      </c>
      <c r="D90" s="22">
        <v>252</v>
      </c>
      <c r="E90" s="22">
        <v>298</v>
      </c>
      <c r="F90" s="22">
        <v>304.7</v>
      </c>
      <c r="G90" s="15">
        <f t="shared" si="13"/>
        <v>6.6999999999999886</v>
      </c>
      <c r="H90" s="16" t="s">
        <v>117</v>
      </c>
      <c r="I90" s="22">
        <v>252</v>
      </c>
      <c r="J90" s="22">
        <v>252</v>
      </c>
      <c r="K90" s="15">
        <f t="shared" si="14"/>
        <v>0</v>
      </c>
      <c r="L90" s="22">
        <v>252</v>
      </c>
      <c r="M90" s="22">
        <v>252</v>
      </c>
      <c r="N90" s="78">
        <f t="shared" si="15"/>
        <v>0</v>
      </c>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row>
    <row r="91" spans="1:250" s="25" customFormat="1" ht="157.5" x14ac:dyDescent="0.25">
      <c r="A91" s="48" t="s">
        <v>170</v>
      </c>
      <c r="B91" s="46" t="s">
        <v>171</v>
      </c>
      <c r="C91" s="22">
        <v>38.299999999999997</v>
      </c>
      <c r="D91" s="22">
        <v>38.299999999999997</v>
      </c>
      <c r="E91" s="22">
        <v>88.2</v>
      </c>
      <c r="F91" s="22">
        <v>116.6</v>
      </c>
      <c r="G91" s="15">
        <f t="shared" si="13"/>
        <v>28.399999999999991</v>
      </c>
      <c r="H91" s="16" t="s">
        <v>117</v>
      </c>
      <c r="I91" s="22">
        <v>38.299999999999997</v>
      </c>
      <c r="J91" s="22">
        <v>38.299999999999997</v>
      </c>
      <c r="K91" s="15">
        <f t="shared" si="14"/>
        <v>0</v>
      </c>
      <c r="L91" s="22">
        <v>38.299999999999997</v>
      </c>
      <c r="M91" s="22">
        <v>38.299999999999997</v>
      </c>
      <c r="N91" s="78">
        <f t="shared" si="15"/>
        <v>0</v>
      </c>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row>
    <row r="92" spans="1:250" s="25" customFormat="1" ht="157.5" x14ac:dyDescent="0.25">
      <c r="A92" s="48" t="s">
        <v>172</v>
      </c>
      <c r="B92" s="46" t="s">
        <v>173</v>
      </c>
      <c r="C92" s="22">
        <v>0</v>
      </c>
      <c r="D92" s="22">
        <v>0</v>
      </c>
      <c r="E92" s="22">
        <v>15</v>
      </c>
      <c r="F92" s="22">
        <v>15</v>
      </c>
      <c r="G92" s="15">
        <f t="shared" si="13"/>
        <v>0</v>
      </c>
      <c r="H92" s="16"/>
      <c r="I92" s="22"/>
      <c r="J92" s="22"/>
      <c r="K92" s="15">
        <f t="shared" si="14"/>
        <v>0</v>
      </c>
      <c r="L92" s="22"/>
      <c r="M92" s="22"/>
      <c r="N92" s="78">
        <f t="shared" si="15"/>
        <v>0</v>
      </c>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row>
    <row r="93" spans="1:250" s="25" customFormat="1" ht="110.25" x14ac:dyDescent="0.25">
      <c r="A93" s="48" t="s">
        <v>174</v>
      </c>
      <c r="B93" s="46" t="s">
        <v>175</v>
      </c>
      <c r="C93" s="22">
        <v>9</v>
      </c>
      <c r="D93" s="22">
        <v>9</v>
      </c>
      <c r="E93" s="22">
        <v>9</v>
      </c>
      <c r="F93" s="22">
        <v>9</v>
      </c>
      <c r="G93" s="15">
        <f t="shared" si="13"/>
        <v>0</v>
      </c>
      <c r="H93" s="16"/>
      <c r="I93" s="22">
        <v>9</v>
      </c>
      <c r="J93" s="22">
        <v>9</v>
      </c>
      <c r="K93" s="15">
        <f t="shared" si="14"/>
        <v>0</v>
      </c>
      <c r="L93" s="22">
        <v>9</v>
      </c>
      <c r="M93" s="22">
        <v>9</v>
      </c>
      <c r="N93" s="78">
        <f t="shared" si="15"/>
        <v>0</v>
      </c>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row>
    <row r="94" spans="1:250" s="25" customFormat="1" ht="110.25" x14ac:dyDescent="0.25">
      <c r="A94" s="48" t="s">
        <v>176</v>
      </c>
      <c r="B94" s="46" t="s">
        <v>177</v>
      </c>
      <c r="C94" s="22">
        <v>0.1</v>
      </c>
      <c r="D94" s="22">
        <v>0.1</v>
      </c>
      <c r="E94" s="22">
        <v>0</v>
      </c>
      <c r="F94" s="22">
        <v>0</v>
      </c>
      <c r="G94" s="15">
        <f t="shared" si="13"/>
        <v>0</v>
      </c>
      <c r="H94" s="16"/>
      <c r="I94" s="22">
        <v>0.1</v>
      </c>
      <c r="J94" s="22">
        <v>0.1</v>
      </c>
      <c r="K94" s="15">
        <f t="shared" si="14"/>
        <v>0</v>
      </c>
      <c r="L94" s="22">
        <v>0.1</v>
      </c>
      <c r="M94" s="22">
        <v>0.1</v>
      </c>
      <c r="N94" s="78">
        <f t="shared" si="15"/>
        <v>0</v>
      </c>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row>
    <row r="95" spans="1:250" s="25" customFormat="1" ht="110.25" x14ac:dyDescent="0.25">
      <c r="A95" s="36" t="s">
        <v>178</v>
      </c>
      <c r="B95" s="32" t="s">
        <v>177</v>
      </c>
      <c r="C95" s="22">
        <v>381.1</v>
      </c>
      <c r="D95" s="22">
        <v>381.1</v>
      </c>
      <c r="E95" s="22">
        <v>381.1</v>
      </c>
      <c r="F95" s="22">
        <v>381.1</v>
      </c>
      <c r="G95" s="15">
        <f t="shared" si="13"/>
        <v>0</v>
      </c>
      <c r="H95" s="16"/>
      <c r="I95" s="22">
        <v>381.1</v>
      </c>
      <c r="J95" s="22">
        <v>381.1</v>
      </c>
      <c r="K95" s="15">
        <f t="shared" si="14"/>
        <v>0</v>
      </c>
      <c r="L95" s="22">
        <v>381.1</v>
      </c>
      <c r="M95" s="22">
        <v>381.1</v>
      </c>
      <c r="N95" s="78">
        <f t="shared" si="15"/>
        <v>0</v>
      </c>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row>
    <row r="96" spans="1:250" ht="126" x14ac:dyDescent="0.25">
      <c r="A96" s="36" t="s">
        <v>179</v>
      </c>
      <c r="B96" s="32" t="s">
        <v>180</v>
      </c>
      <c r="C96" s="22">
        <v>36</v>
      </c>
      <c r="D96" s="22">
        <v>36</v>
      </c>
      <c r="E96" s="22">
        <v>36</v>
      </c>
      <c r="F96" s="22">
        <v>36</v>
      </c>
      <c r="G96" s="15">
        <f t="shared" si="13"/>
        <v>0</v>
      </c>
      <c r="H96" s="16"/>
      <c r="I96" s="22">
        <v>36</v>
      </c>
      <c r="J96" s="22">
        <v>36</v>
      </c>
      <c r="K96" s="15">
        <f t="shared" si="14"/>
        <v>0</v>
      </c>
      <c r="L96" s="22">
        <v>36</v>
      </c>
      <c r="M96" s="22">
        <v>36</v>
      </c>
      <c r="N96" s="78">
        <f t="shared" si="15"/>
        <v>0</v>
      </c>
    </row>
    <row r="97" spans="1:250" ht="126" x14ac:dyDescent="0.25">
      <c r="A97" s="36" t="s">
        <v>181</v>
      </c>
      <c r="B97" s="32" t="s">
        <v>182</v>
      </c>
      <c r="C97" s="22">
        <v>432</v>
      </c>
      <c r="D97" s="22">
        <v>432</v>
      </c>
      <c r="E97" s="22">
        <v>432</v>
      </c>
      <c r="F97" s="22">
        <v>432</v>
      </c>
      <c r="G97" s="15">
        <f t="shared" si="13"/>
        <v>0</v>
      </c>
      <c r="H97" s="16"/>
      <c r="I97" s="22">
        <v>432</v>
      </c>
      <c r="J97" s="22">
        <v>432</v>
      </c>
      <c r="K97" s="15">
        <f t="shared" si="14"/>
        <v>0</v>
      </c>
      <c r="L97" s="22">
        <v>432</v>
      </c>
      <c r="M97" s="22">
        <v>432</v>
      </c>
      <c r="N97" s="78">
        <f t="shared" si="15"/>
        <v>0</v>
      </c>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c r="GU97" s="25"/>
      <c r="GV97" s="25"/>
      <c r="GW97" s="25"/>
      <c r="GX97" s="25"/>
      <c r="GY97" s="25"/>
      <c r="GZ97" s="25"/>
      <c r="HA97" s="25"/>
      <c r="HB97" s="25"/>
      <c r="HC97" s="25"/>
      <c r="HD97" s="25"/>
      <c r="HE97" s="25"/>
      <c r="HF97" s="25"/>
      <c r="HG97" s="25"/>
      <c r="HH97" s="25"/>
      <c r="HI97" s="25"/>
      <c r="HJ97" s="25"/>
      <c r="HK97" s="25"/>
      <c r="HL97" s="25"/>
      <c r="HM97" s="25"/>
      <c r="HN97" s="25"/>
      <c r="HO97" s="25"/>
      <c r="HP97" s="25"/>
      <c r="HQ97" s="25"/>
      <c r="HR97" s="25"/>
      <c r="HS97" s="25"/>
      <c r="HT97" s="25"/>
      <c r="HU97" s="25"/>
      <c r="HV97" s="25"/>
      <c r="HW97" s="25"/>
      <c r="HX97" s="25"/>
      <c r="HY97" s="25"/>
      <c r="HZ97" s="25"/>
      <c r="IA97" s="25"/>
      <c r="IB97" s="25"/>
      <c r="IC97" s="25"/>
      <c r="ID97" s="25"/>
      <c r="IE97" s="25"/>
      <c r="IF97" s="25"/>
      <c r="IG97" s="25"/>
      <c r="IH97" s="25"/>
      <c r="II97" s="25"/>
      <c r="IJ97" s="25"/>
      <c r="IK97" s="25"/>
      <c r="IL97" s="25"/>
      <c r="IM97" s="25"/>
      <c r="IN97" s="25"/>
      <c r="IO97" s="25"/>
      <c r="IP97" s="25"/>
    </row>
    <row r="98" spans="1:250" s="25" customFormat="1" ht="63" x14ac:dyDescent="0.25">
      <c r="A98" s="48" t="s">
        <v>183</v>
      </c>
      <c r="B98" s="46" t="s">
        <v>184</v>
      </c>
      <c r="C98" s="22">
        <v>89.3</v>
      </c>
      <c r="D98" s="22">
        <v>89.3</v>
      </c>
      <c r="E98" s="22">
        <v>89.3</v>
      </c>
      <c r="F98" s="22">
        <v>89.3</v>
      </c>
      <c r="G98" s="15">
        <f t="shared" si="13"/>
        <v>0</v>
      </c>
      <c r="H98" s="16"/>
      <c r="I98" s="22">
        <v>89.3</v>
      </c>
      <c r="J98" s="22">
        <v>89.3</v>
      </c>
      <c r="K98" s="15">
        <f t="shared" si="14"/>
        <v>0</v>
      </c>
      <c r="L98" s="22">
        <v>89.3</v>
      </c>
      <c r="M98" s="22">
        <v>89.3</v>
      </c>
      <c r="N98" s="78">
        <f t="shared" si="15"/>
        <v>0</v>
      </c>
    </row>
    <row r="99" spans="1:250" s="49" customFormat="1" ht="94.5" x14ac:dyDescent="0.25">
      <c r="A99" s="48" t="s">
        <v>185</v>
      </c>
      <c r="B99" s="46" t="s">
        <v>186</v>
      </c>
      <c r="C99" s="22">
        <v>0</v>
      </c>
      <c r="D99" s="22">
        <v>0</v>
      </c>
      <c r="E99" s="22">
        <v>685.5</v>
      </c>
      <c r="F99" s="22">
        <v>685.9</v>
      </c>
      <c r="G99" s="15">
        <f t="shared" si="13"/>
        <v>0.39999999999997726</v>
      </c>
      <c r="H99" s="16" t="s">
        <v>117</v>
      </c>
      <c r="I99" s="22">
        <v>0</v>
      </c>
      <c r="J99" s="22">
        <v>0</v>
      </c>
      <c r="K99" s="15">
        <f t="shared" si="14"/>
        <v>0</v>
      </c>
      <c r="L99" s="22">
        <v>0</v>
      </c>
      <c r="M99" s="22">
        <v>0</v>
      </c>
      <c r="N99" s="78">
        <f t="shared" si="15"/>
        <v>0</v>
      </c>
      <c r="O99" s="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c r="HI99" s="25"/>
      <c r="HJ99" s="25"/>
      <c r="HK99" s="25"/>
      <c r="HL99" s="25"/>
      <c r="HM99" s="25"/>
      <c r="HN99" s="25"/>
      <c r="HO99" s="25"/>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row>
    <row r="100" spans="1:250" s="49" customFormat="1" ht="94.5" x14ac:dyDescent="0.25">
      <c r="A100" s="48" t="s">
        <v>187</v>
      </c>
      <c r="B100" s="46" t="s">
        <v>186</v>
      </c>
      <c r="C100" s="22"/>
      <c r="D100" s="22">
        <v>0</v>
      </c>
      <c r="E100" s="22">
        <v>0</v>
      </c>
      <c r="F100" s="22">
        <v>0.6</v>
      </c>
      <c r="G100" s="15">
        <f t="shared" si="13"/>
        <v>0.6</v>
      </c>
      <c r="H100" s="16" t="s">
        <v>117</v>
      </c>
      <c r="I100" s="22"/>
      <c r="J100" s="22"/>
      <c r="K100" s="15">
        <f t="shared" si="14"/>
        <v>0</v>
      </c>
      <c r="L100" s="22"/>
      <c r="M100" s="22"/>
      <c r="N100" s="78">
        <f t="shared" si="15"/>
        <v>0</v>
      </c>
      <c r="O100" s="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c r="FG100" s="25"/>
      <c r="FH100" s="25"/>
      <c r="FI100" s="25"/>
      <c r="FJ100" s="25"/>
      <c r="FK100" s="25"/>
      <c r="FL100" s="25"/>
      <c r="FM100" s="25"/>
      <c r="FN100" s="25"/>
      <c r="FO100" s="25"/>
      <c r="FP100" s="25"/>
      <c r="FQ100" s="25"/>
      <c r="FR100" s="25"/>
      <c r="FS100" s="25"/>
      <c r="FT100" s="25"/>
      <c r="FU100" s="25"/>
      <c r="FV100" s="25"/>
      <c r="FW100" s="25"/>
      <c r="FX100" s="25"/>
      <c r="FY100" s="25"/>
      <c r="FZ100" s="25"/>
      <c r="GA100" s="25"/>
      <c r="GB100" s="25"/>
      <c r="GC100" s="25"/>
      <c r="GD100" s="25"/>
      <c r="GE100" s="25"/>
      <c r="GF100" s="25"/>
      <c r="GG100" s="25"/>
      <c r="GH100" s="25"/>
      <c r="GI100" s="25"/>
      <c r="GJ100" s="25"/>
      <c r="GK100" s="25"/>
      <c r="GL100" s="25"/>
      <c r="GM100" s="25"/>
      <c r="GN100" s="25"/>
      <c r="GO100" s="25"/>
      <c r="GP100" s="25"/>
      <c r="GQ100" s="25"/>
      <c r="GR100" s="25"/>
      <c r="GS100" s="25"/>
      <c r="GT100" s="25"/>
      <c r="GU100" s="25"/>
      <c r="GV100" s="25"/>
      <c r="GW100" s="25"/>
      <c r="GX100" s="25"/>
      <c r="GY100" s="25"/>
      <c r="GZ100" s="25"/>
      <c r="HA100" s="25"/>
      <c r="HB100" s="25"/>
      <c r="HC100" s="25"/>
      <c r="HD100" s="25"/>
      <c r="HE100" s="25"/>
      <c r="HF100" s="25"/>
      <c r="HG100" s="25"/>
      <c r="HH100" s="25"/>
      <c r="HI100" s="25"/>
      <c r="HJ100" s="25"/>
      <c r="HK100" s="25"/>
      <c r="HL100" s="25"/>
      <c r="HM100" s="25"/>
      <c r="HN100" s="25"/>
      <c r="HO100" s="25"/>
      <c r="HP100" s="25"/>
      <c r="HQ100" s="25"/>
      <c r="HR100" s="25"/>
      <c r="HS100" s="25"/>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c r="IP100" s="25"/>
    </row>
    <row r="101" spans="1:250" s="49" customFormat="1" ht="94.5" x14ac:dyDescent="0.25">
      <c r="A101" s="36" t="s">
        <v>188</v>
      </c>
      <c r="B101" s="32" t="s">
        <v>189</v>
      </c>
      <c r="C101" s="22">
        <v>2160.1999999999998</v>
      </c>
      <c r="D101" s="22">
        <v>2160.1999999999998</v>
      </c>
      <c r="E101" s="22">
        <v>4067.9</v>
      </c>
      <c r="F101" s="22">
        <v>5800</v>
      </c>
      <c r="G101" s="15">
        <f t="shared" si="13"/>
        <v>1732.1</v>
      </c>
      <c r="H101" s="16" t="s">
        <v>190</v>
      </c>
      <c r="I101" s="22">
        <v>2160.1999999999998</v>
      </c>
      <c r="J101" s="22">
        <v>2160.1999999999998</v>
      </c>
      <c r="K101" s="15">
        <f t="shared" si="14"/>
        <v>0</v>
      </c>
      <c r="L101" s="22">
        <v>2160.1999999999998</v>
      </c>
      <c r="M101" s="22">
        <v>2160.1999999999998</v>
      </c>
      <c r="N101" s="78">
        <f t="shared" si="15"/>
        <v>0</v>
      </c>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c r="FM101" s="25"/>
      <c r="FN101" s="25"/>
      <c r="FO101" s="25"/>
      <c r="FP101" s="25"/>
      <c r="FQ101" s="25"/>
      <c r="FR101" s="25"/>
      <c r="FS101" s="25"/>
      <c r="FT101" s="25"/>
      <c r="FU101" s="25"/>
      <c r="FV101" s="25"/>
      <c r="FW101" s="25"/>
      <c r="FX101" s="25"/>
      <c r="FY101" s="25"/>
      <c r="FZ101" s="25"/>
      <c r="GA101" s="25"/>
      <c r="GB101" s="25"/>
      <c r="GC101" s="25"/>
      <c r="GD101" s="25"/>
      <c r="GE101" s="25"/>
      <c r="GF101" s="25"/>
      <c r="GG101" s="25"/>
      <c r="GH101" s="25"/>
      <c r="GI101" s="25"/>
      <c r="GJ101" s="25"/>
      <c r="GK101" s="25"/>
      <c r="GL101" s="25"/>
      <c r="GM101" s="25"/>
      <c r="GN101" s="25"/>
      <c r="GO101" s="25"/>
      <c r="GP101" s="25"/>
      <c r="GQ101" s="25"/>
      <c r="GR101" s="25"/>
      <c r="GS101" s="25"/>
      <c r="GT101" s="25"/>
      <c r="GU101" s="25"/>
      <c r="GV101" s="25"/>
      <c r="GW101" s="25"/>
      <c r="GX101" s="25"/>
      <c r="GY101" s="25"/>
      <c r="GZ101" s="25"/>
      <c r="HA101" s="25"/>
      <c r="HB101" s="25"/>
      <c r="HC101" s="25"/>
      <c r="HD101" s="25"/>
      <c r="HE101" s="25"/>
      <c r="HF101" s="25"/>
      <c r="HG101" s="25"/>
      <c r="HH101" s="25"/>
      <c r="HI101" s="25"/>
      <c r="HJ101" s="25"/>
      <c r="HK101" s="25"/>
      <c r="HL101" s="25"/>
      <c r="HM101" s="25"/>
      <c r="HN101" s="25"/>
      <c r="HO101" s="25"/>
      <c r="HP101" s="25"/>
      <c r="HQ101" s="25"/>
      <c r="HR101" s="25"/>
      <c r="HS101" s="25"/>
      <c r="HT101" s="25"/>
      <c r="HU101" s="25"/>
      <c r="HV101" s="25"/>
      <c r="HW101" s="25"/>
      <c r="HX101" s="25"/>
      <c r="HY101" s="25"/>
      <c r="HZ101" s="25"/>
      <c r="IA101" s="25"/>
      <c r="IB101" s="25"/>
      <c r="IC101" s="25"/>
      <c r="ID101" s="25"/>
      <c r="IE101" s="25"/>
      <c r="IF101" s="25"/>
      <c r="IG101" s="25"/>
      <c r="IH101" s="25"/>
      <c r="II101" s="25"/>
      <c r="IJ101" s="25"/>
      <c r="IK101" s="25"/>
      <c r="IL101" s="25"/>
      <c r="IM101" s="25"/>
      <c r="IN101" s="25"/>
      <c r="IO101" s="25"/>
      <c r="IP101" s="25"/>
    </row>
    <row r="102" spans="1:250" s="49" customFormat="1" ht="47.25" x14ac:dyDescent="0.25">
      <c r="A102" s="50" t="s">
        <v>191</v>
      </c>
      <c r="B102" s="51" t="s">
        <v>192</v>
      </c>
      <c r="C102" s="22">
        <v>0</v>
      </c>
      <c r="D102" s="22">
        <v>0</v>
      </c>
      <c r="E102" s="22">
        <v>40.6</v>
      </c>
      <c r="F102" s="22">
        <v>40.6</v>
      </c>
      <c r="G102" s="15">
        <f t="shared" si="13"/>
        <v>0</v>
      </c>
      <c r="H102" s="16"/>
      <c r="I102" s="22"/>
      <c r="J102" s="22"/>
      <c r="K102" s="15">
        <f t="shared" si="14"/>
        <v>0</v>
      </c>
      <c r="L102" s="22"/>
      <c r="M102" s="22"/>
      <c r="N102" s="78">
        <f t="shared" si="15"/>
        <v>0</v>
      </c>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c r="FM102" s="25"/>
      <c r="FN102" s="25"/>
      <c r="FO102" s="25"/>
      <c r="FP102" s="25"/>
      <c r="FQ102" s="25"/>
      <c r="FR102" s="25"/>
      <c r="FS102" s="25"/>
      <c r="FT102" s="25"/>
      <c r="FU102" s="25"/>
      <c r="FV102" s="25"/>
      <c r="FW102" s="25"/>
      <c r="FX102" s="25"/>
      <c r="FY102" s="25"/>
      <c r="FZ102" s="25"/>
      <c r="GA102" s="25"/>
      <c r="GB102" s="25"/>
      <c r="GC102" s="25"/>
      <c r="GD102" s="25"/>
      <c r="GE102" s="25"/>
      <c r="GF102" s="25"/>
      <c r="GG102" s="25"/>
      <c r="GH102" s="25"/>
      <c r="GI102" s="25"/>
      <c r="GJ102" s="25"/>
      <c r="GK102" s="25"/>
      <c r="GL102" s="25"/>
      <c r="GM102" s="25"/>
      <c r="GN102" s="25"/>
      <c r="GO102" s="25"/>
      <c r="GP102" s="25"/>
      <c r="GQ102" s="25"/>
      <c r="GR102" s="25"/>
      <c r="GS102" s="25"/>
      <c r="GT102" s="25"/>
      <c r="GU102" s="25"/>
      <c r="GV102" s="25"/>
      <c r="GW102" s="25"/>
      <c r="GX102" s="25"/>
      <c r="GY102" s="25"/>
      <c r="GZ102" s="25"/>
      <c r="HA102" s="25"/>
      <c r="HB102" s="25"/>
      <c r="HC102" s="25"/>
      <c r="HD102" s="25"/>
      <c r="HE102" s="25"/>
      <c r="HF102" s="25"/>
      <c r="HG102" s="25"/>
      <c r="HH102" s="25"/>
      <c r="HI102" s="25"/>
      <c r="HJ102" s="25"/>
      <c r="HK102" s="25"/>
      <c r="HL102" s="25"/>
      <c r="HM102" s="25"/>
      <c r="HN102" s="25"/>
      <c r="HO102" s="25"/>
      <c r="HP102" s="25"/>
      <c r="HQ102" s="25"/>
      <c r="HR102" s="25"/>
      <c r="HS102" s="25"/>
      <c r="HT102" s="25"/>
      <c r="HU102" s="25"/>
      <c r="HV102" s="25"/>
      <c r="HW102" s="25"/>
      <c r="HX102" s="25"/>
      <c r="HY102" s="25"/>
      <c r="HZ102" s="25"/>
      <c r="IA102" s="25"/>
      <c r="IB102" s="25"/>
      <c r="IC102" s="25"/>
      <c r="ID102" s="25"/>
      <c r="IE102" s="25"/>
      <c r="IF102" s="25"/>
      <c r="IG102" s="25"/>
      <c r="IH102" s="25"/>
      <c r="II102" s="25"/>
      <c r="IJ102" s="25"/>
      <c r="IK102" s="25"/>
      <c r="IL102" s="25"/>
      <c r="IM102" s="25"/>
      <c r="IN102" s="25"/>
      <c r="IO102" s="25"/>
      <c r="IP102" s="25"/>
    </row>
    <row r="103" spans="1:250" s="49" customFormat="1" ht="62.25" customHeight="1" x14ac:dyDescent="0.25">
      <c r="A103" s="50" t="s">
        <v>193</v>
      </c>
      <c r="B103" s="51" t="s">
        <v>192</v>
      </c>
      <c r="C103" s="22">
        <v>0</v>
      </c>
      <c r="D103" s="22">
        <v>0</v>
      </c>
      <c r="E103" s="22">
        <v>115.3</v>
      </c>
      <c r="F103" s="22">
        <v>120.63</v>
      </c>
      <c r="G103" s="15">
        <f t="shared" si="13"/>
        <v>5.3299999999999983</v>
      </c>
      <c r="H103" s="16" t="s">
        <v>194</v>
      </c>
      <c r="I103" s="22"/>
      <c r="J103" s="22"/>
      <c r="K103" s="15">
        <f t="shared" si="14"/>
        <v>0</v>
      </c>
      <c r="L103" s="22"/>
      <c r="M103" s="22"/>
      <c r="N103" s="78">
        <f t="shared" si="15"/>
        <v>0</v>
      </c>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row>
    <row r="104" spans="1:250" s="49" customFormat="1" ht="92.25" customHeight="1" x14ac:dyDescent="0.25">
      <c r="A104" s="50" t="s">
        <v>195</v>
      </c>
      <c r="B104" s="51" t="s">
        <v>192</v>
      </c>
      <c r="C104" s="22"/>
      <c r="D104" s="22">
        <v>0</v>
      </c>
      <c r="E104" s="22">
        <v>0</v>
      </c>
      <c r="F104" s="22">
        <v>37.5</v>
      </c>
      <c r="G104" s="15">
        <f t="shared" si="13"/>
        <v>37.5</v>
      </c>
      <c r="H104" s="16" t="s">
        <v>196</v>
      </c>
      <c r="I104" s="22"/>
      <c r="J104" s="22"/>
      <c r="K104" s="15">
        <f t="shared" si="14"/>
        <v>0</v>
      </c>
      <c r="L104" s="22"/>
      <c r="M104" s="22"/>
      <c r="N104" s="78">
        <f t="shared" si="15"/>
        <v>0</v>
      </c>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c r="IP104" s="25"/>
    </row>
    <row r="105" spans="1:250" s="49" customFormat="1" ht="47.25" x14ac:dyDescent="0.25">
      <c r="A105" s="50" t="s">
        <v>197</v>
      </c>
      <c r="B105" s="51" t="s">
        <v>192</v>
      </c>
      <c r="C105" s="22">
        <v>0</v>
      </c>
      <c r="D105" s="22">
        <v>0</v>
      </c>
      <c r="E105" s="22">
        <v>9.3000000000000007</v>
      </c>
      <c r="F105" s="22">
        <v>9.3000000000000007</v>
      </c>
      <c r="G105" s="15">
        <f t="shared" si="13"/>
        <v>0</v>
      </c>
      <c r="H105" s="16"/>
      <c r="I105" s="22"/>
      <c r="J105" s="22"/>
      <c r="K105" s="15">
        <f t="shared" si="14"/>
        <v>0</v>
      </c>
      <c r="L105" s="22"/>
      <c r="M105" s="22"/>
      <c r="N105" s="78">
        <f t="shared" si="15"/>
        <v>0</v>
      </c>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c r="IP105" s="25"/>
    </row>
    <row r="106" spans="1:250" s="49" customFormat="1" ht="148.5" customHeight="1" x14ac:dyDescent="0.25">
      <c r="A106" s="48" t="s">
        <v>198</v>
      </c>
      <c r="B106" s="46" t="s">
        <v>199</v>
      </c>
      <c r="C106" s="22">
        <v>17.399999999999999</v>
      </c>
      <c r="D106" s="22">
        <v>17.399999999999999</v>
      </c>
      <c r="E106" s="22">
        <v>17.399999999999999</v>
      </c>
      <c r="F106" s="22">
        <v>17.399999999999999</v>
      </c>
      <c r="G106" s="15">
        <f t="shared" si="13"/>
        <v>0</v>
      </c>
      <c r="H106" s="16"/>
      <c r="I106" s="22">
        <v>17.399999999999999</v>
      </c>
      <c r="J106" s="22">
        <v>17.399999999999999</v>
      </c>
      <c r="K106" s="15">
        <f t="shared" si="14"/>
        <v>0</v>
      </c>
      <c r="L106" s="22">
        <v>17.399999999999999</v>
      </c>
      <c r="M106" s="22">
        <v>17.399999999999999</v>
      </c>
      <c r="N106" s="78">
        <f t="shared" si="15"/>
        <v>0</v>
      </c>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row>
    <row r="107" spans="1:250" s="49" customFormat="1" ht="63" x14ac:dyDescent="0.25">
      <c r="A107" s="48" t="s">
        <v>200</v>
      </c>
      <c r="B107" s="46" t="s">
        <v>201</v>
      </c>
      <c r="C107" s="22">
        <v>0</v>
      </c>
      <c r="D107" s="22">
        <v>0</v>
      </c>
      <c r="E107" s="22">
        <v>14.8</v>
      </c>
      <c r="F107" s="22">
        <v>22.6</v>
      </c>
      <c r="G107" s="15">
        <f t="shared" si="13"/>
        <v>7.8000000000000007</v>
      </c>
      <c r="H107" s="16" t="s">
        <v>117</v>
      </c>
      <c r="I107" s="22"/>
      <c r="J107" s="22"/>
      <c r="K107" s="15">
        <f t="shared" si="14"/>
        <v>0</v>
      </c>
      <c r="L107" s="22"/>
      <c r="M107" s="22"/>
      <c r="N107" s="78">
        <f t="shared" si="15"/>
        <v>0</v>
      </c>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c r="IP107" s="25"/>
    </row>
    <row r="108" spans="1:250" s="49" customFormat="1" ht="78.75" x14ac:dyDescent="0.25">
      <c r="A108" s="36" t="s">
        <v>202</v>
      </c>
      <c r="B108" s="32" t="s">
        <v>203</v>
      </c>
      <c r="C108" s="22">
        <v>0.5</v>
      </c>
      <c r="D108" s="22">
        <v>0.5</v>
      </c>
      <c r="E108" s="22">
        <v>0.5</v>
      </c>
      <c r="F108" s="22">
        <v>0</v>
      </c>
      <c r="G108" s="15">
        <f t="shared" si="13"/>
        <v>-0.5</v>
      </c>
      <c r="H108" s="16"/>
      <c r="I108" s="22">
        <v>0.5</v>
      </c>
      <c r="J108" s="22">
        <v>0.5</v>
      </c>
      <c r="K108" s="15">
        <f t="shared" si="14"/>
        <v>0</v>
      </c>
      <c r="L108" s="22">
        <v>0.5</v>
      </c>
      <c r="M108" s="22">
        <v>0.5</v>
      </c>
      <c r="N108" s="78">
        <f t="shared" si="15"/>
        <v>0</v>
      </c>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row>
    <row r="109" spans="1:250" s="49" customFormat="1" ht="78.75" x14ac:dyDescent="0.25">
      <c r="A109" s="36" t="s">
        <v>204</v>
      </c>
      <c r="B109" s="32" t="s">
        <v>203</v>
      </c>
      <c r="C109" s="22">
        <v>60</v>
      </c>
      <c r="D109" s="22">
        <v>60</v>
      </c>
      <c r="E109" s="22">
        <v>60</v>
      </c>
      <c r="F109" s="22">
        <v>0</v>
      </c>
      <c r="G109" s="15">
        <f t="shared" si="13"/>
        <v>-60</v>
      </c>
      <c r="H109" s="16"/>
      <c r="I109" s="22">
        <v>60</v>
      </c>
      <c r="J109" s="22">
        <v>60</v>
      </c>
      <c r="K109" s="15">
        <f t="shared" si="14"/>
        <v>0</v>
      </c>
      <c r="L109" s="22">
        <v>60</v>
      </c>
      <c r="M109" s="22">
        <v>60</v>
      </c>
      <c r="N109" s="78">
        <f t="shared" si="15"/>
        <v>0</v>
      </c>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row>
    <row r="110" spans="1:250" s="49" customFormat="1" ht="78.75" x14ac:dyDescent="0.25">
      <c r="A110" s="36" t="s">
        <v>205</v>
      </c>
      <c r="B110" s="32" t="s">
        <v>203</v>
      </c>
      <c r="C110" s="22">
        <v>400</v>
      </c>
      <c r="D110" s="22">
        <v>400</v>
      </c>
      <c r="E110" s="22">
        <v>400</v>
      </c>
      <c r="F110" s="22">
        <v>426.7</v>
      </c>
      <c r="G110" s="15">
        <f t="shared" si="13"/>
        <v>26.699999999999989</v>
      </c>
      <c r="H110" s="16" t="s">
        <v>117</v>
      </c>
      <c r="I110" s="22">
        <v>400</v>
      </c>
      <c r="J110" s="22">
        <v>400</v>
      </c>
      <c r="K110" s="15">
        <f t="shared" si="14"/>
        <v>0</v>
      </c>
      <c r="L110" s="22">
        <v>400</v>
      </c>
      <c r="M110" s="22">
        <v>400</v>
      </c>
      <c r="N110" s="78">
        <f t="shared" si="15"/>
        <v>0</v>
      </c>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row>
    <row r="111" spans="1:250" s="49" customFormat="1" ht="78.75" x14ac:dyDescent="0.25">
      <c r="A111" s="36" t="s">
        <v>206</v>
      </c>
      <c r="B111" s="32" t="s">
        <v>203</v>
      </c>
      <c r="C111" s="22">
        <v>1000</v>
      </c>
      <c r="D111" s="22">
        <v>1000</v>
      </c>
      <c r="E111" s="22">
        <v>1000</v>
      </c>
      <c r="F111" s="22">
        <v>1000</v>
      </c>
      <c r="G111" s="15">
        <f t="shared" si="13"/>
        <v>0</v>
      </c>
      <c r="H111" s="16"/>
      <c r="I111" s="22">
        <v>1000</v>
      </c>
      <c r="J111" s="22">
        <v>1000</v>
      </c>
      <c r="K111" s="15">
        <f t="shared" si="14"/>
        <v>0</v>
      </c>
      <c r="L111" s="22">
        <v>1000</v>
      </c>
      <c r="M111" s="22">
        <v>1000</v>
      </c>
      <c r="N111" s="78">
        <f t="shared" si="15"/>
        <v>0</v>
      </c>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row>
    <row r="112" spans="1:250" s="49" customFormat="1" ht="78.75" x14ac:dyDescent="0.25">
      <c r="A112" s="36" t="s">
        <v>207</v>
      </c>
      <c r="B112" s="32" t="s">
        <v>203</v>
      </c>
      <c r="C112" s="22">
        <v>1000</v>
      </c>
      <c r="D112" s="22">
        <v>0</v>
      </c>
      <c r="E112" s="22">
        <v>0</v>
      </c>
      <c r="F112" s="22">
        <v>1</v>
      </c>
      <c r="G112" s="15">
        <f t="shared" si="13"/>
        <v>1</v>
      </c>
      <c r="H112" s="16" t="s">
        <v>117</v>
      </c>
      <c r="I112" s="22">
        <v>1000</v>
      </c>
      <c r="J112" s="22">
        <v>1000</v>
      </c>
      <c r="K112" s="15">
        <f t="shared" si="14"/>
        <v>0</v>
      </c>
      <c r="L112" s="22">
        <v>1000</v>
      </c>
      <c r="M112" s="22">
        <v>1000</v>
      </c>
      <c r="N112" s="78">
        <f t="shared" si="15"/>
        <v>0</v>
      </c>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c r="IP112" s="25"/>
    </row>
    <row r="113" spans="1:250" s="54" customFormat="1" ht="94.5" x14ac:dyDescent="0.25">
      <c r="A113" s="36" t="s">
        <v>208</v>
      </c>
      <c r="B113" s="32" t="s">
        <v>209</v>
      </c>
      <c r="C113" s="22">
        <v>150</v>
      </c>
      <c r="D113" s="22">
        <v>150</v>
      </c>
      <c r="E113" s="22">
        <v>150</v>
      </c>
      <c r="F113" s="22">
        <v>150</v>
      </c>
      <c r="G113" s="15">
        <f t="shared" si="13"/>
        <v>0</v>
      </c>
      <c r="H113" s="16"/>
      <c r="I113" s="22">
        <v>150</v>
      </c>
      <c r="J113" s="22">
        <v>150</v>
      </c>
      <c r="K113" s="15">
        <f t="shared" si="14"/>
        <v>0</v>
      </c>
      <c r="L113" s="22">
        <v>150</v>
      </c>
      <c r="M113" s="22">
        <v>150</v>
      </c>
      <c r="N113" s="78">
        <f t="shared" si="15"/>
        <v>0</v>
      </c>
      <c r="O113" s="52"/>
      <c r="P113" s="52"/>
      <c r="Q113" s="53"/>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c r="EC113" s="52"/>
      <c r="ED113" s="52"/>
      <c r="EE113" s="52"/>
      <c r="EF113" s="52"/>
      <c r="EG113" s="52"/>
      <c r="EH113" s="52"/>
      <c r="EI113" s="52"/>
      <c r="EJ113" s="52"/>
      <c r="EK113" s="52"/>
      <c r="EL113" s="52"/>
      <c r="EM113" s="52"/>
      <c r="EN113" s="52"/>
      <c r="EO113" s="52"/>
      <c r="EP113" s="52"/>
      <c r="EQ113" s="52"/>
      <c r="ER113" s="52"/>
      <c r="ES113" s="52"/>
      <c r="ET113" s="52"/>
      <c r="EU113" s="52"/>
      <c r="EV113" s="52"/>
      <c r="EW113" s="52"/>
      <c r="EX113" s="52"/>
      <c r="EY113" s="52"/>
      <c r="EZ113" s="52"/>
      <c r="FA113" s="52"/>
      <c r="FB113" s="52"/>
      <c r="FC113" s="52"/>
      <c r="FD113" s="52"/>
      <c r="FE113" s="52"/>
      <c r="FF113" s="52"/>
      <c r="FG113" s="52"/>
      <c r="FH113" s="52"/>
      <c r="FI113" s="52"/>
      <c r="FJ113" s="52"/>
      <c r="FK113" s="52"/>
      <c r="FL113" s="52"/>
      <c r="FM113" s="52"/>
      <c r="FN113" s="52"/>
      <c r="FO113" s="52"/>
      <c r="FP113" s="52"/>
      <c r="FQ113" s="52"/>
      <c r="FR113" s="52"/>
      <c r="FS113" s="52"/>
      <c r="FT113" s="52"/>
      <c r="FU113" s="52"/>
      <c r="FV113" s="52"/>
      <c r="FW113" s="52"/>
      <c r="FX113" s="52"/>
      <c r="FY113" s="52"/>
      <c r="FZ113" s="52"/>
      <c r="GA113" s="52"/>
      <c r="GB113" s="52"/>
      <c r="GC113" s="52"/>
      <c r="GD113" s="52"/>
      <c r="GE113" s="52"/>
      <c r="GF113" s="52"/>
      <c r="GG113" s="52"/>
      <c r="GH113" s="52"/>
      <c r="GI113" s="52"/>
      <c r="GJ113" s="52"/>
      <c r="GK113" s="52"/>
      <c r="GL113" s="52"/>
      <c r="GM113" s="52"/>
      <c r="GN113" s="52"/>
      <c r="GO113" s="52"/>
      <c r="GP113" s="52"/>
      <c r="GQ113" s="52"/>
      <c r="GR113" s="52"/>
      <c r="GS113" s="52"/>
      <c r="GT113" s="52"/>
      <c r="GU113" s="52"/>
      <c r="GV113" s="52"/>
      <c r="GW113" s="52"/>
      <c r="GX113" s="52"/>
      <c r="GY113" s="52"/>
      <c r="GZ113" s="52"/>
      <c r="HA113" s="52"/>
      <c r="HB113" s="52"/>
      <c r="HC113" s="52"/>
      <c r="HD113" s="52"/>
      <c r="HE113" s="52"/>
      <c r="HF113" s="52"/>
      <c r="HG113" s="52"/>
      <c r="HH113" s="52"/>
      <c r="HI113" s="52"/>
      <c r="HJ113" s="52"/>
      <c r="HK113" s="52"/>
      <c r="HL113" s="52"/>
      <c r="HM113" s="52"/>
      <c r="HN113" s="52"/>
      <c r="HO113" s="52"/>
      <c r="HP113" s="52"/>
      <c r="HQ113" s="52"/>
      <c r="HR113" s="52"/>
      <c r="HS113" s="52"/>
      <c r="HT113" s="52"/>
      <c r="HU113" s="52"/>
      <c r="HV113" s="52"/>
      <c r="HW113" s="52"/>
      <c r="HX113" s="52"/>
      <c r="HY113" s="52"/>
      <c r="HZ113" s="52"/>
      <c r="IA113" s="52"/>
      <c r="IB113" s="52"/>
      <c r="IC113" s="52"/>
      <c r="ID113" s="52"/>
      <c r="IE113" s="52"/>
      <c r="IF113" s="52"/>
      <c r="IG113" s="52"/>
      <c r="IH113" s="52"/>
      <c r="II113" s="52"/>
      <c r="IJ113" s="52"/>
      <c r="IK113" s="52"/>
      <c r="IL113" s="52"/>
      <c r="IM113" s="52"/>
      <c r="IN113" s="52"/>
      <c r="IO113" s="52"/>
      <c r="IP113" s="52"/>
    </row>
    <row r="114" spans="1:250" s="49" customFormat="1" ht="126" x14ac:dyDescent="0.25">
      <c r="A114" s="55" t="s">
        <v>210</v>
      </c>
      <c r="B114" s="32" t="s">
        <v>211</v>
      </c>
      <c r="C114" s="22">
        <v>106.7</v>
      </c>
      <c r="D114" s="22">
        <v>106.7</v>
      </c>
      <c r="E114" s="22">
        <v>106.7</v>
      </c>
      <c r="F114" s="22">
        <v>0</v>
      </c>
      <c r="G114" s="15">
        <f t="shared" si="13"/>
        <v>-106.7</v>
      </c>
      <c r="H114" s="16"/>
      <c r="I114" s="22">
        <v>106.7</v>
      </c>
      <c r="J114" s="22">
        <v>106.7</v>
      </c>
      <c r="K114" s="15">
        <f t="shared" si="14"/>
        <v>0</v>
      </c>
      <c r="L114" s="22">
        <v>106.7</v>
      </c>
      <c r="M114" s="22">
        <v>106.7</v>
      </c>
      <c r="N114" s="78">
        <f t="shared" si="15"/>
        <v>0</v>
      </c>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c r="IP114" s="25"/>
    </row>
    <row r="115" spans="1:250" s="49" customFormat="1" ht="126" x14ac:dyDescent="0.25">
      <c r="A115" s="55" t="s">
        <v>212</v>
      </c>
      <c r="B115" s="32" t="s">
        <v>211</v>
      </c>
      <c r="C115" s="22">
        <v>0</v>
      </c>
      <c r="D115" s="22">
        <v>0</v>
      </c>
      <c r="E115" s="22">
        <v>146</v>
      </c>
      <c r="F115" s="22">
        <v>307.10000000000002</v>
      </c>
      <c r="G115" s="15">
        <f t="shared" si="13"/>
        <v>161.10000000000002</v>
      </c>
      <c r="H115" s="16" t="s">
        <v>117</v>
      </c>
      <c r="I115" s="22">
        <v>0</v>
      </c>
      <c r="J115" s="22">
        <v>0</v>
      </c>
      <c r="K115" s="15">
        <f t="shared" si="14"/>
        <v>0</v>
      </c>
      <c r="L115" s="22">
        <v>0</v>
      </c>
      <c r="M115" s="22">
        <v>0</v>
      </c>
      <c r="N115" s="78">
        <f t="shared" si="15"/>
        <v>0</v>
      </c>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c r="IP115" s="25"/>
    </row>
    <row r="116" spans="1:250" s="49" customFormat="1" ht="15.75" x14ac:dyDescent="0.25">
      <c r="A116" s="12" t="s">
        <v>213</v>
      </c>
      <c r="B116" s="13" t="s">
        <v>214</v>
      </c>
      <c r="C116" s="14">
        <f>C117</f>
        <v>353.5</v>
      </c>
      <c r="D116" s="14">
        <f>D117</f>
        <v>353.5</v>
      </c>
      <c r="E116" s="14">
        <f>E117</f>
        <v>686.9</v>
      </c>
      <c r="F116" s="14">
        <f>F117</f>
        <v>2338</v>
      </c>
      <c r="G116" s="15">
        <f t="shared" si="13"/>
        <v>1651.1</v>
      </c>
      <c r="H116" s="16"/>
      <c r="I116" s="14">
        <f t="shared" ref="I116:M116" si="16">I117</f>
        <v>356.8</v>
      </c>
      <c r="J116" s="14">
        <f t="shared" si="16"/>
        <v>356.8</v>
      </c>
      <c r="K116" s="15">
        <f t="shared" si="14"/>
        <v>0</v>
      </c>
      <c r="L116" s="14">
        <f t="shared" si="16"/>
        <v>334.1</v>
      </c>
      <c r="M116" s="14">
        <f t="shared" si="16"/>
        <v>334.1</v>
      </c>
      <c r="N116" s="78">
        <f t="shared" si="15"/>
        <v>0</v>
      </c>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c r="FG116" s="25"/>
      <c r="FH116" s="25"/>
      <c r="FI116" s="25"/>
      <c r="FJ116" s="25"/>
      <c r="FK116" s="25"/>
      <c r="FL116" s="25"/>
      <c r="FM116" s="25"/>
      <c r="FN116" s="25"/>
      <c r="FO116" s="25"/>
      <c r="FP116" s="25"/>
      <c r="FQ116" s="25"/>
      <c r="FR116" s="25"/>
      <c r="FS116" s="25"/>
      <c r="FT116" s="25"/>
      <c r="FU116" s="25"/>
      <c r="FV116" s="25"/>
      <c r="FW116" s="25"/>
      <c r="FX116" s="25"/>
      <c r="FY116" s="25"/>
      <c r="FZ116" s="25"/>
      <c r="GA116" s="25"/>
      <c r="GB116" s="25"/>
      <c r="GC116" s="25"/>
      <c r="GD116" s="25"/>
      <c r="GE116" s="25"/>
      <c r="GF116" s="25"/>
      <c r="GG116" s="25"/>
      <c r="GH116" s="25"/>
      <c r="GI116" s="25"/>
      <c r="GJ116" s="25"/>
      <c r="GK116" s="25"/>
      <c r="GL116" s="25"/>
      <c r="GM116" s="25"/>
      <c r="GN116" s="25"/>
      <c r="GO116" s="25"/>
      <c r="GP116" s="25"/>
      <c r="GQ116" s="25"/>
      <c r="GR116" s="25"/>
      <c r="GS116" s="25"/>
      <c r="GT116" s="25"/>
      <c r="GU116" s="25"/>
      <c r="GV116" s="25"/>
      <c r="GW116" s="25"/>
      <c r="GX116" s="25"/>
      <c r="GY116" s="25"/>
      <c r="GZ116" s="25"/>
      <c r="HA116" s="25"/>
      <c r="HB116" s="25"/>
      <c r="HC116" s="25"/>
      <c r="HD116" s="25"/>
      <c r="HE116" s="25"/>
      <c r="HF116" s="25"/>
      <c r="HG116" s="25"/>
      <c r="HH116" s="25"/>
      <c r="HI116" s="25"/>
      <c r="HJ116" s="25"/>
      <c r="HK116" s="25"/>
      <c r="HL116" s="25"/>
      <c r="HM116" s="25"/>
      <c r="HN116" s="25"/>
      <c r="HO116" s="25"/>
      <c r="HP116" s="25"/>
      <c r="HQ116" s="25"/>
      <c r="HR116" s="25"/>
      <c r="HS116" s="25"/>
      <c r="HT116" s="25"/>
      <c r="HU116" s="25"/>
      <c r="HV116" s="25"/>
      <c r="HW116" s="25"/>
      <c r="HX116" s="25"/>
      <c r="HY116" s="25"/>
      <c r="HZ116" s="25"/>
      <c r="IA116" s="25"/>
      <c r="IB116" s="25"/>
      <c r="IC116" s="25"/>
      <c r="ID116" s="25"/>
      <c r="IE116" s="25"/>
      <c r="IF116" s="25"/>
      <c r="IG116" s="25"/>
      <c r="IH116" s="25"/>
      <c r="II116" s="25"/>
      <c r="IJ116" s="25"/>
      <c r="IK116" s="25"/>
      <c r="IL116" s="25"/>
      <c r="IM116" s="25"/>
      <c r="IN116" s="25"/>
    </row>
    <row r="117" spans="1:250" s="49" customFormat="1" ht="31.5" x14ac:dyDescent="0.25">
      <c r="A117" s="10" t="s">
        <v>215</v>
      </c>
      <c r="B117" s="32" t="s">
        <v>216</v>
      </c>
      <c r="C117" s="15">
        <v>353.5</v>
      </c>
      <c r="D117" s="15">
        <v>353.5</v>
      </c>
      <c r="E117" s="15">
        <v>686.9</v>
      </c>
      <c r="F117" s="15">
        <v>2338</v>
      </c>
      <c r="G117" s="15">
        <f t="shared" si="13"/>
        <v>1651.1</v>
      </c>
      <c r="H117" s="16" t="s">
        <v>117</v>
      </c>
      <c r="I117" s="15">
        <v>356.8</v>
      </c>
      <c r="J117" s="15">
        <v>356.8</v>
      </c>
      <c r="K117" s="15">
        <f t="shared" si="14"/>
        <v>0</v>
      </c>
      <c r="L117" s="15">
        <v>334.1</v>
      </c>
      <c r="M117" s="15">
        <v>334.1</v>
      </c>
      <c r="N117" s="78">
        <f t="shared" si="15"/>
        <v>0</v>
      </c>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c r="EW117" s="25"/>
      <c r="EX117" s="25"/>
      <c r="EY117" s="25"/>
      <c r="EZ117" s="25"/>
      <c r="FA117" s="25"/>
      <c r="FB117" s="25"/>
      <c r="FC117" s="25"/>
      <c r="FD117" s="25"/>
      <c r="FE117" s="25"/>
      <c r="FF117" s="25"/>
      <c r="FG117" s="25"/>
      <c r="FH117" s="25"/>
      <c r="FI117" s="25"/>
      <c r="FJ117" s="25"/>
      <c r="FK117" s="25"/>
      <c r="FL117" s="25"/>
      <c r="FM117" s="25"/>
      <c r="FN117" s="25"/>
      <c r="FO117" s="25"/>
      <c r="FP117" s="25"/>
      <c r="FQ117" s="25"/>
      <c r="FR117" s="25"/>
      <c r="FS117" s="25"/>
      <c r="FT117" s="25"/>
      <c r="FU117" s="25"/>
      <c r="FV117" s="25"/>
      <c r="FW117" s="25"/>
      <c r="FX117" s="25"/>
      <c r="FY117" s="25"/>
      <c r="FZ117" s="25"/>
      <c r="GA117" s="25"/>
      <c r="GB117" s="25"/>
      <c r="GC117" s="25"/>
      <c r="GD117" s="25"/>
      <c r="GE117" s="25"/>
      <c r="GF117" s="25"/>
      <c r="GG117" s="25"/>
      <c r="GH117" s="25"/>
      <c r="GI117" s="25"/>
      <c r="GJ117" s="25"/>
      <c r="GK117" s="25"/>
      <c r="GL117" s="25"/>
      <c r="GM117" s="25"/>
      <c r="GN117" s="25"/>
      <c r="GO117" s="25"/>
      <c r="GP117" s="25"/>
      <c r="GQ117" s="25"/>
      <c r="GR117" s="25"/>
      <c r="GS117" s="25"/>
      <c r="GT117" s="25"/>
      <c r="GU117" s="25"/>
      <c r="GV117" s="25"/>
      <c r="GW117" s="25"/>
      <c r="GX117" s="25"/>
      <c r="GY117" s="25"/>
      <c r="GZ117" s="25"/>
      <c r="HA117" s="25"/>
      <c r="HB117" s="25"/>
      <c r="HC117" s="25"/>
      <c r="HD117" s="25"/>
      <c r="HE117" s="25"/>
      <c r="HF117" s="25"/>
      <c r="HG117" s="25"/>
      <c r="HH117" s="25"/>
      <c r="HI117" s="25"/>
      <c r="HJ117" s="25"/>
      <c r="HK117" s="25"/>
      <c r="HL117" s="25"/>
      <c r="HM117" s="25"/>
      <c r="HN117" s="25"/>
      <c r="HO117" s="25"/>
      <c r="HP117" s="25"/>
      <c r="HQ117" s="25"/>
      <c r="HR117" s="25"/>
      <c r="HS117" s="25"/>
      <c r="HT117" s="25"/>
      <c r="HU117" s="25"/>
      <c r="HV117" s="25"/>
      <c r="HW117" s="25"/>
      <c r="HX117" s="25"/>
      <c r="HY117" s="25"/>
      <c r="HZ117" s="25"/>
      <c r="IA117" s="25"/>
      <c r="IB117" s="25"/>
      <c r="IC117" s="25"/>
      <c r="ID117" s="25"/>
      <c r="IE117" s="25"/>
      <c r="IF117" s="25"/>
      <c r="IG117" s="25"/>
      <c r="IH117" s="25"/>
      <c r="II117" s="25"/>
      <c r="IJ117" s="25"/>
      <c r="IK117" s="25"/>
      <c r="IL117" s="25"/>
      <c r="IM117" s="25"/>
      <c r="IN117" s="25"/>
    </row>
    <row r="118" spans="1:250" s="49" customFormat="1" ht="15.75" x14ac:dyDescent="0.25">
      <c r="A118" s="56" t="s">
        <v>217</v>
      </c>
      <c r="B118" s="13" t="s">
        <v>218</v>
      </c>
      <c r="C118" s="15"/>
      <c r="D118" s="14">
        <f>D119</f>
        <v>0</v>
      </c>
      <c r="E118" s="14">
        <f t="shared" ref="E118:F118" si="17">E119</f>
        <v>0</v>
      </c>
      <c r="F118" s="14">
        <f t="shared" si="17"/>
        <v>174.7</v>
      </c>
      <c r="G118" s="15">
        <f t="shared" si="13"/>
        <v>174.7</v>
      </c>
      <c r="H118" s="16"/>
      <c r="I118" s="15"/>
      <c r="J118" s="15"/>
      <c r="K118" s="15">
        <f t="shared" si="14"/>
        <v>0</v>
      </c>
      <c r="L118" s="15"/>
      <c r="M118" s="15"/>
      <c r="N118" s="78">
        <f t="shared" si="15"/>
        <v>0</v>
      </c>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c r="FG118" s="25"/>
      <c r="FH118" s="25"/>
      <c r="FI118" s="25"/>
      <c r="FJ118" s="25"/>
      <c r="FK118" s="25"/>
      <c r="FL118" s="25"/>
      <c r="FM118" s="25"/>
      <c r="FN118" s="25"/>
      <c r="FO118" s="25"/>
      <c r="FP118" s="25"/>
      <c r="FQ118" s="25"/>
      <c r="FR118" s="25"/>
      <c r="FS118" s="25"/>
      <c r="FT118" s="25"/>
      <c r="FU118" s="25"/>
      <c r="FV118" s="25"/>
      <c r="FW118" s="25"/>
      <c r="FX118" s="25"/>
      <c r="FY118" s="25"/>
      <c r="FZ118" s="25"/>
      <c r="GA118" s="25"/>
      <c r="GB118" s="25"/>
      <c r="GC118" s="25"/>
      <c r="GD118" s="25"/>
      <c r="GE118" s="25"/>
      <c r="GF118" s="25"/>
      <c r="GG118" s="25"/>
      <c r="GH118" s="25"/>
      <c r="GI118" s="25"/>
      <c r="GJ118" s="25"/>
      <c r="GK118" s="25"/>
      <c r="GL118" s="25"/>
      <c r="GM118" s="25"/>
      <c r="GN118" s="25"/>
      <c r="GO118" s="25"/>
      <c r="GP118" s="25"/>
      <c r="GQ118" s="25"/>
      <c r="GR118" s="25"/>
      <c r="GS118" s="25"/>
      <c r="GT118" s="25"/>
      <c r="GU118" s="25"/>
      <c r="GV118" s="25"/>
      <c r="GW118" s="25"/>
      <c r="GX118" s="25"/>
      <c r="GY118" s="25"/>
      <c r="GZ118" s="25"/>
      <c r="HA118" s="25"/>
      <c r="HB118" s="25"/>
      <c r="HC118" s="25"/>
      <c r="HD118" s="25"/>
      <c r="HE118" s="25"/>
      <c r="HF118" s="25"/>
      <c r="HG118" s="25"/>
      <c r="HH118" s="25"/>
      <c r="HI118" s="25"/>
      <c r="HJ118" s="25"/>
      <c r="HK118" s="25"/>
      <c r="HL118" s="25"/>
      <c r="HM118" s="25"/>
      <c r="HN118" s="25"/>
      <c r="HO118" s="25"/>
      <c r="HP118" s="25"/>
      <c r="HQ118" s="25"/>
      <c r="HR118" s="25"/>
      <c r="HS118" s="25"/>
      <c r="HT118" s="25"/>
      <c r="HU118" s="25"/>
      <c r="HV118" s="25"/>
      <c r="HW118" s="25"/>
      <c r="HX118" s="25"/>
      <c r="HY118" s="25"/>
      <c r="HZ118" s="25"/>
      <c r="IA118" s="25"/>
      <c r="IB118" s="25"/>
      <c r="IC118" s="25"/>
      <c r="ID118" s="25"/>
      <c r="IE118" s="25"/>
      <c r="IF118" s="25"/>
      <c r="IG118" s="25"/>
      <c r="IH118" s="25"/>
      <c r="II118" s="25"/>
      <c r="IJ118" s="25"/>
      <c r="IK118" s="25"/>
      <c r="IL118" s="25"/>
      <c r="IM118" s="25"/>
      <c r="IN118" s="25"/>
    </row>
    <row r="119" spans="1:250" s="49" customFormat="1" ht="51" x14ac:dyDescent="0.25">
      <c r="A119" s="56" t="s">
        <v>219</v>
      </c>
      <c r="B119" s="57" t="s">
        <v>220</v>
      </c>
      <c r="C119" s="15"/>
      <c r="D119" s="15">
        <v>0</v>
      </c>
      <c r="E119" s="15">
        <v>0</v>
      </c>
      <c r="F119" s="15">
        <v>174.7</v>
      </c>
      <c r="G119" s="15">
        <f t="shared" si="13"/>
        <v>174.7</v>
      </c>
      <c r="H119" s="16" t="s">
        <v>221</v>
      </c>
      <c r="I119" s="15"/>
      <c r="J119" s="15"/>
      <c r="K119" s="15">
        <f t="shared" si="14"/>
        <v>0</v>
      </c>
      <c r="L119" s="15"/>
      <c r="M119" s="15"/>
      <c r="N119" s="78">
        <f t="shared" si="15"/>
        <v>0</v>
      </c>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row>
    <row r="120" spans="1:250" s="49" customFormat="1" ht="15.75" customHeight="1" x14ac:dyDescent="0.25">
      <c r="A120" s="84" t="s">
        <v>222</v>
      </c>
      <c r="B120" s="85"/>
      <c r="C120" s="14" t="e">
        <f>C116+C79+C69+C51+C47+C36</f>
        <v>#REF!</v>
      </c>
      <c r="D120" s="14">
        <f>D116+D79+D69+D51+D47+D36+D118</f>
        <v>135988.4</v>
      </c>
      <c r="E120" s="14">
        <f>E116+E79+E69+E51+E47+E36+E118</f>
        <v>147452</v>
      </c>
      <c r="F120" s="14">
        <f>F116+F79+F69+F51+F47+F36+F118</f>
        <v>151220.33000000002</v>
      </c>
      <c r="G120" s="15">
        <f t="shared" si="13"/>
        <v>3768.3300000000163</v>
      </c>
      <c r="H120" s="16"/>
      <c r="I120" s="14">
        <f t="shared" ref="I120:M120" si="18">I116+I79+I69+I51+I47+I36</f>
        <v>123106.5</v>
      </c>
      <c r="J120" s="14">
        <f t="shared" si="18"/>
        <v>123106.5</v>
      </c>
      <c r="K120" s="15">
        <f t="shared" si="14"/>
        <v>0</v>
      </c>
      <c r="L120" s="14">
        <f t="shared" si="18"/>
        <v>121617.5</v>
      </c>
      <c r="M120" s="14">
        <f t="shared" si="18"/>
        <v>121617.5</v>
      </c>
      <c r="N120" s="78">
        <f t="shared" si="15"/>
        <v>0</v>
      </c>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row>
    <row r="121" spans="1:250" s="49" customFormat="1" ht="15.75" x14ac:dyDescent="0.25">
      <c r="A121" s="12" t="s">
        <v>223</v>
      </c>
      <c r="B121" s="58" t="s">
        <v>224</v>
      </c>
      <c r="C121" s="14" t="e">
        <f>C120+C35</f>
        <v>#REF!</v>
      </c>
      <c r="D121" s="14">
        <f>D120+D35</f>
        <v>1922390.7999999998</v>
      </c>
      <c r="E121" s="14">
        <f>E120+E35</f>
        <v>1994370.7000000002</v>
      </c>
      <c r="F121" s="14">
        <f>F120+F35</f>
        <v>2022908.4300000002</v>
      </c>
      <c r="G121" s="15">
        <f t="shared" si="13"/>
        <v>28537.729999999981</v>
      </c>
      <c r="H121" s="16"/>
      <c r="I121" s="14">
        <f t="shared" ref="I121:M121" si="19">I120+I35</f>
        <v>1996218.7999999998</v>
      </c>
      <c r="J121" s="14">
        <f t="shared" si="19"/>
        <v>1996218.7999999998</v>
      </c>
      <c r="K121" s="15">
        <f t="shared" si="14"/>
        <v>0</v>
      </c>
      <c r="L121" s="14">
        <f t="shared" si="19"/>
        <v>2091426.7999999998</v>
      </c>
      <c r="M121" s="14">
        <f t="shared" si="19"/>
        <v>2091426.7999999998</v>
      </c>
      <c r="N121" s="78">
        <f t="shared" si="15"/>
        <v>0</v>
      </c>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c r="FG121" s="25"/>
      <c r="FH121" s="25"/>
      <c r="FI121" s="25"/>
      <c r="FJ121" s="25"/>
      <c r="FK121" s="25"/>
      <c r="FL121" s="25"/>
      <c r="FM121" s="25"/>
      <c r="FN121" s="25"/>
      <c r="FO121" s="25"/>
      <c r="FP121" s="25"/>
      <c r="FQ121" s="25"/>
      <c r="FR121" s="25"/>
      <c r="FS121" s="25"/>
      <c r="FT121" s="25"/>
      <c r="FU121" s="25"/>
      <c r="FV121" s="25"/>
      <c r="FW121" s="25"/>
      <c r="FX121" s="25"/>
      <c r="FY121" s="25"/>
      <c r="FZ121" s="25"/>
      <c r="GA121" s="25"/>
      <c r="GB121" s="25"/>
      <c r="GC121" s="25"/>
      <c r="GD121" s="25"/>
      <c r="GE121" s="25"/>
      <c r="GF121" s="25"/>
      <c r="GG121" s="25"/>
      <c r="GH121" s="25"/>
      <c r="GI121" s="25"/>
      <c r="GJ121" s="25"/>
      <c r="GK121" s="25"/>
      <c r="GL121" s="25"/>
      <c r="GM121" s="25"/>
      <c r="GN121" s="25"/>
      <c r="GO121" s="25"/>
      <c r="GP121" s="25"/>
      <c r="GQ121" s="25"/>
      <c r="GR121" s="25"/>
      <c r="GS121" s="25"/>
      <c r="GT121" s="25"/>
      <c r="GU121" s="25"/>
      <c r="GV121" s="25"/>
      <c r="GW121" s="25"/>
      <c r="GX121" s="25"/>
      <c r="GY121" s="25"/>
      <c r="GZ121" s="25"/>
      <c r="HA121" s="25"/>
      <c r="HB121" s="25"/>
      <c r="HC121" s="25"/>
      <c r="HD121" s="25"/>
      <c r="HE121" s="25"/>
      <c r="HF121" s="25"/>
      <c r="HG121" s="25"/>
      <c r="HH121" s="25"/>
      <c r="HI121" s="25"/>
      <c r="HJ121" s="25"/>
      <c r="HK121" s="25"/>
      <c r="HL121" s="25"/>
      <c r="HM121" s="25"/>
      <c r="HN121" s="25"/>
      <c r="HO121" s="25"/>
      <c r="HP121" s="25"/>
      <c r="HQ121" s="25"/>
      <c r="HR121" s="25"/>
      <c r="HS121" s="25"/>
      <c r="HT121" s="25"/>
      <c r="HU121" s="25"/>
      <c r="HV121" s="25"/>
      <c r="HW121" s="25"/>
      <c r="HX121" s="25"/>
      <c r="HY121" s="25"/>
      <c r="HZ121" s="25"/>
      <c r="IA121" s="25"/>
      <c r="IB121" s="25"/>
      <c r="IC121" s="25"/>
      <c r="ID121" s="25"/>
      <c r="IE121" s="25"/>
      <c r="IF121" s="25"/>
      <c r="IG121" s="25"/>
      <c r="IH121" s="25"/>
      <c r="II121" s="25"/>
      <c r="IJ121" s="25"/>
      <c r="IK121" s="25"/>
      <c r="IL121" s="25"/>
      <c r="IM121" s="25"/>
      <c r="IN121" s="25"/>
    </row>
    <row r="122" spans="1:250" s="49" customFormat="1" ht="47.25" x14ac:dyDescent="0.25">
      <c r="A122" s="12" t="s">
        <v>225</v>
      </c>
      <c r="B122" s="58" t="s">
        <v>226</v>
      </c>
      <c r="C122" s="14">
        <f>C123+C128+C184+C228</f>
        <v>5257573.3</v>
      </c>
      <c r="D122" s="14">
        <f>D123+D128+D184+D228</f>
        <v>5489188.7999999989</v>
      </c>
      <c r="E122" s="14">
        <f>E123+E128+E184+E228</f>
        <v>5604236.3999999985</v>
      </c>
      <c r="F122" s="14">
        <f>F123+F128+F184+F228</f>
        <v>5723147.3999999985</v>
      </c>
      <c r="G122" s="15">
        <f t="shared" si="13"/>
        <v>118911</v>
      </c>
      <c r="H122" s="16"/>
      <c r="I122" s="14">
        <f>I123+I128+I184+I228</f>
        <v>3798580.399999999</v>
      </c>
      <c r="J122" s="14">
        <f>J123+J128+J184+J228</f>
        <v>3798580.399999999</v>
      </c>
      <c r="K122" s="15">
        <f t="shared" si="14"/>
        <v>0</v>
      </c>
      <c r="L122" s="14">
        <f>L123+L128+L184+L228</f>
        <v>3978667.1999999997</v>
      </c>
      <c r="M122" s="14">
        <f>M123+M128+M184+M228</f>
        <v>3978667.1999999997</v>
      </c>
      <c r="N122" s="78">
        <f t="shared" si="15"/>
        <v>0</v>
      </c>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c r="FG122" s="25"/>
      <c r="FH122" s="25"/>
      <c r="FI122" s="25"/>
      <c r="FJ122" s="25"/>
      <c r="FK122" s="25"/>
      <c r="FL122" s="25"/>
      <c r="FM122" s="25"/>
      <c r="FN122" s="25"/>
      <c r="FO122" s="25"/>
      <c r="FP122" s="25"/>
      <c r="FQ122" s="25"/>
      <c r="FR122" s="25"/>
      <c r="FS122" s="25"/>
      <c r="FT122" s="25"/>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c r="HZ122" s="25"/>
      <c r="IA122" s="25"/>
      <c r="IB122" s="25"/>
      <c r="IC122" s="25"/>
      <c r="ID122" s="25"/>
      <c r="IE122" s="25"/>
      <c r="IF122" s="25"/>
      <c r="IG122" s="25"/>
      <c r="IH122" s="25"/>
      <c r="II122" s="25"/>
      <c r="IJ122" s="25"/>
      <c r="IK122" s="25"/>
      <c r="IL122" s="25"/>
      <c r="IM122" s="25"/>
      <c r="IN122" s="25"/>
    </row>
    <row r="123" spans="1:250" s="49" customFormat="1" ht="31.5" x14ac:dyDescent="0.25">
      <c r="A123" s="12" t="s">
        <v>227</v>
      </c>
      <c r="B123" s="13" t="s">
        <v>228</v>
      </c>
      <c r="C123" s="14">
        <f>SUM(C124:C127)</f>
        <v>336831.2</v>
      </c>
      <c r="D123" s="14">
        <f>SUM(D124:D127)</f>
        <v>509325</v>
      </c>
      <c r="E123" s="14">
        <f>SUM(E124:E127)</f>
        <v>531531.6</v>
      </c>
      <c r="F123" s="14">
        <f>SUM(F124:F127)</f>
        <v>581629.89999999991</v>
      </c>
      <c r="G123" s="15">
        <f t="shared" si="13"/>
        <v>50098.29999999993</v>
      </c>
      <c r="H123" s="16"/>
      <c r="I123" s="14">
        <f>SUM(I124:I126)</f>
        <v>169384.2</v>
      </c>
      <c r="J123" s="14">
        <f>SUM(J124:J126)</f>
        <v>169384.2</v>
      </c>
      <c r="K123" s="15">
        <f t="shared" si="14"/>
        <v>0</v>
      </c>
      <c r="L123" s="14">
        <f>SUM(L124:L126)</f>
        <v>158937.20000000001</v>
      </c>
      <c r="M123" s="14">
        <f>SUM(M124:M126)</f>
        <v>158937.20000000001</v>
      </c>
      <c r="N123" s="78">
        <f t="shared" si="15"/>
        <v>0</v>
      </c>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c r="FG123" s="25"/>
      <c r="FH123" s="25"/>
      <c r="FI123" s="25"/>
      <c r="FJ123" s="25"/>
      <c r="FK123" s="25"/>
      <c r="FL123" s="25"/>
      <c r="FM123" s="25"/>
      <c r="FN123" s="25"/>
      <c r="FO123" s="25"/>
      <c r="FP123" s="25"/>
      <c r="FQ123" s="25"/>
      <c r="FR123" s="25"/>
      <c r="FS123" s="25"/>
      <c r="FT123" s="25"/>
      <c r="FU123" s="25"/>
      <c r="FV123" s="25"/>
      <c r="FW123" s="25"/>
      <c r="FX123" s="25"/>
      <c r="FY123" s="25"/>
      <c r="FZ123" s="25"/>
      <c r="GA123" s="25"/>
      <c r="GB123" s="25"/>
      <c r="GC123" s="25"/>
      <c r="GD123" s="25"/>
      <c r="GE123" s="25"/>
      <c r="GF123" s="25"/>
      <c r="GG123" s="25"/>
      <c r="GH123" s="25"/>
      <c r="GI123" s="25"/>
      <c r="GJ123" s="25"/>
      <c r="GK123" s="25"/>
      <c r="GL123" s="25"/>
      <c r="GM123" s="25"/>
      <c r="GN123" s="25"/>
      <c r="GO123" s="25"/>
      <c r="GP123" s="25"/>
      <c r="GQ123" s="25"/>
      <c r="GR123" s="25"/>
      <c r="GS123" s="25"/>
      <c r="GT123" s="25"/>
      <c r="GU123" s="25"/>
      <c r="GV123" s="25"/>
      <c r="GW123" s="25"/>
      <c r="GX123" s="25"/>
      <c r="GY123" s="25"/>
      <c r="GZ123" s="25"/>
      <c r="HA123" s="25"/>
      <c r="HB123" s="25"/>
      <c r="HC123" s="25"/>
      <c r="HD123" s="25"/>
      <c r="HE123" s="25"/>
      <c r="HF123" s="25"/>
      <c r="HG123" s="25"/>
      <c r="HH123" s="25"/>
      <c r="HI123" s="25"/>
      <c r="HJ123" s="25"/>
      <c r="HK123" s="25"/>
      <c r="HL123" s="25"/>
      <c r="HM123" s="25"/>
      <c r="HN123" s="25"/>
      <c r="HO123" s="25"/>
      <c r="HP123" s="25"/>
      <c r="HQ123" s="25"/>
      <c r="HR123" s="25"/>
      <c r="HS123" s="25"/>
      <c r="HT123" s="25"/>
      <c r="HU123" s="25"/>
      <c r="HV123" s="25"/>
      <c r="HW123" s="25"/>
      <c r="HX123" s="25"/>
      <c r="HY123" s="25"/>
      <c r="HZ123" s="25"/>
      <c r="IA123" s="25"/>
      <c r="IB123" s="25"/>
      <c r="IC123" s="25"/>
      <c r="ID123" s="25"/>
      <c r="IE123" s="25"/>
      <c r="IF123" s="25"/>
      <c r="IG123" s="25"/>
      <c r="IH123" s="25"/>
      <c r="II123" s="25"/>
      <c r="IJ123" s="25"/>
      <c r="IK123" s="25"/>
      <c r="IL123" s="25"/>
      <c r="IM123" s="25"/>
      <c r="IN123" s="25"/>
    </row>
    <row r="124" spans="1:250" s="49" customFormat="1" ht="47.25" x14ac:dyDescent="0.25">
      <c r="A124" s="10" t="s">
        <v>229</v>
      </c>
      <c r="B124" s="32" t="s">
        <v>230</v>
      </c>
      <c r="C124" s="15">
        <v>296644</v>
      </c>
      <c r="D124" s="15">
        <v>296644</v>
      </c>
      <c r="E124" s="15">
        <v>296644</v>
      </c>
      <c r="F124" s="15">
        <v>296644</v>
      </c>
      <c r="G124" s="15">
        <f t="shared" si="13"/>
        <v>0</v>
      </c>
      <c r="H124" s="16"/>
      <c r="I124" s="15">
        <v>129197</v>
      </c>
      <c r="J124" s="15">
        <v>129197</v>
      </c>
      <c r="K124" s="15">
        <f t="shared" si="14"/>
        <v>0</v>
      </c>
      <c r="L124" s="15">
        <v>118750</v>
      </c>
      <c r="M124" s="15">
        <v>118750</v>
      </c>
      <c r="N124" s="78">
        <f t="shared" si="15"/>
        <v>0</v>
      </c>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c r="FG124" s="25"/>
      <c r="FH124" s="25"/>
      <c r="FI124" s="25"/>
      <c r="FJ124" s="25"/>
      <c r="FK124" s="25"/>
      <c r="FL124" s="25"/>
      <c r="FM124" s="25"/>
      <c r="FN124" s="25"/>
      <c r="FO124" s="25"/>
      <c r="FP124" s="25"/>
      <c r="FQ124" s="25"/>
      <c r="FR124" s="25"/>
      <c r="FS124" s="25"/>
      <c r="FT124" s="25"/>
      <c r="FU124" s="25"/>
      <c r="FV124" s="25"/>
      <c r="FW124" s="25"/>
      <c r="FX124" s="25"/>
      <c r="FY124" s="25"/>
      <c r="FZ124" s="25"/>
      <c r="GA124" s="25"/>
      <c r="GB124" s="25"/>
      <c r="GC124" s="25"/>
      <c r="GD124" s="25"/>
      <c r="GE124" s="25"/>
      <c r="GF124" s="25"/>
      <c r="GG124" s="25"/>
      <c r="GH124" s="25"/>
      <c r="GI124" s="25"/>
      <c r="GJ124" s="25"/>
      <c r="GK124" s="25"/>
      <c r="GL124" s="25"/>
      <c r="GM124" s="25"/>
      <c r="GN124" s="25"/>
      <c r="GO124" s="25"/>
      <c r="GP124" s="25"/>
      <c r="GQ124" s="25"/>
      <c r="GR124" s="25"/>
      <c r="GS124" s="25"/>
      <c r="GT124" s="25"/>
      <c r="GU124" s="25"/>
      <c r="GV124" s="25"/>
      <c r="GW124" s="25"/>
      <c r="GX124" s="25"/>
      <c r="GY124" s="25"/>
      <c r="GZ124" s="25"/>
      <c r="HA124" s="25"/>
      <c r="HB124" s="25"/>
      <c r="HC124" s="25"/>
      <c r="HD124" s="25"/>
      <c r="HE124" s="25"/>
      <c r="HF124" s="25"/>
      <c r="HG124" s="25"/>
      <c r="HH124" s="25"/>
      <c r="HI124" s="25"/>
      <c r="HJ124" s="25"/>
      <c r="HK124" s="25"/>
      <c r="HL124" s="25"/>
      <c r="HM124" s="25"/>
      <c r="HN124" s="25"/>
      <c r="HO124" s="25"/>
      <c r="HP124" s="25"/>
      <c r="HQ124" s="25"/>
      <c r="HR124" s="25"/>
      <c r="HS124" s="25"/>
      <c r="HT124" s="25"/>
      <c r="HU124" s="25"/>
      <c r="HV124" s="25"/>
      <c r="HW124" s="25"/>
      <c r="HX124" s="25"/>
      <c r="HY124" s="25"/>
      <c r="HZ124" s="25"/>
      <c r="IA124" s="25"/>
      <c r="IB124" s="25"/>
      <c r="IC124" s="25"/>
      <c r="ID124" s="25"/>
      <c r="IE124" s="25"/>
      <c r="IF124" s="25"/>
      <c r="IG124" s="25"/>
      <c r="IH124" s="25"/>
      <c r="II124" s="25"/>
      <c r="IJ124" s="25"/>
      <c r="IK124" s="25"/>
      <c r="IL124" s="25"/>
      <c r="IM124" s="25"/>
      <c r="IN124" s="25"/>
    </row>
    <row r="125" spans="1:250" s="49" customFormat="1" ht="51" x14ac:dyDescent="0.25">
      <c r="A125" s="10" t="s">
        <v>231</v>
      </c>
      <c r="B125" s="32" t="s">
        <v>232</v>
      </c>
      <c r="C125" s="15">
        <v>0</v>
      </c>
      <c r="D125" s="15">
        <v>169100</v>
      </c>
      <c r="E125" s="15">
        <v>187670.5</v>
      </c>
      <c r="F125" s="15">
        <v>234226.5</v>
      </c>
      <c r="G125" s="15">
        <f t="shared" si="13"/>
        <v>46556</v>
      </c>
      <c r="H125" s="16" t="s">
        <v>233</v>
      </c>
      <c r="I125" s="15"/>
      <c r="J125" s="15"/>
      <c r="K125" s="15">
        <f t="shared" si="14"/>
        <v>0</v>
      </c>
      <c r="L125" s="15"/>
      <c r="M125" s="15"/>
      <c r="N125" s="78">
        <f t="shared" si="15"/>
        <v>0</v>
      </c>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c r="FG125" s="25"/>
      <c r="FH125" s="25"/>
      <c r="FI125" s="25"/>
      <c r="FJ125" s="25"/>
      <c r="FK125" s="25"/>
      <c r="FL125" s="25"/>
      <c r="FM125" s="25"/>
      <c r="FN125" s="25"/>
      <c r="FO125" s="25"/>
      <c r="FP125" s="25"/>
      <c r="FQ125" s="25"/>
      <c r="FR125" s="25"/>
      <c r="FS125" s="25"/>
      <c r="FT125" s="25"/>
      <c r="FU125" s="25"/>
      <c r="FV125" s="25"/>
      <c r="FW125" s="25"/>
      <c r="FX125" s="25"/>
      <c r="FY125" s="25"/>
      <c r="FZ125" s="25"/>
      <c r="GA125" s="25"/>
      <c r="GB125" s="25"/>
      <c r="GC125" s="25"/>
      <c r="GD125" s="25"/>
      <c r="GE125" s="25"/>
      <c r="GF125" s="25"/>
      <c r="GG125" s="25"/>
      <c r="GH125" s="25"/>
      <c r="GI125" s="25"/>
      <c r="GJ125" s="25"/>
      <c r="GK125" s="25"/>
      <c r="GL125" s="25"/>
      <c r="GM125" s="25"/>
      <c r="GN125" s="25"/>
      <c r="GO125" s="25"/>
      <c r="GP125" s="25"/>
      <c r="GQ125" s="25"/>
      <c r="GR125" s="25"/>
      <c r="GS125" s="25"/>
      <c r="GT125" s="25"/>
      <c r="GU125" s="25"/>
      <c r="GV125" s="25"/>
      <c r="GW125" s="25"/>
      <c r="GX125" s="25"/>
      <c r="GY125" s="25"/>
      <c r="GZ125" s="25"/>
      <c r="HA125" s="25"/>
      <c r="HB125" s="25"/>
      <c r="HC125" s="25"/>
      <c r="HD125" s="25"/>
      <c r="HE125" s="25"/>
      <c r="HF125" s="25"/>
      <c r="HG125" s="25"/>
      <c r="HH125" s="25"/>
      <c r="HI125" s="25"/>
      <c r="HJ125" s="25"/>
      <c r="HK125" s="25"/>
      <c r="HL125" s="25"/>
      <c r="HM125" s="25"/>
      <c r="HN125" s="25"/>
      <c r="HO125" s="25"/>
      <c r="HP125" s="25"/>
      <c r="HQ125" s="25"/>
      <c r="HR125" s="25"/>
      <c r="HS125" s="25"/>
      <c r="HT125" s="25"/>
      <c r="HU125" s="25"/>
      <c r="HV125" s="25"/>
      <c r="HW125" s="25"/>
      <c r="HX125" s="25"/>
      <c r="HY125" s="25"/>
      <c r="HZ125" s="25"/>
      <c r="IA125" s="25"/>
      <c r="IB125" s="25"/>
      <c r="IC125" s="25"/>
      <c r="ID125" s="25"/>
      <c r="IE125" s="25"/>
      <c r="IF125" s="25"/>
      <c r="IG125" s="25"/>
      <c r="IH125" s="25"/>
      <c r="II125" s="25"/>
      <c r="IJ125" s="25"/>
      <c r="IK125" s="25"/>
      <c r="IL125" s="25"/>
      <c r="IM125" s="25"/>
      <c r="IN125" s="25"/>
    </row>
    <row r="126" spans="1:250" s="49" customFormat="1" ht="63" x14ac:dyDescent="0.25">
      <c r="A126" s="10" t="s">
        <v>234</v>
      </c>
      <c r="B126" s="32" t="s">
        <v>235</v>
      </c>
      <c r="C126" s="15">
        <v>40187.199999999997</v>
      </c>
      <c r="D126" s="15">
        <v>40187.199999999997</v>
      </c>
      <c r="E126" s="15">
        <v>40187.199999999997</v>
      </c>
      <c r="F126" s="15">
        <v>40187.199999999997</v>
      </c>
      <c r="G126" s="15">
        <f t="shared" si="13"/>
        <v>0</v>
      </c>
      <c r="H126" s="16"/>
      <c r="I126" s="15">
        <v>40187.199999999997</v>
      </c>
      <c r="J126" s="15">
        <v>40187.199999999997</v>
      </c>
      <c r="K126" s="15">
        <f t="shared" si="14"/>
        <v>0</v>
      </c>
      <c r="L126" s="15">
        <v>40187.199999999997</v>
      </c>
      <c r="M126" s="15">
        <v>40187.199999999997</v>
      </c>
      <c r="N126" s="78">
        <f t="shared" si="15"/>
        <v>0</v>
      </c>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c r="FF126" s="25"/>
      <c r="FG126" s="25"/>
      <c r="FH126" s="25"/>
      <c r="FI126" s="25"/>
      <c r="FJ126" s="25"/>
      <c r="FK126" s="25"/>
      <c r="FL126" s="25"/>
      <c r="FM126" s="25"/>
      <c r="FN126" s="25"/>
      <c r="FO126" s="25"/>
      <c r="FP126" s="25"/>
      <c r="FQ126" s="25"/>
      <c r="FR126" s="25"/>
      <c r="FS126" s="25"/>
      <c r="FT126" s="25"/>
      <c r="FU126" s="25"/>
      <c r="FV126" s="25"/>
      <c r="FW126" s="25"/>
      <c r="FX126" s="25"/>
      <c r="FY126" s="25"/>
      <c r="FZ126" s="25"/>
      <c r="GA126" s="25"/>
      <c r="GB126" s="25"/>
      <c r="GC126" s="25"/>
      <c r="GD126" s="25"/>
      <c r="GE126" s="25"/>
      <c r="GF126" s="25"/>
      <c r="GG126" s="25"/>
      <c r="GH126" s="25"/>
      <c r="GI126" s="25"/>
      <c r="GJ126" s="25"/>
      <c r="GK126" s="25"/>
      <c r="GL126" s="25"/>
      <c r="GM126" s="25"/>
      <c r="GN126" s="25"/>
      <c r="GO126" s="25"/>
      <c r="GP126" s="25"/>
      <c r="GQ126" s="25"/>
      <c r="GR126" s="25"/>
      <c r="GS126" s="25"/>
      <c r="GT126" s="25"/>
      <c r="GU126" s="25"/>
      <c r="GV126" s="25"/>
      <c r="GW126" s="25"/>
      <c r="GX126" s="25"/>
      <c r="GY126" s="25"/>
      <c r="GZ126" s="25"/>
      <c r="HA126" s="25"/>
      <c r="HB126" s="25"/>
      <c r="HC126" s="25"/>
      <c r="HD126" s="25"/>
      <c r="HE126" s="25"/>
      <c r="HF126" s="25"/>
      <c r="HG126" s="25"/>
      <c r="HH126" s="25"/>
      <c r="HI126" s="25"/>
      <c r="HJ126" s="25"/>
      <c r="HK126" s="25"/>
      <c r="HL126" s="25"/>
      <c r="HM126" s="25"/>
      <c r="HN126" s="25"/>
      <c r="HO126" s="25"/>
      <c r="HP126" s="25"/>
      <c r="HQ126" s="25"/>
      <c r="HR126" s="25"/>
      <c r="HS126" s="25"/>
      <c r="HT126" s="25"/>
      <c r="HU126" s="25"/>
      <c r="HV126" s="25"/>
      <c r="HW126" s="25"/>
      <c r="HX126" s="25"/>
      <c r="HY126" s="25"/>
      <c r="HZ126" s="25"/>
      <c r="IA126" s="25"/>
      <c r="IB126" s="25"/>
      <c r="IC126" s="25"/>
      <c r="ID126" s="25"/>
      <c r="IE126" s="25"/>
      <c r="IF126" s="25"/>
      <c r="IG126" s="25"/>
      <c r="IH126" s="25"/>
      <c r="II126" s="25"/>
      <c r="IJ126" s="25"/>
      <c r="IK126" s="25"/>
      <c r="IL126" s="25"/>
      <c r="IM126" s="25"/>
      <c r="IN126" s="25"/>
    </row>
    <row r="127" spans="1:250" s="49" customFormat="1" ht="63" x14ac:dyDescent="0.25">
      <c r="A127" s="48" t="s">
        <v>236</v>
      </c>
      <c r="B127" s="51" t="s">
        <v>237</v>
      </c>
      <c r="C127" s="15">
        <v>0</v>
      </c>
      <c r="D127" s="15">
        <v>3393.8</v>
      </c>
      <c r="E127" s="15">
        <v>7029.9</v>
      </c>
      <c r="F127" s="15">
        <f>7029.9+3542.3</f>
        <v>10572.2</v>
      </c>
      <c r="G127" s="15">
        <f t="shared" si="13"/>
        <v>3542.3000000000011</v>
      </c>
      <c r="H127" s="16" t="s">
        <v>414</v>
      </c>
      <c r="I127" s="15"/>
      <c r="J127" s="15"/>
      <c r="K127" s="15">
        <f t="shared" si="14"/>
        <v>0</v>
      </c>
      <c r="L127" s="15"/>
      <c r="M127" s="15"/>
      <c r="N127" s="78">
        <f t="shared" si="15"/>
        <v>0</v>
      </c>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c r="FG127" s="25"/>
      <c r="FH127" s="25"/>
      <c r="FI127" s="25"/>
      <c r="FJ127" s="25"/>
      <c r="FK127" s="25"/>
      <c r="FL127" s="25"/>
      <c r="FM127" s="25"/>
      <c r="FN127" s="25"/>
      <c r="FO127" s="25"/>
      <c r="FP127" s="25"/>
      <c r="FQ127" s="25"/>
      <c r="FR127" s="25"/>
      <c r="FS127" s="25"/>
      <c r="FT127" s="25"/>
      <c r="FU127" s="25"/>
      <c r="FV127" s="25"/>
      <c r="FW127" s="25"/>
      <c r="FX127" s="25"/>
      <c r="FY127" s="25"/>
      <c r="FZ127" s="25"/>
      <c r="GA127" s="25"/>
      <c r="GB127" s="25"/>
      <c r="GC127" s="25"/>
      <c r="GD127" s="25"/>
      <c r="GE127" s="25"/>
      <c r="GF127" s="25"/>
      <c r="GG127" s="25"/>
      <c r="GH127" s="25"/>
      <c r="GI127" s="25"/>
      <c r="GJ127" s="25"/>
      <c r="GK127" s="25"/>
      <c r="GL127" s="25"/>
      <c r="GM127" s="25"/>
      <c r="GN127" s="25"/>
      <c r="GO127" s="25"/>
      <c r="GP127" s="25"/>
      <c r="GQ127" s="25"/>
      <c r="GR127" s="25"/>
      <c r="GS127" s="25"/>
      <c r="GT127" s="25"/>
      <c r="GU127" s="25"/>
      <c r="GV127" s="25"/>
      <c r="GW127" s="25"/>
      <c r="GX127" s="25"/>
      <c r="GY127" s="25"/>
      <c r="GZ127" s="25"/>
      <c r="HA127" s="25"/>
      <c r="HB127" s="25"/>
      <c r="HC127" s="25"/>
      <c r="HD127" s="25"/>
      <c r="HE127" s="25"/>
      <c r="HF127" s="25"/>
      <c r="HG127" s="25"/>
      <c r="HH127" s="25"/>
      <c r="HI127" s="25"/>
      <c r="HJ127" s="25"/>
      <c r="HK127" s="25"/>
      <c r="HL127" s="25"/>
      <c r="HM127" s="25"/>
      <c r="HN127" s="25"/>
      <c r="HO127" s="25"/>
      <c r="HP127" s="25"/>
      <c r="HQ127" s="25"/>
      <c r="HR127" s="25"/>
      <c r="HS127" s="25"/>
      <c r="HT127" s="25"/>
      <c r="HU127" s="25"/>
      <c r="HV127" s="25"/>
      <c r="HW127" s="25"/>
      <c r="HX127" s="25"/>
      <c r="HY127" s="25"/>
      <c r="HZ127" s="25"/>
      <c r="IA127" s="25"/>
      <c r="IB127" s="25"/>
      <c r="IC127" s="25"/>
      <c r="ID127" s="25"/>
      <c r="IE127" s="25"/>
      <c r="IF127" s="25"/>
      <c r="IG127" s="25"/>
      <c r="IH127" s="25"/>
      <c r="II127" s="25"/>
      <c r="IJ127" s="25"/>
      <c r="IK127" s="25"/>
      <c r="IL127" s="25"/>
      <c r="IM127" s="25"/>
      <c r="IN127" s="25"/>
    </row>
    <row r="128" spans="1:250" ht="47.25" x14ac:dyDescent="0.25">
      <c r="A128" s="12" t="s">
        <v>238</v>
      </c>
      <c r="B128" s="13" t="s">
        <v>239</v>
      </c>
      <c r="C128" s="14">
        <f>SUM(C129:C183)</f>
        <v>2073209.5000000005</v>
      </c>
      <c r="D128" s="14">
        <f>SUM(D129:D183)</f>
        <v>2128529.6999999997</v>
      </c>
      <c r="E128" s="14">
        <f>SUM(E129:E183)</f>
        <v>2217585.7999999993</v>
      </c>
      <c r="F128" s="14">
        <f>SUM(F129:F183)</f>
        <v>2288100.4999999991</v>
      </c>
      <c r="G128" s="14">
        <f t="shared" si="13"/>
        <v>70514.699999999721</v>
      </c>
      <c r="H128" s="16"/>
      <c r="I128" s="14">
        <f>SUM(I129:I183)</f>
        <v>734388.20000000007</v>
      </c>
      <c r="J128" s="14">
        <f>SUM(J129:J183)</f>
        <v>734388.20000000007</v>
      </c>
      <c r="K128" s="15">
        <f t="shared" si="14"/>
        <v>0</v>
      </c>
      <c r="L128" s="14">
        <f>SUM(L129:L183)</f>
        <v>863463.20000000019</v>
      </c>
      <c r="M128" s="14">
        <f>SUM(M129:M183)</f>
        <v>863463.20000000019</v>
      </c>
      <c r="N128" s="78">
        <f t="shared" si="15"/>
        <v>0</v>
      </c>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c r="FG128" s="25"/>
      <c r="FH128" s="25"/>
      <c r="FI128" s="25"/>
      <c r="FJ128" s="25"/>
      <c r="FK128" s="25"/>
      <c r="FL128" s="25"/>
      <c r="FM128" s="25"/>
      <c r="FN128" s="25"/>
      <c r="FO128" s="25"/>
      <c r="FP128" s="25"/>
      <c r="FQ128" s="25"/>
      <c r="FR128" s="25"/>
      <c r="FS128" s="25"/>
      <c r="FT128" s="25"/>
      <c r="FU128" s="25"/>
      <c r="FV128" s="25"/>
      <c r="FW128" s="25"/>
      <c r="FX128" s="25"/>
      <c r="FY128" s="25"/>
      <c r="FZ128" s="25"/>
      <c r="GA128" s="25"/>
      <c r="GB128" s="25"/>
      <c r="GC128" s="25"/>
      <c r="GD128" s="25"/>
      <c r="GE128" s="25"/>
      <c r="GF128" s="25"/>
      <c r="GG128" s="25"/>
      <c r="GH128" s="25"/>
      <c r="GI128" s="25"/>
      <c r="GJ128" s="25"/>
      <c r="GK128" s="25"/>
      <c r="GL128" s="25"/>
      <c r="GM128" s="25"/>
      <c r="GN128" s="25"/>
      <c r="GO128" s="25"/>
      <c r="GP128" s="25"/>
      <c r="GQ128" s="25"/>
      <c r="GR128" s="25"/>
      <c r="GS128" s="25"/>
      <c r="GT128" s="25"/>
      <c r="GU128" s="25"/>
      <c r="GV128" s="25"/>
      <c r="GW128" s="25"/>
      <c r="GX128" s="25"/>
      <c r="GY128" s="25"/>
      <c r="GZ128" s="25"/>
      <c r="HA128" s="25"/>
      <c r="HB128" s="25"/>
      <c r="HC128" s="25"/>
      <c r="HD128" s="25"/>
      <c r="HE128" s="25"/>
      <c r="HF128" s="25"/>
      <c r="HG128" s="25"/>
      <c r="HH128" s="25"/>
      <c r="HI128" s="25"/>
      <c r="HJ128" s="25"/>
      <c r="HK128" s="25"/>
      <c r="HL128" s="25"/>
      <c r="HM128" s="25"/>
      <c r="HN128" s="25"/>
      <c r="HO128" s="25"/>
      <c r="HP128" s="25"/>
      <c r="HQ128" s="25"/>
      <c r="HR128" s="25"/>
      <c r="HS128" s="25"/>
      <c r="HT128" s="25"/>
      <c r="HU128" s="25"/>
      <c r="HV128" s="25"/>
      <c r="HW128" s="25"/>
      <c r="HX128" s="25"/>
      <c r="HY128" s="25"/>
      <c r="HZ128" s="25"/>
      <c r="IA128" s="25"/>
      <c r="IB128" s="25"/>
      <c r="IC128" s="25"/>
      <c r="ID128" s="25"/>
      <c r="IE128" s="25"/>
      <c r="IF128" s="25"/>
      <c r="IG128" s="25"/>
      <c r="IH128" s="25"/>
      <c r="II128" s="25"/>
      <c r="IJ128" s="25"/>
      <c r="IK128" s="25"/>
      <c r="IL128" s="25"/>
      <c r="IM128" s="25"/>
      <c r="IN128" s="25"/>
    </row>
    <row r="129" spans="1:248" ht="126" x14ac:dyDescent="0.25">
      <c r="A129" s="10" t="s">
        <v>240</v>
      </c>
      <c r="B129" s="32" t="s">
        <v>241</v>
      </c>
      <c r="C129" s="15">
        <v>102353.3</v>
      </c>
      <c r="D129" s="15">
        <v>102353.3</v>
      </c>
      <c r="E129" s="15">
        <v>202083.3</v>
      </c>
      <c r="F129" s="15">
        <v>202083.3</v>
      </c>
      <c r="G129" s="15">
        <f t="shared" si="13"/>
        <v>0</v>
      </c>
      <c r="H129" s="16"/>
      <c r="I129" s="22">
        <v>87353.3</v>
      </c>
      <c r="J129" s="22">
        <v>87353.3</v>
      </c>
      <c r="K129" s="15">
        <f t="shared" si="14"/>
        <v>0</v>
      </c>
      <c r="L129" s="22">
        <v>87353.3</v>
      </c>
      <c r="M129" s="22">
        <v>87353.3</v>
      </c>
      <c r="N129" s="78">
        <f t="shared" si="15"/>
        <v>0</v>
      </c>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c r="FG129" s="25"/>
      <c r="FH129" s="25"/>
      <c r="FI129" s="25"/>
      <c r="FJ129" s="25"/>
      <c r="FK129" s="25"/>
      <c r="FL129" s="25"/>
      <c r="FM129" s="25"/>
      <c r="FN129" s="25"/>
      <c r="FO129" s="25"/>
      <c r="FP129" s="25"/>
      <c r="FQ129" s="25"/>
      <c r="FR129" s="25"/>
      <c r="FS129" s="25"/>
      <c r="FT129" s="25"/>
      <c r="FU129" s="25"/>
      <c r="FV129" s="25"/>
      <c r="FW129" s="25"/>
      <c r="FX129" s="25"/>
      <c r="FY129" s="25"/>
      <c r="FZ129" s="25"/>
      <c r="GA129" s="25"/>
      <c r="GB129" s="25"/>
      <c r="GC129" s="25"/>
      <c r="GD129" s="25"/>
      <c r="GE129" s="25"/>
      <c r="GF129" s="25"/>
      <c r="GG129" s="25"/>
      <c r="GH129" s="25"/>
      <c r="GI129" s="25"/>
      <c r="GJ129" s="25"/>
      <c r="GK129" s="25"/>
      <c r="GL129" s="25"/>
      <c r="GM129" s="25"/>
      <c r="GN129" s="25"/>
      <c r="GO129" s="25"/>
      <c r="GP129" s="25"/>
      <c r="GQ129" s="25"/>
      <c r="GR129" s="25"/>
      <c r="GS129" s="25"/>
      <c r="GT129" s="25"/>
      <c r="GU129" s="25"/>
      <c r="GV129" s="25"/>
      <c r="GW129" s="25"/>
      <c r="GX129" s="25"/>
      <c r="GY129" s="25"/>
      <c r="GZ129" s="25"/>
      <c r="HA129" s="25"/>
      <c r="HB129" s="25"/>
      <c r="HC129" s="25"/>
      <c r="HD129" s="25"/>
      <c r="HE129" s="25"/>
      <c r="HF129" s="25"/>
      <c r="HG129" s="25"/>
      <c r="HH129" s="25"/>
      <c r="HI129" s="25"/>
      <c r="HJ129" s="25"/>
      <c r="HK129" s="25"/>
      <c r="HL129" s="25"/>
      <c r="HM129" s="25"/>
      <c r="HN129" s="25"/>
      <c r="HO129" s="25"/>
      <c r="HP129" s="25"/>
      <c r="HQ129" s="25"/>
      <c r="HR129" s="25"/>
      <c r="HS129" s="25"/>
      <c r="HT129" s="25"/>
      <c r="HU129" s="25"/>
      <c r="HV129" s="25"/>
      <c r="HW129" s="25"/>
      <c r="HX129" s="25"/>
      <c r="HY129" s="25"/>
      <c r="HZ129" s="25"/>
      <c r="IA129" s="25"/>
      <c r="IB129" s="25"/>
      <c r="IC129" s="25"/>
      <c r="ID129" s="25"/>
      <c r="IE129" s="25"/>
      <c r="IF129" s="25"/>
      <c r="IG129" s="25"/>
      <c r="IH129" s="25"/>
      <c r="II129" s="25"/>
      <c r="IJ129" s="25"/>
      <c r="IK129" s="25"/>
      <c r="IL129" s="25"/>
      <c r="IM129" s="25"/>
      <c r="IN129" s="25"/>
    </row>
    <row r="130" spans="1:248" s="49" customFormat="1" ht="141.75" x14ac:dyDescent="0.25">
      <c r="A130" s="10" t="s">
        <v>240</v>
      </c>
      <c r="B130" s="32" t="s">
        <v>242</v>
      </c>
      <c r="C130" s="15">
        <v>0</v>
      </c>
      <c r="D130" s="15">
        <v>0</v>
      </c>
      <c r="E130" s="15">
        <v>0</v>
      </c>
      <c r="F130" s="15">
        <v>0</v>
      </c>
      <c r="G130" s="15">
        <f t="shared" si="13"/>
        <v>0</v>
      </c>
      <c r="H130" s="16"/>
      <c r="I130" s="22">
        <v>0</v>
      </c>
      <c r="J130" s="22">
        <v>0</v>
      </c>
      <c r="K130" s="15">
        <f t="shared" si="14"/>
        <v>0</v>
      </c>
      <c r="L130" s="22">
        <v>0</v>
      </c>
      <c r="M130" s="22">
        <v>0</v>
      </c>
      <c r="N130" s="78">
        <f t="shared" si="15"/>
        <v>0</v>
      </c>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c r="FG130" s="25"/>
      <c r="FH130" s="25"/>
      <c r="FI130" s="25"/>
      <c r="FJ130" s="25"/>
      <c r="FK130" s="25"/>
      <c r="FL130" s="25"/>
      <c r="FM130" s="25"/>
      <c r="FN130" s="25"/>
      <c r="FO130" s="25"/>
      <c r="FP130" s="25"/>
      <c r="FQ130" s="25"/>
      <c r="FR130" s="25"/>
      <c r="FS130" s="25"/>
      <c r="FT130" s="25"/>
      <c r="FU130" s="25"/>
      <c r="FV130" s="25"/>
      <c r="FW130" s="25"/>
      <c r="FX130" s="25"/>
      <c r="FY130" s="25"/>
      <c r="FZ130" s="25"/>
      <c r="GA130" s="25"/>
      <c r="GB130" s="25"/>
      <c r="GC130" s="25"/>
      <c r="GD130" s="25"/>
      <c r="GE130" s="25"/>
      <c r="GF130" s="25"/>
      <c r="GG130" s="25"/>
      <c r="GH130" s="25"/>
      <c r="GI130" s="25"/>
      <c r="GJ130" s="25"/>
      <c r="GK130" s="25"/>
      <c r="GL130" s="25"/>
      <c r="GM130" s="25"/>
      <c r="GN130" s="25"/>
      <c r="GO130" s="25"/>
      <c r="GP130" s="25"/>
      <c r="GQ130" s="25"/>
      <c r="GR130" s="25"/>
      <c r="GS130" s="25"/>
      <c r="GT130" s="25"/>
      <c r="GU130" s="25"/>
      <c r="GV130" s="25"/>
      <c r="GW130" s="25"/>
      <c r="GX130" s="25"/>
      <c r="GY130" s="25"/>
      <c r="GZ130" s="25"/>
      <c r="HA130" s="25"/>
      <c r="HB130" s="25"/>
      <c r="HC130" s="25"/>
      <c r="HD130" s="25"/>
      <c r="HE130" s="25"/>
      <c r="HF130" s="25"/>
      <c r="HG130" s="25"/>
      <c r="HH130" s="25"/>
      <c r="HI130" s="25"/>
      <c r="HJ130" s="25"/>
      <c r="HK130" s="25"/>
      <c r="HL130" s="25"/>
      <c r="HM130" s="25"/>
      <c r="HN130" s="25"/>
      <c r="HO130" s="25"/>
      <c r="HP130" s="25"/>
      <c r="HQ130" s="25"/>
      <c r="HR130" s="25"/>
      <c r="HS130" s="25"/>
      <c r="HT130" s="25"/>
      <c r="HU130" s="25"/>
      <c r="HV130" s="25"/>
      <c r="HW130" s="25"/>
      <c r="HX130" s="25"/>
      <c r="HY130" s="25"/>
      <c r="HZ130" s="25"/>
      <c r="IA130" s="25"/>
      <c r="IB130" s="25"/>
      <c r="IC130" s="25"/>
      <c r="ID130" s="25"/>
      <c r="IE130" s="25"/>
      <c r="IF130" s="25"/>
      <c r="IG130" s="25"/>
      <c r="IH130" s="25"/>
      <c r="II130" s="25"/>
      <c r="IJ130" s="25"/>
      <c r="IK130" s="25"/>
      <c r="IL130" s="25"/>
      <c r="IM130" s="25"/>
      <c r="IN130" s="25"/>
    </row>
    <row r="131" spans="1:248" s="49" customFormat="1" ht="126" x14ac:dyDescent="0.25">
      <c r="A131" s="10" t="s">
        <v>240</v>
      </c>
      <c r="B131" s="32" t="s">
        <v>243</v>
      </c>
      <c r="C131" s="15">
        <v>31932</v>
      </c>
      <c r="D131" s="15">
        <v>31932</v>
      </c>
      <c r="E131" s="15">
        <v>31932</v>
      </c>
      <c r="F131" s="15">
        <v>31932</v>
      </c>
      <c r="G131" s="15">
        <f t="shared" si="13"/>
        <v>0</v>
      </c>
      <c r="H131" s="16"/>
      <c r="I131" s="22">
        <v>0</v>
      </c>
      <c r="J131" s="22">
        <v>0</v>
      </c>
      <c r="K131" s="15">
        <f t="shared" si="14"/>
        <v>0</v>
      </c>
      <c r="L131" s="22">
        <v>0</v>
      </c>
      <c r="M131" s="22">
        <v>0</v>
      </c>
      <c r="N131" s="78">
        <f t="shared" si="15"/>
        <v>0</v>
      </c>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c r="FG131" s="25"/>
      <c r="FH131" s="25"/>
      <c r="FI131" s="25"/>
      <c r="FJ131" s="25"/>
      <c r="FK131" s="25"/>
      <c r="FL131" s="25"/>
      <c r="FM131" s="25"/>
      <c r="FN131" s="25"/>
      <c r="FO131" s="25"/>
      <c r="FP131" s="25"/>
      <c r="FQ131" s="25"/>
      <c r="FR131" s="25"/>
      <c r="FS131" s="25"/>
      <c r="FT131" s="25"/>
      <c r="FU131" s="25"/>
      <c r="FV131" s="25"/>
      <c r="FW131" s="25"/>
      <c r="FX131" s="25"/>
      <c r="FY131" s="25"/>
      <c r="FZ131" s="25"/>
      <c r="GA131" s="25"/>
      <c r="GB131" s="25"/>
      <c r="GC131" s="25"/>
      <c r="GD131" s="25"/>
      <c r="GE131" s="25"/>
      <c r="GF131" s="25"/>
      <c r="GG131" s="25"/>
      <c r="GH131" s="25"/>
      <c r="GI131" s="25"/>
      <c r="GJ131" s="25"/>
      <c r="GK131" s="25"/>
      <c r="GL131" s="25"/>
      <c r="GM131" s="25"/>
      <c r="GN131" s="25"/>
      <c r="GO131" s="25"/>
      <c r="GP131" s="25"/>
      <c r="GQ131" s="25"/>
      <c r="GR131" s="25"/>
      <c r="GS131" s="25"/>
      <c r="GT131" s="25"/>
      <c r="GU131" s="25"/>
      <c r="GV131" s="25"/>
      <c r="GW131" s="25"/>
      <c r="GX131" s="25"/>
      <c r="GY131" s="25"/>
      <c r="GZ131" s="25"/>
      <c r="HA131" s="25"/>
      <c r="HB131" s="25"/>
      <c r="HC131" s="25"/>
      <c r="HD131" s="25"/>
      <c r="HE131" s="25"/>
      <c r="HF131" s="25"/>
      <c r="HG131" s="25"/>
      <c r="HH131" s="25"/>
      <c r="HI131" s="25"/>
      <c r="HJ131" s="25"/>
      <c r="HK131" s="25"/>
      <c r="HL131" s="25"/>
      <c r="HM131" s="25"/>
      <c r="HN131" s="25"/>
      <c r="HO131" s="25"/>
      <c r="HP131" s="25"/>
      <c r="HQ131" s="25"/>
      <c r="HR131" s="25"/>
      <c r="HS131" s="25"/>
      <c r="HT131" s="25"/>
      <c r="HU131" s="25"/>
      <c r="HV131" s="25"/>
      <c r="HW131" s="25"/>
      <c r="HX131" s="25"/>
      <c r="HY131" s="25"/>
      <c r="HZ131" s="25"/>
      <c r="IA131" s="25"/>
      <c r="IB131" s="25"/>
      <c r="IC131" s="25"/>
      <c r="ID131" s="25"/>
      <c r="IE131" s="25"/>
      <c r="IF131" s="25"/>
      <c r="IG131" s="25"/>
      <c r="IH131" s="25"/>
      <c r="II131" s="25"/>
      <c r="IJ131" s="25"/>
      <c r="IK131" s="25"/>
      <c r="IL131" s="25"/>
      <c r="IM131" s="25"/>
      <c r="IN131" s="25"/>
    </row>
    <row r="132" spans="1:248" s="49" customFormat="1" ht="141.75" x14ac:dyDescent="0.25">
      <c r="A132" s="10" t="s">
        <v>244</v>
      </c>
      <c r="B132" s="32" t="s">
        <v>245</v>
      </c>
      <c r="C132" s="15">
        <v>0</v>
      </c>
      <c r="D132" s="15">
        <v>0</v>
      </c>
      <c r="E132" s="15">
        <v>499386.3</v>
      </c>
      <c r="F132" s="15">
        <v>499386.3</v>
      </c>
      <c r="G132" s="15">
        <f t="shared" si="13"/>
        <v>0</v>
      </c>
      <c r="H132" s="16"/>
      <c r="I132" s="22"/>
      <c r="J132" s="22"/>
      <c r="K132" s="15">
        <f t="shared" si="14"/>
        <v>0</v>
      </c>
      <c r="L132" s="22"/>
      <c r="M132" s="22"/>
      <c r="N132" s="78">
        <f t="shared" si="15"/>
        <v>0</v>
      </c>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c r="FG132" s="25"/>
      <c r="FH132" s="25"/>
      <c r="FI132" s="25"/>
      <c r="FJ132" s="25"/>
      <c r="FK132" s="25"/>
      <c r="FL132" s="25"/>
      <c r="FM132" s="25"/>
      <c r="FN132" s="25"/>
      <c r="FO132" s="25"/>
      <c r="FP132" s="25"/>
      <c r="FQ132" s="25"/>
      <c r="FR132" s="25"/>
      <c r="FS132" s="25"/>
      <c r="FT132" s="25"/>
      <c r="FU132" s="25"/>
      <c r="FV132" s="25"/>
      <c r="FW132" s="25"/>
      <c r="FX132" s="25"/>
      <c r="FY132" s="25"/>
      <c r="FZ132" s="25"/>
      <c r="GA132" s="25"/>
      <c r="GB132" s="25"/>
      <c r="GC132" s="25"/>
      <c r="GD132" s="25"/>
      <c r="GE132" s="25"/>
      <c r="GF132" s="25"/>
      <c r="GG132" s="25"/>
      <c r="GH132" s="25"/>
      <c r="GI132" s="25"/>
      <c r="GJ132" s="25"/>
      <c r="GK132" s="25"/>
      <c r="GL132" s="25"/>
      <c r="GM132" s="25"/>
      <c r="GN132" s="25"/>
      <c r="GO132" s="25"/>
      <c r="GP132" s="25"/>
      <c r="GQ132" s="25"/>
      <c r="GR132" s="25"/>
      <c r="GS132" s="25"/>
      <c r="GT132" s="25"/>
      <c r="GU132" s="25"/>
      <c r="GV132" s="25"/>
      <c r="GW132" s="25"/>
      <c r="GX132" s="25"/>
      <c r="GY132" s="25"/>
      <c r="GZ132" s="25"/>
      <c r="HA132" s="25"/>
      <c r="HB132" s="25"/>
      <c r="HC132" s="25"/>
      <c r="HD132" s="25"/>
      <c r="HE132" s="25"/>
      <c r="HF132" s="25"/>
      <c r="HG132" s="25"/>
      <c r="HH132" s="25"/>
      <c r="HI132" s="25"/>
      <c r="HJ132" s="25"/>
      <c r="HK132" s="25"/>
      <c r="HL132" s="25"/>
      <c r="HM132" s="25"/>
      <c r="HN132" s="25"/>
      <c r="HO132" s="25"/>
      <c r="HP132" s="25"/>
      <c r="HQ132" s="25"/>
      <c r="HR132" s="25"/>
      <c r="HS132" s="25"/>
      <c r="HT132" s="25"/>
      <c r="HU132" s="25"/>
      <c r="HV132" s="25"/>
      <c r="HW132" s="25"/>
      <c r="HX132" s="25"/>
      <c r="HY132" s="25"/>
      <c r="HZ132" s="25"/>
      <c r="IA132" s="25"/>
      <c r="IB132" s="25"/>
      <c r="IC132" s="25"/>
      <c r="ID132" s="25"/>
      <c r="IE132" s="25"/>
      <c r="IF132" s="25"/>
      <c r="IG132" s="25"/>
      <c r="IH132" s="25"/>
      <c r="II132" s="25"/>
      <c r="IJ132" s="25"/>
      <c r="IK132" s="25"/>
      <c r="IL132" s="25"/>
      <c r="IM132" s="25"/>
      <c r="IN132" s="25"/>
    </row>
    <row r="133" spans="1:248" s="49" customFormat="1" ht="110.25" x14ac:dyDescent="0.25">
      <c r="A133" s="10" t="s">
        <v>246</v>
      </c>
      <c r="B133" s="32" t="s">
        <v>247</v>
      </c>
      <c r="C133" s="15">
        <v>0</v>
      </c>
      <c r="D133" s="15">
        <v>0</v>
      </c>
      <c r="E133" s="15">
        <v>40357.699999999997</v>
      </c>
      <c r="F133" s="15">
        <v>40357.699999999997</v>
      </c>
      <c r="G133" s="15">
        <f t="shared" si="13"/>
        <v>0</v>
      </c>
      <c r="H133" s="16"/>
      <c r="I133" s="22">
        <v>55245.599999999999</v>
      </c>
      <c r="J133" s="22">
        <v>55245.599999999999</v>
      </c>
      <c r="K133" s="15">
        <f t="shared" si="14"/>
        <v>0</v>
      </c>
      <c r="L133" s="22"/>
      <c r="M133" s="22"/>
      <c r="N133" s="78">
        <f t="shared" si="15"/>
        <v>0</v>
      </c>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c r="HZ133" s="25"/>
      <c r="IA133" s="25"/>
      <c r="IB133" s="25"/>
      <c r="IC133" s="25"/>
      <c r="ID133" s="25"/>
      <c r="IE133" s="25"/>
      <c r="IF133" s="25"/>
      <c r="IG133" s="25"/>
      <c r="IH133" s="25"/>
      <c r="II133" s="25"/>
      <c r="IJ133" s="25"/>
      <c r="IK133" s="25"/>
      <c r="IL133" s="25"/>
      <c r="IM133" s="25"/>
      <c r="IN133" s="25"/>
    </row>
    <row r="134" spans="1:248" s="49" customFormat="1" ht="94.5" x14ac:dyDescent="0.25">
      <c r="A134" s="10" t="s">
        <v>248</v>
      </c>
      <c r="B134" s="32" t="s">
        <v>249</v>
      </c>
      <c r="C134" s="15">
        <v>3498.6</v>
      </c>
      <c r="D134" s="15">
        <v>3498.6</v>
      </c>
      <c r="E134" s="15">
        <v>3285.6</v>
      </c>
      <c r="F134" s="15">
        <v>3285.6</v>
      </c>
      <c r="G134" s="15">
        <f t="shared" si="13"/>
        <v>0</v>
      </c>
      <c r="H134" s="16"/>
      <c r="I134" s="22">
        <v>3326</v>
      </c>
      <c r="J134" s="22">
        <v>3326</v>
      </c>
      <c r="K134" s="15">
        <f t="shared" ref="K134:K198" si="20">J134-I134</f>
        <v>0</v>
      </c>
      <c r="L134" s="22">
        <v>3864.7</v>
      </c>
      <c r="M134" s="22">
        <v>3864.7</v>
      </c>
      <c r="N134" s="78">
        <f t="shared" ref="N134:N198" si="21">M134-L134</f>
        <v>0</v>
      </c>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c r="HZ134" s="25"/>
      <c r="IA134" s="25"/>
      <c r="IB134" s="25"/>
      <c r="IC134" s="25"/>
      <c r="ID134" s="25"/>
      <c r="IE134" s="25"/>
      <c r="IF134" s="25"/>
      <c r="IG134" s="25"/>
      <c r="IH134" s="25"/>
      <c r="II134" s="25"/>
      <c r="IJ134" s="25"/>
      <c r="IK134" s="25"/>
      <c r="IL134" s="25"/>
      <c r="IM134" s="25"/>
      <c r="IN134" s="25"/>
    </row>
    <row r="135" spans="1:248" s="49" customFormat="1" ht="78.75" x14ac:dyDescent="0.25">
      <c r="A135" s="10" t="s">
        <v>250</v>
      </c>
      <c r="B135" s="32" t="s">
        <v>251</v>
      </c>
      <c r="C135" s="15">
        <v>0</v>
      </c>
      <c r="D135" s="15">
        <v>0</v>
      </c>
      <c r="E135" s="15">
        <v>0</v>
      </c>
      <c r="F135" s="15">
        <v>0</v>
      </c>
      <c r="G135" s="15">
        <f t="shared" si="13"/>
        <v>0</v>
      </c>
      <c r="H135" s="16"/>
      <c r="I135" s="22">
        <v>0</v>
      </c>
      <c r="J135" s="22">
        <v>0</v>
      </c>
      <c r="K135" s="15">
        <f t="shared" si="20"/>
        <v>0</v>
      </c>
      <c r="L135" s="22">
        <v>17819.7</v>
      </c>
      <c r="M135" s="22">
        <v>17819.7</v>
      </c>
      <c r="N135" s="78">
        <f t="shared" si="21"/>
        <v>0</v>
      </c>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c r="HZ135" s="25"/>
      <c r="IA135" s="25"/>
      <c r="IB135" s="25"/>
      <c r="IC135" s="25"/>
      <c r="ID135" s="25"/>
      <c r="IE135" s="25"/>
      <c r="IF135" s="25"/>
      <c r="IG135" s="25"/>
      <c r="IH135" s="25"/>
      <c r="II135" s="25"/>
      <c r="IJ135" s="25"/>
      <c r="IK135" s="25"/>
      <c r="IL135" s="25"/>
      <c r="IM135" s="25"/>
      <c r="IN135" s="25"/>
    </row>
    <row r="136" spans="1:248" s="49" customFormat="1" ht="63" x14ac:dyDescent="0.25">
      <c r="A136" s="10" t="s">
        <v>252</v>
      </c>
      <c r="B136" s="32" t="s">
        <v>253</v>
      </c>
      <c r="C136" s="15">
        <v>7289.1</v>
      </c>
      <c r="D136" s="15">
        <v>7289.1</v>
      </c>
      <c r="E136" s="15">
        <v>7225.1</v>
      </c>
      <c r="F136" s="15">
        <v>7225.1</v>
      </c>
      <c r="G136" s="15">
        <f t="shared" si="13"/>
        <v>0</v>
      </c>
      <c r="H136" s="16"/>
      <c r="I136" s="22">
        <v>7717.8</v>
      </c>
      <c r="J136" s="22">
        <v>7717.8</v>
      </c>
      <c r="K136" s="15">
        <f t="shared" si="20"/>
        <v>0</v>
      </c>
      <c r="L136" s="22">
        <v>9002.4</v>
      </c>
      <c r="M136" s="22">
        <v>9002.4</v>
      </c>
      <c r="N136" s="78">
        <f t="shared" si="21"/>
        <v>0</v>
      </c>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c r="FF136" s="25"/>
      <c r="FG136" s="25"/>
      <c r="FH136" s="25"/>
      <c r="FI136" s="25"/>
      <c r="FJ136" s="25"/>
      <c r="FK136" s="25"/>
      <c r="FL136" s="25"/>
      <c r="FM136" s="25"/>
      <c r="FN136" s="25"/>
      <c r="FO136" s="25"/>
      <c r="FP136" s="25"/>
      <c r="FQ136" s="25"/>
      <c r="FR136" s="25"/>
      <c r="FS136" s="25"/>
      <c r="FT136" s="25"/>
      <c r="FU136" s="25"/>
      <c r="FV136" s="25"/>
      <c r="FW136" s="25"/>
      <c r="FX136" s="25"/>
      <c r="FY136" s="25"/>
      <c r="FZ136" s="25"/>
      <c r="GA136" s="25"/>
      <c r="GB136" s="25"/>
      <c r="GC136" s="25"/>
      <c r="GD136" s="25"/>
      <c r="GE136" s="25"/>
      <c r="GF136" s="25"/>
      <c r="GG136" s="25"/>
      <c r="GH136" s="25"/>
      <c r="GI136" s="25"/>
      <c r="GJ136" s="25"/>
      <c r="GK136" s="25"/>
      <c r="GL136" s="25"/>
      <c r="GM136" s="25"/>
      <c r="GN136" s="25"/>
      <c r="GO136" s="25"/>
      <c r="GP136" s="25"/>
      <c r="GQ136" s="25"/>
      <c r="GR136" s="25"/>
      <c r="GS136" s="25"/>
      <c r="GT136" s="25"/>
      <c r="GU136" s="25"/>
      <c r="GV136" s="25"/>
      <c r="GW136" s="25"/>
      <c r="GX136" s="25"/>
      <c r="GY136" s="25"/>
      <c r="GZ136" s="25"/>
      <c r="HA136" s="25"/>
      <c r="HB136" s="25"/>
      <c r="HC136" s="25"/>
      <c r="HD136" s="25"/>
      <c r="HE136" s="25"/>
      <c r="HF136" s="25"/>
      <c r="HG136" s="25"/>
      <c r="HH136" s="25"/>
      <c r="HI136" s="25"/>
      <c r="HJ136" s="25"/>
      <c r="HK136" s="25"/>
      <c r="HL136" s="25"/>
      <c r="HM136" s="25"/>
      <c r="HN136" s="25"/>
      <c r="HO136" s="25"/>
      <c r="HP136" s="25"/>
      <c r="HQ136" s="25"/>
      <c r="HR136" s="25"/>
      <c r="HS136" s="25"/>
      <c r="HT136" s="25"/>
      <c r="HU136" s="25"/>
      <c r="HV136" s="25"/>
      <c r="HW136" s="25"/>
      <c r="HX136" s="25"/>
      <c r="HY136" s="25"/>
      <c r="HZ136" s="25"/>
      <c r="IA136" s="25"/>
      <c r="IB136" s="25"/>
      <c r="IC136" s="25"/>
      <c r="ID136" s="25"/>
      <c r="IE136" s="25"/>
      <c r="IF136" s="25"/>
      <c r="IG136" s="25"/>
      <c r="IH136" s="25"/>
      <c r="II136" s="25"/>
      <c r="IJ136" s="25"/>
      <c r="IK136" s="25"/>
      <c r="IL136" s="25"/>
      <c r="IM136" s="25"/>
      <c r="IN136" s="25"/>
    </row>
    <row r="137" spans="1:248" s="49" customFormat="1" ht="78.75" x14ac:dyDescent="0.25">
      <c r="A137" s="10" t="s">
        <v>254</v>
      </c>
      <c r="B137" s="32" t="s">
        <v>255</v>
      </c>
      <c r="C137" s="15">
        <v>104202.5</v>
      </c>
      <c r="D137" s="15">
        <v>104202.5</v>
      </c>
      <c r="E137" s="15">
        <v>104202.5</v>
      </c>
      <c r="F137" s="15">
        <v>104202.5</v>
      </c>
      <c r="G137" s="15">
        <f t="shared" si="13"/>
        <v>0</v>
      </c>
      <c r="H137" s="16"/>
      <c r="I137" s="22">
        <v>98699.4</v>
      </c>
      <c r="J137" s="22">
        <v>98699.4</v>
      </c>
      <c r="K137" s="15">
        <f t="shared" si="20"/>
        <v>0</v>
      </c>
      <c r="L137" s="22">
        <v>101471.3</v>
      </c>
      <c r="M137" s="22">
        <v>101471.3</v>
      </c>
      <c r="N137" s="78">
        <f t="shared" si="21"/>
        <v>0</v>
      </c>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c r="FF137" s="25"/>
      <c r="FG137" s="25"/>
      <c r="FH137" s="25"/>
      <c r="FI137" s="25"/>
      <c r="FJ137" s="25"/>
      <c r="FK137" s="25"/>
      <c r="FL137" s="25"/>
      <c r="FM137" s="25"/>
      <c r="FN137" s="25"/>
      <c r="FO137" s="25"/>
      <c r="FP137" s="25"/>
      <c r="FQ137" s="25"/>
      <c r="FR137" s="25"/>
      <c r="FS137" s="25"/>
      <c r="FT137" s="25"/>
      <c r="FU137" s="25"/>
      <c r="FV137" s="25"/>
      <c r="FW137" s="25"/>
      <c r="FX137" s="25"/>
      <c r="FY137" s="25"/>
      <c r="FZ137" s="25"/>
      <c r="GA137" s="25"/>
      <c r="GB137" s="25"/>
      <c r="GC137" s="25"/>
      <c r="GD137" s="25"/>
      <c r="GE137" s="25"/>
      <c r="GF137" s="25"/>
      <c r="GG137" s="25"/>
      <c r="GH137" s="25"/>
      <c r="GI137" s="25"/>
      <c r="GJ137" s="25"/>
      <c r="GK137" s="25"/>
      <c r="GL137" s="25"/>
      <c r="GM137" s="25"/>
      <c r="GN137" s="25"/>
      <c r="GO137" s="25"/>
      <c r="GP137" s="25"/>
      <c r="GQ137" s="25"/>
      <c r="GR137" s="25"/>
      <c r="GS137" s="25"/>
      <c r="GT137" s="25"/>
      <c r="GU137" s="25"/>
      <c r="GV137" s="25"/>
      <c r="GW137" s="25"/>
      <c r="GX137" s="25"/>
      <c r="GY137" s="25"/>
      <c r="GZ137" s="25"/>
      <c r="HA137" s="25"/>
      <c r="HB137" s="25"/>
      <c r="HC137" s="25"/>
      <c r="HD137" s="25"/>
      <c r="HE137" s="25"/>
      <c r="HF137" s="25"/>
      <c r="HG137" s="25"/>
      <c r="HH137" s="25"/>
      <c r="HI137" s="25"/>
      <c r="HJ137" s="25"/>
      <c r="HK137" s="25"/>
      <c r="HL137" s="25"/>
      <c r="HM137" s="25"/>
      <c r="HN137" s="25"/>
      <c r="HO137" s="25"/>
      <c r="HP137" s="25"/>
      <c r="HQ137" s="25"/>
      <c r="HR137" s="25"/>
      <c r="HS137" s="25"/>
      <c r="HT137" s="25"/>
      <c r="HU137" s="25"/>
      <c r="HV137" s="25"/>
      <c r="HW137" s="25"/>
      <c r="HX137" s="25"/>
      <c r="HY137" s="25"/>
      <c r="HZ137" s="25"/>
      <c r="IA137" s="25"/>
      <c r="IB137" s="25"/>
      <c r="IC137" s="25"/>
      <c r="ID137" s="25"/>
      <c r="IE137" s="25"/>
      <c r="IF137" s="25"/>
      <c r="IG137" s="25"/>
      <c r="IH137" s="25"/>
      <c r="II137" s="25"/>
      <c r="IJ137" s="25"/>
      <c r="IK137" s="25"/>
      <c r="IL137" s="25"/>
      <c r="IM137" s="25"/>
      <c r="IN137" s="25"/>
    </row>
    <row r="138" spans="1:248" ht="63" x14ac:dyDescent="0.25">
      <c r="A138" s="10" t="s">
        <v>256</v>
      </c>
      <c r="B138" s="46" t="s">
        <v>257</v>
      </c>
      <c r="C138" s="15">
        <v>3337.5</v>
      </c>
      <c r="D138" s="15">
        <v>3337.5</v>
      </c>
      <c r="E138" s="15">
        <v>3337.5</v>
      </c>
      <c r="F138" s="15">
        <v>3337.5</v>
      </c>
      <c r="G138" s="15">
        <f t="shared" ref="G138:G203" si="22">F138-E138</f>
        <v>0</v>
      </c>
      <c r="H138" s="16"/>
      <c r="I138" s="22">
        <v>0</v>
      </c>
      <c r="J138" s="22">
        <v>0</v>
      </c>
      <c r="K138" s="15">
        <f t="shared" si="20"/>
        <v>0</v>
      </c>
      <c r="L138" s="22">
        <v>0</v>
      </c>
      <c r="M138" s="22">
        <v>0</v>
      </c>
      <c r="N138" s="78">
        <f t="shared" si="21"/>
        <v>0</v>
      </c>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25"/>
      <c r="EU138" s="25"/>
      <c r="EV138" s="25"/>
      <c r="EW138" s="25"/>
      <c r="EX138" s="25"/>
      <c r="EY138" s="25"/>
      <c r="EZ138" s="25"/>
      <c r="FA138" s="25"/>
      <c r="FB138" s="25"/>
      <c r="FC138" s="25"/>
      <c r="FD138" s="25"/>
      <c r="FE138" s="25"/>
      <c r="FF138" s="25"/>
      <c r="FG138" s="25"/>
      <c r="FH138" s="25"/>
      <c r="FI138" s="25"/>
      <c r="FJ138" s="25"/>
      <c r="FK138" s="25"/>
      <c r="FL138" s="25"/>
      <c r="FM138" s="25"/>
      <c r="FN138" s="25"/>
      <c r="FO138" s="25"/>
      <c r="FP138" s="25"/>
      <c r="FQ138" s="25"/>
      <c r="FR138" s="25"/>
      <c r="FS138" s="25"/>
      <c r="FT138" s="25"/>
      <c r="FU138" s="25"/>
      <c r="FV138" s="25"/>
      <c r="FW138" s="25"/>
      <c r="FX138" s="25"/>
      <c r="FY138" s="25"/>
      <c r="FZ138" s="25"/>
      <c r="GA138" s="25"/>
      <c r="GB138" s="25"/>
      <c r="GC138" s="25"/>
      <c r="GD138" s="25"/>
      <c r="GE138" s="25"/>
      <c r="GF138" s="25"/>
      <c r="GG138" s="25"/>
      <c r="GH138" s="25"/>
      <c r="GI138" s="25"/>
      <c r="GJ138" s="25"/>
      <c r="GK138" s="25"/>
      <c r="GL138" s="25"/>
      <c r="GM138" s="25"/>
      <c r="GN138" s="25"/>
      <c r="GO138" s="25"/>
      <c r="GP138" s="25"/>
      <c r="GQ138" s="25"/>
      <c r="GR138" s="25"/>
      <c r="GS138" s="25"/>
      <c r="GT138" s="25"/>
      <c r="GU138" s="25"/>
      <c r="GV138" s="25"/>
      <c r="GW138" s="25"/>
      <c r="GX138" s="25"/>
      <c r="GY138" s="25"/>
      <c r="GZ138" s="25"/>
      <c r="HA138" s="25"/>
      <c r="HB138" s="25"/>
      <c r="HC138" s="25"/>
      <c r="HD138" s="25"/>
      <c r="HE138" s="25"/>
      <c r="HF138" s="25"/>
      <c r="HG138" s="25"/>
      <c r="HH138" s="25"/>
      <c r="HI138" s="25"/>
      <c r="HJ138" s="25"/>
      <c r="HK138" s="25"/>
      <c r="HL138" s="25"/>
      <c r="HM138" s="25"/>
      <c r="HN138" s="25"/>
      <c r="HO138" s="25"/>
      <c r="HP138" s="25"/>
      <c r="HQ138" s="25"/>
      <c r="HR138" s="25"/>
      <c r="HS138" s="25"/>
      <c r="HT138" s="25"/>
      <c r="HU138" s="25"/>
      <c r="HV138" s="25"/>
      <c r="HW138" s="25"/>
      <c r="HX138" s="25"/>
      <c r="HY138" s="25"/>
      <c r="HZ138" s="25"/>
      <c r="IA138" s="25"/>
      <c r="IB138" s="25"/>
      <c r="IC138" s="25"/>
      <c r="ID138" s="25"/>
      <c r="IE138" s="25"/>
      <c r="IF138" s="25"/>
      <c r="IG138" s="25"/>
      <c r="IH138" s="25"/>
      <c r="II138" s="25"/>
      <c r="IJ138" s="25"/>
      <c r="IK138" s="25"/>
      <c r="IL138" s="25"/>
      <c r="IM138" s="25"/>
      <c r="IN138" s="25"/>
    </row>
    <row r="139" spans="1:248" s="49" customFormat="1" ht="78.75" x14ac:dyDescent="0.25">
      <c r="A139" s="10" t="s">
        <v>258</v>
      </c>
      <c r="B139" s="46" t="s">
        <v>259</v>
      </c>
      <c r="C139" s="15">
        <v>6416.4</v>
      </c>
      <c r="D139" s="15">
        <v>6416.4</v>
      </c>
      <c r="E139" s="15">
        <v>6416.4</v>
      </c>
      <c r="F139" s="15">
        <v>6416.4</v>
      </c>
      <c r="G139" s="15">
        <f t="shared" si="22"/>
        <v>0</v>
      </c>
      <c r="H139" s="16"/>
      <c r="I139" s="22">
        <v>6476.9</v>
      </c>
      <c r="J139" s="22">
        <v>6476.9</v>
      </c>
      <c r="K139" s="15">
        <f t="shared" si="20"/>
        <v>0</v>
      </c>
      <c r="L139" s="22">
        <v>6748.4</v>
      </c>
      <c r="M139" s="22">
        <v>6748.4</v>
      </c>
      <c r="N139" s="78">
        <f t="shared" si="21"/>
        <v>0</v>
      </c>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c r="HZ139" s="25"/>
      <c r="IA139" s="25"/>
      <c r="IB139" s="25"/>
      <c r="IC139" s="25"/>
      <c r="ID139" s="25"/>
      <c r="IE139" s="25"/>
      <c r="IF139" s="25"/>
      <c r="IG139" s="25"/>
      <c r="IH139" s="25"/>
      <c r="II139" s="25"/>
      <c r="IJ139" s="25"/>
      <c r="IK139" s="25"/>
      <c r="IL139" s="25"/>
      <c r="IM139" s="25"/>
      <c r="IN139" s="25"/>
    </row>
    <row r="140" spans="1:248" s="49" customFormat="1" ht="47.25" x14ac:dyDescent="0.25">
      <c r="A140" s="59" t="s">
        <v>260</v>
      </c>
      <c r="B140" s="32" t="s">
        <v>261</v>
      </c>
      <c r="C140" s="15">
        <v>752.2</v>
      </c>
      <c r="D140" s="15">
        <v>752.2</v>
      </c>
      <c r="E140" s="15">
        <v>0</v>
      </c>
      <c r="F140" s="15">
        <v>0</v>
      </c>
      <c r="G140" s="15">
        <f t="shared" si="22"/>
        <v>0</v>
      </c>
      <c r="H140" s="16"/>
      <c r="I140" s="22">
        <v>0</v>
      </c>
      <c r="J140" s="22">
        <v>0</v>
      </c>
      <c r="K140" s="15">
        <f t="shared" si="20"/>
        <v>0</v>
      </c>
      <c r="L140" s="22">
        <v>0</v>
      </c>
      <c r="M140" s="22">
        <v>0</v>
      </c>
      <c r="N140" s="78">
        <f t="shared" si="21"/>
        <v>0</v>
      </c>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c r="EW140" s="25"/>
      <c r="EX140" s="25"/>
      <c r="EY140" s="25"/>
      <c r="EZ140" s="25"/>
      <c r="FA140" s="25"/>
      <c r="FB140" s="25"/>
      <c r="FC140" s="25"/>
      <c r="FD140" s="25"/>
      <c r="FE140" s="25"/>
      <c r="FF140" s="25"/>
      <c r="FG140" s="25"/>
      <c r="FH140" s="25"/>
      <c r="FI140" s="25"/>
      <c r="FJ140" s="25"/>
      <c r="FK140" s="25"/>
      <c r="FL140" s="25"/>
      <c r="FM140" s="25"/>
      <c r="FN140" s="25"/>
      <c r="FO140" s="25"/>
      <c r="FP140" s="25"/>
      <c r="FQ140" s="25"/>
      <c r="FR140" s="25"/>
      <c r="FS140" s="25"/>
      <c r="FT140" s="25"/>
      <c r="FU140" s="25"/>
      <c r="FV140" s="25"/>
      <c r="FW140" s="25"/>
      <c r="FX140" s="25"/>
      <c r="FY140" s="25"/>
      <c r="FZ140" s="25"/>
      <c r="GA140" s="25"/>
      <c r="GB140" s="25"/>
      <c r="GC140" s="25"/>
      <c r="GD140" s="25"/>
      <c r="GE140" s="25"/>
      <c r="GF140" s="25"/>
      <c r="GG140" s="25"/>
      <c r="GH140" s="25"/>
      <c r="GI140" s="25"/>
      <c r="GJ140" s="25"/>
      <c r="GK140" s="25"/>
      <c r="GL140" s="25"/>
      <c r="GM140" s="25"/>
      <c r="GN140" s="25"/>
      <c r="GO140" s="25"/>
      <c r="GP140" s="25"/>
      <c r="GQ140" s="25"/>
      <c r="GR140" s="25"/>
      <c r="GS140" s="25"/>
      <c r="GT140" s="25"/>
      <c r="GU140" s="25"/>
      <c r="GV140" s="25"/>
      <c r="GW140" s="25"/>
      <c r="GX140" s="25"/>
      <c r="GY140" s="25"/>
      <c r="GZ140" s="25"/>
      <c r="HA140" s="25"/>
      <c r="HB140" s="25"/>
      <c r="HC140" s="25"/>
      <c r="HD140" s="25"/>
      <c r="HE140" s="25"/>
      <c r="HF140" s="25"/>
      <c r="HG140" s="25"/>
      <c r="HH140" s="25"/>
      <c r="HI140" s="25"/>
      <c r="HJ140" s="25"/>
      <c r="HK140" s="25"/>
      <c r="HL140" s="25"/>
      <c r="HM140" s="25"/>
      <c r="HN140" s="25"/>
      <c r="HO140" s="25"/>
      <c r="HP140" s="25"/>
      <c r="HQ140" s="25"/>
      <c r="HR140" s="25"/>
      <c r="HS140" s="25"/>
      <c r="HT140" s="25"/>
      <c r="HU140" s="25"/>
      <c r="HV140" s="25"/>
      <c r="HW140" s="25"/>
      <c r="HX140" s="25"/>
      <c r="HY140" s="25"/>
      <c r="HZ140" s="25"/>
      <c r="IA140" s="25"/>
      <c r="IB140" s="25"/>
      <c r="IC140" s="25"/>
      <c r="ID140" s="25"/>
      <c r="IE140" s="25"/>
      <c r="IF140" s="25"/>
      <c r="IG140" s="25"/>
      <c r="IH140" s="25"/>
      <c r="II140" s="25"/>
      <c r="IJ140" s="25"/>
      <c r="IK140" s="25"/>
      <c r="IL140" s="25"/>
      <c r="IM140" s="25"/>
      <c r="IN140" s="25"/>
    </row>
    <row r="141" spans="1:248" s="49" customFormat="1" ht="63" x14ac:dyDescent="0.25">
      <c r="A141" s="59" t="s">
        <v>260</v>
      </c>
      <c r="B141" s="32" t="s">
        <v>262</v>
      </c>
      <c r="C141" s="15">
        <v>990.2</v>
      </c>
      <c r="D141" s="15">
        <v>990.2</v>
      </c>
      <c r="E141" s="15">
        <v>990.2</v>
      </c>
      <c r="F141" s="15">
        <v>990.2</v>
      </c>
      <c r="G141" s="15">
        <f t="shared" si="22"/>
        <v>0</v>
      </c>
      <c r="H141" s="16"/>
      <c r="I141" s="22">
        <v>898.9</v>
      </c>
      <c r="J141" s="22">
        <v>898.9</v>
      </c>
      <c r="K141" s="15">
        <f t="shared" si="20"/>
        <v>0</v>
      </c>
      <c r="L141" s="22">
        <v>898.9</v>
      </c>
      <c r="M141" s="22">
        <v>898.9</v>
      </c>
      <c r="N141" s="78">
        <f t="shared" si="21"/>
        <v>0</v>
      </c>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c r="EW141" s="25"/>
      <c r="EX141" s="25"/>
      <c r="EY141" s="25"/>
      <c r="EZ141" s="25"/>
      <c r="FA141" s="25"/>
      <c r="FB141" s="25"/>
      <c r="FC141" s="25"/>
      <c r="FD141" s="25"/>
      <c r="FE141" s="25"/>
      <c r="FF141" s="25"/>
      <c r="FG141" s="25"/>
      <c r="FH141" s="25"/>
      <c r="FI141" s="25"/>
      <c r="FJ141" s="25"/>
      <c r="FK141" s="25"/>
      <c r="FL141" s="25"/>
      <c r="FM141" s="25"/>
      <c r="FN141" s="25"/>
      <c r="FO141" s="25"/>
      <c r="FP141" s="25"/>
      <c r="FQ141" s="25"/>
      <c r="FR141" s="25"/>
      <c r="FS141" s="25"/>
      <c r="FT141" s="25"/>
      <c r="FU141" s="25"/>
      <c r="FV141" s="25"/>
      <c r="FW141" s="25"/>
      <c r="FX141" s="25"/>
      <c r="FY141" s="25"/>
      <c r="FZ141" s="25"/>
      <c r="GA141" s="25"/>
      <c r="GB141" s="25"/>
      <c r="GC141" s="25"/>
      <c r="GD141" s="25"/>
      <c r="GE141" s="25"/>
      <c r="GF141" s="25"/>
      <c r="GG141" s="25"/>
      <c r="GH141" s="25"/>
      <c r="GI141" s="25"/>
      <c r="GJ141" s="25"/>
      <c r="GK141" s="25"/>
      <c r="GL141" s="25"/>
      <c r="GM141" s="25"/>
      <c r="GN141" s="25"/>
      <c r="GO141" s="25"/>
      <c r="GP141" s="25"/>
      <c r="GQ141" s="25"/>
      <c r="GR141" s="25"/>
      <c r="GS141" s="25"/>
      <c r="GT141" s="25"/>
      <c r="GU141" s="25"/>
      <c r="GV141" s="25"/>
      <c r="GW141" s="25"/>
      <c r="GX141" s="25"/>
      <c r="GY141" s="25"/>
      <c r="GZ141" s="25"/>
      <c r="HA141" s="25"/>
      <c r="HB141" s="25"/>
      <c r="HC141" s="25"/>
      <c r="HD141" s="25"/>
      <c r="HE141" s="25"/>
      <c r="HF141" s="25"/>
      <c r="HG141" s="25"/>
      <c r="HH141" s="25"/>
      <c r="HI141" s="25"/>
      <c r="HJ141" s="25"/>
      <c r="HK141" s="25"/>
      <c r="HL141" s="25"/>
      <c r="HM141" s="25"/>
      <c r="HN141" s="25"/>
      <c r="HO141" s="25"/>
      <c r="HP141" s="25"/>
      <c r="HQ141" s="25"/>
      <c r="HR141" s="25"/>
      <c r="HS141" s="25"/>
      <c r="HT141" s="25"/>
      <c r="HU141" s="25"/>
      <c r="HV141" s="25"/>
      <c r="HW141" s="25"/>
      <c r="HX141" s="25"/>
      <c r="HY141" s="25"/>
      <c r="HZ141" s="25"/>
      <c r="IA141" s="25"/>
      <c r="IB141" s="25"/>
      <c r="IC141" s="25"/>
      <c r="ID141" s="25"/>
      <c r="IE141" s="25"/>
      <c r="IF141" s="25"/>
      <c r="IG141" s="25"/>
      <c r="IH141" s="25"/>
      <c r="II141" s="25"/>
      <c r="IJ141" s="25"/>
      <c r="IK141" s="25"/>
      <c r="IL141" s="25"/>
      <c r="IM141" s="25"/>
      <c r="IN141" s="25"/>
    </row>
    <row r="142" spans="1:248" s="49" customFormat="1" ht="94.5" x14ac:dyDescent="0.25">
      <c r="A142" s="59" t="s">
        <v>260</v>
      </c>
      <c r="B142" s="60" t="s">
        <v>263</v>
      </c>
      <c r="C142" s="15">
        <v>0</v>
      </c>
      <c r="D142" s="15">
        <v>0</v>
      </c>
      <c r="E142" s="15">
        <v>0</v>
      </c>
      <c r="F142" s="15">
        <v>0</v>
      </c>
      <c r="G142" s="15">
        <f t="shared" si="22"/>
        <v>0</v>
      </c>
      <c r="H142" s="16"/>
      <c r="I142" s="22">
        <v>12421.5</v>
      </c>
      <c r="J142" s="22">
        <v>12421.5</v>
      </c>
      <c r="K142" s="15">
        <f t="shared" si="20"/>
        <v>0</v>
      </c>
      <c r="L142" s="22">
        <v>0</v>
      </c>
      <c r="M142" s="22">
        <v>0</v>
      </c>
      <c r="N142" s="78">
        <f t="shared" si="21"/>
        <v>0</v>
      </c>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c r="FF142" s="25"/>
      <c r="FG142" s="25"/>
      <c r="FH142" s="25"/>
      <c r="FI142" s="25"/>
      <c r="FJ142" s="25"/>
      <c r="FK142" s="25"/>
      <c r="FL142" s="25"/>
      <c r="FM142" s="25"/>
      <c r="FN142" s="25"/>
      <c r="FO142" s="25"/>
      <c r="FP142" s="25"/>
      <c r="FQ142" s="25"/>
      <c r="FR142" s="25"/>
      <c r="FS142" s="25"/>
      <c r="FT142" s="25"/>
      <c r="FU142" s="25"/>
      <c r="FV142" s="25"/>
      <c r="FW142" s="25"/>
      <c r="FX142" s="25"/>
      <c r="FY142" s="25"/>
      <c r="FZ142" s="25"/>
      <c r="GA142" s="25"/>
      <c r="GB142" s="25"/>
      <c r="GC142" s="25"/>
      <c r="GD142" s="25"/>
      <c r="GE142" s="25"/>
      <c r="GF142" s="25"/>
      <c r="GG142" s="25"/>
      <c r="GH142" s="25"/>
      <c r="GI142" s="25"/>
      <c r="GJ142" s="25"/>
      <c r="GK142" s="25"/>
      <c r="GL142" s="25"/>
      <c r="GM142" s="25"/>
      <c r="GN142" s="25"/>
      <c r="GO142" s="25"/>
      <c r="GP142" s="25"/>
      <c r="GQ142" s="25"/>
      <c r="GR142" s="25"/>
      <c r="GS142" s="25"/>
      <c r="GT142" s="25"/>
      <c r="GU142" s="25"/>
      <c r="GV142" s="25"/>
      <c r="GW142" s="25"/>
      <c r="GX142" s="25"/>
      <c r="GY142" s="25"/>
      <c r="GZ142" s="25"/>
      <c r="HA142" s="25"/>
      <c r="HB142" s="25"/>
      <c r="HC142" s="25"/>
      <c r="HD142" s="25"/>
      <c r="HE142" s="25"/>
      <c r="HF142" s="25"/>
      <c r="HG142" s="25"/>
      <c r="HH142" s="25"/>
      <c r="HI142" s="25"/>
      <c r="HJ142" s="25"/>
      <c r="HK142" s="25"/>
      <c r="HL142" s="25"/>
      <c r="HM142" s="25"/>
      <c r="HN142" s="25"/>
      <c r="HO142" s="25"/>
      <c r="HP142" s="25"/>
      <c r="HQ142" s="25"/>
      <c r="HR142" s="25"/>
      <c r="HS142" s="25"/>
      <c r="HT142" s="25"/>
      <c r="HU142" s="25"/>
      <c r="HV142" s="25"/>
      <c r="HW142" s="25"/>
      <c r="HX142" s="25"/>
      <c r="HY142" s="25"/>
      <c r="HZ142" s="25"/>
      <c r="IA142" s="25"/>
      <c r="IB142" s="25"/>
      <c r="IC142" s="25"/>
      <c r="ID142" s="25"/>
      <c r="IE142" s="25"/>
      <c r="IF142" s="25"/>
      <c r="IG142" s="25"/>
      <c r="IH142" s="25"/>
      <c r="II142" s="25"/>
      <c r="IJ142" s="25"/>
      <c r="IK142" s="25"/>
      <c r="IL142" s="25"/>
      <c r="IM142" s="25"/>
      <c r="IN142" s="25"/>
    </row>
    <row r="143" spans="1:248" s="49" customFormat="1" ht="47.25" x14ac:dyDescent="0.25">
      <c r="A143" s="59" t="s">
        <v>260</v>
      </c>
      <c r="B143" s="61" t="s">
        <v>264</v>
      </c>
      <c r="C143" s="15">
        <v>127</v>
      </c>
      <c r="D143" s="15">
        <v>127</v>
      </c>
      <c r="E143" s="15">
        <v>127</v>
      </c>
      <c r="F143" s="15">
        <v>127</v>
      </c>
      <c r="G143" s="15">
        <f t="shared" si="22"/>
        <v>0</v>
      </c>
      <c r="H143" s="16"/>
      <c r="I143" s="22">
        <v>0</v>
      </c>
      <c r="J143" s="22">
        <v>0</v>
      </c>
      <c r="K143" s="15">
        <f t="shared" si="20"/>
        <v>0</v>
      </c>
      <c r="L143" s="22">
        <v>0</v>
      </c>
      <c r="M143" s="22">
        <v>0</v>
      </c>
      <c r="N143" s="78">
        <f t="shared" si="21"/>
        <v>0</v>
      </c>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c r="FF143" s="25"/>
      <c r="FG143" s="25"/>
      <c r="FH143" s="25"/>
      <c r="FI143" s="25"/>
      <c r="FJ143" s="25"/>
      <c r="FK143" s="25"/>
      <c r="FL143" s="25"/>
      <c r="FM143" s="25"/>
      <c r="FN143" s="25"/>
      <c r="FO143" s="25"/>
      <c r="FP143" s="25"/>
      <c r="FQ143" s="25"/>
      <c r="FR143" s="25"/>
      <c r="FS143" s="25"/>
      <c r="FT143" s="25"/>
      <c r="FU143" s="25"/>
      <c r="FV143" s="25"/>
      <c r="FW143" s="25"/>
      <c r="FX143" s="25"/>
      <c r="FY143" s="25"/>
      <c r="FZ143" s="25"/>
      <c r="GA143" s="25"/>
      <c r="GB143" s="25"/>
      <c r="GC143" s="25"/>
      <c r="GD143" s="25"/>
      <c r="GE143" s="25"/>
      <c r="GF143" s="25"/>
      <c r="GG143" s="25"/>
      <c r="GH143" s="25"/>
      <c r="GI143" s="25"/>
      <c r="GJ143" s="25"/>
      <c r="GK143" s="25"/>
      <c r="GL143" s="25"/>
      <c r="GM143" s="25"/>
      <c r="GN143" s="25"/>
      <c r="GO143" s="25"/>
      <c r="GP143" s="25"/>
      <c r="GQ143" s="25"/>
      <c r="GR143" s="25"/>
      <c r="GS143" s="25"/>
      <c r="GT143" s="25"/>
      <c r="GU143" s="25"/>
      <c r="GV143" s="25"/>
      <c r="GW143" s="25"/>
      <c r="GX143" s="25"/>
      <c r="GY143" s="25"/>
      <c r="GZ143" s="25"/>
      <c r="HA143" s="25"/>
      <c r="HB143" s="25"/>
      <c r="HC143" s="25"/>
      <c r="HD143" s="25"/>
      <c r="HE143" s="25"/>
      <c r="HF143" s="25"/>
      <c r="HG143" s="25"/>
      <c r="HH143" s="25"/>
      <c r="HI143" s="25"/>
      <c r="HJ143" s="25"/>
      <c r="HK143" s="25"/>
      <c r="HL143" s="25"/>
      <c r="HM143" s="25"/>
      <c r="HN143" s="25"/>
      <c r="HO143" s="25"/>
      <c r="HP143" s="25"/>
      <c r="HQ143" s="25"/>
      <c r="HR143" s="25"/>
      <c r="HS143" s="25"/>
      <c r="HT143" s="25"/>
      <c r="HU143" s="25"/>
      <c r="HV143" s="25"/>
      <c r="HW143" s="25"/>
      <c r="HX143" s="25"/>
      <c r="HY143" s="25"/>
      <c r="HZ143" s="25"/>
      <c r="IA143" s="25"/>
      <c r="IB143" s="25"/>
      <c r="IC143" s="25"/>
      <c r="ID143" s="25"/>
      <c r="IE143" s="25"/>
      <c r="IF143" s="25"/>
      <c r="IG143" s="25"/>
      <c r="IH143" s="25"/>
      <c r="II143" s="25"/>
      <c r="IJ143" s="25"/>
      <c r="IK143" s="25"/>
      <c r="IL143" s="25"/>
      <c r="IM143" s="25"/>
      <c r="IN143" s="25"/>
    </row>
    <row r="144" spans="1:248" s="49" customFormat="1" ht="110.25" x14ac:dyDescent="0.25">
      <c r="A144" s="59" t="s">
        <v>260</v>
      </c>
      <c r="B144" s="62" t="s">
        <v>265</v>
      </c>
      <c r="C144" s="15">
        <v>0</v>
      </c>
      <c r="D144" s="15">
        <v>0</v>
      </c>
      <c r="E144" s="15">
        <v>0</v>
      </c>
      <c r="F144" s="15">
        <v>0</v>
      </c>
      <c r="G144" s="15">
        <f t="shared" si="22"/>
        <v>0</v>
      </c>
      <c r="H144" s="16"/>
      <c r="I144" s="22">
        <v>4669.1000000000004</v>
      </c>
      <c r="J144" s="22">
        <v>4669.1000000000004</v>
      </c>
      <c r="K144" s="15">
        <f t="shared" si="20"/>
        <v>0</v>
      </c>
      <c r="L144" s="22">
        <v>2735.7</v>
      </c>
      <c r="M144" s="22">
        <v>2735.7</v>
      </c>
      <c r="N144" s="78">
        <f t="shared" si="21"/>
        <v>0</v>
      </c>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c r="FF144" s="25"/>
      <c r="FG144" s="25"/>
      <c r="FH144" s="25"/>
      <c r="FI144" s="25"/>
      <c r="FJ144" s="25"/>
      <c r="FK144" s="25"/>
      <c r="FL144" s="25"/>
      <c r="FM144" s="25"/>
      <c r="FN144" s="25"/>
      <c r="FO144" s="25"/>
      <c r="FP144" s="25"/>
      <c r="FQ144" s="25"/>
      <c r="FR144" s="25"/>
      <c r="FS144" s="25"/>
      <c r="FT144" s="25"/>
      <c r="FU144" s="25"/>
      <c r="FV144" s="25"/>
      <c r="FW144" s="25"/>
      <c r="FX144" s="25"/>
      <c r="FY144" s="25"/>
      <c r="FZ144" s="25"/>
      <c r="GA144" s="25"/>
      <c r="GB144" s="25"/>
      <c r="GC144" s="25"/>
      <c r="GD144" s="25"/>
      <c r="GE144" s="25"/>
      <c r="GF144" s="25"/>
      <c r="GG144" s="25"/>
      <c r="GH144" s="25"/>
      <c r="GI144" s="25"/>
      <c r="GJ144" s="25"/>
      <c r="GK144" s="25"/>
      <c r="GL144" s="25"/>
      <c r="GM144" s="25"/>
      <c r="GN144" s="25"/>
      <c r="GO144" s="25"/>
      <c r="GP144" s="25"/>
      <c r="GQ144" s="25"/>
      <c r="GR144" s="25"/>
      <c r="GS144" s="25"/>
      <c r="GT144" s="25"/>
      <c r="GU144" s="25"/>
      <c r="GV144" s="25"/>
      <c r="GW144" s="25"/>
      <c r="GX144" s="25"/>
      <c r="GY144" s="25"/>
      <c r="GZ144" s="25"/>
      <c r="HA144" s="25"/>
      <c r="HB144" s="25"/>
      <c r="HC144" s="25"/>
      <c r="HD144" s="25"/>
      <c r="HE144" s="25"/>
      <c r="HF144" s="25"/>
      <c r="HG144" s="25"/>
      <c r="HH144" s="25"/>
      <c r="HI144" s="25"/>
      <c r="HJ144" s="25"/>
      <c r="HK144" s="25"/>
      <c r="HL144" s="25"/>
      <c r="HM144" s="25"/>
      <c r="HN144" s="25"/>
      <c r="HO144" s="25"/>
      <c r="HP144" s="25"/>
      <c r="HQ144" s="25"/>
      <c r="HR144" s="25"/>
      <c r="HS144" s="25"/>
      <c r="HT144" s="25"/>
      <c r="HU144" s="25"/>
      <c r="HV144" s="25"/>
      <c r="HW144" s="25"/>
      <c r="HX144" s="25"/>
      <c r="HY144" s="25"/>
      <c r="HZ144" s="25"/>
      <c r="IA144" s="25"/>
      <c r="IB144" s="25"/>
      <c r="IC144" s="25"/>
      <c r="ID144" s="25"/>
      <c r="IE144" s="25"/>
      <c r="IF144" s="25"/>
      <c r="IG144" s="25"/>
      <c r="IH144" s="25"/>
      <c r="II144" s="25"/>
      <c r="IJ144" s="25"/>
      <c r="IK144" s="25"/>
      <c r="IL144" s="25"/>
      <c r="IM144" s="25"/>
      <c r="IN144" s="25"/>
    </row>
    <row r="145" spans="1:248" s="49" customFormat="1" ht="47.25" x14ac:dyDescent="0.25">
      <c r="A145" s="63" t="s">
        <v>266</v>
      </c>
      <c r="B145" s="38" t="s">
        <v>267</v>
      </c>
      <c r="C145" s="15">
        <v>59432.4</v>
      </c>
      <c r="D145" s="15">
        <v>59432.4</v>
      </c>
      <c r="E145" s="15">
        <v>59432.4</v>
      </c>
      <c r="F145" s="15">
        <v>59432.4</v>
      </c>
      <c r="G145" s="15">
        <f t="shared" si="22"/>
        <v>0</v>
      </c>
      <c r="H145" s="16"/>
      <c r="I145" s="22">
        <v>59432.4</v>
      </c>
      <c r="J145" s="22">
        <v>59432.4</v>
      </c>
      <c r="K145" s="15">
        <f t="shared" si="20"/>
        <v>0</v>
      </c>
      <c r="L145" s="22">
        <v>65715.399999999994</v>
      </c>
      <c r="M145" s="22">
        <v>65715.399999999994</v>
      </c>
      <c r="N145" s="78">
        <f t="shared" si="21"/>
        <v>0</v>
      </c>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c r="FF145" s="25"/>
      <c r="FG145" s="25"/>
      <c r="FH145" s="25"/>
      <c r="FI145" s="25"/>
      <c r="FJ145" s="25"/>
      <c r="FK145" s="25"/>
      <c r="FL145" s="25"/>
      <c r="FM145" s="25"/>
      <c r="FN145" s="25"/>
      <c r="FO145" s="25"/>
      <c r="FP145" s="25"/>
      <c r="FQ145" s="25"/>
      <c r="FR145" s="25"/>
      <c r="FS145" s="25"/>
      <c r="FT145" s="25"/>
      <c r="FU145" s="25"/>
      <c r="FV145" s="25"/>
      <c r="FW145" s="25"/>
      <c r="FX145" s="25"/>
      <c r="FY145" s="25"/>
      <c r="FZ145" s="25"/>
      <c r="GA145" s="25"/>
      <c r="GB145" s="25"/>
      <c r="GC145" s="25"/>
      <c r="GD145" s="25"/>
      <c r="GE145" s="25"/>
      <c r="GF145" s="25"/>
      <c r="GG145" s="25"/>
      <c r="GH145" s="25"/>
      <c r="GI145" s="25"/>
      <c r="GJ145" s="25"/>
      <c r="GK145" s="25"/>
      <c r="GL145" s="25"/>
      <c r="GM145" s="25"/>
      <c r="GN145" s="25"/>
      <c r="GO145" s="25"/>
      <c r="GP145" s="25"/>
      <c r="GQ145" s="25"/>
      <c r="GR145" s="25"/>
      <c r="GS145" s="25"/>
      <c r="GT145" s="25"/>
      <c r="GU145" s="25"/>
      <c r="GV145" s="25"/>
      <c r="GW145" s="25"/>
      <c r="GX145" s="25"/>
      <c r="GY145" s="25"/>
      <c r="GZ145" s="25"/>
      <c r="HA145" s="25"/>
      <c r="HB145" s="25"/>
      <c r="HC145" s="25"/>
      <c r="HD145" s="25"/>
      <c r="HE145" s="25"/>
      <c r="HF145" s="25"/>
      <c r="HG145" s="25"/>
      <c r="HH145" s="25"/>
      <c r="HI145" s="25"/>
      <c r="HJ145" s="25"/>
      <c r="HK145" s="25"/>
      <c r="HL145" s="25"/>
      <c r="HM145" s="25"/>
      <c r="HN145" s="25"/>
      <c r="HO145" s="25"/>
      <c r="HP145" s="25"/>
      <c r="HQ145" s="25"/>
      <c r="HR145" s="25"/>
      <c r="HS145" s="25"/>
      <c r="HT145" s="25"/>
      <c r="HU145" s="25"/>
      <c r="HV145" s="25"/>
      <c r="HW145" s="25"/>
      <c r="HX145" s="25"/>
      <c r="HY145" s="25"/>
      <c r="HZ145" s="25"/>
      <c r="IA145" s="25"/>
      <c r="IB145" s="25"/>
      <c r="IC145" s="25"/>
      <c r="ID145" s="25"/>
      <c r="IE145" s="25"/>
      <c r="IF145" s="25"/>
      <c r="IG145" s="25"/>
      <c r="IH145" s="25"/>
      <c r="II145" s="25"/>
      <c r="IJ145" s="25"/>
      <c r="IK145" s="25"/>
      <c r="IL145" s="25"/>
      <c r="IM145" s="25"/>
      <c r="IN145" s="25"/>
    </row>
    <row r="146" spans="1:248" s="49" customFormat="1" ht="31.5" x14ac:dyDescent="0.25">
      <c r="A146" s="59" t="s">
        <v>268</v>
      </c>
      <c r="B146" s="38" t="s">
        <v>269</v>
      </c>
      <c r="C146" s="15">
        <v>0</v>
      </c>
      <c r="D146" s="15">
        <v>0</v>
      </c>
      <c r="E146" s="15">
        <v>4525.8</v>
      </c>
      <c r="F146" s="15">
        <v>4525.8</v>
      </c>
      <c r="G146" s="15">
        <f t="shared" si="22"/>
        <v>0</v>
      </c>
      <c r="H146" s="16"/>
      <c r="I146" s="22"/>
      <c r="J146" s="22"/>
      <c r="K146" s="15">
        <f t="shared" si="20"/>
        <v>0</v>
      </c>
      <c r="L146" s="22"/>
      <c r="M146" s="22"/>
      <c r="N146" s="78">
        <f t="shared" si="21"/>
        <v>0</v>
      </c>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c r="FF146" s="25"/>
      <c r="FG146" s="25"/>
      <c r="FH146" s="25"/>
      <c r="FI146" s="25"/>
      <c r="FJ146" s="25"/>
      <c r="FK146" s="25"/>
      <c r="FL146" s="25"/>
      <c r="FM146" s="25"/>
      <c r="FN146" s="25"/>
      <c r="FO146" s="25"/>
      <c r="FP146" s="25"/>
      <c r="FQ146" s="25"/>
      <c r="FR146" s="25"/>
      <c r="FS146" s="25"/>
      <c r="FT146" s="25"/>
      <c r="FU146" s="25"/>
      <c r="FV146" s="25"/>
      <c r="FW146" s="25"/>
      <c r="FX146" s="25"/>
      <c r="FY146" s="25"/>
      <c r="FZ146" s="25"/>
      <c r="GA146" s="25"/>
      <c r="GB146" s="25"/>
      <c r="GC146" s="25"/>
      <c r="GD146" s="25"/>
      <c r="GE146" s="25"/>
      <c r="GF146" s="25"/>
      <c r="GG146" s="25"/>
      <c r="GH146" s="25"/>
      <c r="GI146" s="25"/>
      <c r="GJ146" s="25"/>
      <c r="GK146" s="25"/>
      <c r="GL146" s="25"/>
      <c r="GM146" s="25"/>
      <c r="GN146" s="25"/>
      <c r="GO146" s="25"/>
      <c r="GP146" s="25"/>
      <c r="GQ146" s="25"/>
      <c r="GR146" s="25"/>
      <c r="GS146" s="25"/>
      <c r="GT146" s="25"/>
      <c r="GU146" s="25"/>
      <c r="GV146" s="25"/>
      <c r="GW146" s="25"/>
      <c r="GX146" s="25"/>
      <c r="GY146" s="25"/>
      <c r="GZ146" s="25"/>
      <c r="HA146" s="25"/>
      <c r="HB146" s="25"/>
      <c r="HC146" s="25"/>
      <c r="HD146" s="25"/>
      <c r="HE146" s="25"/>
      <c r="HF146" s="25"/>
      <c r="HG146" s="25"/>
      <c r="HH146" s="25"/>
      <c r="HI146" s="25"/>
      <c r="HJ146" s="25"/>
      <c r="HK146" s="25"/>
      <c r="HL146" s="25"/>
      <c r="HM146" s="25"/>
      <c r="HN146" s="25"/>
      <c r="HO146" s="25"/>
      <c r="HP146" s="25"/>
      <c r="HQ146" s="25"/>
      <c r="HR146" s="25"/>
      <c r="HS146" s="25"/>
      <c r="HT146" s="25"/>
      <c r="HU146" s="25"/>
      <c r="HV146" s="25"/>
      <c r="HW146" s="25"/>
      <c r="HX146" s="25"/>
      <c r="HY146" s="25"/>
      <c r="HZ146" s="25"/>
      <c r="IA146" s="25"/>
      <c r="IB146" s="25"/>
      <c r="IC146" s="25"/>
      <c r="ID146" s="25"/>
      <c r="IE146" s="25"/>
      <c r="IF146" s="25"/>
      <c r="IG146" s="25"/>
      <c r="IH146" s="25"/>
      <c r="II146" s="25"/>
      <c r="IJ146" s="25"/>
      <c r="IK146" s="25"/>
      <c r="IL146" s="25"/>
      <c r="IM146" s="25"/>
      <c r="IN146" s="25"/>
    </row>
    <row r="147" spans="1:248" s="49" customFormat="1" ht="63" x14ac:dyDescent="0.25">
      <c r="A147" s="10" t="s">
        <v>270</v>
      </c>
      <c r="B147" s="46" t="s">
        <v>271</v>
      </c>
      <c r="C147" s="15">
        <v>0</v>
      </c>
      <c r="D147" s="15">
        <v>0</v>
      </c>
      <c r="E147" s="15">
        <v>0</v>
      </c>
      <c r="F147" s="15">
        <v>0</v>
      </c>
      <c r="G147" s="15">
        <f t="shared" si="22"/>
        <v>0</v>
      </c>
      <c r="H147" s="16"/>
      <c r="I147" s="22">
        <v>17023.8</v>
      </c>
      <c r="J147" s="22">
        <v>17023.8</v>
      </c>
      <c r="K147" s="15">
        <f t="shared" si="20"/>
        <v>0</v>
      </c>
      <c r="L147" s="22">
        <v>17023.8</v>
      </c>
      <c r="M147" s="22">
        <v>17023.8</v>
      </c>
      <c r="N147" s="78">
        <f t="shared" si="21"/>
        <v>0</v>
      </c>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c r="FF147" s="25"/>
      <c r="FG147" s="25"/>
      <c r="FH147" s="25"/>
      <c r="FI147" s="25"/>
      <c r="FJ147" s="25"/>
      <c r="FK147" s="25"/>
      <c r="FL147" s="25"/>
      <c r="FM147" s="25"/>
      <c r="FN147" s="25"/>
      <c r="FO147" s="25"/>
      <c r="FP147" s="25"/>
      <c r="FQ147" s="25"/>
      <c r="FR147" s="25"/>
      <c r="FS147" s="25"/>
      <c r="FT147" s="25"/>
      <c r="FU147" s="25"/>
      <c r="FV147" s="25"/>
      <c r="FW147" s="25"/>
      <c r="FX147" s="25"/>
      <c r="FY147" s="25"/>
      <c r="FZ147" s="25"/>
      <c r="GA147" s="25"/>
      <c r="GB147" s="25"/>
      <c r="GC147" s="25"/>
      <c r="GD147" s="25"/>
      <c r="GE147" s="25"/>
      <c r="GF147" s="25"/>
      <c r="GG147" s="25"/>
      <c r="GH147" s="25"/>
      <c r="GI147" s="25"/>
      <c r="GJ147" s="25"/>
      <c r="GK147" s="25"/>
      <c r="GL147" s="25"/>
      <c r="GM147" s="25"/>
      <c r="GN147" s="25"/>
      <c r="GO147" s="25"/>
      <c r="GP147" s="25"/>
      <c r="GQ147" s="25"/>
      <c r="GR147" s="25"/>
      <c r="GS147" s="25"/>
      <c r="GT147" s="25"/>
      <c r="GU147" s="25"/>
      <c r="GV147" s="25"/>
      <c r="GW147" s="25"/>
      <c r="GX147" s="25"/>
      <c r="GY147" s="25"/>
      <c r="GZ147" s="25"/>
      <c r="HA147" s="25"/>
      <c r="HB147" s="25"/>
      <c r="HC147" s="25"/>
      <c r="HD147" s="25"/>
      <c r="HE147" s="25"/>
      <c r="HF147" s="25"/>
      <c r="HG147" s="25"/>
      <c r="HH147" s="25"/>
      <c r="HI147" s="25"/>
      <c r="HJ147" s="25"/>
      <c r="HK147" s="25"/>
      <c r="HL147" s="25"/>
      <c r="HM147" s="25"/>
      <c r="HN147" s="25"/>
      <c r="HO147" s="25"/>
      <c r="HP147" s="25"/>
      <c r="HQ147" s="25"/>
      <c r="HR147" s="25"/>
      <c r="HS147" s="25"/>
      <c r="HT147" s="25"/>
      <c r="HU147" s="25"/>
      <c r="HV147" s="25"/>
      <c r="HW147" s="25"/>
      <c r="HX147" s="25"/>
      <c r="HY147" s="25"/>
      <c r="HZ147" s="25"/>
      <c r="IA147" s="25"/>
      <c r="IB147" s="25"/>
      <c r="IC147" s="25"/>
      <c r="ID147" s="25"/>
      <c r="IE147" s="25"/>
      <c r="IF147" s="25"/>
      <c r="IG147" s="25"/>
      <c r="IH147" s="25"/>
      <c r="II147" s="25"/>
      <c r="IJ147" s="25"/>
      <c r="IK147" s="25"/>
      <c r="IL147" s="25"/>
      <c r="IM147" s="25"/>
      <c r="IN147" s="25"/>
    </row>
    <row r="148" spans="1:248" s="49" customFormat="1" ht="47.25" x14ac:dyDescent="0.25">
      <c r="A148" s="10" t="s">
        <v>270</v>
      </c>
      <c r="B148" s="46" t="s">
        <v>272</v>
      </c>
      <c r="C148" s="15">
        <v>0</v>
      </c>
      <c r="D148" s="15">
        <v>0</v>
      </c>
      <c r="E148" s="15">
        <v>85829.5</v>
      </c>
      <c r="F148" s="15">
        <v>85829.5</v>
      </c>
      <c r="G148" s="15">
        <f t="shared" si="22"/>
        <v>0</v>
      </c>
      <c r="H148" s="16"/>
      <c r="I148" s="22"/>
      <c r="J148" s="22"/>
      <c r="K148" s="15">
        <f t="shared" si="20"/>
        <v>0</v>
      </c>
      <c r="L148" s="22"/>
      <c r="M148" s="22"/>
      <c r="N148" s="78">
        <f t="shared" si="21"/>
        <v>0</v>
      </c>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25"/>
      <c r="GG148" s="25"/>
      <c r="GH148" s="25"/>
      <c r="GI148" s="25"/>
      <c r="GJ148" s="25"/>
      <c r="GK148" s="25"/>
      <c r="GL148" s="25"/>
      <c r="GM148" s="25"/>
      <c r="GN148" s="25"/>
      <c r="GO148" s="25"/>
      <c r="GP148" s="25"/>
      <c r="GQ148" s="25"/>
      <c r="GR148" s="25"/>
      <c r="GS148" s="25"/>
      <c r="GT148" s="25"/>
      <c r="GU148" s="25"/>
      <c r="GV148" s="25"/>
      <c r="GW148" s="25"/>
      <c r="GX148" s="25"/>
      <c r="GY148" s="25"/>
      <c r="GZ148" s="25"/>
      <c r="HA148" s="25"/>
      <c r="HB148" s="25"/>
      <c r="HC148" s="25"/>
      <c r="HD148" s="25"/>
      <c r="HE148" s="25"/>
      <c r="HF148" s="25"/>
      <c r="HG148" s="25"/>
      <c r="HH148" s="25"/>
      <c r="HI148" s="25"/>
      <c r="HJ148" s="25"/>
      <c r="HK148" s="25"/>
      <c r="HL148" s="25"/>
      <c r="HM148" s="25"/>
      <c r="HN148" s="25"/>
      <c r="HO148" s="25"/>
      <c r="HP148" s="25"/>
      <c r="HQ148" s="25"/>
      <c r="HR148" s="25"/>
      <c r="HS148" s="25"/>
      <c r="HT148" s="25"/>
      <c r="HU148" s="25"/>
      <c r="HV148" s="25"/>
      <c r="HW148" s="25"/>
      <c r="HX148" s="25"/>
      <c r="HY148" s="25"/>
      <c r="HZ148" s="25"/>
      <c r="IA148" s="25"/>
      <c r="IB148" s="25"/>
      <c r="IC148" s="25"/>
      <c r="ID148" s="25"/>
      <c r="IE148" s="25"/>
      <c r="IF148" s="25"/>
      <c r="IG148" s="25"/>
      <c r="IH148" s="25"/>
      <c r="II148" s="25"/>
      <c r="IJ148" s="25"/>
      <c r="IK148" s="25"/>
      <c r="IL148" s="25"/>
      <c r="IM148" s="25"/>
      <c r="IN148" s="25"/>
    </row>
    <row r="149" spans="1:248" s="49" customFormat="1" ht="78.75" x14ac:dyDescent="0.25">
      <c r="A149" s="10" t="s">
        <v>270</v>
      </c>
      <c r="B149" s="46" t="s">
        <v>273</v>
      </c>
      <c r="C149" s="15">
        <v>485836.3</v>
      </c>
      <c r="D149" s="15">
        <v>539744</v>
      </c>
      <c r="E149" s="15">
        <v>0</v>
      </c>
      <c r="F149" s="15">
        <v>0</v>
      </c>
      <c r="G149" s="15">
        <f t="shared" si="22"/>
        <v>0</v>
      </c>
      <c r="H149" s="16"/>
      <c r="I149" s="22">
        <v>0</v>
      </c>
      <c r="J149" s="22">
        <v>0</v>
      </c>
      <c r="K149" s="15">
        <f t="shared" si="20"/>
        <v>0</v>
      </c>
      <c r="L149" s="22">
        <v>0</v>
      </c>
      <c r="M149" s="22">
        <v>0</v>
      </c>
      <c r="N149" s="78">
        <f t="shared" si="21"/>
        <v>0</v>
      </c>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25"/>
      <c r="FB149" s="25"/>
      <c r="FC149" s="25"/>
      <c r="FD149" s="25"/>
      <c r="FE149" s="25"/>
      <c r="FF149" s="25"/>
      <c r="FG149" s="25"/>
      <c r="FH149" s="25"/>
      <c r="FI149" s="25"/>
      <c r="FJ149" s="25"/>
      <c r="FK149" s="25"/>
      <c r="FL149" s="25"/>
      <c r="FM149" s="25"/>
      <c r="FN149" s="25"/>
      <c r="FO149" s="25"/>
      <c r="FP149" s="25"/>
      <c r="FQ149" s="25"/>
      <c r="FR149" s="25"/>
      <c r="FS149" s="25"/>
      <c r="FT149" s="25"/>
      <c r="FU149" s="25"/>
      <c r="FV149" s="25"/>
      <c r="FW149" s="25"/>
      <c r="FX149" s="25"/>
      <c r="FY149" s="25"/>
      <c r="FZ149" s="25"/>
      <c r="GA149" s="25"/>
      <c r="GB149" s="25"/>
      <c r="GC149" s="25"/>
      <c r="GD149" s="25"/>
      <c r="GE149" s="25"/>
      <c r="GF149" s="25"/>
      <c r="GG149" s="25"/>
      <c r="GH149" s="25"/>
      <c r="GI149" s="25"/>
      <c r="GJ149" s="25"/>
      <c r="GK149" s="25"/>
      <c r="GL149" s="25"/>
      <c r="GM149" s="25"/>
      <c r="GN149" s="25"/>
      <c r="GO149" s="25"/>
      <c r="GP149" s="25"/>
      <c r="GQ149" s="25"/>
      <c r="GR149" s="25"/>
      <c r="GS149" s="25"/>
      <c r="GT149" s="25"/>
      <c r="GU149" s="25"/>
      <c r="GV149" s="25"/>
      <c r="GW149" s="25"/>
      <c r="GX149" s="25"/>
      <c r="GY149" s="25"/>
      <c r="GZ149" s="25"/>
      <c r="HA149" s="25"/>
      <c r="HB149" s="25"/>
      <c r="HC149" s="25"/>
      <c r="HD149" s="25"/>
      <c r="HE149" s="25"/>
      <c r="HF149" s="25"/>
      <c r="HG149" s="25"/>
      <c r="HH149" s="25"/>
      <c r="HI149" s="25"/>
      <c r="HJ149" s="25"/>
      <c r="HK149" s="25"/>
      <c r="HL149" s="25"/>
      <c r="HM149" s="25"/>
      <c r="HN149" s="25"/>
      <c r="HO149" s="25"/>
      <c r="HP149" s="25"/>
      <c r="HQ149" s="25"/>
      <c r="HR149" s="25"/>
      <c r="HS149" s="25"/>
      <c r="HT149" s="25"/>
      <c r="HU149" s="25"/>
      <c r="HV149" s="25"/>
      <c r="HW149" s="25"/>
      <c r="HX149" s="25"/>
      <c r="HY149" s="25"/>
      <c r="HZ149" s="25"/>
      <c r="IA149" s="25"/>
      <c r="IB149" s="25"/>
      <c r="IC149" s="25"/>
      <c r="ID149" s="25"/>
      <c r="IE149" s="25"/>
      <c r="IF149" s="25"/>
      <c r="IG149" s="25"/>
      <c r="IH149" s="25"/>
      <c r="II149" s="25"/>
      <c r="IJ149" s="25"/>
      <c r="IK149" s="25"/>
      <c r="IL149" s="25"/>
      <c r="IM149" s="25"/>
      <c r="IN149" s="25"/>
    </row>
    <row r="150" spans="1:248" s="49" customFormat="1" ht="141.75" x14ac:dyDescent="0.25">
      <c r="A150" s="10" t="s">
        <v>270</v>
      </c>
      <c r="B150" s="67" t="s">
        <v>413</v>
      </c>
      <c r="C150" s="15"/>
      <c r="D150" s="15"/>
      <c r="E150" s="15">
        <v>0</v>
      </c>
      <c r="F150" s="15">
        <v>6298.1</v>
      </c>
      <c r="G150" s="15">
        <f t="shared" si="22"/>
        <v>6298.1</v>
      </c>
      <c r="H150" s="16" t="s">
        <v>277</v>
      </c>
      <c r="I150" s="22"/>
      <c r="J150" s="22"/>
      <c r="K150" s="15"/>
      <c r="L150" s="22"/>
      <c r="M150" s="22"/>
      <c r="N150" s="78"/>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25"/>
      <c r="GG150" s="25"/>
      <c r="GH150" s="25"/>
      <c r="GI150" s="25"/>
      <c r="GJ150" s="25"/>
      <c r="GK150" s="25"/>
      <c r="GL150" s="25"/>
      <c r="GM150" s="25"/>
      <c r="GN150" s="25"/>
      <c r="GO150" s="25"/>
      <c r="GP150" s="25"/>
      <c r="GQ150" s="25"/>
      <c r="GR150" s="25"/>
      <c r="GS150" s="25"/>
      <c r="GT150" s="25"/>
      <c r="GU150" s="25"/>
      <c r="GV150" s="25"/>
      <c r="GW150" s="25"/>
      <c r="GX150" s="25"/>
      <c r="GY150" s="25"/>
      <c r="GZ150" s="25"/>
      <c r="HA150" s="25"/>
      <c r="HB150" s="25"/>
      <c r="HC150" s="25"/>
      <c r="HD150" s="25"/>
      <c r="HE150" s="25"/>
      <c r="HF150" s="25"/>
      <c r="HG150" s="25"/>
      <c r="HH150" s="25"/>
      <c r="HI150" s="25"/>
      <c r="HJ150" s="25"/>
      <c r="HK150" s="25"/>
      <c r="HL150" s="25"/>
      <c r="HM150" s="25"/>
      <c r="HN150" s="25"/>
      <c r="HO150" s="25"/>
      <c r="HP150" s="25"/>
      <c r="HQ150" s="25"/>
      <c r="HR150" s="25"/>
      <c r="HS150" s="25"/>
      <c r="HT150" s="25"/>
      <c r="HU150" s="25"/>
      <c r="HV150" s="25"/>
      <c r="HW150" s="25"/>
      <c r="HX150" s="25"/>
      <c r="HY150" s="25"/>
      <c r="HZ150" s="25"/>
      <c r="IA150" s="25"/>
      <c r="IB150" s="25"/>
      <c r="IC150" s="25"/>
      <c r="ID150" s="25"/>
      <c r="IE150" s="25"/>
      <c r="IF150" s="25"/>
      <c r="IG150" s="25"/>
      <c r="IH150" s="25"/>
      <c r="II150" s="25"/>
      <c r="IJ150" s="25"/>
      <c r="IK150" s="25"/>
      <c r="IL150" s="25"/>
      <c r="IM150" s="25"/>
      <c r="IN150" s="25"/>
    </row>
    <row r="151" spans="1:248" s="49" customFormat="1" ht="78.75" x14ac:dyDescent="0.25">
      <c r="A151" s="63" t="s">
        <v>274</v>
      </c>
      <c r="B151" s="32" t="s">
        <v>275</v>
      </c>
      <c r="C151" s="15">
        <v>0</v>
      </c>
      <c r="D151" s="15">
        <v>0</v>
      </c>
      <c r="E151" s="15">
        <v>0</v>
      </c>
      <c r="F151" s="15">
        <v>0</v>
      </c>
      <c r="G151" s="15">
        <f t="shared" si="22"/>
        <v>0</v>
      </c>
      <c r="H151" s="16"/>
      <c r="I151" s="22">
        <v>0</v>
      </c>
      <c r="J151" s="22">
        <v>0</v>
      </c>
      <c r="K151" s="15">
        <f t="shared" si="20"/>
        <v>0</v>
      </c>
      <c r="L151" s="22">
        <v>95907.8</v>
      </c>
      <c r="M151" s="22">
        <v>95907.8</v>
      </c>
      <c r="N151" s="78">
        <f t="shared" si="21"/>
        <v>0</v>
      </c>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5"/>
      <c r="FP151" s="25"/>
      <c r="FQ151" s="25"/>
      <c r="FR151" s="25"/>
      <c r="FS151" s="25"/>
      <c r="FT151" s="25"/>
      <c r="FU151" s="25"/>
      <c r="FV151" s="25"/>
      <c r="FW151" s="25"/>
      <c r="FX151" s="25"/>
      <c r="FY151" s="25"/>
      <c r="FZ151" s="25"/>
      <c r="GA151" s="25"/>
      <c r="GB151" s="25"/>
      <c r="GC151" s="25"/>
      <c r="GD151" s="25"/>
      <c r="GE151" s="25"/>
      <c r="GF151" s="25"/>
      <c r="GG151" s="25"/>
      <c r="GH151" s="25"/>
      <c r="GI151" s="25"/>
      <c r="GJ151" s="25"/>
      <c r="GK151" s="25"/>
      <c r="GL151" s="25"/>
      <c r="GM151" s="25"/>
      <c r="GN151" s="25"/>
      <c r="GO151" s="25"/>
      <c r="GP151" s="25"/>
      <c r="GQ151" s="25"/>
      <c r="GR151" s="25"/>
      <c r="GS151" s="25"/>
      <c r="GT151" s="25"/>
      <c r="GU151" s="25"/>
      <c r="GV151" s="25"/>
      <c r="GW151" s="25"/>
      <c r="GX151" s="25"/>
      <c r="GY151" s="25"/>
      <c r="GZ151" s="25"/>
      <c r="HA151" s="25"/>
      <c r="HB151" s="25"/>
      <c r="HC151" s="25"/>
      <c r="HD151" s="25"/>
      <c r="HE151" s="25"/>
      <c r="HF151" s="25"/>
      <c r="HG151" s="25"/>
      <c r="HH151" s="25"/>
      <c r="HI151" s="25"/>
      <c r="HJ151" s="25"/>
      <c r="HK151" s="25"/>
      <c r="HL151" s="25"/>
      <c r="HM151" s="25"/>
      <c r="HN151" s="25"/>
      <c r="HO151" s="25"/>
      <c r="HP151" s="25"/>
      <c r="HQ151" s="25"/>
      <c r="HR151" s="25"/>
      <c r="HS151" s="25"/>
      <c r="HT151" s="25"/>
      <c r="HU151" s="25"/>
      <c r="HV151" s="25"/>
      <c r="HW151" s="25"/>
      <c r="HX151" s="25"/>
      <c r="HY151" s="25"/>
      <c r="HZ151" s="25"/>
      <c r="IA151" s="25"/>
      <c r="IB151" s="25"/>
      <c r="IC151" s="25"/>
      <c r="ID151" s="25"/>
      <c r="IE151" s="25"/>
      <c r="IF151" s="25"/>
      <c r="IG151" s="25"/>
      <c r="IH151" s="25"/>
      <c r="II151" s="25"/>
      <c r="IJ151" s="25"/>
      <c r="IK151" s="25"/>
      <c r="IL151" s="25"/>
      <c r="IM151" s="25"/>
      <c r="IN151" s="25"/>
    </row>
    <row r="152" spans="1:248" s="49" customFormat="1" ht="47.25" x14ac:dyDescent="0.25">
      <c r="A152" s="63" t="s">
        <v>274</v>
      </c>
      <c r="B152" s="32" t="s">
        <v>276</v>
      </c>
      <c r="C152" s="15">
        <v>815694.8</v>
      </c>
      <c r="D152" s="15">
        <v>815694.8</v>
      </c>
      <c r="E152" s="15">
        <v>815694.8</v>
      </c>
      <c r="F152" s="15">
        <v>859000</v>
      </c>
      <c r="G152" s="15">
        <f t="shared" si="22"/>
        <v>43305.199999999953</v>
      </c>
      <c r="H152" s="16" t="s">
        <v>277</v>
      </c>
      <c r="I152" s="22">
        <v>0</v>
      </c>
      <c r="J152" s="22">
        <v>0</v>
      </c>
      <c r="K152" s="15">
        <f t="shared" si="20"/>
        <v>0</v>
      </c>
      <c r="L152" s="22">
        <v>0</v>
      </c>
      <c r="M152" s="22">
        <v>0</v>
      </c>
      <c r="N152" s="78">
        <f t="shared" si="21"/>
        <v>0</v>
      </c>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c r="FW152" s="25"/>
      <c r="FX152" s="25"/>
      <c r="FY152" s="25"/>
      <c r="FZ152" s="25"/>
      <c r="GA152" s="25"/>
      <c r="GB152" s="25"/>
      <c r="GC152" s="25"/>
      <c r="GD152" s="25"/>
      <c r="GE152" s="25"/>
      <c r="GF152" s="25"/>
      <c r="GG152" s="25"/>
      <c r="GH152" s="25"/>
      <c r="GI152" s="25"/>
      <c r="GJ152" s="25"/>
      <c r="GK152" s="25"/>
      <c r="GL152" s="25"/>
      <c r="GM152" s="25"/>
      <c r="GN152" s="25"/>
      <c r="GO152" s="25"/>
      <c r="GP152" s="25"/>
      <c r="GQ152" s="25"/>
      <c r="GR152" s="25"/>
      <c r="GS152" s="25"/>
      <c r="GT152" s="25"/>
      <c r="GU152" s="25"/>
      <c r="GV152" s="25"/>
      <c r="GW152" s="25"/>
      <c r="GX152" s="25"/>
      <c r="GY152" s="25"/>
      <c r="GZ152" s="25"/>
      <c r="HA152" s="25"/>
      <c r="HB152" s="25"/>
      <c r="HC152" s="25"/>
      <c r="HD152" s="25"/>
      <c r="HE152" s="25"/>
      <c r="HF152" s="25"/>
      <c r="HG152" s="25"/>
      <c r="HH152" s="25"/>
      <c r="HI152" s="25"/>
      <c r="HJ152" s="25"/>
      <c r="HK152" s="25"/>
      <c r="HL152" s="25"/>
      <c r="HM152" s="25"/>
      <c r="HN152" s="25"/>
      <c r="HO152" s="25"/>
      <c r="HP152" s="25"/>
      <c r="HQ152" s="25"/>
      <c r="HR152" s="25"/>
      <c r="HS152" s="25"/>
      <c r="HT152" s="25"/>
      <c r="HU152" s="25"/>
      <c r="HV152" s="25"/>
      <c r="HW152" s="25"/>
      <c r="HX152" s="25"/>
      <c r="HY152" s="25"/>
      <c r="HZ152" s="25"/>
      <c r="IA152" s="25"/>
      <c r="IB152" s="25"/>
      <c r="IC152" s="25"/>
      <c r="ID152" s="25"/>
      <c r="IE152" s="25"/>
      <c r="IF152" s="25"/>
      <c r="IG152" s="25"/>
      <c r="IH152" s="25"/>
      <c r="II152" s="25"/>
      <c r="IJ152" s="25"/>
      <c r="IK152" s="25"/>
      <c r="IL152" s="25"/>
      <c r="IM152" s="25"/>
      <c r="IN152" s="25"/>
    </row>
    <row r="153" spans="1:248" s="49" customFormat="1" ht="47.25" x14ac:dyDescent="0.25">
      <c r="A153" s="63" t="s">
        <v>274</v>
      </c>
      <c r="B153" s="32" t="s">
        <v>278</v>
      </c>
      <c r="C153" s="15">
        <v>100000</v>
      </c>
      <c r="D153" s="15">
        <v>100000</v>
      </c>
      <c r="E153" s="15">
        <v>0</v>
      </c>
      <c r="F153" s="15">
        <v>0</v>
      </c>
      <c r="G153" s="15">
        <f t="shared" si="22"/>
        <v>0</v>
      </c>
      <c r="H153" s="16"/>
      <c r="I153" s="22">
        <v>35000</v>
      </c>
      <c r="J153" s="22">
        <v>35000</v>
      </c>
      <c r="K153" s="15">
        <f t="shared" si="20"/>
        <v>0</v>
      </c>
      <c r="L153" s="22">
        <v>180360.3</v>
      </c>
      <c r="M153" s="22">
        <v>180360.3</v>
      </c>
      <c r="N153" s="78">
        <f t="shared" si="21"/>
        <v>0</v>
      </c>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c r="EW153" s="25"/>
      <c r="EX153" s="25"/>
      <c r="EY153" s="25"/>
      <c r="EZ153" s="25"/>
      <c r="FA153" s="25"/>
      <c r="FB153" s="25"/>
      <c r="FC153" s="25"/>
      <c r="FD153" s="25"/>
      <c r="FE153" s="25"/>
      <c r="FF153" s="25"/>
      <c r="FG153" s="25"/>
      <c r="FH153" s="25"/>
      <c r="FI153" s="25"/>
      <c r="FJ153" s="25"/>
      <c r="FK153" s="25"/>
      <c r="FL153" s="25"/>
      <c r="FM153" s="25"/>
      <c r="FN153" s="25"/>
      <c r="FO153" s="25"/>
      <c r="FP153" s="25"/>
      <c r="FQ153" s="25"/>
      <c r="FR153" s="25"/>
      <c r="FS153" s="25"/>
      <c r="FT153" s="25"/>
      <c r="FU153" s="25"/>
      <c r="FV153" s="25"/>
      <c r="FW153" s="25"/>
      <c r="FX153" s="25"/>
      <c r="FY153" s="25"/>
      <c r="FZ153" s="25"/>
      <c r="GA153" s="25"/>
      <c r="GB153" s="25"/>
      <c r="GC153" s="25"/>
      <c r="GD153" s="25"/>
      <c r="GE153" s="25"/>
      <c r="GF153" s="25"/>
      <c r="GG153" s="25"/>
      <c r="GH153" s="25"/>
      <c r="GI153" s="25"/>
      <c r="GJ153" s="25"/>
      <c r="GK153" s="25"/>
      <c r="GL153" s="25"/>
      <c r="GM153" s="25"/>
      <c r="GN153" s="25"/>
      <c r="GO153" s="25"/>
      <c r="GP153" s="25"/>
      <c r="GQ153" s="25"/>
      <c r="GR153" s="25"/>
      <c r="GS153" s="25"/>
      <c r="GT153" s="25"/>
      <c r="GU153" s="25"/>
      <c r="GV153" s="25"/>
      <c r="GW153" s="25"/>
      <c r="GX153" s="25"/>
      <c r="GY153" s="25"/>
      <c r="GZ153" s="25"/>
      <c r="HA153" s="25"/>
      <c r="HB153" s="25"/>
      <c r="HC153" s="25"/>
      <c r="HD153" s="25"/>
      <c r="HE153" s="25"/>
      <c r="HF153" s="25"/>
      <c r="HG153" s="25"/>
      <c r="HH153" s="25"/>
      <c r="HI153" s="25"/>
      <c r="HJ153" s="25"/>
      <c r="HK153" s="25"/>
      <c r="HL153" s="25"/>
      <c r="HM153" s="25"/>
      <c r="HN153" s="25"/>
      <c r="HO153" s="25"/>
      <c r="HP153" s="25"/>
      <c r="HQ153" s="25"/>
      <c r="HR153" s="25"/>
      <c r="HS153" s="25"/>
      <c r="HT153" s="25"/>
      <c r="HU153" s="25"/>
      <c r="HV153" s="25"/>
      <c r="HW153" s="25"/>
      <c r="HX153" s="25"/>
      <c r="HY153" s="25"/>
      <c r="HZ153" s="25"/>
      <c r="IA153" s="25"/>
      <c r="IB153" s="25"/>
      <c r="IC153" s="25"/>
      <c r="ID153" s="25"/>
      <c r="IE153" s="25"/>
      <c r="IF153" s="25"/>
      <c r="IG153" s="25"/>
      <c r="IH153" s="25"/>
      <c r="II153" s="25"/>
      <c r="IJ153" s="25"/>
      <c r="IK153" s="25"/>
      <c r="IL153" s="25"/>
      <c r="IM153" s="25"/>
      <c r="IN153" s="25"/>
    </row>
    <row r="154" spans="1:248" s="49" customFormat="1" ht="31.5" x14ac:dyDescent="0.25">
      <c r="A154" s="63" t="s">
        <v>274</v>
      </c>
      <c r="B154" s="32" t="s">
        <v>279</v>
      </c>
      <c r="C154" s="15">
        <v>0</v>
      </c>
      <c r="D154" s="15">
        <v>1412.5</v>
      </c>
      <c r="E154" s="15">
        <v>1412.5</v>
      </c>
      <c r="F154" s="15">
        <v>1412.5</v>
      </c>
      <c r="G154" s="15">
        <f t="shared" si="22"/>
        <v>0</v>
      </c>
      <c r="H154" s="16"/>
      <c r="I154" s="22">
        <v>900.2</v>
      </c>
      <c r="J154" s="22">
        <v>900.2</v>
      </c>
      <c r="K154" s="15">
        <f t="shared" si="20"/>
        <v>0</v>
      </c>
      <c r="L154" s="22">
        <v>0</v>
      </c>
      <c r="M154" s="22">
        <v>0</v>
      </c>
      <c r="N154" s="78">
        <f t="shared" si="21"/>
        <v>0</v>
      </c>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c r="HZ154" s="25"/>
      <c r="IA154" s="25"/>
      <c r="IB154" s="25"/>
      <c r="IC154" s="25"/>
      <c r="ID154" s="25"/>
      <c r="IE154" s="25"/>
      <c r="IF154" s="25"/>
      <c r="IG154" s="25"/>
      <c r="IH154" s="25"/>
      <c r="II154" s="25"/>
      <c r="IJ154" s="25"/>
      <c r="IK154" s="25"/>
      <c r="IL154" s="25"/>
      <c r="IM154" s="25"/>
      <c r="IN154" s="25"/>
    </row>
    <row r="155" spans="1:248" s="49" customFormat="1" ht="78.75" x14ac:dyDescent="0.25">
      <c r="A155" s="63" t="s">
        <v>274</v>
      </c>
      <c r="B155" s="32" t="s">
        <v>280</v>
      </c>
      <c r="C155" s="15">
        <v>100000</v>
      </c>
      <c r="D155" s="15">
        <v>100000</v>
      </c>
      <c r="E155" s="15">
        <v>100000</v>
      </c>
      <c r="F155" s="15">
        <v>100000</v>
      </c>
      <c r="G155" s="15">
        <f t="shared" si="22"/>
        <v>0</v>
      </c>
      <c r="H155" s="16"/>
      <c r="I155" s="22">
        <v>100000</v>
      </c>
      <c r="J155" s="22">
        <v>100000</v>
      </c>
      <c r="K155" s="15">
        <f t="shared" si="20"/>
        <v>0</v>
      </c>
      <c r="L155" s="22">
        <v>100000</v>
      </c>
      <c r="M155" s="22">
        <v>100000</v>
      </c>
      <c r="N155" s="78">
        <f t="shared" si="21"/>
        <v>0</v>
      </c>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25"/>
      <c r="DY155" s="25"/>
      <c r="DZ155" s="25"/>
      <c r="EA155" s="25"/>
      <c r="EB155" s="25"/>
      <c r="EC155" s="25"/>
      <c r="ED155" s="25"/>
      <c r="EE155" s="25"/>
      <c r="EF155" s="25"/>
      <c r="EG155" s="25"/>
      <c r="EH155" s="25"/>
      <c r="EI155" s="25"/>
      <c r="EJ155" s="25"/>
      <c r="EK155" s="25"/>
      <c r="EL155" s="25"/>
      <c r="EM155" s="25"/>
      <c r="EN155" s="25"/>
      <c r="EO155" s="25"/>
      <c r="EP155" s="25"/>
      <c r="EQ155" s="25"/>
      <c r="ER155" s="25"/>
      <c r="ES155" s="25"/>
      <c r="ET155" s="25"/>
      <c r="EU155" s="25"/>
      <c r="EV155" s="25"/>
      <c r="EW155" s="25"/>
      <c r="EX155" s="25"/>
      <c r="EY155" s="25"/>
      <c r="EZ155" s="25"/>
      <c r="FA155" s="25"/>
      <c r="FB155" s="25"/>
      <c r="FC155" s="25"/>
      <c r="FD155" s="25"/>
      <c r="FE155" s="25"/>
      <c r="FF155" s="25"/>
      <c r="FG155" s="25"/>
      <c r="FH155" s="25"/>
      <c r="FI155" s="25"/>
      <c r="FJ155" s="25"/>
      <c r="FK155" s="25"/>
      <c r="FL155" s="25"/>
      <c r="FM155" s="25"/>
      <c r="FN155" s="25"/>
      <c r="FO155" s="25"/>
      <c r="FP155" s="25"/>
      <c r="FQ155" s="25"/>
      <c r="FR155" s="25"/>
      <c r="FS155" s="25"/>
      <c r="FT155" s="25"/>
      <c r="FU155" s="25"/>
      <c r="FV155" s="25"/>
      <c r="FW155" s="25"/>
      <c r="FX155" s="25"/>
      <c r="FY155" s="25"/>
      <c r="FZ155" s="25"/>
      <c r="GA155" s="25"/>
      <c r="GB155" s="25"/>
      <c r="GC155" s="25"/>
      <c r="GD155" s="25"/>
      <c r="GE155" s="25"/>
      <c r="GF155" s="25"/>
      <c r="GG155" s="25"/>
      <c r="GH155" s="25"/>
      <c r="GI155" s="25"/>
      <c r="GJ155" s="25"/>
      <c r="GK155" s="25"/>
      <c r="GL155" s="25"/>
      <c r="GM155" s="25"/>
      <c r="GN155" s="25"/>
      <c r="GO155" s="25"/>
      <c r="GP155" s="25"/>
      <c r="GQ155" s="25"/>
      <c r="GR155" s="25"/>
      <c r="GS155" s="25"/>
      <c r="GT155" s="25"/>
      <c r="GU155" s="25"/>
      <c r="GV155" s="25"/>
      <c r="GW155" s="25"/>
      <c r="GX155" s="25"/>
      <c r="GY155" s="25"/>
      <c r="GZ155" s="25"/>
      <c r="HA155" s="25"/>
      <c r="HB155" s="25"/>
      <c r="HC155" s="25"/>
      <c r="HD155" s="25"/>
      <c r="HE155" s="25"/>
      <c r="HF155" s="25"/>
      <c r="HG155" s="25"/>
      <c r="HH155" s="25"/>
      <c r="HI155" s="25"/>
      <c r="HJ155" s="25"/>
      <c r="HK155" s="25"/>
      <c r="HL155" s="25"/>
      <c r="HM155" s="25"/>
      <c r="HN155" s="25"/>
      <c r="HO155" s="25"/>
      <c r="HP155" s="25"/>
      <c r="HQ155" s="25"/>
      <c r="HR155" s="25"/>
      <c r="HS155" s="25"/>
      <c r="HT155" s="25"/>
      <c r="HU155" s="25"/>
      <c r="HV155" s="25"/>
      <c r="HW155" s="25"/>
      <c r="HX155" s="25"/>
      <c r="HY155" s="25"/>
      <c r="HZ155" s="25"/>
      <c r="IA155" s="25"/>
      <c r="IB155" s="25"/>
      <c r="IC155" s="25"/>
      <c r="ID155" s="25"/>
      <c r="IE155" s="25"/>
      <c r="IF155" s="25"/>
      <c r="IG155" s="25"/>
      <c r="IH155" s="25"/>
      <c r="II155" s="25"/>
      <c r="IJ155" s="25"/>
      <c r="IK155" s="25"/>
      <c r="IL155" s="25"/>
      <c r="IM155" s="25"/>
      <c r="IN155" s="25"/>
    </row>
    <row r="156" spans="1:248" s="49" customFormat="1" ht="124.5" customHeight="1" x14ac:dyDescent="0.25">
      <c r="A156" s="63" t="s">
        <v>274</v>
      </c>
      <c r="B156" s="32" t="s">
        <v>281</v>
      </c>
      <c r="C156" s="15">
        <v>72154.7</v>
      </c>
      <c r="D156" s="15">
        <v>72154.7</v>
      </c>
      <c r="E156" s="15">
        <v>72154.7</v>
      </c>
      <c r="F156" s="15">
        <v>72154.7</v>
      </c>
      <c r="G156" s="15">
        <f t="shared" si="22"/>
        <v>0</v>
      </c>
      <c r="H156" s="16"/>
      <c r="I156" s="22">
        <v>68547</v>
      </c>
      <c r="J156" s="22">
        <v>68547</v>
      </c>
      <c r="K156" s="15">
        <f t="shared" si="20"/>
        <v>0</v>
      </c>
      <c r="L156" s="22">
        <v>64939.3</v>
      </c>
      <c r="M156" s="22">
        <v>64939.3</v>
      </c>
      <c r="N156" s="78">
        <f t="shared" si="21"/>
        <v>0</v>
      </c>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c r="HZ156" s="25"/>
      <c r="IA156" s="25"/>
      <c r="IB156" s="25"/>
      <c r="IC156" s="25"/>
      <c r="ID156" s="25"/>
      <c r="IE156" s="25"/>
      <c r="IF156" s="25"/>
      <c r="IG156" s="25"/>
      <c r="IH156" s="25"/>
      <c r="II156" s="25"/>
      <c r="IJ156" s="25"/>
      <c r="IK156" s="25"/>
      <c r="IL156" s="25"/>
      <c r="IM156" s="25"/>
      <c r="IN156" s="25"/>
    </row>
    <row r="157" spans="1:248" ht="141.75" x14ac:dyDescent="0.25">
      <c r="A157" s="63" t="s">
        <v>282</v>
      </c>
      <c r="B157" s="46" t="s">
        <v>283</v>
      </c>
      <c r="C157" s="15">
        <v>84000</v>
      </c>
      <c r="D157" s="15">
        <v>84000</v>
      </c>
      <c r="E157" s="15">
        <v>84000</v>
      </c>
      <c r="F157" s="15">
        <v>72000</v>
      </c>
      <c r="G157" s="15">
        <f t="shared" si="22"/>
        <v>-12000</v>
      </c>
      <c r="H157" s="16" t="s">
        <v>277</v>
      </c>
      <c r="I157" s="22">
        <v>23255.8</v>
      </c>
      <c r="J157" s="22">
        <v>23255.8</v>
      </c>
      <c r="K157" s="15">
        <f t="shared" si="20"/>
        <v>0</v>
      </c>
      <c r="L157" s="22">
        <v>23255.8</v>
      </c>
      <c r="M157" s="22">
        <v>23255.8</v>
      </c>
      <c r="N157" s="78">
        <f t="shared" si="21"/>
        <v>0</v>
      </c>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c r="FW157" s="25"/>
      <c r="FX157" s="25"/>
      <c r="FY157" s="25"/>
      <c r="FZ157" s="25"/>
      <c r="GA157" s="25"/>
      <c r="GB157" s="25"/>
      <c r="GC157" s="25"/>
      <c r="GD157" s="25"/>
      <c r="GE157" s="25"/>
      <c r="GF157" s="25"/>
      <c r="GG157" s="25"/>
      <c r="GH157" s="25"/>
      <c r="GI157" s="25"/>
      <c r="GJ157" s="25"/>
      <c r="GK157" s="25"/>
      <c r="GL157" s="25"/>
      <c r="GM157" s="25"/>
      <c r="GN157" s="25"/>
      <c r="GO157" s="25"/>
      <c r="GP157" s="25"/>
      <c r="GQ157" s="25"/>
      <c r="GR157" s="25"/>
      <c r="GS157" s="25"/>
      <c r="GT157" s="25"/>
      <c r="GU157" s="25"/>
      <c r="GV157" s="25"/>
      <c r="GW157" s="25"/>
      <c r="GX157" s="25"/>
      <c r="GY157" s="25"/>
      <c r="GZ157" s="25"/>
      <c r="HA157" s="25"/>
      <c r="HB157" s="25"/>
      <c r="HC157" s="25"/>
      <c r="HD157" s="25"/>
      <c r="HE157" s="25"/>
      <c r="HF157" s="25"/>
      <c r="HG157" s="25"/>
      <c r="HH157" s="25"/>
      <c r="HI157" s="25"/>
      <c r="HJ157" s="25"/>
      <c r="HK157" s="25"/>
      <c r="HL157" s="25"/>
      <c r="HM157" s="25"/>
      <c r="HN157" s="25"/>
      <c r="HO157" s="25"/>
      <c r="HP157" s="25"/>
      <c r="HQ157" s="25"/>
      <c r="HR157" s="25"/>
      <c r="HS157" s="25"/>
      <c r="HT157" s="25"/>
      <c r="HU157" s="25"/>
      <c r="HV157" s="25"/>
      <c r="HW157" s="25"/>
      <c r="HX157" s="25"/>
      <c r="HY157" s="25"/>
      <c r="HZ157" s="25"/>
      <c r="IA157" s="25"/>
      <c r="IB157" s="25"/>
      <c r="IC157" s="25"/>
      <c r="ID157" s="25"/>
      <c r="IE157" s="25"/>
      <c r="IF157" s="25"/>
      <c r="IG157" s="25"/>
      <c r="IH157" s="25"/>
      <c r="II157" s="25"/>
      <c r="IJ157" s="25"/>
      <c r="IK157" s="25"/>
      <c r="IL157" s="25"/>
      <c r="IM157" s="25"/>
      <c r="IN157" s="25"/>
    </row>
    <row r="158" spans="1:248" s="49" customFormat="1" ht="63" x14ac:dyDescent="0.25">
      <c r="A158" s="10" t="s">
        <v>284</v>
      </c>
      <c r="B158" s="32" t="s">
        <v>285</v>
      </c>
      <c r="C158" s="15">
        <v>21157.4</v>
      </c>
      <c r="D158" s="15">
        <v>21157.4</v>
      </c>
      <c r="E158" s="15">
        <v>21157.4</v>
      </c>
      <c r="F158" s="15">
        <v>21157.4</v>
      </c>
      <c r="G158" s="15">
        <f t="shared" si="22"/>
        <v>0</v>
      </c>
      <c r="H158" s="16"/>
      <c r="I158" s="15">
        <v>21157.4</v>
      </c>
      <c r="J158" s="15">
        <v>21157.4</v>
      </c>
      <c r="K158" s="15">
        <f t="shared" si="20"/>
        <v>0</v>
      </c>
      <c r="L158" s="15">
        <v>21157.4</v>
      </c>
      <c r="M158" s="15">
        <v>21157.4</v>
      </c>
      <c r="N158" s="78">
        <f t="shared" si="21"/>
        <v>0</v>
      </c>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c r="HZ158" s="25"/>
      <c r="IA158" s="25"/>
      <c r="IB158" s="25"/>
      <c r="IC158" s="25"/>
      <c r="ID158" s="25"/>
      <c r="IE158" s="25"/>
      <c r="IF158" s="25"/>
      <c r="IG158" s="25"/>
      <c r="IH158" s="25"/>
      <c r="II158" s="25"/>
      <c r="IJ158" s="25"/>
      <c r="IK158" s="25"/>
      <c r="IL158" s="25"/>
      <c r="IM158" s="25"/>
      <c r="IN158" s="25"/>
    </row>
    <row r="159" spans="1:248" s="49" customFormat="1" ht="63" x14ac:dyDescent="0.25">
      <c r="A159" s="10" t="s">
        <v>286</v>
      </c>
      <c r="B159" s="46" t="s">
        <v>287</v>
      </c>
      <c r="C159" s="15">
        <v>1584.9</v>
      </c>
      <c r="D159" s="15">
        <v>1584.9</v>
      </c>
      <c r="E159" s="15">
        <v>1584.9</v>
      </c>
      <c r="F159" s="15">
        <v>1584.9</v>
      </c>
      <c r="G159" s="15">
        <f t="shared" si="22"/>
        <v>0</v>
      </c>
      <c r="H159" s="16"/>
      <c r="I159" s="15">
        <v>1584.9</v>
      </c>
      <c r="J159" s="15">
        <v>1584.9</v>
      </c>
      <c r="K159" s="15">
        <f t="shared" si="20"/>
        <v>0</v>
      </c>
      <c r="L159" s="15">
        <v>1584.9</v>
      </c>
      <c r="M159" s="15">
        <v>1584.9</v>
      </c>
      <c r="N159" s="78">
        <f t="shared" si="21"/>
        <v>0</v>
      </c>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c r="FW159" s="25"/>
      <c r="FX159" s="25"/>
      <c r="FY159" s="25"/>
      <c r="FZ159" s="25"/>
      <c r="GA159" s="25"/>
      <c r="GB159" s="25"/>
      <c r="GC159" s="25"/>
      <c r="GD159" s="25"/>
      <c r="GE159" s="25"/>
      <c r="GF159" s="25"/>
      <c r="GG159" s="25"/>
      <c r="GH159" s="25"/>
      <c r="GI159" s="25"/>
      <c r="GJ159" s="25"/>
      <c r="GK159" s="25"/>
      <c r="GL159" s="25"/>
      <c r="GM159" s="25"/>
      <c r="GN159" s="25"/>
      <c r="GO159" s="25"/>
      <c r="GP159" s="25"/>
      <c r="GQ159" s="25"/>
      <c r="GR159" s="25"/>
      <c r="GS159" s="25"/>
      <c r="GT159" s="25"/>
      <c r="GU159" s="25"/>
      <c r="GV159" s="25"/>
      <c r="GW159" s="25"/>
      <c r="GX159" s="25"/>
      <c r="GY159" s="25"/>
      <c r="GZ159" s="25"/>
      <c r="HA159" s="25"/>
      <c r="HB159" s="25"/>
      <c r="HC159" s="25"/>
      <c r="HD159" s="25"/>
      <c r="HE159" s="25"/>
      <c r="HF159" s="25"/>
      <c r="HG159" s="25"/>
      <c r="HH159" s="25"/>
      <c r="HI159" s="25"/>
      <c r="HJ159" s="25"/>
      <c r="HK159" s="25"/>
      <c r="HL159" s="25"/>
      <c r="HM159" s="25"/>
      <c r="HN159" s="25"/>
      <c r="HO159" s="25"/>
      <c r="HP159" s="25"/>
      <c r="HQ159" s="25"/>
      <c r="HR159" s="25"/>
      <c r="HS159" s="25"/>
      <c r="HT159" s="25"/>
      <c r="HU159" s="25"/>
      <c r="HV159" s="25"/>
      <c r="HW159" s="25"/>
      <c r="HX159" s="25"/>
      <c r="HY159" s="25"/>
      <c r="HZ159" s="25"/>
      <c r="IA159" s="25"/>
      <c r="IB159" s="25"/>
      <c r="IC159" s="25"/>
      <c r="ID159" s="25"/>
      <c r="IE159" s="25"/>
      <c r="IF159" s="25"/>
      <c r="IG159" s="25"/>
      <c r="IH159" s="25"/>
      <c r="II159" s="25"/>
      <c r="IJ159" s="25"/>
      <c r="IK159" s="25"/>
      <c r="IL159" s="25"/>
      <c r="IM159" s="25"/>
      <c r="IN159" s="25"/>
    </row>
    <row r="160" spans="1:248" s="49" customFormat="1" ht="78.75" x14ac:dyDescent="0.25">
      <c r="A160" s="10" t="s">
        <v>286</v>
      </c>
      <c r="B160" s="46" t="s">
        <v>288</v>
      </c>
      <c r="C160" s="15">
        <v>422.6</v>
      </c>
      <c r="D160" s="15">
        <v>422.6</v>
      </c>
      <c r="E160" s="15">
        <v>422.6</v>
      </c>
      <c r="F160" s="15">
        <v>422.6</v>
      </c>
      <c r="G160" s="15">
        <f t="shared" si="22"/>
        <v>0</v>
      </c>
      <c r="H160" s="16"/>
      <c r="I160" s="15">
        <v>422.6</v>
      </c>
      <c r="J160" s="15">
        <v>422.6</v>
      </c>
      <c r="K160" s="15">
        <f t="shared" si="20"/>
        <v>0</v>
      </c>
      <c r="L160" s="15">
        <v>422.6</v>
      </c>
      <c r="M160" s="15">
        <v>422.6</v>
      </c>
      <c r="N160" s="78">
        <f t="shared" si="21"/>
        <v>0</v>
      </c>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c r="FW160" s="25"/>
      <c r="FX160" s="25"/>
      <c r="FY160" s="25"/>
      <c r="FZ160" s="25"/>
      <c r="GA160" s="25"/>
      <c r="GB160" s="25"/>
      <c r="GC160" s="25"/>
      <c r="GD160" s="25"/>
      <c r="GE160" s="25"/>
      <c r="GF160" s="25"/>
      <c r="GG160" s="25"/>
      <c r="GH160" s="25"/>
      <c r="GI160" s="25"/>
      <c r="GJ160" s="25"/>
      <c r="GK160" s="25"/>
      <c r="GL160" s="25"/>
      <c r="GM160" s="25"/>
      <c r="GN160" s="25"/>
      <c r="GO160" s="25"/>
      <c r="GP160" s="25"/>
      <c r="GQ160" s="25"/>
      <c r="GR160" s="25"/>
      <c r="GS160" s="25"/>
      <c r="GT160" s="25"/>
      <c r="GU160" s="25"/>
      <c r="GV160" s="25"/>
      <c r="GW160" s="25"/>
      <c r="GX160" s="25"/>
      <c r="GY160" s="25"/>
      <c r="GZ160" s="25"/>
      <c r="HA160" s="25"/>
      <c r="HB160" s="25"/>
      <c r="HC160" s="25"/>
      <c r="HD160" s="25"/>
      <c r="HE160" s="25"/>
      <c r="HF160" s="25"/>
      <c r="HG160" s="25"/>
      <c r="HH160" s="25"/>
      <c r="HI160" s="25"/>
      <c r="HJ160" s="25"/>
      <c r="HK160" s="25"/>
      <c r="HL160" s="25"/>
      <c r="HM160" s="25"/>
      <c r="HN160" s="25"/>
      <c r="HO160" s="25"/>
      <c r="HP160" s="25"/>
      <c r="HQ160" s="25"/>
      <c r="HR160" s="25"/>
      <c r="HS160" s="25"/>
      <c r="HT160" s="25"/>
      <c r="HU160" s="25"/>
      <c r="HV160" s="25"/>
      <c r="HW160" s="25"/>
      <c r="HX160" s="25"/>
      <c r="HY160" s="25"/>
      <c r="HZ160" s="25"/>
      <c r="IA160" s="25"/>
      <c r="IB160" s="25"/>
      <c r="IC160" s="25"/>
      <c r="ID160" s="25"/>
      <c r="IE160" s="25"/>
      <c r="IF160" s="25"/>
      <c r="IG160" s="25"/>
      <c r="IH160" s="25"/>
      <c r="II160" s="25"/>
      <c r="IJ160" s="25"/>
      <c r="IK160" s="25"/>
      <c r="IL160" s="25"/>
      <c r="IM160" s="25"/>
      <c r="IN160" s="25"/>
    </row>
    <row r="161" spans="1:248" ht="63" x14ac:dyDescent="0.25">
      <c r="A161" s="10" t="s">
        <v>286</v>
      </c>
      <c r="B161" s="46" t="s">
        <v>289</v>
      </c>
      <c r="C161" s="15">
        <v>528.29999999999995</v>
      </c>
      <c r="D161" s="15">
        <v>528.29999999999995</v>
      </c>
      <c r="E161" s="15">
        <v>528.29999999999995</v>
      </c>
      <c r="F161" s="15">
        <v>528.29999999999995</v>
      </c>
      <c r="G161" s="15">
        <f t="shared" si="22"/>
        <v>0</v>
      </c>
      <c r="H161" s="16"/>
      <c r="I161" s="15">
        <v>528.29999999999995</v>
      </c>
      <c r="J161" s="15">
        <v>528.29999999999995</v>
      </c>
      <c r="K161" s="15">
        <f t="shared" si="20"/>
        <v>0</v>
      </c>
      <c r="L161" s="15">
        <v>528.29999999999995</v>
      </c>
      <c r="M161" s="15">
        <v>528.29999999999995</v>
      </c>
      <c r="N161" s="78">
        <f t="shared" si="21"/>
        <v>0</v>
      </c>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c r="FW161" s="25"/>
      <c r="FX161" s="25"/>
      <c r="FY161" s="25"/>
      <c r="FZ161" s="25"/>
      <c r="GA161" s="25"/>
      <c r="GB161" s="25"/>
      <c r="GC161" s="25"/>
      <c r="GD161" s="25"/>
      <c r="GE161" s="25"/>
      <c r="GF161" s="25"/>
      <c r="GG161" s="25"/>
      <c r="GH161" s="25"/>
      <c r="GI161" s="25"/>
      <c r="GJ161" s="25"/>
      <c r="GK161" s="25"/>
      <c r="GL161" s="25"/>
      <c r="GM161" s="25"/>
      <c r="GN161" s="25"/>
      <c r="GO161" s="25"/>
      <c r="GP161" s="25"/>
      <c r="GQ161" s="25"/>
      <c r="GR161" s="25"/>
      <c r="GS161" s="25"/>
      <c r="GT161" s="25"/>
      <c r="GU161" s="25"/>
      <c r="GV161" s="25"/>
      <c r="GW161" s="25"/>
      <c r="GX161" s="25"/>
      <c r="GY161" s="25"/>
      <c r="GZ161" s="25"/>
      <c r="HA161" s="25"/>
      <c r="HB161" s="25"/>
      <c r="HC161" s="25"/>
      <c r="HD161" s="25"/>
      <c r="HE161" s="25"/>
      <c r="HF161" s="25"/>
      <c r="HG161" s="25"/>
      <c r="HH161" s="25"/>
      <c r="HI161" s="25"/>
      <c r="HJ161" s="25"/>
      <c r="HK161" s="25"/>
      <c r="HL161" s="25"/>
      <c r="HM161" s="25"/>
      <c r="HN161" s="25"/>
      <c r="HO161" s="25"/>
      <c r="HP161" s="25"/>
      <c r="HQ161" s="25"/>
      <c r="HR161" s="25"/>
      <c r="HS161" s="25"/>
      <c r="HT161" s="25"/>
      <c r="HU161" s="25"/>
      <c r="HV161" s="25"/>
      <c r="HW161" s="25"/>
      <c r="HX161" s="25"/>
      <c r="HY161" s="25"/>
      <c r="HZ161" s="25"/>
      <c r="IA161" s="25"/>
      <c r="IB161" s="25"/>
      <c r="IC161" s="25"/>
      <c r="ID161" s="25"/>
      <c r="IE161" s="25"/>
      <c r="IF161" s="25"/>
      <c r="IG161" s="25"/>
      <c r="IH161" s="25"/>
      <c r="II161" s="25"/>
      <c r="IJ161" s="25"/>
      <c r="IK161" s="25"/>
      <c r="IL161" s="25"/>
      <c r="IM161" s="25"/>
      <c r="IN161" s="25"/>
    </row>
    <row r="162" spans="1:248" ht="78.75" x14ac:dyDescent="0.25">
      <c r="A162" s="10" t="s">
        <v>286</v>
      </c>
      <c r="B162" s="32" t="s">
        <v>290</v>
      </c>
      <c r="C162" s="15">
        <v>0</v>
      </c>
      <c r="D162" s="15">
        <v>0</v>
      </c>
      <c r="E162" s="15">
        <v>0</v>
      </c>
      <c r="F162" s="15">
        <v>0</v>
      </c>
      <c r="G162" s="15">
        <f t="shared" si="22"/>
        <v>0</v>
      </c>
      <c r="H162" s="16"/>
      <c r="I162" s="22">
        <v>0</v>
      </c>
      <c r="J162" s="22">
        <v>0</v>
      </c>
      <c r="K162" s="15">
        <f t="shared" si="20"/>
        <v>0</v>
      </c>
      <c r="L162" s="22">
        <v>0</v>
      </c>
      <c r="M162" s="22">
        <v>0</v>
      </c>
      <c r="N162" s="78">
        <f t="shared" si="21"/>
        <v>0</v>
      </c>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c r="FW162" s="25"/>
      <c r="FX162" s="25"/>
      <c r="FY162" s="25"/>
      <c r="FZ162" s="25"/>
      <c r="GA162" s="25"/>
      <c r="GB162" s="25"/>
      <c r="GC162" s="25"/>
      <c r="GD162" s="25"/>
      <c r="GE162" s="25"/>
      <c r="GF162" s="25"/>
      <c r="GG162" s="25"/>
      <c r="GH162" s="25"/>
      <c r="GI162" s="25"/>
      <c r="GJ162" s="25"/>
      <c r="GK162" s="25"/>
      <c r="GL162" s="25"/>
      <c r="GM162" s="25"/>
      <c r="GN162" s="25"/>
      <c r="GO162" s="25"/>
      <c r="GP162" s="25"/>
      <c r="GQ162" s="25"/>
      <c r="GR162" s="25"/>
      <c r="GS162" s="25"/>
      <c r="GT162" s="25"/>
      <c r="GU162" s="25"/>
      <c r="GV162" s="25"/>
      <c r="GW162" s="25"/>
      <c r="GX162" s="25"/>
      <c r="GY162" s="25"/>
      <c r="GZ162" s="25"/>
      <c r="HA162" s="25"/>
      <c r="HB162" s="25"/>
      <c r="HC162" s="25"/>
      <c r="HD162" s="25"/>
      <c r="HE162" s="25"/>
      <c r="HF162" s="25"/>
      <c r="HG162" s="25"/>
      <c r="HH162" s="25"/>
      <c r="HI162" s="25"/>
      <c r="HJ162" s="25"/>
      <c r="HK162" s="25"/>
      <c r="HL162" s="25"/>
      <c r="HM162" s="25"/>
      <c r="HN162" s="25"/>
      <c r="HO162" s="25"/>
      <c r="HP162" s="25"/>
      <c r="HQ162" s="25"/>
      <c r="HR162" s="25"/>
      <c r="HS162" s="25"/>
      <c r="HT162" s="25"/>
      <c r="HU162" s="25"/>
      <c r="HV162" s="25"/>
      <c r="HW162" s="25"/>
      <c r="HX162" s="25"/>
      <c r="HY162" s="25"/>
      <c r="HZ162" s="25"/>
      <c r="IA162" s="25"/>
      <c r="IB162" s="25"/>
      <c r="IC162" s="25"/>
      <c r="ID162" s="25"/>
      <c r="IE162" s="25"/>
      <c r="IF162" s="25"/>
      <c r="IG162" s="25"/>
      <c r="IH162" s="25"/>
      <c r="II162" s="25"/>
      <c r="IJ162" s="25"/>
      <c r="IK162" s="25"/>
      <c r="IL162" s="25"/>
      <c r="IM162" s="25"/>
      <c r="IN162" s="25"/>
    </row>
    <row r="163" spans="1:248" ht="78.75" x14ac:dyDescent="0.25">
      <c r="A163" s="10" t="s">
        <v>286</v>
      </c>
      <c r="B163" s="46" t="s">
        <v>291</v>
      </c>
      <c r="C163" s="15">
        <v>0</v>
      </c>
      <c r="D163" s="15">
        <v>0</v>
      </c>
      <c r="E163" s="15">
        <v>0</v>
      </c>
      <c r="F163" s="15">
        <v>0</v>
      </c>
      <c r="G163" s="15">
        <f t="shared" si="22"/>
        <v>0</v>
      </c>
      <c r="H163" s="16"/>
      <c r="I163" s="22">
        <v>30000</v>
      </c>
      <c r="J163" s="22">
        <v>30000</v>
      </c>
      <c r="K163" s="15">
        <f t="shared" si="20"/>
        <v>0</v>
      </c>
      <c r="L163" s="22">
        <v>0</v>
      </c>
      <c r="M163" s="22">
        <v>0</v>
      </c>
      <c r="N163" s="78">
        <f t="shared" si="21"/>
        <v>0</v>
      </c>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c r="FW163" s="25"/>
      <c r="FX163" s="25"/>
      <c r="FY163" s="25"/>
      <c r="FZ163" s="25"/>
      <c r="GA163" s="25"/>
      <c r="GB163" s="25"/>
      <c r="GC163" s="25"/>
      <c r="GD163" s="25"/>
      <c r="GE163" s="25"/>
      <c r="GF163" s="25"/>
      <c r="GG163" s="25"/>
      <c r="GH163" s="25"/>
      <c r="GI163" s="25"/>
      <c r="GJ163" s="25"/>
      <c r="GK163" s="25"/>
      <c r="GL163" s="25"/>
      <c r="GM163" s="25"/>
      <c r="GN163" s="25"/>
      <c r="GO163" s="25"/>
      <c r="GP163" s="25"/>
      <c r="GQ163" s="25"/>
      <c r="GR163" s="25"/>
      <c r="GS163" s="25"/>
      <c r="GT163" s="25"/>
      <c r="GU163" s="25"/>
      <c r="GV163" s="25"/>
      <c r="GW163" s="25"/>
      <c r="GX163" s="25"/>
      <c r="GY163" s="25"/>
      <c r="GZ163" s="25"/>
      <c r="HA163" s="25"/>
      <c r="HB163" s="25"/>
      <c r="HC163" s="25"/>
      <c r="HD163" s="25"/>
      <c r="HE163" s="25"/>
      <c r="HF163" s="25"/>
      <c r="HG163" s="25"/>
      <c r="HH163" s="25"/>
      <c r="HI163" s="25"/>
      <c r="HJ163" s="25"/>
      <c r="HK163" s="25"/>
      <c r="HL163" s="25"/>
      <c r="HM163" s="25"/>
      <c r="HN163" s="25"/>
      <c r="HO163" s="25"/>
      <c r="HP163" s="25"/>
      <c r="HQ163" s="25"/>
      <c r="HR163" s="25"/>
      <c r="HS163" s="25"/>
      <c r="HT163" s="25"/>
      <c r="HU163" s="25"/>
      <c r="HV163" s="25"/>
      <c r="HW163" s="25"/>
      <c r="HX163" s="25"/>
      <c r="HY163" s="25"/>
      <c r="HZ163" s="25"/>
      <c r="IA163" s="25"/>
      <c r="IB163" s="25"/>
      <c r="IC163" s="25"/>
      <c r="ID163" s="25"/>
      <c r="IE163" s="25"/>
      <c r="IF163" s="25"/>
      <c r="IG163" s="25"/>
      <c r="IH163" s="25"/>
      <c r="II163" s="25"/>
      <c r="IJ163" s="25"/>
      <c r="IK163" s="25"/>
      <c r="IL163" s="25"/>
      <c r="IM163" s="25"/>
      <c r="IN163" s="25"/>
    </row>
    <row r="164" spans="1:248" s="49" customFormat="1" ht="47.25" x14ac:dyDescent="0.25">
      <c r="A164" s="10" t="s">
        <v>286</v>
      </c>
      <c r="B164" s="46" t="s">
        <v>292</v>
      </c>
      <c r="C164" s="15"/>
      <c r="D164" s="15">
        <v>0</v>
      </c>
      <c r="E164" s="15">
        <v>0</v>
      </c>
      <c r="F164" s="15">
        <v>32911.4</v>
      </c>
      <c r="G164" s="15">
        <f t="shared" si="22"/>
        <v>32911.4</v>
      </c>
      <c r="H164" s="16" t="s">
        <v>277</v>
      </c>
      <c r="I164" s="22"/>
      <c r="J164" s="22"/>
      <c r="K164" s="15">
        <f t="shared" si="20"/>
        <v>0</v>
      </c>
      <c r="L164" s="22"/>
      <c r="M164" s="22"/>
      <c r="N164" s="78">
        <f t="shared" si="21"/>
        <v>0</v>
      </c>
      <c r="O164" s="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c r="FW164" s="25"/>
      <c r="FX164" s="25"/>
      <c r="FY164" s="25"/>
      <c r="FZ164" s="25"/>
      <c r="GA164" s="25"/>
      <c r="GB164" s="25"/>
      <c r="GC164" s="25"/>
      <c r="GD164" s="25"/>
      <c r="GE164" s="25"/>
      <c r="GF164" s="25"/>
      <c r="GG164" s="25"/>
      <c r="GH164" s="25"/>
      <c r="GI164" s="25"/>
      <c r="GJ164" s="25"/>
      <c r="GK164" s="25"/>
      <c r="GL164" s="25"/>
      <c r="GM164" s="25"/>
      <c r="GN164" s="25"/>
      <c r="GO164" s="25"/>
      <c r="GP164" s="25"/>
      <c r="GQ164" s="25"/>
      <c r="GR164" s="25"/>
      <c r="GS164" s="25"/>
      <c r="GT164" s="25"/>
      <c r="GU164" s="25"/>
      <c r="GV164" s="25"/>
      <c r="GW164" s="25"/>
      <c r="GX164" s="25"/>
      <c r="GY164" s="25"/>
      <c r="GZ164" s="25"/>
      <c r="HA164" s="25"/>
      <c r="HB164" s="25"/>
      <c r="HC164" s="25"/>
      <c r="HD164" s="25"/>
      <c r="HE164" s="25"/>
      <c r="HF164" s="25"/>
      <c r="HG164" s="25"/>
      <c r="HH164" s="25"/>
      <c r="HI164" s="25"/>
      <c r="HJ164" s="25"/>
      <c r="HK164" s="25"/>
      <c r="HL164" s="25"/>
      <c r="HM164" s="25"/>
      <c r="HN164" s="25"/>
      <c r="HO164" s="25"/>
      <c r="HP164" s="25"/>
      <c r="HQ164" s="25"/>
      <c r="HR164" s="25"/>
      <c r="HS164" s="25"/>
      <c r="HT164" s="25"/>
      <c r="HU164" s="25"/>
      <c r="HV164" s="25"/>
      <c r="HW164" s="25"/>
      <c r="HX164" s="25"/>
      <c r="HY164" s="25"/>
      <c r="HZ164" s="25"/>
      <c r="IA164" s="25"/>
      <c r="IB164" s="25"/>
      <c r="IC164" s="25"/>
      <c r="ID164" s="25"/>
      <c r="IE164" s="25"/>
      <c r="IF164" s="25"/>
      <c r="IG164" s="25"/>
      <c r="IH164" s="25"/>
      <c r="II164" s="25"/>
      <c r="IJ164" s="25"/>
      <c r="IK164" s="25"/>
      <c r="IL164" s="25"/>
      <c r="IM164" s="25"/>
      <c r="IN164" s="25"/>
    </row>
    <row r="165" spans="1:248" s="49" customFormat="1" ht="78.75" x14ac:dyDescent="0.25">
      <c r="A165" s="10" t="s">
        <v>286</v>
      </c>
      <c r="B165" s="32" t="s">
        <v>293</v>
      </c>
      <c r="C165" s="15">
        <v>528.29999999999995</v>
      </c>
      <c r="D165" s="15">
        <v>528.29999999999995</v>
      </c>
      <c r="E165" s="15">
        <v>528.29999999999995</v>
      </c>
      <c r="F165" s="15">
        <v>528.29999999999995</v>
      </c>
      <c r="G165" s="15">
        <f t="shared" si="22"/>
        <v>0</v>
      </c>
      <c r="H165" s="16"/>
      <c r="I165" s="15">
        <v>528.29999999999995</v>
      </c>
      <c r="J165" s="15">
        <v>528.29999999999995</v>
      </c>
      <c r="K165" s="15">
        <f t="shared" si="20"/>
        <v>0</v>
      </c>
      <c r="L165" s="15">
        <v>528.29999999999995</v>
      </c>
      <c r="M165" s="15">
        <v>528.29999999999995</v>
      </c>
      <c r="N165" s="78">
        <f t="shared" si="21"/>
        <v>0</v>
      </c>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c r="FW165" s="25"/>
      <c r="FX165" s="25"/>
      <c r="FY165" s="25"/>
      <c r="FZ165" s="25"/>
      <c r="GA165" s="25"/>
      <c r="GB165" s="25"/>
      <c r="GC165" s="25"/>
      <c r="GD165" s="25"/>
      <c r="GE165" s="25"/>
      <c r="GF165" s="25"/>
      <c r="GG165" s="25"/>
      <c r="GH165" s="25"/>
      <c r="GI165" s="25"/>
      <c r="GJ165" s="25"/>
      <c r="GK165" s="25"/>
      <c r="GL165" s="25"/>
      <c r="GM165" s="25"/>
      <c r="GN165" s="25"/>
      <c r="GO165" s="25"/>
      <c r="GP165" s="25"/>
      <c r="GQ165" s="25"/>
      <c r="GR165" s="25"/>
      <c r="GS165" s="25"/>
      <c r="GT165" s="25"/>
      <c r="GU165" s="25"/>
      <c r="GV165" s="25"/>
      <c r="GW165" s="25"/>
      <c r="GX165" s="25"/>
      <c r="GY165" s="25"/>
      <c r="GZ165" s="25"/>
      <c r="HA165" s="25"/>
      <c r="HB165" s="25"/>
      <c r="HC165" s="25"/>
      <c r="HD165" s="25"/>
      <c r="HE165" s="25"/>
      <c r="HF165" s="25"/>
      <c r="HG165" s="25"/>
      <c r="HH165" s="25"/>
      <c r="HI165" s="25"/>
      <c r="HJ165" s="25"/>
      <c r="HK165" s="25"/>
      <c r="HL165" s="25"/>
      <c r="HM165" s="25"/>
      <c r="HN165" s="25"/>
      <c r="HO165" s="25"/>
      <c r="HP165" s="25"/>
      <c r="HQ165" s="25"/>
      <c r="HR165" s="25"/>
      <c r="HS165" s="25"/>
      <c r="HT165" s="25"/>
      <c r="HU165" s="25"/>
      <c r="HV165" s="25"/>
      <c r="HW165" s="25"/>
      <c r="HX165" s="25"/>
      <c r="HY165" s="25"/>
      <c r="HZ165" s="25"/>
      <c r="IA165" s="25"/>
      <c r="IB165" s="25"/>
      <c r="IC165" s="25"/>
      <c r="ID165" s="25"/>
      <c r="IE165" s="25"/>
      <c r="IF165" s="25"/>
      <c r="IG165" s="25"/>
      <c r="IH165" s="25"/>
      <c r="II165" s="25"/>
      <c r="IJ165" s="25"/>
      <c r="IK165" s="25"/>
      <c r="IL165" s="25"/>
      <c r="IM165" s="25"/>
      <c r="IN165" s="25"/>
    </row>
    <row r="166" spans="1:248" s="49" customFormat="1" ht="63" x14ac:dyDescent="0.25">
      <c r="A166" s="10" t="s">
        <v>286</v>
      </c>
      <c r="B166" s="32" t="s">
        <v>294</v>
      </c>
      <c r="C166" s="15">
        <v>3000</v>
      </c>
      <c r="D166" s="15">
        <v>3000</v>
      </c>
      <c r="E166" s="15">
        <v>3000</v>
      </c>
      <c r="F166" s="15">
        <v>3000</v>
      </c>
      <c r="G166" s="15">
        <f t="shared" si="22"/>
        <v>0</v>
      </c>
      <c r="H166" s="16"/>
      <c r="I166" s="15">
        <v>3000</v>
      </c>
      <c r="J166" s="15">
        <v>3000</v>
      </c>
      <c r="K166" s="15">
        <f t="shared" si="20"/>
        <v>0</v>
      </c>
      <c r="L166" s="15">
        <v>3000</v>
      </c>
      <c r="M166" s="15">
        <v>3000</v>
      </c>
      <c r="N166" s="78">
        <f t="shared" si="21"/>
        <v>0</v>
      </c>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c r="HZ166" s="25"/>
      <c r="IA166" s="25"/>
      <c r="IB166" s="25"/>
      <c r="IC166" s="25"/>
      <c r="ID166" s="25"/>
      <c r="IE166" s="25"/>
      <c r="IF166" s="25"/>
      <c r="IG166" s="25"/>
      <c r="IH166" s="25"/>
      <c r="II166" s="25"/>
      <c r="IJ166" s="25"/>
      <c r="IK166" s="25"/>
      <c r="IL166" s="25"/>
      <c r="IM166" s="25"/>
      <c r="IN166" s="25"/>
    </row>
    <row r="167" spans="1:248" s="49" customFormat="1" ht="78.75" x14ac:dyDescent="0.25">
      <c r="A167" s="63" t="s">
        <v>286</v>
      </c>
      <c r="B167" s="32" t="s">
        <v>295</v>
      </c>
      <c r="C167" s="15">
        <v>3353.7</v>
      </c>
      <c r="D167" s="15">
        <v>3353.7</v>
      </c>
      <c r="E167" s="15">
        <v>3353.7</v>
      </c>
      <c r="F167" s="15">
        <v>3353.7</v>
      </c>
      <c r="G167" s="15">
        <f t="shared" si="22"/>
        <v>0</v>
      </c>
      <c r="H167" s="16"/>
      <c r="I167" s="15">
        <v>3353.7</v>
      </c>
      <c r="J167" s="15">
        <v>3353.7</v>
      </c>
      <c r="K167" s="15">
        <f t="shared" si="20"/>
        <v>0</v>
      </c>
      <c r="L167" s="15">
        <v>3353.7</v>
      </c>
      <c r="M167" s="15">
        <v>3353.7</v>
      </c>
      <c r="N167" s="78">
        <f t="shared" si="21"/>
        <v>0</v>
      </c>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c r="HZ167" s="25"/>
      <c r="IA167" s="25"/>
      <c r="IB167" s="25"/>
      <c r="IC167" s="25"/>
      <c r="ID167" s="25"/>
      <c r="IE167" s="25"/>
      <c r="IF167" s="25"/>
      <c r="IG167" s="25"/>
      <c r="IH167" s="25"/>
      <c r="II167" s="25"/>
      <c r="IJ167" s="25"/>
      <c r="IK167" s="25"/>
      <c r="IL167" s="25"/>
      <c r="IM167" s="25"/>
      <c r="IN167" s="25"/>
    </row>
    <row r="168" spans="1:248" s="49" customFormat="1" ht="31.5" x14ac:dyDescent="0.25">
      <c r="A168" s="63" t="s">
        <v>296</v>
      </c>
      <c r="B168" s="32" t="s">
        <v>297</v>
      </c>
      <c r="C168" s="15">
        <v>21192.1</v>
      </c>
      <c r="D168" s="15">
        <v>21192.1</v>
      </c>
      <c r="E168" s="15">
        <v>21192.1</v>
      </c>
      <c r="F168" s="15">
        <v>21192.1</v>
      </c>
      <c r="G168" s="15">
        <f t="shared" si="22"/>
        <v>0</v>
      </c>
      <c r="H168" s="16"/>
      <c r="I168" s="15">
        <v>21192.1</v>
      </c>
      <c r="J168" s="15">
        <v>21192.1</v>
      </c>
      <c r="K168" s="15">
        <f t="shared" si="20"/>
        <v>0</v>
      </c>
      <c r="L168" s="15">
        <v>21192.1</v>
      </c>
      <c r="M168" s="15">
        <v>21192.1</v>
      </c>
      <c r="N168" s="78">
        <f t="shared" si="21"/>
        <v>0</v>
      </c>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c r="HZ168" s="25"/>
      <c r="IA168" s="25"/>
      <c r="IB168" s="25"/>
      <c r="IC168" s="25"/>
      <c r="ID168" s="25"/>
      <c r="IE168" s="25"/>
      <c r="IF168" s="25"/>
      <c r="IG168" s="25"/>
      <c r="IH168" s="25"/>
      <c r="II168" s="25"/>
      <c r="IJ168" s="25"/>
      <c r="IK168" s="25"/>
      <c r="IL168" s="25"/>
      <c r="IM168" s="25"/>
      <c r="IN168" s="25"/>
    </row>
    <row r="169" spans="1:248" s="49" customFormat="1" ht="47.25" x14ac:dyDescent="0.25">
      <c r="A169" s="63" t="s">
        <v>296</v>
      </c>
      <c r="B169" s="32" t="s">
        <v>298</v>
      </c>
      <c r="C169" s="15">
        <v>1216.5</v>
      </c>
      <c r="D169" s="15">
        <v>1216.5</v>
      </c>
      <c r="E169" s="15">
        <v>1216.5</v>
      </c>
      <c r="F169" s="15">
        <v>1216.5</v>
      </c>
      <c r="G169" s="15">
        <f t="shared" si="22"/>
        <v>0</v>
      </c>
      <c r="H169" s="16"/>
      <c r="I169" s="15">
        <v>1216.5</v>
      </c>
      <c r="J169" s="15">
        <v>1216.5</v>
      </c>
      <c r="K169" s="15">
        <f t="shared" si="20"/>
        <v>0</v>
      </c>
      <c r="L169" s="15">
        <v>1216.5</v>
      </c>
      <c r="M169" s="15">
        <v>1216.5</v>
      </c>
      <c r="N169" s="78">
        <f t="shared" si="21"/>
        <v>0</v>
      </c>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c r="FW169" s="25"/>
      <c r="FX169" s="25"/>
      <c r="FY169" s="25"/>
      <c r="FZ169" s="25"/>
      <c r="GA169" s="25"/>
      <c r="GB169" s="25"/>
      <c r="GC169" s="25"/>
      <c r="GD169" s="25"/>
      <c r="GE169" s="25"/>
      <c r="GF169" s="25"/>
      <c r="GG169" s="25"/>
      <c r="GH169" s="25"/>
      <c r="GI169" s="25"/>
      <c r="GJ169" s="25"/>
      <c r="GK169" s="25"/>
      <c r="GL169" s="25"/>
      <c r="GM169" s="25"/>
      <c r="GN169" s="25"/>
      <c r="GO169" s="25"/>
      <c r="GP169" s="25"/>
      <c r="GQ169" s="25"/>
      <c r="GR169" s="25"/>
      <c r="GS169" s="25"/>
      <c r="GT169" s="25"/>
      <c r="GU169" s="25"/>
      <c r="GV169" s="25"/>
      <c r="GW169" s="25"/>
      <c r="GX169" s="25"/>
      <c r="GY169" s="25"/>
      <c r="GZ169" s="25"/>
      <c r="HA169" s="25"/>
      <c r="HB169" s="25"/>
      <c r="HC169" s="25"/>
      <c r="HD169" s="25"/>
      <c r="HE169" s="25"/>
      <c r="HF169" s="25"/>
      <c r="HG169" s="25"/>
      <c r="HH169" s="25"/>
      <c r="HI169" s="25"/>
      <c r="HJ169" s="25"/>
      <c r="HK169" s="25"/>
      <c r="HL169" s="25"/>
      <c r="HM169" s="25"/>
      <c r="HN169" s="25"/>
      <c r="HO169" s="25"/>
      <c r="HP169" s="25"/>
      <c r="HQ169" s="25"/>
      <c r="HR169" s="25"/>
      <c r="HS169" s="25"/>
      <c r="HT169" s="25"/>
      <c r="HU169" s="25"/>
      <c r="HV169" s="25"/>
      <c r="HW169" s="25"/>
      <c r="HX169" s="25"/>
      <c r="HY169" s="25"/>
      <c r="HZ169" s="25"/>
      <c r="IA169" s="25"/>
      <c r="IB169" s="25"/>
      <c r="IC169" s="25"/>
      <c r="ID169" s="25"/>
      <c r="IE169" s="25"/>
      <c r="IF169" s="25"/>
      <c r="IG169" s="25"/>
      <c r="IH169" s="25"/>
      <c r="II169" s="25"/>
      <c r="IJ169" s="25"/>
      <c r="IK169" s="25"/>
      <c r="IL169" s="25"/>
      <c r="IM169" s="25"/>
      <c r="IN169" s="25"/>
    </row>
    <row r="170" spans="1:248" s="49" customFormat="1" ht="47.25" x14ac:dyDescent="0.25">
      <c r="A170" s="63" t="s">
        <v>296</v>
      </c>
      <c r="B170" s="32" t="s">
        <v>299</v>
      </c>
      <c r="C170" s="15">
        <v>518</v>
      </c>
      <c r="D170" s="15">
        <v>518</v>
      </c>
      <c r="E170" s="15">
        <v>518</v>
      </c>
      <c r="F170" s="15">
        <v>518</v>
      </c>
      <c r="G170" s="15">
        <f t="shared" si="22"/>
        <v>0</v>
      </c>
      <c r="H170" s="16"/>
      <c r="I170" s="15">
        <v>518</v>
      </c>
      <c r="J170" s="15">
        <v>518</v>
      </c>
      <c r="K170" s="15">
        <f t="shared" si="20"/>
        <v>0</v>
      </c>
      <c r="L170" s="15">
        <v>518</v>
      </c>
      <c r="M170" s="15">
        <v>518</v>
      </c>
      <c r="N170" s="78">
        <f t="shared" si="21"/>
        <v>0</v>
      </c>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c r="FW170" s="25"/>
      <c r="FX170" s="25"/>
      <c r="FY170" s="25"/>
      <c r="FZ170" s="25"/>
      <c r="GA170" s="25"/>
      <c r="GB170" s="25"/>
      <c r="GC170" s="25"/>
      <c r="GD170" s="25"/>
      <c r="GE170" s="25"/>
      <c r="GF170" s="25"/>
      <c r="GG170" s="25"/>
      <c r="GH170" s="25"/>
      <c r="GI170" s="25"/>
      <c r="GJ170" s="25"/>
      <c r="GK170" s="25"/>
      <c r="GL170" s="25"/>
      <c r="GM170" s="25"/>
      <c r="GN170" s="25"/>
      <c r="GO170" s="25"/>
      <c r="GP170" s="25"/>
      <c r="GQ170" s="25"/>
      <c r="GR170" s="25"/>
      <c r="GS170" s="25"/>
      <c r="GT170" s="25"/>
      <c r="GU170" s="25"/>
      <c r="GV170" s="25"/>
      <c r="GW170" s="25"/>
      <c r="GX170" s="25"/>
      <c r="GY170" s="25"/>
      <c r="GZ170" s="25"/>
      <c r="HA170" s="25"/>
      <c r="HB170" s="25"/>
      <c r="HC170" s="25"/>
      <c r="HD170" s="25"/>
      <c r="HE170" s="25"/>
      <c r="HF170" s="25"/>
      <c r="HG170" s="25"/>
      <c r="HH170" s="25"/>
      <c r="HI170" s="25"/>
      <c r="HJ170" s="25"/>
      <c r="HK170" s="25"/>
      <c r="HL170" s="25"/>
      <c r="HM170" s="25"/>
      <c r="HN170" s="25"/>
      <c r="HO170" s="25"/>
      <c r="HP170" s="25"/>
      <c r="HQ170" s="25"/>
      <c r="HR170" s="25"/>
      <c r="HS170" s="25"/>
      <c r="HT170" s="25"/>
      <c r="HU170" s="25"/>
      <c r="HV170" s="25"/>
      <c r="HW170" s="25"/>
      <c r="HX170" s="25"/>
      <c r="HY170" s="25"/>
      <c r="HZ170" s="25"/>
      <c r="IA170" s="25"/>
      <c r="IB170" s="25"/>
      <c r="IC170" s="25"/>
      <c r="ID170" s="25"/>
      <c r="IE170" s="25"/>
      <c r="IF170" s="25"/>
      <c r="IG170" s="25"/>
      <c r="IH170" s="25"/>
      <c r="II170" s="25"/>
      <c r="IJ170" s="25"/>
      <c r="IK170" s="25"/>
      <c r="IL170" s="25"/>
      <c r="IM170" s="25"/>
      <c r="IN170" s="25"/>
    </row>
    <row r="171" spans="1:248" s="17" customFormat="1" ht="78.75" x14ac:dyDescent="0.25">
      <c r="A171" s="63" t="s">
        <v>296</v>
      </c>
      <c r="B171" s="32" t="s">
        <v>300</v>
      </c>
      <c r="C171" s="15">
        <v>917.6</v>
      </c>
      <c r="D171" s="15">
        <v>917.6</v>
      </c>
      <c r="E171" s="15">
        <v>917.6</v>
      </c>
      <c r="F171" s="15">
        <v>917.6</v>
      </c>
      <c r="G171" s="15">
        <f t="shared" si="22"/>
        <v>0</v>
      </c>
      <c r="H171" s="16"/>
      <c r="I171" s="15">
        <v>917.6</v>
      </c>
      <c r="J171" s="15">
        <v>917.6</v>
      </c>
      <c r="K171" s="15">
        <f t="shared" si="20"/>
        <v>0</v>
      </c>
      <c r="L171" s="15">
        <v>917.6</v>
      </c>
      <c r="M171" s="15">
        <v>917.6</v>
      </c>
      <c r="N171" s="78">
        <f t="shared" si="21"/>
        <v>0</v>
      </c>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5"/>
      <c r="EB171" s="25"/>
      <c r="EC171" s="25"/>
      <c r="ED171" s="25"/>
      <c r="EE171" s="25"/>
      <c r="EF171" s="25"/>
      <c r="EG171" s="25"/>
      <c r="EH171" s="25"/>
      <c r="EI171" s="25"/>
      <c r="EJ171" s="25"/>
      <c r="EK171" s="25"/>
      <c r="EL171" s="25"/>
      <c r="EM171" s="25"/>
      <c r="EN171" s="25"/>
      <c r="EO171" s="25"/>
      <c r="EP171" s="25"/>
      <c r="EQ171" s="25"/>
      <c r="ER171" s="25"/>
      <c r="ES171" s="25"/>
      <c r="ET171" s="25"/>
      <c r="EU171" s="25"/>
      <c r="EV171" s="25"/>
      <c r="EW171" s="25"/>
      <c r="EX171" s="25"/>
      <c r="EY171" s="25"/>
      <c r="EZ171" s="25"/>
      <c r="FA171" s="25"/>
      <c r="FB171" s="25"/>
      <c r="FC171" s="25"/>
      <c r="FD171" s="25"/>
      <c r="FE171" s="25"/>
      <c r="FF171" s="25"/>
      <c r="FG171" s="25"/>
      <c r="FH171" s="25"/>
      <c r="FI171" s="25"/>
      <c r="FJ171" s="25"/>
      <c r="FK171" s="25"/>
      <c r="FL171" s="25"/>
      <c r="FM171" s="25"/>
      <c r="FN171" s="25"/>
      <c r="FO171" s="25"/>
      <c r="FP171" s="25"/>
      <c r="FQ171" s="25"/>
      <c r="FR171" s="25"/>
      <c r="FS171" s="25"/>
      <c r="FT171" s="25"/>
      <c r="FU171" s="25"/>
      <c r="FV171" s="25"/>
      <c r="FW171" s="25"/>
      <c r="FX171" s="25"/>
      <c r="FY171" s="25"/>
      <c r="FZ171" s="25"/>
      <c r="GA171" s="25"/>
      <c r="GB171" s="25"/>
      <c r="GC171" s="25"/>
      <c r="GD171" s="25"/>
      <c r="GE171" s="25"/>
      <c r="GF171" s="25"/>
      <c r="GG171" s="25"/>
      <c r="GH171" s="25"/>
      <c r="GI171" s="25"/>
      <c r="GJ171" s="25"/>
      <c r="GK171" s="25"/>
      <c r="GL171" s="25"/>
      <c r="GM171" s="25"/>
      <c r="GN171" s="25"/>
      <c r="GO171" s="25"/>
      <c r="GP171" s="25"/>
      <c r="GQ171" s="25"/>
      <c r="GR171" s="25"/>
      <c r="GS171" s="25"/>
      <c r="GT171" s="25"/>
      <c r="GU171" s="25"/>
      <c r="GV171" s="25"/>
      <c r="GW171" s="25"/>
      <c r="GX171" s="25"/>
      <c r="GY171" s="25"/>
      <c r="GZ171" s="25"/>
      <c r="HA171" s="25"/>
      <c r="HB171" s="25"/>
      <c r="HC171" s="25"/>
      <c r="HD171" s="25"/>
      <c r="HE171" s="25"/>
      <c r="HF171" s="25"/>
      <c r="HG171" s="25"/>
      <c r="HH171" s="25"/>
      <c r="HI171" s="25"/>
      <c r="HJ171" s="25"/>
      <c r="HK171" s="25"/>
      <c r="HL171" s="25"/>
      <c r="HM171" s="25"/>
      <c r="HN171" s="25"/>
      <c r="HO171" s="25"/>
      <c r="HP171" s="25"/>
      <c r="HQ171" s="25"/>
      <c r="HR171" s="25"/>
      <c r="HS171" s="25"/>
      <c r="HT171" s="25"/>
      <c r="HU171" s="25"/>
      <c r="HV171" s="25"/>
      <c r="HW171" s="25"/>
      <c r="HX171" s="25"/>
      <c r="HY171" s="25"/>
      <c r="HZ171" s="25"/>
      <c r="IA171" s="25"/>
      <c r="IB171" s="25"/>
      <c r="IC171" s="25"/>
      <c r="ID171" s="25"/>
      <c r="IE171" s="25"/>
      <c r="IF171" s="25"/>
      <c r="IG171" s="25"/>
      <c r="IH171" s="25"/>
      <c r="II171" s="25"/>
      <c r="IJ171" s="25"/>
      <c r="IK171" s="25"/>
      <c r="IL171" s="25"/>
      <c r="IM171" s="25"/>
      <c r="IN171" s="25"/>
    </row>
    <row r="172" spans="1:248" s="17" customFormat="1" ht="126" x14ac:dyDescent="0.25">
      <c r="A172" s="63" t="s">
        <v>296</v>
      </c>
      <c r="B172" s="32" t="s">
        <v>301</v>
      </c>
      <c r="C172" s="15">
        <v>0</v>
      </c>
      <c r="D172" s="15">
        <v>0</v>
      </c>
      <c r="E172" s="15">
        <v>0</v>
      </c>
      <c r="F172" s="15">
        <v>0</v>
      </c>
      <c r="G172" s="15">
        <f t="shared" si="22"/>
        <v>0</v>
      </c>
      <c r="H172" s="16"/>
      <c r="I172" s="22">
        <v>0</v>
      </c>
      <c r="J172" s="22">
        <v>0</v>
      </c>
      <c r="K172" s="15">
        <f t="shared" si="20"/>
        <v>0</v>
      </c>
      <c r="L172" s="22">
        <v>0</v>
      </c>
      <c r="M172" s="22">
        <v>0</v>
      </c>
      <c r="N172" s="78">
        <f t="shared" si="21"/>
        <v>0</v>
      </c>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c r="FW172" s="25"/>
      <c r="FX172" s="25"/>
      <c r="FY172" s="25"/>
      <c r="FZ172" s="25"/>
      <c r="GA172" s="25"/>
      <c r="GB172" s="25"/>
      <c r="GC172" s="25"/>
      <c r="GD172" s="25"/>
      <c r="GE172" s="25"/>
      <c r="GF172" s="25"/>
      <c r="GG172" s="25"/>
      <c r="GH172" s="25"/>
      <c r="GI172" s="25"/>
      <c r="GJ172" s="25"/>
      <c r="GK172" s="25"/>
      <c r="GL172" s="25"/>
      <c r="GM172" s="25"/>
      <c r="GN172" s="25"/>
      <c r="GO172" s="25"/>
      <c r="GP172" s="25"/>
      <c r="GQ172" s="25"/>
      <c r="GR172" s="25"/>
      <c r="GS172" s="25"/>
      <c r="GT172" s="25"/>
      <c r="GU172" s="25"/>
      <c r="GV172" s="25"/>
      <c r="GW172" s="25"/>
      <c r="GX172" s="25"/>
      <c r="GY172" s="25"/>
      <c r="GZ172" s="25"/>
      <c r="HA172" s="25"/>
      <c r="HB172" s="25"/>
      <c r="HC172" s="25"/>
      <c r="HD172" s="25"/>
      <c r="HE172" s="25"/>
      <c r="HF172" s="25"/>
      <c r="HG172" s="25"/>
      <c r="HH172" s="25"/>
      <c r="HI172" s="25"/>
      <c r="HJ172" s="25"/>
      <c r="HK172" s="25"/>
      <c r="HL172" s="25"/>
      <c r="HM172" s="25"/>
      <c r="HN172" s="25"/>
      <c r="HO172" s="25"/>
      <c r="HP172" s="25"/>
      <c r="HQ172" s="25"/>
      <c r="HR172" s="25"/>
      <c r="HS172" s="25"/>
      <c r="HT172" s="25"/>
      <c r="HU172" s="25"/>
      <c r="HV172" s="25"/>
      <c r="HW172" s="25"/>
      <c r="HX172" s="25"/>
      <c r="HY172" s="25"/>
      <c r="HZ172" s="25"/>
      <c r="IA172" s="25"/>
      <c r="IB172" s="25"/>
      <c r="IC172" s="25"/>
      <c r="ID172" s="25"/>
      <c r="IE172" s="25"/>
      <c r="IF172" s="25"/>
      <c r="IG172" s="25"/>
      <c r="IH172" s="25"/>
      <c r="II172" s="25"/>
      <c r="IJ172" s="25"/>
      <c r="IK172" s="25"/>
      <c r="IL172" s="25"/>
      <c r="IM172" s="25"/>
      <c r="IN172" s="25"/>
    </row>
    <row r="173" spans="1:248" s="17" customFormat="1" ht="110.25" x14ac:dyDescent="0.25">
      <c r="A173" s="63" t="s">
        <v>296</v>
      </c>
      <c r="B173" s="32" t="s">
        <v>302</v>
      </c>
      <c r="C173" s="15">
        <v>1568.7</v>
      </c>
      <c r="D173" s="15">
        <v>1568.7</v>
      </c>
      <c r="E173" s="15">
        <v>1568.7</v>
      </c>
      <c r="F173" s="15">
        <v>1568.7</v>
      </c>
      <c r="G173" s="15">
        <f t="shared" si="22"/>
        <v>0</v>
      </c>
      <c r="H173" s="16"/>
      <c r="I173" s="22">
        <v>0</v>
      </c>
      <c r="J173" s="22">
        <v>0</v>
      </c>
      <c r="K173" s="15">
        <f t="shared" si="20"/>
        <v>0</v>
      </c>
      <c r="L173" s="22">
        <v>1500</v>
      </c>
      <c r="M173" s="22">
        <v>1500</v>
      </c>
      <c r="N173" s="78">
        <f t="shared" si="21"/>
        <v>0</v>
      </c>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5"/>
      <c r="EB173" s="25"/>
      <c r="EC173" s="25"/>
      <c r="ED173" s="25"/>
      <c r="EE173" s="25"/>
      <c r="EF173" s="25"/>
      <c r="EG173" s="25"/>
      <c r="EH173" s="25"/>
      <c r="EI173" s="25"/>
      <c r="EJ173" s="25"/>
      <c r="EK173" s="25"/>
      <c r="EL173" s="25"/>
      <c r="EM173" s="25"/>
      <c r="EN173" s="25"/>
      <c r="EO173" s="25"/>
      <c r="EP173" s="25"/>
      <c r="EQ173" s="25"/>
      <c r="ER173" s="25"/>
      <c r="ES173" s="25"/>
      <c r="ET173" s="25"/>
      <c r="EU173" s="25"/>
      <c r="EV173" s="25"/>
      <c r="EW173" s="25"/>
      <c r="EX173" s="25"/>
      <c r="EY173" s="25"/>
      <c r="EZ173" s="25"/>
      <c r="FA173" s="25"/>
      <c r="FB173" s="25"/>
      <c r="FC173" s="25"/>
      <c r="FD173" s="25"/>
      <c r="FE173" s="25"/>
      <c r="FF173" s="25"/>
      <c r="FG173" s="25"/>
      <c r="FH173" s="25"/>
      <c r="FI173" s="25"/>
      <c r="FJ173" s="25"/>
      <c r="FK173" s="25"/>
      <c r="FL173" s="25"/>
      <c r="FM173" s="25"/>
      <c r="FN173" s="25"/>
      <c r="FO173" s="25"/>
      <c r="FP173" s="25"/>
      <c r="FQ173" s="25"/>
      <c r="FR173" s="25"/>
      <c r="FS173" s="25"/>
      <c r="FT173" s="25"/>
      <c r="FU173" s="25"/>
      <c r="FV173" s="25"/>
      <c r="FW173" s="25"/>
      <c r="FX173" s="25"/>
      <c r="FY173" s="25"/>
      <c r="FZ173" s="25"/>
      <c r="GA173" s="25"/>
      <c r="GB173" s="25"/>
      <c r="GC173" s="25"/>
      <c r="GD173" s="25"/>
      <c r="GE173" s="25"/>
      <c r="GF173" s="25"/>
      <c r="GG173" s="25"/>
      <c r="GH173" s="25"/>
      <c r="GI173" s="25"/>
      <c r="GJ173" s="25"/>
      <c r="GK173" s="25"/>
      <c r="GL173" s="25"/>
      <c r="GM173" s="25"/>
      <c r="GN173" s="25"/>
      <c r="GO173" s="25"/>
      <c r="GP173" s="25"/>
      <c r="GQ173" s="25"/>
      <c r="GR173" s="25"/>
      <c r="GS173" s="25"/>
      <c r="GT173" s="25"/>
      <c r="GU173" s="25"/>
      <c r="GV173" s="25"/>
      <c r="GW173" s="25"/>
      <c r="GX173" s="25"/>
      <c r="GY173" s="25"/>
      <c r="GZ173" s="25"/>
      <c r="HA173" s="25"/>
      <c r="HB173" s="25"/>
      <c r="HC173" s="25"/>
      <c r="HD173" s="25"/>
      <c r="HE173" s="25"/>
      <c r="HF173" s="25"/>
      <c r="HG173" s="25"/>
      <c r="HH173" s="25"/>
      <c r="HI173" s="25"/>
      <c r="HJ173" s="25"/>
      <c r="HK173" s="25"/>
      <c r="HL173" s="25"/>
      <c r="HM173" s="25"/>
      <c r="HN173" s="25"/>
      <c r="HO173" s="25"/>
      <c r="HP173" s="25"/>
      <c r="HQ173" s="25"/>
      <c r="HR173" s="25"/>
      <c r="HS173" s="25"/>
      <c r="HT173" s="25"/>
      <c r="HU173" s="25"/>
      <c r="HV173" s="25"/>
      <c r="HW173" s="25"/>
      <c r="HX173" s="25"/>
      <c r="HY173" s="25"/>
      <c r="HZ173" s="25"/>
      <c r="IA173" s="25"/>
      <c r="IB173" s="25"/>
      <c r="IC173" s="25"/>
      <c r="ID173" s="25"/>
      <c r="IE173" s="25"/>
      <c r="IF173" s="25"/>
      <c r="IG173" s="25"/>
      <c r="IH173" s="25"/>
      <c r="II173" s="25"/>
      <c r="IJ173" s="25"/>
      <c r="IK173" s="25"/>
      <c r="IL173" s="25"/>
      <c r="IM173" s="25"/>
      <c r="IN173" s="25"/>
    </row>
    <row r="174" spans="1:248" s="17" customFormat="1" ht="63" x14ac:dyDescent="0.25">
      <c r="A174" s="63" t="s">
        <v>296</v>
      </c>
      <c r="B174" s="32" t="s">
        <v>303</v>
      </c>
      <c r="C174" s="15">
        <v>4156.5</v>
      </c>
      <c r="D174" s="15">
        <v>4156.5</v>
      </c>
      <c r="E174" s="15">
        <v>4156.5</v>
      </c>
      <c r="F174" s="15">
        <v>4156.5</v>
      </c>
      <c r="G174" s="15">
        <f t="shared" si="22"/>
        <v>0</v>
      </c>
      <c r="H174" s="16"/>
      <c r="I174" s="15">
        <v>4156.5</v>
      </c>
      <c r="J174" s="15">
        <v>4156.5</v>
      </c>
      <c r="K174" s="15">
        <f t="shared" si="20"/>
        <v>0</v>
      </c>
      <c r="L174" s="15">
        <v>4156.5</v>
      </c>
      <c r="M174" s="15">
        <v>4156.5</v>
      </c>
      <c r="N174" s="78">
        <f t="shared" si="21"/>
        <v>0</v>
      </c>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5"/>
      <c r="EB174" s="25"/>
      <c r="EC174" s="25"/>
      <c r="ED174" s="25"/>
      <c r="EE174" s="25"/>
      <c r="EF174" s="25"/>
      <c r="EG174" s="25"/>
      <c r="EH174" s="25"/>
      <c r="EI174" s="25"/>
      <c r="EJ174" s="25"/>
      <c r="EK174" s="25"/>
      <c r="EL174" s="25"/>
      <c r="EM174" s="25"/>
      <c r="EN174" s="25"/>
      <c r="EO174" s="25"/>
      <c r="EP174" s="25"/>
      <c r="EQ174" s="25"/>
      <c r="ER174" s="25"/>
      <c r="ES174" s="25"/>
      <c r="ET174" s="25"/>
      <c r="EU174" s="25"/>
      <c r="EV174" s="25"/>
      <c r="EW174" s="25"/>
      <c r="EX174" s="25"/>
      <c r="EY174" s="25"/>
      <c r="EZ174" s="25"/>
      <c r="FA174" s="25"/>
      <c r="FB174" s="25"/>
      <c r="FC174" s="25"/>
      <c r="FD174" s="25"/>
      <c r="FE174" s="25"/>
      <c r="FF174" s="25"/>
      <c r="FG174" s="25"/>
      <c r="FH174" s="25"/>
      <c r="FI174" s="25"/>
      <c r="FJ174" s="25"/>
      <c r="FK174" s="25"/>
      <c r="FL174" s="25"/>
      <c r="FM174" s="25"/>
      <c r="FN174" s="25"/>
      <c r="FO174" s="25"/>
      <c r="FP174" s="25"/>
      <c r="FQ174" s="25"/>
      <c r="FR174" s="25"/>
      <c r="FS174" s="25"/>
      <c r="FT174" s="25"/>
      <c r="FU174" s="25"/>
      <c r="FV174" s="25"/>
      <c r="FW174" s="25"/>
      <c r="FX174" s="25"/>
      <c r="FY174" s="25"/>
      <c r="FZ174" s="25"/>
      <c r="GA174" s="25"/>
      <c r="GB174" s="25"/>
      <c r="GC174" s="25"/>
      <c r="GD174" s="25"/>
      <c r="GE174" s="25"/>
      <c r="GF174" s="25"/>
      <c r="GG174" s="25"/>
      <c r="GH174" s="25"/>
      <c r="GI174" s="25"/>
      <c r="GJ174" s="25"/>
      <c r="GK174" s="25"/>
      <c r="GL174" s="25"/>
      <c r="GM174" s="25"/>
      <c r="GN174" s="25"/>
      <c r="GO174" s="25"/>
      <c r="GP174" s="25"/>
      <c r="GQ174" s="25"/>
      <c r="GR174" s="25"/>
      <c r="GS174" s="25"/>
      <c r="GT174" s="25"/>
      <c r="GU174" s="25"/>
      <c r="GV174" s="25"/>
      <c r="GW174" s="25"/>
      <c r="GX174" s="25"/>
      <c r="GY174" s="25"/>
      <c r="GZ174" s="25"/>
      <c r="HA174" s="25"/>
      <c r="HB174" s="25"/>
      <c r="HC174" s="25"/>
      <c r="HD174" s="25"/>
      <c r="HE174" s="25"/>
      <c r="HF174" s="25"/>
      <c r="HG174" s="25"/>
      <c r="HH174" s="25"/>
      <c r="HI174" s="25"/>
      <c r="HJ174" s="25"/>
      <c r="HK174" s="25"/>
      <c r="HL174" s="25"/>
      <c r="HM174" s="25"/>
      <c r="HN174" s="25"/>
      <c r="HO174" s="25"/>
      <c r="HP174" s="25"/>
      <c r="HQ174" s="25"/>
      <c r="HR174" s="25"/>
      <c r="HS174" s="25"/>
      <c r="HT174" s="25"/>
      <c r="HU174" s="25"/>
      <c r="HV174" s="25"/>
      <c r="HW174" s="25"/>
      <c r="HX174" s="25"/>
      <c r="HY174" s="25"/>
      <c r="HZ174" s="25"/>
      <c r="IA174" s="25"/>
      <c r="IB174" s="25"/>
      <c r="IC174" s="25"/>
      <c r="ID174" s="25"/>
      <c r="IE174" s="25"/>
      <c r="IF174" s="25"/>
      <c r="IG174" s="25"/>
      <c r="IH174" s="25"/>
      <c r="II174" s="25"/>
      <c r="IJ174" s="25"/>
      <c r="IK174" s="25"/>
      <c r="IL174" s="25"/>
      <c r="IM174" s="25"/>
      <c r="IN174" s="25"/>
    </row>
    <row r="175" spans="1:248" s="17" customFormat="1" ht="63" x14ac:dyDescent="0.25">
      <c r="A175" s="63" t="s">
        <v>296</v>
      </c>
      <c r="B175" s="32" t="s">
        <v>304</v>
      </c>
      <c r="C175" s="15">
        <v>1028.8</v>
      </c>
      <c r="D175" s="15">
        <v>1028.8</v>
      </c>
      <c r="E175" s="15">
        <v>1028.8</v>
      </c>
      <c r="F175" s="15">
        <v>1028.8</v>
      </c>
      <c r="G175" s="15">
        <f t="shared" si="22"/>
        <v>0</v>
      </c>
      <c r="H175" s="16"/>
      <c r="I175" s="22">
        <v>1078.8</v>
      </c>
      <c r="J175" s="22">
        <v>1078.8</v>
      </c>
      <c r="K175" s="15">
        <f t="shared" si="20"/>
        <v>0</v>
      </c>
      <c r="L175" s="22">
        <v>1078.8</v>
      </c>
      <c r="M175" s="22">
        <v>1078.8</v>
      </c>
      <c r="N175" s="78">
        <f t="shared" si="21"/>
        <v>0</v>
      </c>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5"/>
      <c r="EY175" s="25"/>
      <c r="EZ175" s="25"/>
      <c r="FA175" s="25"/>
      <c r="FB175" s="25"/>
      <c r="FC175" s="25"/>
      <c r="FD175" s="25"/>
      <c r="FE175" s="25"/>
      <c r="FF175" s="25"/>
      <c r="FG175" s="25"/>
      <c r="FH175" s="25"/>
      <c r="FI175" s="25"/>
      <c r="FJ175" s="25"/>
      <c r="FK175" s="25"/>
      <c r="FL175" s="25"/>
      <c r="FM175" s="25"/>
      <c r="FN175" s="25"/>
      <c r="FO175" s="25"/>
      <c r="FP175" s="25"/>
      <c r="FQ175" s="25"/>
      <c r="FR175" s="25"/>
      <c r="FS175" s="25"/>
      <c r="FT175" s="25"/>
      <c r="FU175" s="25"/>
      <c r="FV175" s="25"/>
      <c r="FW175" s="25"/>
      <c r="FX175" s="25"/>
      <c r="FY175" s="25"/>
      <c r="FZ175" s="25"/>
      <c r="GA175" s="25"/>
      <c r="GB175" s="25"/>
      <c r="GC175" s="25"/>
      <c r="GD175" s="25"/>
      <c r="GE175" s="25"/>
      <c r="GF175" s="25"/>
      <c r="GG175" s="25"/>
      <c r="GH175" s="25"/>
      <c r="GI175" s="25"/>
      <c r="GJ175" s="25"/>
      <c r="GK175" s="25"/>
      <c r="GL175" s="25"/>
      <c r="GM175" s="25"/>
      <c r="GN175" s="25"/>
      <c r="GO175" s="25"/>
      <c r="GP175" s="25"/>
      <c r="GQ175" s="25"/>
      <c r="GR175" s="25"/>
      <c r="GS175" s="25"/>
      <c r="GT175" s="25"/>
      <c r="GU175" s="25"/>
      <c r="GV175" s="25"/>
      <c r="GW175" s="25"/>
      <c r="GX175" s="25"/>
      <c r="GY175" s="25"/>
      <c r="GZ175" s="25"/>
      <c r="HA175" s="25"/>
      <c r="HB175" s="25"/>
      <c r="HC175" s="25"/>
      <c r="HD175" s="25"/>
      <c r="HE175" s="25"/>
      <c r="HF175" s="25"/>
      <c r="HG175" s="25"/>
      <c r="HH175" s="25"/>
      <c r="HI175" s="25"/>
      <c r="HJ175" s="25"/>
      <c r="HK175" s="25"/>
      <c r="HL175" s="25"/>
      <c r="HM175" s="25"/>
      <c r="HN175" s="25"/>
      <c r="HO175" s="25"/>
      <c r="HP175" s="25"/>
      <c r="HQ175" s="25"/>
      <c r="HR175" s="25"/>
      <c r="HS175" s="25"/>
      <c r="HT175" s="25"/>
      <c r="HU175" s="25"/>
      <c r="HV175" s="25"/>
      <c r="HW175" s="25"/>
      <c r="HX175" s="25"/>
      <c r="HY175" s="25"/>
      <c r="HZ175" s="25"/>
      <c r="IA175" s="25"/>
      <c r="IB175" s="25"/>
      <c r="IC175" s="25"/>
      <c r="ID175" s="25"/>
      <c r="IE175" s="25"/>
      <c r="IF175" s="25"/>
      <c r="IG175" s="25"/>
      <c r="IH175" s="25"/>
      <c r="II175" s="25"/>
      <c r="IJ175" s="25"/>
      <c r="IK175" s="25"/>
      <c r="IL175" s="25"/>
      <c r="IM175" s="25"/>
      <c r="IN175" s="25"/>
    </row>
    <row r="176" spans="1:248" ht="78.75" x14ac:dyDescent="0.25">
      <c r="A176" s="63" t="s">
        <v>296</v>
      </c>
      <c r="B176" s="32" t="s">
        <v>305</v>
      </c>
      <c r="C176" s="15">
        <v>1151.5999999999999</v>
      </c>
      <c r="D176" s="15">
        <v>1151.5999999999999</v>
      </c>
      <c r="E176" s="15">
        <v>1151.5999999999999</v>
      </c>
      <c r="F176" s="15">
        <v>1151.5999999999999</v>
      </c>
      <c r="G176" s="15">
        <f t="shared" si="22"/>
        <v>0</v>
      </c>
      <c r="H176" s="16"/>
      <c r="I176" s="15">
        <v>1151.5999999999999</v>
      </c>
      <c r="J176" s="15">
        <v>1151.5999999999999</v>
      </c>
      <c r="K176" s="15">
        <f t="shared" si="20"/>
        <v>0</v>
      </c>
      <c r="L176" s="15">
        <v>1151.5999999999999</v>
      </c>
      <c r="M176" s="15">
        <v>1151.5999999999999</v>
      </c>
      <c r="N176" s="78">
        <f t="shared" si="21"/>
        <v>0</v>
      </c>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c r="HZ176" s="25"/>
      <c r="IA176" s="25"/>
      <c r="IB176" s="25"/>
      <c r="IC176" s="25"/>
      <c r="ID176" s="25"/>
      <c r="IE176" s="25"/>
      <c r="IF176" s="25"/>
      <c r="IG176" s="25"/>
      <c r="IH176" s="25"/>
      <c r="II176" s="25"/>
      <c r="IJ176" s="25"/>
      <c r="IK176" s="25"/>
      <c r="IL176" s="25"/>
      <c r="IM176" s="25"/>
      <c r="IN176" s="25"/>
    </row>
    <row r="177" spans="1:248" ht="78.75" x14ac:dyDescent="0.25">
      <c r="A177" s="59" t="s">
        <v>296</v>
      </c>
      <c r="B177" s="64" t="s">
        <v>306</v>
      </c>
      <c r="C177" s="15">
        <v>12245.1</v>
      </c>
      <c r="D177" s="15">
        <v>12245.1</v>
      </c>
      <c r="E177" s="15">
        <v>12245.1</v>
      </c>
      <c r="F177" s="15">
        <v>12245.1</v>
      </c>
      <c r="G177" s="15">
        <f t="shared" si="22"/>
        <v>0</v>
      </c>
      <c r="H177" s="16"/>
      <c r="I177" s="15">
        <v>12245.1</v>
      </c>
      <c r="J177" s="15">
        <v>12245.1</v>
      </c>
      <c r="K177" s="15">
        <f t="shared" si="20"/>
        <v>0</v>
      </c>
      <c r="L177" s="15">
        <v>12245.1</v>
      </c>
      <c r="M177" s="15">
        <v>12245.1</v>
      </c>
      <c r="N177" s="78">
        <f t="shared" si="21"/>
        <v>0</v>
      </c>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5"/>
      <c r="EY177" s="25"/>
      <c r="EZ177" s="25"/>
      <c r="FA177" s="25"/>
      <c r="FB177" s="25"/>
      <c r="FC177" s="25"/>
      <c r="FD177" s="25"/>
      <c r="FE177" s="25"/>
      <c r="FF177" s="25"/>
      <c r="FG177" s="25"/>
      <c r="FH177" s="25"/>
      <c r="FI177" s="25"/>
      <c r="FJ177" s="25"/>
      <c r="FK177" s="25"/>
      <c r="FL177" s="25"/>
      <c r="FM177" s="25"/>
      <c r="FN177" s="25"/>
      <c r="FO177" s="25"/>
      <c r="FP177" s="25"/>
      <c r="FQ177" s="25"/>
      <c r="FR177" s="25"/>
      <c r="FS177" s="25"/>
      <c r="FT177" s="25"/>
      <c r="FU177" s="25"/>
      <c r="FV177" s="25"/>
      <c r="FW177" s="25"/>
      <c r="FX177" s="25"/>
      <c r="FY177" s="25"/>
      <c r="FZ177" s="25"/>
      <c r="GA177" s="25"/>
      <c r="GB177" s="25"/>
      <c r="GC177" s="25"/>
      <c r="GD177" s="25"/>
      <c r="GE177" s="25"/>
      <c r="GF177" s="25"/>
      <c r="GG177" s="25"/>
      <c r="GH177" s="25"/>
      <c r="GI177" s="25"/>
      <c r="GJ177" s="25"/>
      <c r="GK177" s="25"/>
      <c r="GL177" s="25"/>
      <c r="GM177" s="25"/>
      <c r="GN177" s="25"/>
      <c r="GO177" s="25"/>
      <c r="GP177" s="25"/>
      <c r="GQ177" s="25"/>
      <c r="GR177" s="25"/>
      <c r="GS177" s="25"/>
      <c r="GT177" s="25"/>
      <c r="GU177" s="25"/>
      <c r="GV177" s="25"/>
      <c r="GW177" s="25"/>
      <c r="GX177" s="25"/>
      <c r="GY177" s="25"/>
      <c r="GZ177" s="25"/>
      <c r="HA177" s="25"/>
      <c r="HB177" s="25"/>
      <c r="HC177" s="25"/>
      <c r="HD177" s="25"/>
      <c r="HE177" s="25"/>
      <c r="HF177" s="25"/>
      <c r="HG177" s="25"/>
      <c r="HH177" s="25"/>
      <c r="HI177" s="25"/>
      <c r="HJ177" s="25"/>
      <c r="HK177" s="25"/>
      <c r="HL177" s="25"/>
      <c r="HM177" s="25"/>
      <c r="HN177" s="25"/>
      <c r="HO177" s="25"/>
      <c r="HP177" s="25"/>
      <c r="HQ177" s="25"/>
      <c r="HR177" s="25"/>
      <c r="HS177" s="25"/>
      <c r="HT177" s="25"/>
      <c r="HU177" s="25"/>
      <c r="HV177" s="25"/>
      <c r="HW177" s="25"/>
      <c r="HX177" s="25"/>
      <c r="HY177" s="25"/>
      <c r="HZ177" s="25"/>
      <c r="IA177" s="25"/>
      <c r="IB177" s="25"/>
      <c r="IC177" s="25"/>
      <c r="ID177" s="25"/>
      <c r="IE177" s="25"/>
      <c r="IF177" s="25"/>
      <c r="IG177" s="25"/>
      <c r="IH177" s="25"/>
      <c r="II177" s="25"/>
      <c r="IJ177" s="25"/>
      <c r="IK177" s="25"/>
      <c r="IL177" s="25"/>
      <c r="IM177" s="25"/>
      <c r="IN177" s="25"/>
    </row>
    <row r="178" spans="1:248" s="17" customFormat="1" ht="126" x14ac:dyDescent="0.25">
      <c r="A178" s="63" t="s">
        <v>307</v>
      </c>
      <c r="B178" s="32" t="s">
        <v>308</v>
      </c>
      <c r="C178" s="15">
        <v>3832.8</v>
      </c>
      <c r="D178" s="15">
        <v>3832.8</v>
      </c>
      <c r="E178" s="15">
        <v>3832.8</v>
      </c>
      <c r="F178" s="15">
        <v>3832.8</v>
      </c>
      <c r="G178" s="15">
        <f t="shared" si="22"/>
        <v>0</v>
      </c>
      <c r="H178" s="16"/>
      <c r="I178" s="15">
        <v>3832.8</v>
      </c>
      <c r="J178" s="15">
        <v>3832.8</v>
      </c>
      <c r="K178" s="15">
        <f t="shared" si="20"/>
        <v>0</v>
      </c>
      <c r="L178" s="15">
        <v>3832.8</v>
      </c>
      <c r="M178" s="15">
        <v>3832.8</v>
      </c>
      <c r="N178" s="78">
        <f t="shared" si="21"/>
        <v>0</v>
      </c>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5"/>
      <c r="EB178" s="25"/>
      <c r="EC178" s="25"/>
      <c r="ED178" s="25"/>
      <c r="EE178" s="25"/>
      <c r="EF178" s="25"/>
      <c r="EG178" s="25"/>
      <c r="EH178" s="25"/>
      <c r="EI178" s="25"/>
      <c r="EJ178" s="25"/>
      <c r="EK178" s="25"/>
      <c r="EL178" s="25"/>
      <c r="EM178" s="25"/>
      <c r="EN178" s="25"/>
      <c r="EO178" s="25"/>
      <c r="EP178" s="25"/>
      <c r="EQ178" s="25"/>
      <c r="ER178" s="25"/>
      <c r="ES178" s="25"/>
      <c r="ET178" s="25"/>
      <c r="EU178" s="25"/>
      <c r="EV178" s="25"/>
      <c r="EW178" s="25"/>
      <c r="EX178" s="25"/>
      <c r="EY178" s="25"/>
      <c r="EZ178" s="25"/>
      <c r="FA178" s="25"/>
      <c r="FB178" s="25"/>
      <c r="FC178" s="25"/>
      <c r="FD178" s="25"/>
      <c r="FE178" s="25"/>
      <c r="FF178" s="25"/>
      <c r="FG178" s="25"/>
      <c r="FH178" s="25"/>
      <c r="FI178" s="25"/>
      <c r="FJ178" s="25"/>
      <c r="FK178" s="25"/>
      <c r="FL178" s="25"/>
      <c r="FM178" s="25"/>
      <c r="FN178" s="25"/>
      <c r="FO178" s="25"/>
      <c r="FP178" s="25"/>
      <c r="FQ178" s="25"/>
      <c r="FR178" s="25"/>
      <c r="FS178" s="25"/>
      <c r="FT178" s="25"/>
      <c r="FU178" s="25"/>
      <c r="FV178" s="25"/>
      <c r="FW178" s="25"/>
      <c r="FX178" s="25"/>
      <c r="FY178" s="25"/>
      <c r="FZ178" s="25"/>
      <c r="GA178" s="25"/>
      <c r="GB178" s="25"/>
      <c r="GC178" s="25"/>
      <c r="GD178" s="25"/>
      <c r="GE178" s="25"/>
      <c r="GF178" s="25"/>
      <c r="GG178" s="25"/>
      <c r="GH178" s="25"/>
      <c r="GI178" s="25"/>
      <c r="GJ178" s="25"/>
      <c r="GK178" s="25"/>
      <c r="GL178" s="25"/>
      <c r="GM178" s="25"/>
      <c r="GN178" s="25"/>
      <c r="GO178" s="25"/>
      <c r="GP178" s="25"/>
      <c r="GQ178" s="25"/>
      <c r="GR178" s="25"/>
      <c r="GS178" s="25"/>
      <c r="GT178" s="25"/>
      <c r="GU178" s="25"/>
      <c r="GV178" s="25"/>
      <c r="GW178" s="25"/>
      <c r="GX178" s="25"/>
      <c r="GY178" s="25"/>
      <c r="GZ178" s="25"/>
      <c r="HA178" s="25"/>
      <c r="HB178" s="25"/>
      <c r="HC178" s="25"/>
      <c r="HD178" s="25"/>
      <c r="HE178" s="25"/>
      <c r="HF178" s="25"/>
      <c r="HG178" s="25"/>
      <c r="HH178" s="25"/>
      <c r="HI178" s="25"/>
      <c r="HJ178" s="25"/>
      <c r="HK178" s="25"/>
      <c r="HL178" s="25"/>
      <c r="HM178" s="25"/>
      <c r="HN178" s="25"/>
      <c r="HO178" s="25"/>
      <c r="HP178" s="25"/>
      <c r="HQ178" s="25"/>
      <c r="HR178" s="25"/>
      <c r="HS178" s="25"/>
      <c r="HT178" s="25"/>
      <c r="HU178" s="25"/>
      <c r="HV178" s="25"/>
      <c r="HW178" s="25"/>
      <c r="HX178" s="25"/>
      <c r="HY178" s="25"/>
      <c r="HZ178" s="25"/>
      <c r="IA178" s="25"/>
      <c r="IB178" s="25"/>
      <c r="IC178" s="25"/>
      <c r="ID178" s="25"/>
      <c r="IE178" s="25"/>
      <c r="IF178" s="25"/>
      <c r="IG178" s="25"/>
      <c r="IH178" s="25"/>
      <c r="II178" s="25"/>
      <c r="IJ178" s="25"/>
      <c r="IK178" s="25"/>
      <c r="IL178" s="25"/>
      <c r="IM178" s="25"/>
      <c r="IN178" s="25"/>
    </row>
    <row r="179" spans="1:248" s="17" customFormat="1" ht="141.75" x14ac:dyDescent="0.25">
      <c r="A179" s="63" t="s">
        <v>307</v>
      </c>
      <c r="B179" s="32" t="s">
        <v>309</v>
      </c>
      <c r="C179" s="15">
        <v>1912.3</v>
      </c>
      <c r="D179" s="15">
        <v>1912.3</v>
      </c>
      <c r="E179" s="15">
        <v>1912.3</v>
      </c>
      <c r="F179" s="15">
        <v>1912.3</v>
      </c>
      <c r="G179" s="15">
        <f t="shared" si="22"/>
        <v>0</v>
      </c>
      <c r="H179" s="16"/>
      <c r="I179" s="15">
        <v>1912.3</v>
      </c>
      <c r="J179" s="15">
        <v>1912.3</v>
      </c>
      <c r="K179" s="15">
        <f t="shared" si="20"/>
        <v>0</v>
      </c>
      <c r="L179" s="15">
        <v>1912.3</v>
      </c>
      <c r="M179" s="15">
        <v>1912.3</v>
      </c>
      <c r="N179" s="78">
        <f t="shared" si="21"/>
        <v>0</v>
      </c>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25"/>
      <c r="EE179" s="25"/>
      <c r="EF179" s="25"/>
      <c r="EG179" s="25"/>
      <c r="EH179" s="25"/>
      <c r="EI179" s="25"/>
      <c r="EJ179" s="25"/>
      <c r="EK179" s="25"/>
      <c r="EL179" s="25"/>
      <c r="EM179" s="25"/>
      <c r="EN179" s="25"/>
      <c r="EO179" s="25"/>
      <c r="EP179" s="25"/>
      <c r="EQ179" s="25"/>
      <c r="ER179" s="25"/>
      <c r="ES179" s="25"/>
      <c r="ET179" s="25"/>
      <c r="EU179" s="25"/>
      <c r="EV179" s="25"/>
      <c r="EW179" s="25"/>
      <c r="EX179" s="25"/>
      <c r="EY179" s="25"/>
      <c r="EZ179" s="25"/>
      <c r="FA179" s="25"/>
      <c r="FB179" s="25"/>
      <c r="FC179" s="25"/>
      <c r="FD179" s="25"/>
      <c r="FE179" s="25"/>
      <c r="FF179" s="25"/>
      <c r="FG179" s="25"/>
      <c r="FH179" s="25"/>
      <c r="FI179" s="25"/>
      <c r="FJ179" s="25"/>
      <c r="FK179" s="25"/>
      <c r="FL179" s="25"/>
      <c r="FM179" s="25"/>
      <c r="FN179" s="25"/>
      <c r="FO179" s="25"/>
      <c r="FP179" s="25"/>
      <c r="FQ179" s="25"/>
      <c r="FR179" s="25"/>
      <c r="FS179" s="25"/>
      <c r="FT179" s="25"/>
      <c r="FU179" s="25"/>
      <c r="FV179" s="25"/>
      <c r="FW179" s="25"/>
      <c r="FX179" s="25"/>
      <c r="FY179" s="25"/>
      <c r="FZ179" s="25"/>
      <c r="GA179" s="25"/>
      <c r="GB179" s="25"/>
      <c r="GC179" s="25"/>
      <c r="GD179" s="25"/>
      <c r="GE179" s="25"/>
      <c r="GF179" s="25"/>
      <c r="GG179" s="25"/>
      <c r="GH179" s="25"/>
      <c r="GI179" s="25"/>
      <c r="GJ179" s="25"/>
      <c r="GK179" s="25"/>
      <c r="GL179" s="25"/>
      <c r="GM179" s="25"/>
      <c r="GN179" s="25"/>
      <c r="GO179" s="25"/>
      <c r="GP179" s="25"/>
      <c r="GQ179" s="25"/>
      <c r="GR179" s="25"/>
      <c r="GS179" s="25"/>
      <c r="GT179" s="25"/>
      <c r="GU179" s="25"/>
      <c r="GV179" s="25"/>
      <c r="GW179" s="25"/>
      <c r="GX179" s="25"/>
      <c r="GY179" s="25"/>
      <c r="GZ179" s="25"/>
      <c r="HA179" s="25"/>
      <c r="HB179" s="25"/>
      <c r="HC179" s="25"/>
      <c r="HD179" s="25"/>
      <c r="HE179" s="25"/>
      <c r="HF179" s="25"/>
      <c r="HG179" s="25"/>
      <c r="HH179" s="25"/>
      <c r="HI179" s="25"/>
      <c r="HJ179" s="25"/>
      <c r="HK179" s="25"/>
      <c r="HL179" s="25"/>
      <c r="HM179" s="25"/>
      <c r="HN179" s="25"/>
      <c r="HO179" s="25"/>
      <c r="HP179" s="25"/>
      <c r="HQ179" s="25"/>
      <c r="HR179" s="25"/>
      <c r="HS179" s="25"/>
      <c r="HT179" s="25"/>
      <c r="HU179" s="25"/>
      <c r="HV179" s="25"/>
      <c r="HW179" s="25"/>
      <c r="HX179" s="25"/>
      <c r="HY179" s="25"/>
      <c r="HZ179" s="25"/>
      <c r="IA179" s="25"/>
      <c r="IB179" s="25"/>
      <c r="IC179" s="25"/>
      <c r="ID179" s="25"/>
      <c r="IE179" s="25"/>
      <c r="IF179" s="25"/>
      <c r="IG179" s="25"/>
      <c r="IH179" s="25"/>
      <c r="II179" s="25"/>
      <c r="IJ179" s="25"/>
      <c r="IK179" s="25"/>
      <c r="IL179" s="25"/>
      <c r="IM179" s="25"/>
      <c r="IN179" s="25"/>
    </row>
    <row r="180" spans="1:248" s="17" customFormat="1" ht="47.25" x14ac:dyDescent="0.25">
      <c r="A180" s="63" t="s">
        <v>296</v>
      </c>
      <c r="B180" s="32" t="s">
        <v>310</v>
      </c>
      <c r="C180" s="15">
        <v>234</v>
      </c>
      <c r="D180" s="15">
        <v>234</v>
      </c>
      <c r="E180" s="15">
        <v>234</v>
      </c>
      <c r="F180" s="15">
        <v>234</v>
      </c>
      <c r="G180" s="15">
        <f t="shared" si="22"/>
        <v>0</v>
      </c>
      <c r="H180" s="16"/>
      <c r="I180" s="15">
        <v>234</v>
      </c>
      <c r="J180" s="15">
        <v>234</v>
      </c>
      <c r="K180" s="15">
        <f t="shared" si="20"/>
        <v>0</v>
      </c>
      <c r="L180" s="15">
        <v>234</v>
      </c>
      <c r="M180" s="15">
        <v>234</v>
      </c>
      <c r="N180" s="78">
        <f t="shared" si="21"/>
        <v>0</v>
      </c>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25"/>
      <c r="EE180" s="25"/>
      <c r="EF180" s="25"/>
      <c r="EG180" s="25"/>
      <c r="EH180" s="25"/>
      <c r="EI180" s="25"/>
      <c r="EJ180" s="25"/>
      <c r="EK180" s="25"/>
      <c r="EL180" s="25"/>
      <c r="EM180" s="25"/>
      <c r="EN180" s="25"/>
      <c r="EO180" s="25"/>
      <c r="EP180" s="25"/>
      <c r="EQ180" s="25"/>
      <c r="ER180" s="25"/>
      <c r="ES180" s="25"/>
      <c r="ET180" s="25"/>
      <c r="EU180" s="25"/>
      <c r="EV180" s="25"/>
      <c r="EW180" s="25"/>
      <c r="EX180" s="25"/>
      <c r="EY180" s="25"/>
      <c r="EZ180" s="25"/>
      <c r="FA180" s="25"/>
      <c r="FB180" s="25"/>
      <c r="FC180" s="25"/>
      <c r="FD180" s="25"/>
      <c r="FE180" s="25"/>
      <c r="FF180" s="25"/>
      <c r="FG180" s="25"/>
      <c r="FH180" s="25"/>
      <c r="FI180" s="25"/>
      <c r="FJ180" s="25"/>
      <c r="FK180" s="25"/>
      <c r="FL180" s="25"/>
      <c r="FM180" s="25"/>
      <c r="FN180" s="25"/>
      <c r="FO180" s="25"/>
      <c r="FP180" s="25"/>
      <c r="FQ180" s="25"/>
      <c r="FR180" s="25"/>
      <c r="FS180" s="25"/>
      <c r="FT180" s="25"/>
      <c r="FU180" s="25"/>
      <c r="FV180" s="25"/>
      <c r="FW180" s="25"/>
      <c r="FX180" s="25"/>
      <c r="FY180" s="25"/>
      <c r="FZ180" s="25"/>
      <c r="GA180" s="25"/>
      <c r="GB180" s="25"/>
      <c r="GC180" s="25"/>
      <c r="GD180" s="25"/>
      <c r="GE180" s="25"/>
      <c r="GF180" s="25"/>
      <c r="GG180" s="25"/>
      <c r="GH180" s="25"/>
      <c r="GI180" s="25"/>
      <c r="GJ180" s="25"/>
      <c r="GK180" s="25"/>
      <c r="GL180" s="25"/>
      <c r="GM180" s="25"/>
      <c r="GN180" s="25"/>
      <c r="GO180" s="25"/>
      <c r="GP180" s="25"/>
      <c r="GQ180" s="25"/>
      <c r="GR180" s="25"/>
      <c r="GS180" s="25"/>
      <c r="GT180" s="25"/>
      <c r="GU180" s="25"/>
      <c r="GV180" s="25"/>
      <c r="GW180" s="25"/>
      <c r="GX180" s="25"/>
      <c r="GY180" s="25"/>
      <c r="GZ180" s="25"/>
      <c r="HA180" s="25"/>
      <c r="HB180" s="25"/>
      <c r="HC180" s="25"/>
      <c r="HD180" s="25"/>
      <c r="HE180" s="25"/>
      <c r="HF180" s="25"/>
      <c r="HG180" s="25"/>
      <c r="HH180" s="25"/>
      <c r="HI180" s="25"/>
      <c r="HJ180" s="25"/>
      <c r="HK180" s="25"/>
      <c r="HL180" s="25"/>
      <c r="HM180" s="25"/>
      <c r="HN180" s="25"/>
      <c r="HO180" s="25"/>
      <c r="HP180" s="25"/>
      <c r="HQ180" s="25"/>
      <c r="HR180" s="25"/>
      <c r="HS180" s="25"/>
      <c r="HT180" s="25"/>
      <c r="HU180" s="25"/>
      <c r="HV180" s="25"/>
      <c r="HW180" s="25"/>
      <c r="HX180" s="25"/>
      <c r="HY180" s="25"/>
      <c r="HZ180" s="25"/>
      <c r="IA180" s="25"/>
      <c r="IB180" s="25"/>
      <c r="IC180" s="25"/>
      <c r="ID180" s="25"/>
      <c r="IE180" s="25"/>
      <c r="IF180" s="25"/>
      <c r="IG180" s="25"/>
      <c r="IH180" s="25"/>
      <c r="II180" s="25"/>
      <c r="IJ180" s="25"/>
      <c r="IK180" s="25"/>
      <c r="IL180" s="25"/>
      <c r="IM180" s="25"/>
      <c r="IN180" s="25"/>
    </row>
    <row r="181" spans="1:248" ht="47.25" x14ac:dyDescent="0.25">
      <c r="A181" s="65" t="s">
        <v>296</v>
      </c>
      <c r="B181" s="64" t="s">
        <v>311</v>
      </c>
      <c r="C181" s="15">
        <v>0</v>
      </c>
      <c r="D181" s="15">
        <v>0</v>
      </c>
      <c r="E181" s="15">
        <v>0</v>
      </c>
      <c r="F181" s="15">
        <v>0</v>
      </c>
      <c r="G181" s="15">
        <f t="shared" si="22"/>
        <v>0</v>
      </c>
      <c r="H181" s="16"/>
      <c r="I181" s="22">
        <v>0</v>
      </c>
      <c r="J181" s="22">
        <v>0</v>
      </c>
      <c r="K181" s="15">
        <f t="shared" si="20"/>
        <v>0</v>
      </c>
      <c r="L181" s="22">
        <v>0</v>
      </c>
      <c r="M181" s="22">
        <v>0</v>
      </c>
      <c r="N181" s="78">
        <f t="shared" si="21"/>
        <v>0</v>
      </c>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25"/>
      <c r="EE181" s="25"/>
      <c r="EF181" s="25"/>
      <c r="EG181" s="25"/>
      <c r="EH181" s="25"/>
      <c r="EI181" s="25"/>
      <c r="EJ181" s="25"/>
      <c r="EK181" s="25"/>
      <c r="EL181" s="25"/>
      <c r="EM181" s="25"/>
      <c r="EN181" s="25"/>
      <c r="EO181" s="25"/>
      <c r="EP181" s="25"/>
      <c r="EQ181" s="25"/>
      <c r="ER181" s="25"/>
      <c r="ES181" s="25"/>
      <c r="ET181" s="25"/>
      <c r="EU181" s="25"/>
      <c r="EV181" s="25"/>
      <c r="EW181" s="25"/>
      <c r="EX181" s="25"/>
      <c r="EY181" s="25"/>
      <c r="EZ181" s="25"/>
      <c r="FA181" s="25"/>
      <c r="FB181" s="25"/>
      <c r="FC181" s="25"/>
      <c r="FD181" s="25"/>
      <c r="FE181" s="25"/>
      <c r="FF181" s="25"/>
      <c r="FG181" s="25"/>
      <c r="FH181" s="25"/>
      <c r="FI181" s="25"/>
      <c r="FJ181" s="25"/>
      <c r="FK181" s="25"/>
      <c r="FL181" s="25"/>
      <c r="FM181" s="25"/>
      <c r="FN181" s="25"/>
      <c r="FO181" s="25"/>
      <c r="FP181" s="25"/>
      <c r="FQ181" s="25"/>
      <c r="FR181" s="25"/>
      <c r="FS181" s="25"/>
      <c r="FT181" s="25"/>
      <c r="FU181" s="25"/>
      <c r="FV181" s="25"/>
      <c r="FW181" s="25"/>
      <c r="FX181" s="25"/>
      <c r="FY181" s="25"/>
      <c r="FZ181" s="25"/>
      <c r="GA181" s="25"/>
      <c r="GB181" s="25"/>
      <c r="GC181" s="25"/>
      <c r="GD181" s="25"/>
      <c r="GE181" s="25"/>
      <c r="GF181" s="25"/>
      <c r="GG181" s="25"/>
      <c r="GH181" s="25"/>
      <c r="GI181" s="25"/>
      <c r="GJ181" s="25"/>
      <c r="GK181" s="25"/>
      <c r="GL181" s="25"/>
      <c r="GM181" s="25"/>
      <c r="GN181" s="25"/>
      <c r="GO181" s="25"/>
      <c r="GP181" s="25"/>
      <c r="GQ181" s="25"/>
      <c r="GR181" s="25"/>
      <c r="GS181" s="25"/>
      <c r="GT181" s="25"/>
      <c r="GU181" s="25"/>
      <c r="GV181" s="25"/>
      <c r="GW181" s="25"/>
      <c r="GX181" s="25"/>
      <c r="GY181" s="25"/>
      <c r="GZ181" s="25"/>
      <c r="HA181" s="25"/>
      <c r="HB181" s="25"/>
      <c r="HC181" s="25"/>
      <c r="HD181" s="25"/>
      <c r="HE181" s="25"/>
      <c r="HF181" s="25"/>
      <c r="HG181" s="25"/>
      <c r="HH181" s="25"/>
      <c r="HI181" s="25"/>
      <c r="HJ181" s="25"/>
      <c r="HK181" s="25"/>
      <c r="HL181" s="25"/>
      <c r="HM181" s="25"/>
      <c r="HN181" s="25"/>
      <c r="HO181" s="25"/>
      <c r="HP181" s="25"/>
      <c r="HQ181" s="25"/>
      <c r="HR181" s="25"/>
      <c r="HS181" s="25"/>
      <c r="HT181" s="25"/>
      <c r="HU181" s="25"/>
      <c r="HV181" s="25"/>
      <c r="HW181" s="25"/>
      <c r="HX181" s="25"/>
      <c r="HY181" s="25"/>
      <c r="HZ181" s="25"/>
      <c r="IA181" s="25"/>
      <c r="IB181" s="25"/>
      <c r="IC181" s="25"/>
      <c r="ID181" s="25"/>
      <c r="IE181" s="25"/>
      <c r="IF181" s="25"/>
      <c r="IG181" s="25"/>
      <c r="IH181" s="25"/>
      <c r="II181" s="25"/>
      <c r="IJ181" s="25"/>
      <c r="IK181" s="25"/>
      <c r="IL181" s="25"/>
      <c r="IM181" s="25"/>
      <c r="IN181" s="25"/>
    </row>
    <row r="182" spans="1:248" s="49" customFormat="1" ht="110.25" x14ac:dyDescent="0.25">
      <c r="A182" s="59" t="s">
        <v>312</v>
      </c>
      <c r="B182" s="32" t="s">
        <v>313</v>
      </c>
      <c r="C182" s="15">
        <v>14643.3</v>
      </c>
      <c r="D182" s="15">
        <v>14643.3</v>
      </c>
      <c r="E182" s="15">
        <v>14643.3</v>
      </c>
      <c r="F182" s="15">
        <v>14643.3</v>
      </c>
      <c r="G182" s="15">
        <f t="shared" si="22"/>
        <v>0</v>
      </c>
      <c r="H182" s="16"/>
      <c r="I182" s="22">
        <v>40470</v>
      </c>
      <c r="J182" s="22">
        <v>40470</v>
      </c>
      <c r="K182" s="15">
        <f t="shared" si="20"/>
        <v>0</v>
      </c>
      <c r="L182" s="22">
        <v>1915.9</v>
      </c>
      <c r="M182" s="22">
        <v>1915.9</v>
      </c>
      <c r="N182" s="78">
        <f t="shared" si="21"/>
        <v>0</v>
      </c>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25"/>
      <c r="EE182" s="25"/>
      <c r="EF182" s="25"/>
      <c r="EG182" s="25"/>
      <c r="EH182" s="25"/>
      <c r="EI182" s="25"/>
      <c r="EJ182" s="25"/>
      <c r="EK182" s="25"/>
      <c r="EL182" s="25"/>
      <c r="EM182" s="25"/>
      <c r="EN182" s="25"/>
      <c r="EO182" s="25"/>
      <c r="EP182" s="25"/>
      <c r="EQ182" s="25"/>
      <c r="ER182" s="25"/>
      <c r="ES182" s="25"/>
      <c r="ET182" s="25"/>
      <c r="EU182" s="25"/>
      <c r="EV182" s="25"/>
      <c r="EW182" s="25"/>
      <c r="EX182" s="25"/>
      <c r="EY182" s="25"/>
      <c r="EZ182" s="25"/>
      <c r="FA182" s="25"/>
      <c r="FB182" s="25"/>
      <c r="FC182" s="25"/>
      <c r="FD182" s="25"/>
      <c r="FE182" s="25"/>
      <c r="FF182" s="25"/>
      <c r="FG182" s="25"/>
      <c r="FH182" s="25"/>
      <c r="FI182" s="25"/>
      <c r="FJ182" s="25"/>
      <c r="FK182" s="25"/>
      <c r="FL182" s="25"/>
      <c r="FM182" s="25"/>
      <c r="FN182" s="25"/>
      <c r="FO182" s="25"/>
      <c r="FP182" s="25"/>
      <c r="FQ182" s="25"/>
      <c r="FR182" s="25"/>
      <c r="FS182" s="25"/>
      <c r="FT182" s="25"/>
      <c r="FU182" s="25"/>
      <c r="FV182" s="25"/>
      <c r="FW182" s="25"/>
      <c r="FX182" s="25"/>
      <c r="FY182" s="25"/>
      <c r="FZ182" s="25"/>
      <c r="GA182" s="25"/>
      <c r="GB182" s="25"/>
      <c r="GC182" s="25"/>
      <c r="GD182" s="25"/>
      <c r="GE182" s="25"/>
      <c r="GF182" s="25"/>
      <c r="GG182" s="25"/>
      <c r="GH182" s="25"/>
      <c r="GI182" s="25"/>
      <c r="GJ182" s="25"/>
      <c r="GK182" s="25"/>
      <c r="GL182" s="25"/>
      <c r="GM182" s="25"/>
      <c r="GN182" s="25"/>
      <c r="GO182" s="25"/>
      <c r="GP182" s="25"/>
      <c r="GQ182" s="25"/>
      <c r="GR182" s="25"/>
      <c r="GS182" s="25"/>
      <c r="GT182" s="25"/>
      <c r="GU182" s="25"/>
      <c r="GV182" s="25"/>
      <c r="GW182" s="25"/>
      <c r="GX182" s="25"/>
      <c r="GY182" s="25"/>
      <c r="GZ182" s="25"/>
      <c r="HA182" s="25"/>
      <c r="HB182" s="25"/>
      <c r="HC182" s="25"/>
      <c r="HD182" s="25"/>
      <c r="HE182" s="25"/>
      <c r="HF182" s="25"/>
      <c r="HG182" s="25"/>
      <c r="HH182" s="25"/>
      <c r="HI182" s="25"/>
      <c r="HJ182" s="25"/>
      <c r="HK182" s="25"/>
      <c r="HL182" s="25"/>
      <c r="HM182" s="25"/>
      <c r="HN182" s="25"/>
      <c r="HO182" s="25"/>
      <c r="HP182" s="25"/>
      <c r="HQ182" s="25"/>
      <c r="HR182" s="25"/>
      <c r="HS182" s="25"/>
      <c r="HT182" s="25"/>
      <c r="HU182" s="25"/>
      <c r="HV182" s="25"/>
      <c r="HW182" s="25"/>
      <c r="HX182" s="25"/>
      <c r="HY182" s="25"/>
      <c r="HZ182" s="25"/>
      <c r="IA182" s="25"/>
      <c r="IB182" s="25"/>
      <c r="IC182" s="25"/>
      <c r="ID182" s="25"/>
      <c r="IE182" s="25"/>
      <c r="IF182" s="25"/>
      <c r="IG182" s="25"/>
      <c r="IH182" s="25"/>
      <c r="II182" s="25"/>
      <c r="IJ182" s="25"/>
      <c r="IK182" s="25"/>
      <c r="IL182" s="25"/>
      <c r="IM182" s="25"/>
      <c r="IN182" s="25"/>
    </row>
    <row r="183" spans="1:248" ht="78.75" x14ac:dyDescent="0.25">
      <c r="A183" s="59" t="s">
        <v>312</v>
      </c>
      <c r="B183" s="62" t="s">
        <v>314</v>
      </c>
      <c r="C183" s="15">
        <v>0</v>
      </c>
      <c r="D183" s="15">
        <v>0</v>
      </c>
      <c r="E183" s="15">
        <v>0</v>
      </c>
      <c r="F183" s="15">
        <v>0</v>
      </c>
      <c r="G183" s="15">
        <f t="shared" si="22"/>
        <v>0</v>
      </c>
      <c r="H183" s="16"/>
      <c r="I183" s="22">
        <v>3920</v>
      </c>
      <c r="J183" s="22">
        <v>3920</v>
      </c>
      <c r="K183" s="15">
        <f t="shared" si="20"/>
        <v>0</v>
      </c>
      <c r="L183" s="22">
        <v>3920</v>
      </c>
      <c r="M183" s="22">
        <v>3920</v>
      </c>
      <c r="N183" s="78">
        <f t="shared" si="21"/>
        <v>0</v>
      </c>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5"/>
      <c r="EB183" s="25"/>
      <c r="EC183" s="25"/>
      <c r="ED183" s="25"/>
      <c r="EE183" s="25"/>
      <c r="EF183" s="25"/>
      <c r="EG183" s="25"/>
      <c r="EH183" s="25"/>
      <c r="EI183" s="25"/>
      <c r="EJ183" s="25"/>
      <c r="EK183" s="25"/>
      <c r="EL183" s="25"/>
      <c r="EM183" s="25"/>
      <c r="EN183" s="25"/>
      <c r="EO183" s="25"/>
      <c r="EP183" s="25"/>
      <c r="EQ183" s="25"/>
      <c r="ER183" s="25"/>
      <c r="ES183" s="25"/>
      <c r="ET183" s="25"/>
      <c r="EU183" s="25"/>
      <c r="EV183" s="25"/>
      <c r="EW183" s="25"/>
      <c r="EX183" s="25"/>
      <c r="EY183" s="25"/>
      <c r="EZ183" s="25"/>
      <c r="FA183" s="25"/>
      <c r="FB183" s="25"/>
      <c r="FC183" s="25"/>
      <c r="FD183" s="25"/>
      <c r="FE183" s="25"/>
      <c r="FF183" s="25"/>
      <c r="FG183" s="25"/>
      <c r="FH183" s="25"/>
      <c r="FI183" s="25"/>
      <c r="FJ183" s="25"/>
      <c r="FK183" s="25"/>
      <c r="FL183" s="25"/>
      <c r="FM183" s="25"/>
      <c r="FN183" s="25"/>
      <c r="FO183" s="25"/>
      <c r="FP183" s="25"/>
      <c r="FQ183" s="25"/>
      <c r="FR183" s="25"/>
      <c r="FS183" s="25"/>
      <c r="FT183" s="25"/>
      <c r="FU183" s="25"/>
      <c r="FV183" s="25"/>
      <c r="FW183" s="25"/>
      <c r="FX183" s="25"/>
      <c r="FY183" s="25"/>
      <c r="FZ183" s="25"/>
      <c r="GA183" s="25"/>
      <c r="GB183" s="25"/>
      <c r="GC183" s="25"/>
      <c r="GD183" s="25"/>
      <c r="GE183" s="25"/>
      <c r="GF183" s="25"/>
      <c r="GG183" s="25"/>
      <c r="GH183" s="25"/>
      <c r="GI183" s="25"/>
      <c r="GJ183" s="25"/>
      <c r="GK183" s="25"/>
      <c r="GL183" s="25"/>
      <c r="GM183" s="25"/>
      <c r="GN183" s="25"/>
      <c r="GO183" s="25"/>
      <c r="GP183" s="25"/>
      <c r="GQ183" s="25"/>
      <c r="GR183" s="25"/>
      <c r="GS183" s="25"/>
      <c r="GT183" s="25"/>
      <c r="GU183" s="25"/>
      <c r="GV183" s="25"/>
      <c r="GW183" s="25"/>
      <c r="GX183" s="25"/>
      <c r="GY183" s="25"/>
      <c r="GZ183" s="25"/>
      <c r="HA183" s="25"/>
      <c r="HB183" s="25"/>
      <c r="HC183" s="25"/>
      <c r="HD183" s="25"/>
      <c r="HE183" s="25"/>
      <c r="HF183" s="25"/>
      <c r="HG183" s="25"/>
      <c r="HH183" s="25"/>
      <c r="HI183" s="25"/>
      <c r="HJ183" s="25"/>
      <c r="HK183" s="25"/>
      <c r="HL183" s="25"/>
      <c r="HM183" s="25"/>
      <c r="HN183" s="25"/>
      <c r="HO183" s="25"/>
      <c r="HP183" s="25"/>
      <c r="HQ183" s="25"/>
      <c r="HR183" s="25"/>
      <c r="HS183" s="25"/>
      <c r="HT183" s="25"/>
      <c r="HU183" s="25"/>
      <c r="HV183" s="25"/>
      <c r="HW183" s="25"/>
      <c r="HX183" s="25"/>
      <c r="HY183" s="25"/>
      <c r="HZ183" s="25"/>
      <c r="IA183" s="25"/>
      <c r="IB183" s="25"/>
      <c r="IC183" s="25"/>
      <c r="ID183" s="25"/>
      <c r="IE183" s="25"/>
      <c r="IF183" s="25"/>
      <c r="IG183" s="25"/>
      <c r="IH183" s="25"/>
      <c r="II183" s="25"/>
      <c r="IJ183" s="25"/>
      <c r="IK183" s="25"/>
      <c r="IL183" s="25"/>
      <c r="IM183" s="25"/>
      <c r="IN183" s="25"/>
    </row>
    <row r="184" spans="1:248" ht="31.5" x14ac:dyDescent="0.25">
      <c r="A184" s="12" t="s">
        <v>315</v>
      </c>
      <c r="B184" s="13" t="s">
        <v>316</v>
      </c>
      <c r="C184" s="14">
        <f>SUM(C185:C227)</f>
        <v>2769103.9999999995</v>
      </c>
      <c r="D184" s="14">
        <f>SUM(D185:D227)</f>
        <v>2769103.9999999995</v>
      </c>
      <c r="E184" s="14">
        <f>SUM(E185:E227)</f>
        <v>2772888.8999999994</v>
      </c>
      <c r="F184" s="14">
        <f>SUM(F185:F227)</f>
        <v>2771161.8999999994</v>
      </c>
      <c r="G184" s="14">
        <f t="shared" si="22"/>
        <v>-1727</v>
      </c>
      <c r="H184" s="79"/>
      <c r="I184" s="14">
        <f>SUM(I185:I227)</f>
        <v>2816029.399999999</v>
      </c>
      <c r="J184" s="14">
        <f>SUM(J185:J227)</f>
        <v>2816029.399999999</v>
      </c>
      <c r="K184" s="14">
        <f t="shared" si="20"/>
        <v>0</v>
      </c>
      <c r="L184" s="14">
        <f>SUM(L185:L227)</f>
        <v>2869192.4</v>
      </c>
      <c r="M184" s="14">
        <f>SUM(M185:M227)</f>
        <v>2869192.4</v>
      </c>
      <c r="N184" s="80">
        <f t="shared" si="21"/>
        <v>0</v>
      </c>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5"/>
      <c r="EB184" s="25"/>
      <c r="EC184" s="25"/>
      <c r="ED184" s="25"/>
      <c r="EE184" s="25"/>
      <c r="EF184" s="25"/>
      <c r="EG184" s="25"/>
      <c r="EH184" s="25"/>
      <c r="EI184" s="25"/>
      <c r="EJ184" s="25"/>
      <c r="EK184" s="25"/>
      <c r="EL184" s="25"/>
      <c r="EM184" s="25"/>
      <c r="EN184" s="25"/>
      <c r="EO184" s="25"/>
      <c r="EP184" s="25"/>
      <c r="EQ184" s="25"/>
      <c r="ER184" s="25"/>
      <c r="ES184" s="25"/>
      <c r="ET184" s="25"/>
      <c r="EU184" s="25"/>
      <c r="EV184" s="25"/>
      <c r="EW184" s="25"/>
      <c r="EX184" s="25"/>
      <c r="EY184" s="25"/>
      <c r="EZ184" s="25"/>
      <c r="FA184" s="25"/>
      <c r="FB184" s="25"/>
      <c r="FC184" s="25"/>
      <c r="FD184" s="25"/>
      <c r="FE184" s="25"/>
      <c r="FF184" s="25"/>
      <c r="FG184" s="25"/>
      <c r="FH184" s="25"/>
      <c r="FI184" s="25"/>
      <c r="FJ184" s="25"/>
      <c r="FK184" s="25"/>
      <c r="FL184" s="25"/>
      <c r="FM184" s="25"/>
      <c r="FN184" s="25"/>
      <c r="FO184" s="25"/>
      <c r="FP184" s="25"/>
      <c r="FQ184" s="25"/>
      <c r="FR184" s="25"/>
      <c r="FS184" s="25"/>
      <c r="FT184" s="25"/>
      <c r="FU184" s="25"/>
      <c r="FV184" s="25"/>
      <c r="FW184" s="25"/>
      <c r="FX184" s="25"/>
      <c r="FY184" s="25"/>
      <c r="FZ184" s="25"/>
      <c r="GA184" s="25"/>
      <c r="GB184" s="25"/>
      <c r="GC184" s="25"/>
      <c r="GD184" s="25"/>
      <c r="GE184" s="25"/>
      <c r="GF184" s="25"/>
      <c r="GG184" s="25"/>
      <c r="GH184" s="25"/>
      <c r="GI184" s="25"/>
      <c r="GJ184" s="25"/>
      <c r="GK184" s="25"/>
      <c r="GL184" s="25"/>
      <c r="GM184" s="25"/>
      <c r="GN184" s="25"/>
      <c r="GO184" s="25"/>
      <c r="GP184" s="25"/>
      <c r="GQ184" s="25"/>
      <c r="GR184" s="25"/>
      <c r="GS184" s="25"/>
      <c r="GT184" s="25"/>
      <c r="GU184" s="25"/>
      <c r="GV184" s="25"/>
      <c r="GW184" s="25"/>
      <c r="GX184" s="25"/>
      <c r="GY184" s="25"/>
      <c r="GZ184" s="25"/>
      <c r="HA184" s="25"/>
      <c r="HB184" s="25"/>
      <c r="HC184" s="25"/>
      <c r="HD184" s="25"/>
      <c r="HE184" s="25"/>
      <c r="HF184" s="25"/>
      <c r="HG184" s="25"/>
      <c r="HH184" s="25"/>
      <c r="HI184" s="25"/>
      <c r="HJ184" s="25"/>
      <c r="HK184" s="25"/>
      <c r="HL184" s="25"/>
      <c r="HM184" s="25"/>
      <c r="HN184" s="25"/>
      <c r="HO184" s="25"/>
      <c r="HP184" s="25"/>
      <c r="HQ184" s="25"/>
      <c r="HR184" s="25"/>
      <c r="HS184" s="25"/>
      <c r="HT184" s="25"/>
      <c r="HU184" s="25"/>
      <c r="HV184" s="25"/>
      <c r="HW184" s="25"/>
      <c r="HX184" s="25"/>
      <c r="HY184" s="25"/>
      <c r="HZ184" s="25"/>
      <c r="IA184" s="25"/>
      <c r="IB184" s="25"/>
      <c r="IC184" s="25"/>
      <c r="ID184" s="25"/>
      <c r="IE184" s="25"/>
      <c r="IF184" s="25"/>
      <c r="IG184" s="25"/>
      <c r="IH184" s="25"/>
      <c r="II184" s="25"/>
      <c r="IJ184" s="25"/>
      <c r="IK184" s="25"/>
      <c r="IL184" s="25"/>
      <c r="IM184" s="25"/>
      <c r="IN184" s="25"/>
    </row>
    <row r="185" spans="1:248" ht="63" x14ac:dyDescent="0.25">
      <c r="A185" s="10" t="s">
        <v>317</v>
      </c>
      <c r="B185" s="32" t="s">
        <v>318</v>
      </c>
      <c r="C185" s="15">
        <v>10769.5</v>
      </c>
      <c r="D185" s="15">
        <v>10769.5</v>
      </c>
      <c r="E185" s="15">
        <v>10769.5</v>
      </c>
      <c r="F185" s="15">
        <v>10769.5</v>
      </c>
      <c r="G185" s="15">
        <f t="shared" si="22"/>
        <v>0</v>
      </c>
      <c r="H185" s="16"/>
      <c r="I185" s="22">
        <v>11117.9</v>
      </c>
      <c r="J185" s="22">
        <v>11117.9</v>
      </c>
      <c r="K185" s="15">
        <f t="shared" si="20"/>
        <v>0</v>
      </c>
      <c r="L185" s="22">
        <v>11480.2</v>
      </c>
      <c r="M185" s="22">
        <v>11480.2</v>
      </c>
      <c r="N185" s="78">
        <f t="shared" si="21"/>
        <v>0</v>
      </c>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5"/>
      <c r="EB185" s="25"/>
      <c r="EC185" s="25"/>
      <c r="ED185" s="25"/>
      <c r="EE185" s="25"/>
      <c r="EF185" s="25"/>
      <c r="EG185" s="25"/>
      <c r="EH185" s="25"/>
      <c r="EI185" s="25"/>
      <c r="EJ185" s="25"/>
      <c r="EK185" s="25"/>
      <c r="EL185" s="25"/>
      <c r="EM185" s="25"/>
      <c r="EN185" s="25"/>
      <c r="EO185" s="25"/>
      <c r="EP185" s="25"/>
      <c r="EQ185" s="25"/>
      <c r="ER185" s="25"/>
      <c r="ES185" s="25"/>
      <c r="ET185" s="25"/>
      <c r="EU185" s="25"/>
      <c r="EV185" s="25"/>
      <c r="EW185" s="25"/>
      <c r="EX185" s="25"/>
      <c r="EY185" s="25"/>
      <c r="EZ185" s="25"/>
      <c r="FA185" s="25"/>
      <c r="FB185" s="25"/>
      <c r="FC185" s="25"/>
      <c r="FD185" s="25"/>
      <c r="FE185" s="25"/>
      <c r="FF185" s="25"/>
      <c r="FG185" s="25"/>
      <c r="FH185" s="25"/>
      <c r="FI185" s="25"/>
      <c r="FJ185" s="25"/>
      <c r="FK185" s="25"/>
      <c r="FL185" s="25"/>
      <c r="FM185" s="25"/>
      <c r="FN185" s="25"/>
      <c r="FO185" s="25"/>
      <c r="FP185" s="25"/>
      <c r="FQ185" s="25"/>
      <c r="FR185" s="25"/>
      <c r="FS185" s="25"/>
      <c r="FT185" s="25"/>
      <c r="FU185" s="25"/>
      <c r="FV185" s="25"/>
      <c r="FW185" s="25"/>
      <c r="FX185" s="25"/>
      <c r="FY185" s="25"/>
      <c r="FZ185" s="25"/>
      <c r="GA185" s="25"/>
      <c r="GB185" s="25"/>
      <c r="GC185" s="25"/>
      <c r="GD185" s="25"/>
      <c r="GE185" s="25"/>
      <c r="GF185" s="25"/>
      <c r="GG185" s="25"/>
      <c r="GH185" s="25"/>
      <c r="GI185" s="25"/>
      <c r="GJ185" s="25"/>
      <c r="GK185" s="25"/>
      <c r="GL185" s="25"/>
      <c r="GM185" s="25"/>
      <c r="GN185" s="25"/>
      <c r="GO185" s="25"/>
      <c r="GP185" s="25"/>
      <c r="GQ185" s="25"/>
      <c r="GR185" s="25"/>
      <c r="GS185" s="25"/>
      <c r="GT185" s="25"/>
      <c r="GU185" s="25"/>
      <c r="GV185" s="25"/>
      <c r="GW185" s="25"/>
      <c r="GX185" s="25"/>
      <c r="GY185" s="25"/>
      <c r="GZ185" s="25"/>
      <c r="HA185" s="25"/>
      <c r="HB185" s="25"/>
      <c r="HC185" s="25"/>
      <c r="HD185" s="25"/>
      <c r="HE185" s="25"/>
      <c r="HF185" s="25"/>
      <c r="HG185" s="25"/>
      <c r="HH185" s="25"/>
      <c r="HI185" s="25"/>
      <c r="HJ185" s="25"/>
      <c r="HK185" s="25"/>
      <c r="HL185" s="25"/>
      <c r="HM185" s="25"/>
      <c r="HN185" s="25"/>
      <c r="HO185" s="25"/>
      <c r="HP185" s="25"/>
      <c r="HQ185" s="25"/>
      <c r="HR185" s="25"/>
      <c r="HS185" s="25"/>
      <c r="HT185" s="25"/>
      <c r="HU185" s="25"/>
      <c r="HV185" s="25"/>
      <c r="HW185" s="25"/>
      <c r="HX185" s="25"/>
      <c r="HY185" s="25"/>
      <c r="HZ185" s="25"/>
      <c r="IA185" s="25"/>
      <c r="IB185" s="25"/>
      <c r="IC185" s="25"/>
      <c r="ID185" s="25"/>
      <c r="IE185" s="25"/>
      <c r="IF185" s="25"/>
      <c r="IG185" s="25"/>
      <c r="IH185" s="25"/>
      <c r="II185" s="25"/>
      <c r="IJ185" s="25"/>
      <c r="IK185" s="25"/>
      <c r="IL185" s="25"/>
      <c r="IM185" s="25"/>
      <c r="IN185" s="25"/>
    </row>
    <row r="186" spans="1:248" ht="47.25" x14ac:dyDescent="0.25">
      <c r="A186" s="10" t="s">
        <v>319</v>
      </c>
      <c r="B186" s="32" t="s">
        <v>320</v>
      </c>
      <c r="C186" s="15">
        <v>216030.8</v>
      </c>
      <c r="D186" s="15">
        <v>216030.8</v>
      </c>
      <c r="E186" s="15">
        <v>216030.8</v>
      </c>
      <c r="F186" s="15">
        <v>216030.8</v>
      </c>
      <c r="G186" s="15">
        <f t="shared" si="22"/>
        <v>0</v>
      </c>
      <c r="H186" s="16"/>
      <c r="I186" s="22">
        <v>242589.2</v>
      </c>
      <c r="J186" s="22">
        <v>242589.2</v>
      </c>
      <c r="K186" s="15">
        <f t="shared" si="20"/>
        <v>0</v>
      </c>
      <c r="L186" s="22">
        <v>273694.40000000002</v>
      </c>
      <c r="M186" s="22">
        <v>273694.40000000002</v>
      </c>
      <c r="N186" s="78">
        <f t="shared" si="21"/>
        <v>0</v>
      </c>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c r="DA186" s="25"/>
      <c r="DB186" s="25"/>
      <c r="DC186" s="25"/>
      <c r="DD186" s="25"/>
      <c r="DE186" s="25"/>
      <c r="DF186" s="25"/>
      <c r="DG186" s="25"/>
      <c r="DH186" s="25"/>
      <c r="DI186" s="25"/>
      <c r="DJ186" s="25"/>
      <c r="DK186" s="25"/>
      <c r="DL186" s="25"/>
      <c r="DM186" s="25"/>
      <c r="DN186" s="25"/>
      <c r="DO186" s="25"/>
      <c r="DP186" s="25"/>
      <c r="DQ186" s="25"/>
      <c r="DR186" s="25"/>
      <c r="DS186" s="25"/>
      <c r="DT186" s="25"/>
      <c r="DU186" s="25"/>
      <c r="DV186" s="25"/>
      <c r="DW186" s="25"/>
      <c r="DX186" s="25"/>
      <c r="DY186" s="25"/>
      <c r="DZ186" s="25"/>
      <c r="EA186" s="25"/>
      <c r="EB186" s="25"/>
      <c r="EC186" s="25"/>
      <c r="ED186" s="25"/>
      <c r="EE186" s="25"/>
      <c r="EF186" s="25"/>
      <c r="EG186" s="25"/>
      <c r="EH186" s="25"/>
      <c r="EI186" s="25"/>
      <c r="EJ186" s="25"/>
      <c r="EK186" s="25"/>
      <c r="EL186" s="25"/>
      <c r="EM186" s="25"/>
      <c r="EN186" s="25"/>
      <c r="EO186" s="25"/>
      <c r="EP186" s="25"/>
      <c r="EQ186" s="25"/>
      <c r="ER186" s="25"/>
      <c r="ES186" s="25"/>
      <c r="ET186" s="25"/>
      <c r="EU186" s="25"/>
      <c r="EV186" s="25"/>
      <c r="EW186" s="25"/>
      <c r="EX186" s="25"/>
      <c r="EY186" s="25"/>
      <c r="EZ186" s="25"/>
      <c r="FA186" s="25"/>
      <c r="FB186" s="25"/>
      <c r="FC186" s="25"/>
      <c r="FD186" s="25"/>
      <c r="FE186" s="25"/>
      <c r="FF186" s="25"/>
      <c r="FG186" s="25"/>
      <c r="FH186" s="25"/>
      <c r="FI186" s="25"/>
      <c r="FJ186" s="25"/>
      <c r="FK186" s="25"/>
      <c r="FL186" s="25"/>
      <c r="FM186" s="25"/>
      <c r="FN186" s="25"/>
      <c r="FO186" s="25"/>
      <c r="FP186" s="25"/>
      <c r="FQ186" s="25"/>
      <c r="FR186" s="25"/>
      <c r="FS186" s="25"/>
      <c r="FT186" s="25"/>
      <c r="FU186" s="25"/>
      <c r="FV186" s="25"/>
      <c r="FW186" s="25"/>
      <c r="FX186" s="25"/>
      <c r="FY186" s="25"/>
      <c r="FZ186" s="25"/>
      <c r="GA186" s="25"/>
      <c r="GB186" s="25"/>
      <c r="GC186" s="25"/>
      <c r="GD186" s="25"/>
      <c r="GE186" s="25"/>
      <c r="GF186" s="25"/>
      <c r="GG186" s="25"/>
      <c r="GH186" s="25"/>
      <c r="GI186" s="25"/>
      <c r="GJ186" s="25"/>
      <c r="GK186" s="25"/>
      <c r="GL186" s="25"/>
      <c r="GM186" s="25"/>
      <c r="GN186" s="25"/>
      <c r="GO186" s="25"/>
      <c r="GP186" s="25"/>
      <c r="GQ186" s="25"/>
      <c r="GR186" s="25"/>
      <c r="GS186" s="25"/>
      <c r="GT186" s="25"/>
      <c r="GU186" s="25"/>
      <c r="GV186" s="25"/>
      <c r="GW186" s="25"/>
      <c r="GX186" s="25"/>
      <c r="GY186" s="25"/>
      <c r="GZ186" s="25"/>
      <c r="HA186" s="25"/>
      <c r="HB186" s="25"/>
      <c r="HC186" s="25"/>
      <c r="HD186" s="25"/>
      <c r="HE186" s="25"/>
      <c r="HF186" s="25"/>
      <c r="HG186" s="25"/>
      <c r="HH186" s="25"/>
      <c r="HI186" s="25"/>
      <c r="HJ186" s="25"/>
      <c r="HK186" s="25"/>
      <c r="HL186" s="25"/>
      <c r="HM186" s="25"/>
      <c r="HN186" s="25"/>
      <c r="HO186" s="25"/>
      <c r="HP186" s="25"/>
      <c r="HQ186" s="25"/>
      <c r="HR186" s="25"/>
      <c r="HS186" s="25"/>
      <c r="HT186" s="25"/>
      <c r="HU186" s="25"/>
      <c r="HV186" s="25"/>
      <c r="HW186" s="25"/>
      <c r="HX186" s="25"/>
      <c r="HY186" s="25"/>
      <c r="HZ186" s="25"/>
      <c r="IA186" s="25"/>
      <c r="IB186" s="25"/>
      <c r="IC186" s="25"/>
      <c r="ID186" s="25"/>
      <c r="IE186" s="25"/>
      <c r="IF186" s="25"/>
      <c r="IG186" s="25"/>
      <c r="IH186" s="25"/>
      <c r="II186" s="25"/>
      <c r="IJ186" s="25"/>
      <c r="IK186" s="25"/>
      <c r="IL186" s="25"/>
      <c r="IM186" s="25"/>
      <c r="IN186" s="25"/>
    </row>
    <row r="187" spans="1:248" ht="79.5" customHeight="1" x14ac:dyDescent="0.25">
      <c r="A187" s="10" t="s">
        <v>321</v>
      </c>
      <c r="B187" s="32" t="s">
        <v>322</v>
      </c>
      <c r="C187" s="15">
        <v>3972.5</v>
      </c>
      <c r="D187" s="15">
        <v>3972.5</v>
      </c>
      <c r="E187" s="15">
        <v>3972.5</v>
      </c>
      <c r="F187" s="15">
        <v>3972.5</v>
      </c>
      <c r="G187" s="15">
        <f t="shared" si="22"/>
        <v>0</v>
      </c>
      <c r="H187" s="16"/>
      <c r="I187" s="15">
        <v>3972.5</v>
      </c>
      <c r="J187" s="15">
        <v>3972.5</v>
      </c>
      <c r="K187" s="15">
        <f t="shared" si="20"/>
        <v>0</v>
      </c>
      <c r="L187" s="15">
        <v>3972.5</v>
      </c>
      <c r="M187" s="15">
        <v>3972.5</v>
      </c>
      <c r="N187" s="78">
        <f t="shared" si="21"/>
        <v>0</v>
      </c>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c r="DS187" s="25"/>
      <c r="DT187" s="25"/>
      <c r="DU187" s="25"/>
      <c r="DV187" s="25"/>
      <c r="DW187" s="25"/>
      <c r="DX187" s="25"/>
      <c r="DY187" s="25"/>
      <c r="DZ187" s="25"/>
      <c r="EA187" s="25"/>
      <c r="EB187" s="25"/>
      <c r="EC187" s="25"/>
      <c r="ED187" s="25"/>
      <c r="EE187" s="25"/>
      <c r="EF187" s="25"/>
      <c r="EG187" s="25"/>
      <c r="EH187" s="25"/>
      <c r="EI187" s="25"/>
      <c r="EJ187" s="25"/>
      <c r="EK187" s="25"/>
      <c r="EL187" s="25"/>
      <c r="EM187" s="25"/>
      <c r="EN187" s="25"/>
      <c r="EO187" s="25"/>
      <c r="EP187" s="25"/>
      <c r="EQ187" s="25"/>
      <c r="ER187" s="25"/>
      <c r="ES187" s="25"/>
      <c r="ET187" s="25"/>
      <c r="EU187" s="25"/>
      <c r="EV187" s="25"/>
      <c r="EW187" s="25"/>
      <c r="EX187" s="25"/>
      <c r="EY187" s="25"/>
      <c r="EZ187" s="25"/>
      <c r="FA187" s="25"/>
      <c r="FB187" s="25"/>
      <c r="FC187" s="25"/>
      <c r="FD187" s="25"/>
      <c r="FE187" s="25"/>
      <c r="FF187" s="25"/>
      <c r="FG187" s="25"/>
      <c r="FH187" s="25"/>
      <c r="FI187" s="25"/>
      <c r="FJ187" s="25"/>
      <c r="FK187" s="25"/>
      <c r="FL187" s="25"/>
      <c r="FM187" s="25"/>
      <c r="FN187" s="25"/>
      <c r="FO187" s="25"/>
      <c r="FP187" s="25"/>
      <c r="FQ187" s="25"/>
      <c r="FR187" s="25"/>
      <c r="FS187" s="25"/>
      <c r="FT187" s="25"/>
      <c r="FU187" s="25"/>
      <c r="FV187" s="25"/>
      <c r="FW187" s="25"/>
      <c r="FX187" s="25"/>
      <c r="FY187" s="25"/>
      <c r="FZ187" s="25"/>
      <c r="GA187" s="25"/>
      <c r="GB187" s="25"/>
      <c r="GC187" s="25"/>
      <c r="GD187" s="25"/>
      <c r="GE187" s="25"/>
      <c r="GF187" s="25"/>
      <c r="GG187" s="25"/>
      <c r="GH187" s="25"/>
      <c r="GI187" s="25"/>
      <c r="GJ187" s="25"/>
      <c r="GK187" s="25"/>
      <c r="GL187" s="25"/>
      <c r="GM187" s="25"/>
      <c r="GN187" s="25"/>
      <c r="GO187" s="25"/>
      <c r="GP187" s="25"/>
      <c r="GQ187" s="25"/>
      <c r="GR187" s="25"/>
      <c r="GS187" s="25"/>
      <c r="GT187" s="25"/>
      <c r="GU187" s="25"/>
      <c r="GV187" s="25"/>
      <c r="GW187" s="25"/>
      <c r="GX187" s="25"/>
      <c r="GY187" s="25"/>
      <c r="GZ187" s="25"/>
      <c r="HA187" s="25"/>
      <c r="HB187" s="25"/>
      <c r="HC187" s="25"/>
      <c r="HD187" s="25"/>
      <c r="HE187" s="25"/>
      <c r="HF187" s="25"/>
      <c r="HG187" s="25"/>
      <c r="HH187" s="25"/>
      <c r="HI187" s="25"/>
      <c r="HJ187" s="25"/>
      <c r="HK187" s="25"/>
      <c r="HL187" s="25"/>
      <c r="HM187" s="25"/>
      <c r="HN187" s="25"/>
      <c r="HO187" s="25"/>
      <c r="HP187" s="25"/>
      <c r="HQ187" s="25"/>
      <c r="HR187" s="25"/>
      <c r="HS187" s="25"/>
      <c r="HT187" s="25"/>
      <c r="HU187" s="25"/>
      <c r="HV187" s="25"/>
      <c r="HW187" s="25"/>
      <c r="HX187" s="25"/>
      <c r="HY187" s="25"/>
      <c r="HZ187" s="25"/>
      <c r="IA187" s="25"/>
      <c r="IB187" s="25"/>
      <c r="IC187" s="25"/>
      <c r="ID187" s="25"/>
      <c r="IE187" s="25"/>
      <c r="IF187" s="25"/>
      <c r="IG187" s="25"/>
      <c r="IH187" s="25"/>
      <c r="II187" s="25"/>
      <c r="IJ187" s="25"/>
      <c r="IK187" s="25"/>
      <c r="IL187" s="25"/>
      <c r="IM187" s="25"/>
      <c r="IN187" s="25"/>
    </row>
    <row r="188" spans="1:248" ht="94.5" x14ac:dyDescent="0.25">
      <c r="A188" s="10" t="s">
        <v>321</v>
      </c>
      <c r="B188" s="32" t="s">
        <v>323</v>
      </c>
      <c r="C188" s="15">
        <v>236.4</v>
      </c>
      <c r="D188" s="15">
        <v>236.4</v>
      </c>
      <c r="E188" s="15">
        <v>236.4</v>
      </c>
      <c r="F188" s="15">
        <v>236.4</v>
      </c>
      <c r="G188" s="15">
        <f t="shared" si="22"/>
        <v>0</v>
      </c>
      <c r="H188" s="16"/>
      <c r="I188" s="15">
        <v>236.4</v>
      </c>
      <c r="J188" s="15">
        <v>236.4</v>
      </c>
      <c r="K188" s="15">
        <f t="shared" si="20"/>
        <v>0</v>
      </c>
      <c r="L188" s="15">
        <v>236.4</v>
      </c>
      <c r="M188" s="15">
        <v>236.4</v>
      </c>
      <c r="N188" s="78">
        <f t="shared" si="21"/>
        <v>0</v>
      </c>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5"/>
      <c r="EB188" s="25"/>
      <c r="EC188" s="25"/>
      <c r="ED188" s="25"/>
      <c r="EE188" s="25"/>
      <c r="EF188" s="25"/>
      <c r="EG188" s="25"/>
      <c r="EH188" s="25"/>
      <c r="EI188" s="25"/>
      <c r="EJ188" s="25"/>
      <c r="EK188" s="25"/>
      <c r="EL188" s="25"/>
      <c r="EM188" s="25"/>
      <c r="EN188" s="25"/>
      <c r="EO188" s="25"/>
      <c r="EP188" s="25"/>
      <c r="EQ188" s="25"/>
      <c r="ER188" s="25"/>
      <c r="ES188" s="25"/>
      <c r="ET188" s="25"/>
      <c r="EU188" s="25"/>
      <c r="EV188" s="25"/>
      <c r="EW188" s="25"/>
      <c r="EX188" s="25"/>
      <c r="EY188" s="25"/>
      <c r="EZ188" s="25"/>
      <c r="FA188" s="25"/>
      <c r="FB188" s="25"/>
      <c r="FC188" s="25"/>
      <c r="FD188" s="25"/>
      <c r="FE188" s="25"/>
      <c r="FF188" s="25"/>
      <c r="FG188" s="25"/>
      <c r="FH188" s="25"/>
      <c r="FI188" s="25"/>
      <c r="FJ188" s="25"/>
      <c r="FK188" s="25"/>
      <c r="FL188" s="25"/>
      <c r="FM188" s="25"/>
      <c r="FN188" s="25"/>
      <c r="FO188" s="25"/>
      <c r="FP188" s="25"/>
      <c r="FQ188" s="25"/>
      <c r="FR188" s="25"/>
      <c r="FS188" s="25"/>
      <c r="FT188" s="25"/>
      <c r="FU188" s="25"/>
      <c r="FV188" s="25"/>
      <c r="FW188" s="25"/>
      <c r="FX188" s="25"/>
      <c r="FY188" s="25"/>
      <c r="FZ188" s="25"/>
      <c r="GA188" s="25"/>
      <c r="GB188" s="25"/>
      <c r="GC188" s="25"/>
      <c r="GD188" s="25"/>
      <c r="GE188" s="25"/>
      <c r="GF188" s="25"/>
      <c r="GG188" s="25"/>
      <c r="GH188" s="25"/>
      <c r="GI188" s="25"/>
      <c r="GJ188" s="25"/>
      <c r="GK188" s="25"/>
      <c r="GL188" s="25"/>
      <c r="GM188" s="25"/>
      <c r="GN188" s="25"/>
      <c r="GO188" s="25"/>
      <c r="GP188" s="25"/>
      <c r="GQ188" s="25"/>
      <c r="GR188" s="25"/>
      <c r="GS188" s="25"/>
      <c r="GT188" s="25"/>
      <c r="GU188" s="25"/>
      <c r="GV188" s="25"/>
      <c r="GW188" s="25"/>
      <c r="GX188" s="25"/>
      <c r="GY188" s="25"/>
      <c r="GZ188" s="25"/>
      <c r="HA188" s="25"/>
      <c r="HB188" s="25"/>
      <c r="HC188" s="25"/>
      <c r="HD188" s="25"/>
      <c r="HE188" s="25"/>
      <c r="HF188" s="25"/>
      <c r="HG188" s="25"/>
      <c r="HH188" s="25"/>
      <c r="HI188" s="25"/>
      <c r="HJ188" s="25"/>
      <c r="HK188" s="25"/>
      <c r="HL188" s="25"/>
      <c r="HM188" s="25"/>
      <c r="HN188" s="25"/>
      <c r="HO188" s="25"/>
      <c r="HP188" s="25"/>
      <c r="HQ188" s="25"/>
      <c r="HR188" s="25"/>
      <c r="HS188" s="25"/>
      <c r="HT188" s="25"/>
      <c r="HU188" s="25"/>
      <c r="HV188" s="25"/>
      <c r="HW188" s="25"/>
      <c r="HX188" s="25"/>
      <c r="HY188" s="25"/>
      <c r="HZ188" s="25"/>
      <c r="IA188" s="25"/>
      <c r="IB188" s="25"/>
      <c r="IC188" s="25"/>
      <c r="ID188" s="25"/>
      <c r="IE188" s="25"/>
      <c r="IF188" s="25"/>
      <c r="IG188" s="25"/>
      <c r="IH188" s="25"/>
      <c r="II188" s="25"/>
      <c r="IJ188" s="25"/>
      <c r="IK188" s="25"/>
      <c r="IL188" s="25"/>
      <c r="IM188" s="25"/>
      <c r="IN188" s="25"/>
    </row>
    <row r="189" spans="1:248" ht="110.25" x14ac:dyDescent="0.25">
      <c r="A189" s="10" t="s">
        <v>321</v>
      </c>
      <c r="B189" s="32" t="s">
        <v>324</v>
      </c>
      <c r="C189" s="15">
        <v>110.1</v>
      </c>
      <c r="D189" s="15">
        <v>110.1</v>
      </c>
      <c r="E189" s="15">
        <v>110.1</v>
      </c>
      <c r="F189" s="15">
        <v>110.1</v>
      </c>
      <c r="G189" s="15">
        <f t="shared" si="22"/>
        <v>0</v>
      </c>
      <c r="H189" s="16"/>
      <c r="I189" s="22">
        <v>110.1</v>
      </c>
      <c r="J189" s="22">
        <v>110.1</v>
      </c>
      <c r="K189" s="15">
        <f t="shared" si="20"/>
        <v>0</v>
      </c>
      <c r="L189" s="22">
        <v>110.1</v>
      </c>
      <c r="M189" s="22">
        <v>110.1</v>
      </c>
      <c r="N189" s="78">
        <f t="shared" si="21"/>
        <v>0</v>
      </c>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5"/>
      <c r="EB189" s="25"/>
      <c r="EC189" s="25"/>
      <c r="ED189" s="25"/>
      <c r="EE189" s="25"/>
      <c r="EF189" s="25"/>
      <c r="EG189" s="25"/>
      <c r="EH189" s="25"/>
      <c r="EI189" s="25"/>
      <c r="EJ189" s="25"/>
      <c r="EK189" s="25"/>
      <c r="EL189" s="25"/>
      <c r="EM189" s="25"/>
      <c r="EN189" s="25"/>
      <c r="EO189" s="25"/>
      <c r="EP189" s="25"/>
      <c r="EQ189" s="25"/>
      <c r="ER189" s="25"/>
      <c r="ES189" s="25"/>
      <c r="ET189" s="25"/>
      <c r="EU189" s="25"/>
      <c r="EV189" s="25"/>
      <c r="EW189" s="25"/>
      <c r="EX189" s="25"/>
      <c r="EY189" s="25"/>
      <c r="EZ189" s="25"/>
      <c r="FA189" s="25"/>
      <c r="FB189" s="25"/>
      <c r="FC189" s="25"/>
      <c r="FD189" s="25"/>
      <c r="FE189" s="25"/>
      <c r="FF189" s="25"/>
      <c r="FG189" s="25"/>
      <c r="FH189" s="25"/>
      <c r="FI189" s="25"/>
      <c r="FJ189" s="25"/>
      <c r="FK189" s="25"/>
      <c r="FL189" s="25"/>
      <c r="FM189" s="25"/>
      <c r="FN189" s="25"/>
      <c r="FO189" s="25"/>
      <c r="FP189" s="25"/>
      <c r="FQ189" s="25"/>
      <c r="FR189" s="25"/>
      <c r="FS189" s="25"/>
      <c r="FT189" s="25"/>
      <c r="FU189" s="25"/>
      <c r="FV189" s="25"/>
      <c r="FW189" s="25"/>
      <c r="FX189" s="25"/>
      <c r="FY189" s="25"/>
      <c r="FZ189" s="25"/>
      <c r="GA189" s="25"/>
      <c r="GB189" s="25"/>
      <c r="GC189" s="25"/>
      <c r="GD189" s="25"/>
      <c r="GE189" s="25"/>
      <c r="GF189" s="25"/>
      <c r="GG189" s="25"/>
      <c r="GH189" s="25"/>
      <c r="GI189" s="25"/>
      <c r="GJ189" s="25"/>
      <c r="GK189" s="25"/>
      <c r="GL189" s="25"/>
      <c r="GM189" s="25"/>
      <c r="GN189" s="25"/>
      <c r="GO189" s="25"/>
      <c r="GP189" s="25"/>
      <c r="GQ189" s="25"/>
      <c r="GR189" s="25"/>
      <c r="GS189" s="25"/>
      <c r="GT189" s="25"/>
      <c r="GU189" s="25"/>
      <c r="GV189" s="25"/>
      <c r="GW189" s="25"/>
      <c r="GX189" s="25"/>
      <c r="GY189" s="25"/>
      <c r="GZ189" s="25"/>
      <c r="HA189" s="25"/>
      <c r="HB189" s="25"/>
      <c r="HC189" s="25"/>
      <c r="HD189" s="25"/>
      <c r="HE189" s="25"/>
      <c r="HF189" s="25"/>
      <c r="HG189" s="25"/>
      <c r="HH189" s="25"/>
      <c r="HI189" s="25"/>
      <c r="HJ189" s="25"/>
      <c r="HK189" s="25"/>
      <c r="HL189" s="25"/>
      <c r="HM189" s="25"/>
      <c r="HN189" s="25"/>
      <c r="HO189" s="25"/>
      <c r="HP189" s="25"/>
      <c r="HQ189" s="25"/>
      <c r="HR189" s="25"/>
      <c r="HS189" s="25"/>
      <c r="HT189" s="25"/>
      <c r="HU189" s="25"/>
      <c r="HV189" s="25"/>
      <c r="HW189" s="25"/>
      <c r="HX189" s="25"/>
      <c r="HY189" s="25"/>
      <c r="HZ189" s="25"/>
      <c r="IA189" s="25"/>
      <c r="IB189" s="25"/>
      <c r="IC189" s="25"/>
      <c r="ID189" s="25"/>
      <c r="IE189" s="25"/>
      <c r="IF189" s="25"/>
      <c r="IG189" s="25"/>
      <c r="IH189" s="25"/>
      <c r="II189" s="25"/>
      <c r="IJ189" s="25"/>
      <c r="IK189" s="25"/>
      <c r="IL189" s="25"/>
      <c r="IM189" s="25"/>
      <c r="IN189" s="25"/>
    </row>
    <row r="190" spans="1:248" ht="78.75" x14ac:dyDescent="0.25">
      <c r="A190" s="10" t="s">
        <v>321</v>
      </c>
      <c r="B190" s="32" t="s">
        <v>325</v>
      </c>
      <c r="C190" s="15">
        <v>418.5</v>
      </c>
      <c r="D190" s="15">
        <v>418.5</v>
      </c>
      <c r="E190" s="15">
        <v>418.5</v>
      </c>
      <c r="F190" s="15">
        <v>418.5</v>
      </c>
      <c r="G190" s="15">
        <f t="shared" si="22"/>
        <v>0</v>
      </c>
      <c r="H190" s="16"/>
      <c r="I190" s="22">
        <v>418.5</v>
      </c>
      <c r="J190" s="22">
        <v>418.5</v>
      </c>
      <c r="K190" s="15">
        <f t="shared" si="20"/>
        <v>0</v>
      </c>
      <c r="L190" s="22">
        <v>418.5</v>
      </c>
      <c r="M190" s="22">
        <v>418.5</v>
      </c>
      <c r="N190" s="78">
        <f t="shared" si="21"/>
        <v>0</v>
      </c>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5"/>
      <c r="EB190" s="25"/>
      <c r="EC190" s="25"/>
      <c r="ED190" s="25"/>
      <c r="EE190" s="25"/>
      <c r="EF190" s="25"/>
      <c r="EG190" s="25"/>
      <c r="EH190" s="25"/>
      <c r="EI190" s="25"/>
      <c r="EJ190" s="25"/>
      <c r="EK190" s="25"/>
      <c r="EL190" s="25"/>
      <c r="EM190" s="25"/>
      <c r="EN190" s="25"/>
      <c r="EO190" s="25"/>
      <c r="EP190" s="25"/>
      <c r="EQ190" s="25"/>
      <c r="ER190" s="25"/>
      <c r="ES190" s="25"/>
      <c r="ET190" s="25"/>
      <c r="EU190" s="25"/>
      <c r="EV190" s="25"/>
      <c r="EW190" s="25"/>
      <c r="EX190" s="25"/>
      <c r="EY190" s="25"/>
      <c r="EZ190" s="25"/>
      <c r="FA190" s="25"/>
      <c r="FB190" s="25"/>
      <c r="FC190" s="25"/>
      <c r="FD190" s="25"/>
      <c r="FE190" s="25"/>
      <c r="FF190" s="25"/>
      <c r="FG190" s="25"/>
      <c r="FH190" s="25"/>
      <c r="FI190" s="25"/>
      <c r="FJ190" s="25"/>
      <c r="FK190" s="25"/>
      <c r="FL190" s="25"/>
      <c r="FM190" s="25"/>
      <c r="FN190" s="25"/>
      <c r="FO190" s="25"/>
      <c r="FP190" s="25"/>
      <c r="FQ190" s="25"/>
      <c r="FR190" s="25"/>
      <c r="FS190" s="25"/>
      <c r="FT190" s="25"/>
      <c r="FU190" s="25"/>
      <c r="FV190" s="25"/>
      <c r="FW190" s="25"/>
      <c r="FX190" s="25"/>
      <c r="FY190" s="25"/>
      <c r="FZ190" s="25"/>
      <c r="GA190" s="25"/>
      <c r="GB190" s="25"/>
      <c r="GC190" s="25"/>
      <c r="GD190" s="25"/>
      <c r="GE190" s="25"/>
      <c r="GF190" s="25"/>
      <c r="GG190" s="25"/>
      <c r="GH190" s="25"/>
      <c r="GI190" s="25"/>
      <c r="GJ190" s="25"/>
      <c r="GK190" s="25"/>
      <c r="GL190" s="25"/>
      <c r="GM190" s="25"/>
      <c r="GN190" s="25"/>
      <c r="GO190" s="25"/>
      <c r="GP190" s="25"/>
      <c r="GQ190" s="25"/>
      <c r="GR190" s="25"/>
      <c r="GS190" s="25"/>
      <c r="GT190" s="25"/>
      <c r="GU190" s="25"/>
      <c r="GV190" s="25"/>
      <c r="GW190" s="25"/>
      <c r="GX190" s="25"/>
      <c r="GY190" s="25"/>
      <c r="GZ190" s="25"/>
      <c r="HA190" s="25"/>
      <c r="HB190" s="25"/>
      <c r="HC190" s="25"/>
      <c r="HD190" s="25"/>
      <c r="HE190" s="25"/>
      <c r="HF190" s="25"/>
      <c r="HG190" s="25"/>
      <c r="HH190" s="25"/>
      <c r="HI190" s="25"/>
      <c r="HJ190" s="25"/>
      <c r="HK190" s="25"/>
      <c r="HL190" s="25"/>
      <c r="HM190" s="25"/>
      <c r="HN190" s="25"/>
      <c r="HO190" s="25"/>
      <c r="HP190" s="25"/>
      <c r="HQ190" s="25"/>
      <c r="HR190" s="25"/>
      <c r="HS190" s="25"/>
      <c r="HT190" s="25"/>
      <c r="HU190" s="25"/>
      <c r="HV190" s="25"/>
      <c r="HW190" s="25"/>
      <c r="HX190" s="25"/>
      <c r="HY190" s="25"/>
      <c r="HZ190" s="25"/>
      <c r="IA190" s="25"/>
      <c r="IB190" s="25"/>
      <c r="IC190" s="25"/>
      <c r="ID190" s="25"/>
      <c r="IE190" s="25"/>
      <c r="IF190" s="25"/>
      <c r="IG190" s="25"/>
      <c r="IH190" s="25"/>
      <c r="II190" s="25"/>
      <c r="IJ190" s="25"/>
      <c r="IK190" s="25"/>
      <c r="IL190" s="25"/>
      <c r="IM190" s="25"/>
      <c r="IN190" s="25"/>
    </row>
    <row r="191" spans="1:248" s="66" customFormat="1" ht="63" x14ac:dyDescent="0.25">
      <c r="A191" s="10" t="s">
        <v>321</v>
      </c>
      <c r="B191" s="32" t="s">
        <v>326</v>
      </c>
      <c r="C191" s="15">
        <v>1066</v>
      </c>
      <c r="D191" s="15">
        <v>1066</v>
      </c>
      <c r="E191" s="15">
        <v>1066</v>
      </c>
      <c r="F191" s="15">
        <v>1066</v>
      </c>
      <c r="G191" s="15">
        <f t="shared" si="22"/>
        <v>0</v>
      </c>
      <c r="H191" s="16"/>
      <c r="I191" s="15">
        <v>1066</v>
      </c>
      <c r="J191" s="15">
        <v>1066</v>
      </c>
      <c r="K191" s="15">
        <f t="shared" si="20"/>
        <v>0</v>
      </c>
      <c r="L191" s="15">
        <v>1066</v>
      </c>
      <c r="M191" s="15">
        <v>1066</v>
      </c>
      <c r="N191" s="78">
        <f t="shared" si="21"/>
        <v>0</v>
      </c>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5"/>
      <c r="EB191" s="25"/>
      <c r="EC191" s="25"/>
      <c r="ED191" s="25"/>
      <c r="EE191" s="25"/>
      <c r="EF191" s="25"/>
      <c r="EG191" s="25"/>
      <c r="EH191" s="25"/>
      <c r="EI191" s="25"/>
      <c r="EJ191" s="25"/>
      <c r="EK191" s="25"/>
      <c r="EL191" s="25"/>
      <c r="EM191" s="25"/>
      <c r="EN191" s="25"/>
      <c r="EO191" s="25"/>
      <c r="EP191" s="25"/>
      <c r="EQ191" s="25"/>
      <c r="ER191" s="25"/>
      <c r="ES191" s="25"/>
      <c r="ET191" s="25"/>
      <c r="EU191" s="25"/>
      <c r="EV191" s="25"/>
      <c r="EW191" s="25"/>
      <c r="EX191" s="25"/>
      <c r="EY191" s="25"/>
      <c r="EZ191" s="25"/>
      <c r="FA191" s="25"/>
      <c r="FB191" s="25"/>
      <c r="FC191" s="25"/>
      <c r="FD191" s="25"/>
      <c r="FE191" s="25"/>
      <c r="FF191" s="25"/>
      <c r="FG191" s="25"/>
      <c r="FH191" s="25"/>
      <c r="FI191" s="25"/>
      <c r="FJ191" s="25"/>
      <c r="FK191" s="25"/>
      <c r="FL191" s="25"/>
      <c r="FM191" s="25"/>
      <c r="FN191" s="25"/>
      <c r="FO191" s="25"/>
      <c r="FP191" s="25"/>
      <c r="FQ191" s="25"/>
      <c r="FR191" s="25"/>
      <c r="FS191" s="25"/>
      <c r="FT191" s="25"/>
      <c r="FU191" s="25"/>
      <c r="FV191" s="25"/>
      <c r="FW191" s="25"/>
      <c r="FX191" s="25"/>
      <c r="FY191" s="25"/>
      <c r="FZ191" s="25"/>
      <c r="GA191" s="25"/>
      <c r="GB191" s="25"/>
      <c r="GC191" s="25"/>
      <c r="GD191" s="25"/>
      <c r="GE191" s="25"/>
      <c r="GF191" s="25"/>
      <c r="GG191" s="25"/>
      <c r="GH191" s="25"/>
      <c r="GI191" s="25"/>
      <c r="GJ191" s="25"/>
      <c r="GK191" s="25"/>
      <c r="GL191" s="25"/>
      <c r="GM191" s="25"/>
      <c r="GN191" s="25"/>
      <c r="GO191" s="25"/>
      <c r="GP191" s="25"/>
      <c r="GQ191" s="25"/>
      <c r="GR191" s="25"/>
      <c r="GS191" s="25"/>
      <c r="GT191" s="25"/>
      <c r="GU191" s="25"/>
      <c r="GV191" s="25"/>
      <c r="GW191" s="25"/>
      <c r="GX191" s="25"/>
      <c r="GY191" s="25"/>
      <c r="GZ191" s="25"/>
      <c r="HA191" s="25"/>
      <c r="HB191" s="25"/>
      <c r="HC191" s="25"/>
      <c r="HD191" s="25"/>
      <c r="HE191" s="25"/>
      <c r="HF191" s="25"/>
      <c r="HG191" s="25"/>
      <c r="HH191" s="25"/>
      <c r="HI191" s="25"/>
      <c r="HJ191" s="25"/>
      <c r="HK191" s="25"/>
      <c r="HL191" s="25"/>
      <c r="HM191" s="25"/>
      <c r="HN191" s="25"/>
      <c r="HO191" s="25"/>
      <c r="HP191" s="25"/>
      <c r="HQ191" s="25"/>
      <c r="HR191" s="25"/>
      <c r="HS191" s="25"/>
      <c r="HT191" s="25"/>
      <c r="HU191" s="25"/>
      <c r="HV191" s="25"/>
      <c r="HW191" s="25"/>
      <c r="HX191" s="25"/>
      <c r="HY191" s="25"/>
      <c r="HZ191" s="25"/>
      <c r="IA191" s="25"/>
      <c r="IB191" s="25"/>
      <c r="IC191" s="25"/>
      <c r="ID191" s="25"/>
      <c r="IE191" s="25"/>
      <c r="IF191" s="25"/>
      <c r="IG191" s="25"/>
      <c r="IH191" s="25"/>
      <c r="II191" s="25"/>
      <c r="IJ191" s="25"/>
      <c r="IK191" s="25"/>
      <c r="IL191" s="25"/>
      <c r="IM191" s="25"/>
      <c r="IN191" s="25"/>
    </row>
    <row r="192" spans="1:248" ht="78.75" x14ac:dyDescent="0.25">
      <c r="A192" s="10" t="s">
        <v>327</v>
      </c>
      <c r="B192" s="32" t="s">
        <v>328</v>
      </c>
      <c r="C192" s="15">
        <v>8166.4</v>
      </c>
      <c r="D192" s="15">
        <v>8166.4</v>
      </c>
      <c r="E192" s="15">
        <v>8166.4</v>
      </c>
      <c r="F192" s="15">
        <v>8166.4</v>
      </c>
      <c r="G192" s="15">
        <f t="shared" si="22"/>
        <v>0</v>
      </c>
      <c r="H192" s="16"/>
      <c r="I192" s="15">
        <v>8166.4</v>
      </c>
      <c r="J192" s="15">
        <v>8166.4</v>
      </c>
      <c r="K192" s="15">
        <f t="shared" si="20"/>
        <v>0</v>
      </c>
      <c r="L192" s="15">
        <v>8166.4</v>
      </c>
      <c r="M192" s="15">
        <v>8166.4</v>
      </c>
      <c r="N192" s="78">
        <f t="shared" si="21"/>
        <v>0</v>
      </c>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c r="CW192" s="25"/>
      <c r="CX192" s="25"/>
      <c r="CY192" s="25"/>
      <c r="CZ192" s="25"/>
      <c r="DA192" s="25"/>
      <c r="DB192" s="25"/>
      <c r="DC192" s="25"/>
      <c r="DD192" s="25"/>
      <c r="DE192" s="25"/>
      <c r="DF192" s="25"/>
      <c r="DG192" s="25"/>
      <c r="DH192" s="25"/>
      <c r="DI192" s="25"/>
      <c r="DJ192" s="25"/>
      <c r="DK192" s="25"/>
      <c r="DL192" s="25"/>
      <c r="DM192" s="25"/>
      <c r="DN192" s="25"/>
      <c r="DO192" s="25"/>
      <c r="DP192" s="25"/>
      <c r="DQ192" s="25"/>
      <c r="DR192" s="25"/>
      <c r="DS192" s="25"/>
      <c r="DT192" s="25"/>
      <c r="DU192" s="25"/>
      <c r="DV192" s="25"/>
      <c r="DW192" s="25"/>
      <c r="DX192" s="25"/>
      <c r="DY192" s="25"/>
      <c r="DZ192" s="25"/>
      <c r="EA192" s="25"/>
      <c r="EB192" s="25"/>
      <c r="EC192" s="25"/>
      <c r="ED192" s="25"/>
      <c r="EE192" s="25"/>
      <c r="EF192" s="25"/>
      <c r="EG192" s="25"/>
      <c r="EH192" s="25"/>
      <c r="EI192" s="25"/>
      <c r="EJ192" s="25"/>
      <c r="EK192" s="25"/>
      <c r="EL192" s="25"/>
      <c r="EM192" s="25"/>
      <c r="EN192" s="25"/>
      <c r="EO192" s="25"/>
      <c r="EP192" s="25"/>
      <c r="EQ192" s="25"/>
      <c r="ER192" s="25"/>
      <c r="ES192" s="25"/>
      <c r="ET192" s="25"/>
      <c r="EU192" s="25"/>
      <c r="EV192" s="25"/>
      <c r="EW192" s="25"/>
      <c r="EX192" s="25"/>
      <c r="EY192" s="25"/>
      <c r="EZ192" s="25"/>
      <c r="FA192" s="25"/>
      <c r="FB192" s="25"/>
      <c r="FC192" s="25"/>
      <c r="FD192" s="25"/>
      <c r="FE192" s="25"/>
      <c r="FF192" s="25"/>
      <c r="FG192" s="25"/>
      <c r="FH192" s="25"/>
      <c r="FI192" s="25"/>
      <c r="FJ192" s="25"/>
      <c r="FK192" s="25"/>
      <c r="FL192" s="25"/>
      <c r="FM192" s="25"/>
      <c r="FN192" s="25"/>
      <c r="FO192" s="25"/>
      <c r="FP192" s="25"/>
      <c r="FQ192" s="25"/>
      <c r="FR192" s="25"/>
      <c r="FS192" s="25"/>
      <c r="FT192" s="25"/>
      <c r="FU192" s="25"/>
      <c r="FV192" s="25"/>
      <c r="FW192" s="25"/>
      <c r="FX192" s="25"/>
      <c r="FY192" s="25"/>
      <c r="FZ192" s="25"/>
      <c r="GA192" s="25"/>
      <c r="GB192" s="25"/>
      <c r="GC192" s="25"/>
      <c r="GD192" s="25"/>
      <c r="GE192" s="25"/>
      <c r="GF192" s="25"/>
      <c r="GG192" s="25"/>
      <c r="GH192" s="25"/>
      <c r="GI192" s="25"/>
      <c r="GJ192" s="25"/>
      <c r="GK192" s="25"/>
      <c r="GL192" s="25"/>
      <c r="GM192" s="25"/>
      <c r="GN192" s="25"/>
      <c r="GO192" s="25"/>
      <c r="GP192" s="25"/>
      <c r="GQ192" s="25"/>
      <c r="GR192" s="25"/>
      <c r="GS192" s="25"/>
      <c r="GT192" s="25"/>
      <c r="GU192" s="25"/>
      <c r="GV192" s="25"/>
      <c r="GW192" s="25"/>
      <c r="GX192" s="25"/>
      <c r="GY192" s="25"/>
      <c r="GZ192" s="25"/>
      <c r="HA192" s="25"/>
      <c r="HB192" s="25"/>
      <c r="HC192" s="25"/>
      <c r="HD192" s="25"/>
      <c r="HE192" s="25"/>
      <c r="HF192" s="25"/>
      <c r="HG192" s="25"/>
      <c r="HH192" s="25"/>
      <c r="HI192" s="25"/>
      <c r="HJ192" s="25"/>
      <c r="HK192" s="25"/>
      <c r="HL192" s="25"/>
      <c r="HM192" s="25"/>
      <c r="HN192" s="25"/>
      <c r="HO192" s="25"/>
      <c r="HP192" s="25"/>
      <c r="HQ192" s="25"/>
      <c r="HR192" s="25"/>
      <c r="HS192" s="25"/>
      <c r="HT192" s="25"/>
      <c r="HU192" s="25"/>
      <c r="HV192" s="25"/>
      <c r="HW192" s="25"/>
      <c r="HX192" s="25"/>
      <c r="HY192" s="25"/>
      <c r="HZ192" s="25"/>
      <c r="IA192" s="25"/>
      <c r="IB192" s="25"/>
      <c r="IC192" s="25"/>
      <c r="ID192" s="25"/>
      <c r="IE192" s="25"/>
      <c r="IF192" s="25"/>
      <c r="IG192" s="25"/>
      <c r="IH192" s="25"/>
      <c r="II192" s="25"/>
      <c r="IJ192" s="25"/>
      <c r="IK192" s="25"/>
      <c r="IL192" s="25"/>
      <c r="IM192" s="25"/>
      <c r="IN192" s="25"/>
    </row>
    <row r="193" spans="1:248" ht="94.5" x14ac:dyDescent="0.25">
      <c r="A193" s="10" t="s">
        <v>327</v>
      </c>
      <c r="B193" s="32" t="s">
        <v>329</v>
      </c>
      <c r="C193" s="15">
        <v>11641.2</v>
      </c>
      <c r="D193" s="15">
        <v>11641.2</v>
      </c>
      <c r="E193" s="15">
        <v>11641.2</v>
      </c>
      <c r="F193" s="15">
        <v>11641.2</v>
      </c>
      <c r="G193" s="15">
        <f t="shared" si="22"/>
        <v>0</v>
      </c>
      <c r="H193" s="16"/>
      <c r="I193" s="22">
        <v>12106.9</v>
      </c>
      <c r="J193" s="22">
        <v>12106.9</v>
      </c>
      <c r="K193" s="15">
        <f t="shared" si="20"/>
        <v>0</v>
      </c>
      <c r="L193" s="22">
        <v>12591.2</v>
      </c>
      <c r="M193" s="22">
        <v>12591.2</v>
      </c>
      <c r="N193" s="78">
        <f t="shared" si="21"/>
        <v>0</v>
      </c>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25"/>
      <c r="DY193" s="25"/>
      <c r="DZ193" s="25"/>
      <c r="EA193" s="25"/>
      <c r="EB193" s="25"/>
      <c r="EC193" s="25"/>
      <c r="ED193" s="25"/>
      <c r="EE193" s="25"/>
      <c r="EF193" s="25"/>
      <c r="EG193" s="25"/>
      <c r="EH193" s="25"/>
      <c r="EI193" s="25"/>
      <c r="EJ193" s="25"/>
      <c r="EK193" s="25"/>
      <c r="EL193" s="25"/>
      <c r="EM193" s="25"/>
      <c r="EN193" s="25"/>
      <c r="EO193" s="25"/>
      <c r="EP193" s="25"/>
      <c r="EQ193" s="25"/>
      <c r="ER193" s="25"/>
      <c r="ES193" s="25"/>
      <c r="ET193" s="25"/>
      <c r="EU193" s="25"/>
      <c r="EV193" s="25"/>
      <c r="EW193" s="25"/>
      <c r="EX193" s="25"/>
      <c r="EY193" s="25"/>
      <c r="EZ193" s="25"/>
      <c r="FA193" s="25"/>
      <c r="FB193" s="25"/>
      <c r="FC193" s="25"/>
      <c r="FD193" s="25"/>
      <c r="FE193" s="25"/>
      <c r="FF193" s="25"/>
      <c r="FG193" s="25"/>
      <c r="FH193" s="25"/>
      <c r="FI193" s="25"/>
      <c r="FJ193" s="25"/>
      <c r="FK193" s="25"/>
      <c r="FL193" s="25"/>
      <c r="FM193" s="25"/>
      <c r="FN193" s="25"/>
      <c r="FO193" s="25"/>
      <c r="FP193" s="25"/>
      <c r="FQ193" s="25"/>
      <c r="FR193" s="25"/>
      <c r="FS193" s="25"/>
      <c r="FT193" s="25"/>
      <c r="FU193" s="25"/>
      <c r="FV193" s="25"/>
      <c r="FW193" s="25"/>
      <c r="FX193" s="25"/>
      <c r="FY193" s="25"/>
      <c r="FZ193" s="25"/>
      <c r="GA193" s="25"/>
      <c r="GB193" s="25"/>
      <c r="GC193" s="25"/>
      <c r="GD193" s="25"/>
      <c r="GE193" s="25"/>
      <c r="GF193" s="25"/>
      <c r="GG193" s="25"/>
      <c r="GH193" s="25"/>
      <c r="GI193" s="25"/>
      <c r="GJ193" s="25"/>
      <c r="GK193" s="25"/>
      <c r="GL193" s="25"/>
      <c r="GM193" s="25"/>
      <c r="GN193" s="25"/>
      <c r="GO193" s="25"/>
      <c r="GP193" s="25"/>
      <c r="GQ193" s="25"/>
      <c r="GR193" s="25"/>
      <c r="GS193" s="25"/>
      <c r="GT193" s="25"/>
      <c r="GU193" s="25"/>
      <c r="GV193" s="25"/>
      <c r="GW193" s="25"/>
      <c r="GX193" s="25"/>
      <c r="GY193" s="25"/>
      <c r="GZ193" s="25"/>
      <c r="HA193" s="25"/>
      <c r="HB193" s="25"/>
      <c r="HC193" s="25"/>
      <c r="HD193" s="25"/>
      <c r="HE193" s="25"/>
      <c r="HF193" s="25"/>
      <c r="HG193" s="25"/>
      <c r="HH193" s="25"/>
      <c r="HI193" s="25"/>
      <c r="HJ193" s="25"/>
      <c r="HK193" s="25"/>
      <c r="HL193" s="25"/>
      <c r="HM193" s="25"/>
      <c r="HN193" s="25"/>
      <c r="HO193" s="25"/>
      <c r="HP193" s="25"/>
      <c r="HQ193" s="25"/>
      <c r="HR193" s="25"/>
      <c r="HS193" s="25"/>
      <c r="HT193" s="25"/>
      <c r="HU193" s="25"/>
      <c r="HV193" s="25"/>
      <c r="HW193" s="25"/>
      <c r="HX193" s="25"/>
      <c r="HY193" s="25"/>
      <c r="HZ193" s="25"/>
      <c r="IA193" s="25"/>
      <c r="IB193" s="25"/>
      <c r="IC193" s="25"/>
      <c r="ID193" s="25"/>
      <c r="IE193" s="25"/>
      <c r="IF193" s="25"/>
      <c r="IG193" s="25"/>
      <c r="IH193" s="25"/>
      <c r="II193" s="25"/>
      <c r="IJ193" s="25"/>
      <c r="IK193" s="25"/>
      <c r="IL193" s="25"/>
      <c r="IM193" s="25"/>
      <c r="IN193" s="25"/>
    </row>
    <row r="194" spans="1:248" ht="78.75" x14ac:dyDescent="0.25">
      <c r="A194" s="10" t="s">
        <v>327</v>
      </c>
      <c r="B194" s="32" t="s">
        <v>330</v>
      </c>
      <c r="C194" s="15">
        <v>6803</v>
      </c>
      <c r="D194" s="15">
        <v>6803</v>
      </c>
      <c r="E194" s="15">
        <v>6803</v>
      </c>
      <c r="F194" s="15">
        <v>6803</v>
      </c>
      <c r="G194" s="15">
        <f t="shared" si="22"/>
        <v>0</v>
      </c>
      <c r="H194" s="16"/>
      <c r="I194" s="22">
        <v>6803</v>
      </c>
      <c r="J194" s="22">
        <v>6803</v>
      </c>
      <c r="K194" s="15">
        <f t="shared" si="20"/>
        <v>0</v>
      </c>
      <c r="L194" s="22">
        <v>6803</v>
      </c>
      <c r="M194" s="22">
        <v>6803</v>
      </c>
      <c r="N194" s="78">
        <f t="shared" si="21"/>
        <v>0</v>
      </c>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c r="DA194" s="25"/>
      <c r="DB194" s="25"/>
      <c r="DC194" s="25"/>
      <c r="DD194" s="25"/>
      <c r="DE194" s="25"/>
      <c r="DF194" s="25"/>
      <c r="DG194" s="25"/>
      <c r="DH194" s="25"/>
      <c r="DI194" s="25"/>
      <c r="DJ194" s="25"/>
      <c r="DK194" s="25"/>
      <c r="DL194" s="25"/>
      <c r="DM194" s="25"/>
      <c r="DN194" s="25"/>
      <c r="DO194" s="25"/>
      <c r="DP194" s="25"/>
      <c r="DQ194" s="25"/>
      <c r="DR194" s="25"/>
      <c r="DS194" s="25"/>
      <c r="DT194" s="25"/>
      <c r="DU194" s="25"/>
      <c r="DV194" s="25"/>
      <c r="DW194" s="25"/>
      <c r="DX194" s="25"/>
      <c r="DY194" s="25"/>
      <c r="DZ194" s="25"/>
      <c r="EA194" s="25"/>
      <c r="EB194" s="25"/>
      <c r="EC194" s="25"/>
      <c r="ED194" s="25"/>
      <c r="EE194" s="25"/>
      <c r="EF194" s="25"/>
      <c r="EG194" s="25"/>
      <c r="EH194" s="25"/>
      <c r="EI194" s="25"/>
      <c r="EJ194" s="25"/>
      <c r="EK194" s="25"/>
      <c r="EL194" s="25"/>
      <c r="EM194" s="25"/>
      <c r="EN194" s="25"/>
      <c r="EO194" s="25"/>
      <c r="EP194" s="25"/>
      <c r="EQ194" s="25"/>
      <c r="ER194" s="25"/>
      <c r="ES194" s="25"/>
      <c r="ET194" s="25"/>
      <c r="EU194" s="25"/>
      <c r="EV194" s="25"/>
      <c r="EW194" s="25"/>
      <c r="EX194" s="25"/>
      <c r="EY194" s="25"/>
      <c r="EZ194" s="25"/>
      <c r="FA194" s="25"/>
      <c r="FB194" s="25"/>
      <c r="FC194" s="25"/>
      <c r="FD194" s="25"/>
      <c r="FE194" s="25"/>
      <c r="FF194" s="25"/>
      <c r="FG194" s="25"/>
      <c r="FH194" s="25"/>
      <c r="FI194" s="25"/>
      <c r="FJ194" s="25"/>
      <c r="FK194" s="25"/>
      <c r="FL194" s="25"/>
      <c r="FM194" s="25"/>
      <c r="FN194" s="25"/>
      <c r="FO194" s="25"/>
      <c r="FP194" s="25"/>
      <c r="FQ194" s="25"/>
      <c r="FR194" s="25"/>
      <c r="FS194" s="25"/>
      <c r="FT194" s="25"/>
      <c r="FU194" s="25"/>
      <c r="FV194" s="25"/>
      <c r="FW194" s="25"/>
      <c r="FX194" s="25"/>
      <c r="FY194" s="25"/>
      <c r="FZ194" s="25"/>
      <c r="GA194" s="25"/>
      <c r="GB194" s="25"/>
      <c r="GC194" s="25"/>
      <c r="GD194" s="25"/>
      <c r="GE194" s="25"/>
      <c r="GF194" s="25"/>
      <c r="GG194" s="25"/>
      <c r="GH194" s="25"/>
      <c r="GI194" s="25"/>
      <c r="GJ194" s="25"/>
      <c r="GK194" s="25"/>
      <c r="GL194" s="25"/>
      <c r="GM194" s="25"/>
      <c r="GN194" s="25"/>
      <c r="GO194" s="25"/>
      <c r="GP194" s="25"/>
      <c r="GQ194" s="25"/>
      <c r="GR194" s="25"/>
      <c r="GS194" s="25"/>
      <c r="GT194" s="25"/>
      <c r="GU194" s="25"/>
      <c r="GV194" s="25"/>
      <c r="GW194" s="25"/>
      <c r="GX194" s="25"/>
      <c r="GY194" s="25"/>
      <c r="GZ194" s="25"/>
      <c r="HA194" s="25"/>
      <c r="HB194" s="25"/>
      <c r="HC194" s="25"/>
      <c r="HD194" s="25"/>
      <c r="HE194" s="25"/>
      <c r="HF194" s="25"/>
      <c r="HG194" s="25"/>
      <c r="HH194" s="25"/>
      <c r="HI194" s="25"/>
      <c r="HJ194" s="25"/>
      <c r="HK194" s="25"/>
      <c r="HL194" s="25"/>
      <c r="HM194" s="25"/>
      <c r="HN194" s="25"/>
      <c r="HO194" s="25"/>
      <c r="HP194" s="25"/>
      <c r="HQ194" s="25"/>
      <c r="HR194" s="25"/>
      <c r="HS194" s="25"/>
      <c r="HT194" s="25"/>
      <c r="HU194" s="25"/>
      <c r="HV194" s="25"/>
      <c r="HW194" s="25"/>
      <c r="HX194" s="25"/>
      <c r="HY194" s="25"/>
      <c r="HZ194" s="25"/>
      <c r="IA194" s="25"/>
      <c r="IB194" s="25"/>
      <c r="IC194" s="25"/>
      <c r="ID194" s="25"/>
      <c r="IE194" s="25"/>
      <c r="IF194" s="25"/>
      <c r="IG194" s="25"/>
      <c r="IH194" s="25"/>
      <c r="II194" s="25"/>
      <c r="IJ194" s="25"/>
      <c r="IK194" s="25"/>
      <c r="IL194" s="25"/>
      <c r="IM194" s="25"/>
      <c r="IN194" s="25"/>
    </row>
    <row r="195" spans="1:248" ht="63" x14ac:dyDescent="0.25">
      <c r="A195" s="10" t="s">
        <v>327</v>
      </c>
      <c r="B195" s="32" t="s">
        <v>331</v>
      </c>
      <c r="C195" s="15">
        <v>59263</v>
      </c>
      <c r="D195" s="15">
        <v>59263</v>
      </c>
      <c r="E195" s="15">
        <v>59263</v>
      </c>
      <c r="F195" s="15">
        <v>59263</v>
      </c>
      <c r="G195" s="15">
        <f t="shared" si="22"/>
        <v>0</v>
      </c>
      <c r="H195" s="16"/>
      <c r="I195" s="22">
        <v>61633.5</v>
      </c>
      <c r="J195" s="22">
        <v>61633.5</v>
      </c>
      <c r="K195" s="15">
        <f t="shared" si="20"/>
        <v>0</v>
      </c>
      <c r="L195" s="22">
        <v>64098.9</v>
      </c>
      <c r="M195" s="22">
        <v>64098.9</v>
      </c>
      <c r="N195" s="78">
        <f t="shared" si="21"/>
        <v>0</v>
      </c>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25"/>
      <c r="DY195" s="25"/>
      <c r="DZ195" s="25"/>
      <c r="EA195" s="25"/>
      <c r="EB195" s="25"/>
      <c r="EC195" s="25"/>
      <c r="ED195" s="25"/>
      <c r="EE195" s="25"/>
      <c r="EF195" s="25"/>
      <c r="EG195" s="25"/>
      <c r="EH195" s="25"/>
      <c r="EI195" s="25"/>
      <c r="EJ195" s="25"/>
      <c r="EK195" s="25"/>
      <c r="EL195" s="25"/>
      <c r="EM195" s="25"/>
      <c r="EN195" s="25"/>
      <c r="EO195" s="25"/>
      <c r="EP195" s="25"/>
      <c r="EQ195" s="25"/>
      <c r="ER195" s="25"/>
      <c r="ES195" s="25"/>
      <c r="ET195" s="25"/>
      <c r="EU195" s="25"/>
      <c r="EV195" s="25"/>
      <c r="EW195" s="25"/>
      <c r="EX195" s="25"/>
      <c r="EY195" s="25"/>
      <c r="EZ195" s="25"/>
      <c r="FA195" s="25"/>
      <c r="FB195" s="25"/>
      <c r="FC195" s="25"/>
      <c r="FD195" s="25"/>
      <c r="FE195" s="25"/>
      <c r="FF195" s="25"/>
      <c r="FG195" s="25"/>
      <c r="FH195" s="25"/>
      <c r="FI195" s="25"/>
      <c r="FJ195" s="25"/>
      <c r="FK195" s="25"/>
      <c r="FL195" s="25"/>
      <c r="FM195" s="25"/>
      <c r="FN195" s="25"/>
      <c r="FO195" s="25"/>
      <c r="FP195" s="25"/>
      <c r="FQ195" s="25"/>
      <c r="FR195" s="25"/>
      <c r="FS195" s="25"/>
      <c r="FT195" s="25"/>
      <c r="FU195" s="25"/>
      <c r="FV195" s="25"/>
      <c r="FW195" s="25"/>
      <c r="FX195" s="25"/>
      <c r="FY195" s="25"/>
      <c r="FZ195" s="25"/>
      <c r="GA195" s="25"/>
      <c r="GB195" s="25"/>
      <c r="GC195" s="25"/>
      <c r="GD195" s="25"/>
      <c r="GE195" s="25"/>
      <c r="GF195" s="25"/>
      <c r="GG195" s="25"/>
      <c r="GH195" s="25"/>
      <c r="GI195" s="25"/>
      <c r="GJ195" s="25"/>
      <c r="GK195" s="25"/>
      <c r="GL195" s="25"/>
      <c r="GM195" s="25"/>
      <c r="GN195" s="25"/>
      <c r="GO195" s="25"/>
      <c r="GP195" s="25"/>
      <c r="GQ195" s="25"/>
      <c r="GR195" s="25"/>
      <c r="GS195" s="25"/>
      <c r="GT195" s="25"/>
      <c r="GU195" s="25"/>
      <c r="GV195" s="25"/>
      <c r="GW195" s="25"/>
      <c r="GX195" s="25"/>
      <c r="GY195" s="25"/>
      <c r="GZ195" s="25"/>
      <c r="HA195" s="25"/>
      <c r="HB195" s="25"/>
      <c r="HC195" s="25"/>
      <c r="HD195" s="25"/>
      <c r="HE195" s="25"/>
      <c r="HF195" s="25"/>
      <c r="HG195" s="25"/>
      <c r="HH195" s="25"/>
      <c r="HI195" s="25"/>
      <c r="HJ195" s="25"/>
      <c r="HK195" s="25"/>
      <c r="HL195" s="25"/>
      <c r="HM195" s="25"/>
      <c r="HN195" s="25"/>
      <c r="HO195" s="25"/>
      <c r="HP195" s="25"/>
      <c r="HQ195" s="25"/>
      <c r="HR195" s="25"/>
      <c r="HS195" s="25"/>
      <c r="HT195" s="25"/>
      <c r="HU195" s="25"/>
      <c r="HV195" s="25"/>
      <c r="HW195" s="25"/>
      <c r="HX195" s="25"/>
      <c r="HY195" s="25"/>
      <c r="HZ195" s="25"/>
      <c r="IA195" s="25"/>
      <c r="IB195" s="25"/>
      <c r="IC195" s="25"/>
      <c r="ID195" s="25"/>
      <c r="IE195" s="25"/>
      <c r="IF195" s="25"/>
      <c r="IG195" s="25"/>
      <c r="IH195" s="25"/>
      <c r="II195" s="25"/>
      <c r="IJ195" s="25"/>
      <c r="IK195" s="25"/>
      <c r="IL195" s="25"/>
      <c r="IM195" s="25"/>
      <c r="IN195" s="25"/>
    </row>
    <row r="196" spans="1:248" ht="78.75" x14ac:dyDescent="0.25">
      <c r="A196" s="10" t="s">
        <v>327</v>
      </c>
      <c r="B196" s="32" t="s">
        <v>332</v>
      </c>
      <c r="C196" s="15">
        <v>1850.3</v>
      </c>
      <c r="D196" s="15">
        <v>1850.3</v>
      </c>
      <c r="E196" s="15">
        <v>1850.3</v>
      </c>
      <c r="F196" s="15">
        <v>1850.3</v>
      </c>
      <c r="G196" s="15">
        <f t="shared" si="22"/>
        <v>0</v>
      </c>
      <c r="H196" s="16"/>
      <c r="I196" s="15">
        <v>1850.3</v>
      </c>
      <c r="J196" s="15">
        <v>1850.3</v>
      </c>
      <c r="K196" s="15">
        <f t="shared" si="20"/>
        <v>0</v>
      </c>
      <c r="L196" s="15">
        <v>1850.3</v>
      </c>
      <c r="M196" s="15">
        <v>1850.3</v>
      </c>
      <c r="N196" s="78">
        <f t="shared" si="21"/>
        <v>0</v>
      </c>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5"/>
      <c r="EB196" s="25"/>
      <c r="EC196" s="25"/>
      <c r="ED196" s="25"/>
      <c r="EE196" s="25"/>
      <c r="EF196" s="25"/>
      <c r="EG196" s="25"/>
      <c r="EH196" s="25"/>
      <c r="EI196" s="25"/>
      <c r="EJ196" s="25"/>
      <c r="EK196" s="25"/>
      <c r="EL196" s="25"/>
      <c r="EM196" s="25"/>
      <c r="EN196" s="25"/>
      <c r="EO196" s="25"/>
      <c r="EP196" s="25"/>
      <c r="EQ196" s="25"/>
      <c r="ER196" s="25"/>
      <c r="ES196" s="25"/>
      <c r="ET196" s="25"/>
      <c r="EU196" s="25"/>
      <c r="EV196" s="25"/>
      <c r="EW196" s="25"/>
      <c r="EX196" s="25"/>
      <c r="EY196" s="25"/>
      <c r="EZ196" s="25"/>
      <c r="FA196" s="25"/>
      <c r="FB196" s="25"/>
      <c r="FC196" s="25"/>
      <c r="FD196" s="25"/>
      <c r="FE196" s="25"/>
      <c r="FF196" s="25"/>
      <c r="FG196" s="25"/>
      <c r="FH196" s="25"/>
      <c r="FI196" s="25"/>
      <c r="FJ196" s="25"/>
      <c r="FK196" s="25"/>
      <c r="FL196" s="25"/>
      <c r="FM196" s="25"/>
      <c r="FN196" s="25"/>
      <c r="FO196" s="25"/>
      <c r="FP196" s="25"/>
      <c r="FQ196" s="25"/>
      <c r="FR196" s="25"/>
      <c r="FS196" s="25"/>
      <c r="FT196" s="25"/>
      <c r="FU196" s="25"/>
      <c r="FV196" s="25"/>
      <c r="FW196" s="25"/>
      <c r="FX196" s="25"/>
      <c r="FY196" s="25"/>
      <c r="FZ196" s="25"/>
      <c r="GA196" s="25"/>
      <c r="GB196" s="25"/>
      <c r="GC196" s="25"/>
      <c r="GD196" s="25"/>
      <c r="GE196" s="25"/>
      <c r="GF196" s="25"/>
      <c r="GG196" s="25"/>
      <c r="GH196" s="25"/>
      <c r="GI196" s="25"/>
      <c r="GJ196" s="25"/>
      <c r="GK196" s="25"/>
      <c r="GL196" s="25"/>
      <c r="GM196" s="25"/>
      <c r="GN196" s="25"/>
      <c r="GO196" s="25"/>
      <c r="GP196" s="25"/>
      <c r="GQ196" s="25"/>
      <c r="GR196" s="25"/>
      <c r="GS196" s="25"/>
      <c r="GT196" s="25"/>
      <c r="GU196" s="25"/>
      <c r="GV196" s="25"/>
      <c r="GW196" s="25"/>
      <c r="GX196" s="25"/>
      <c r="GY196" s="25"/>
      <c r="GZ196" s="25"/>
      <c r="HA196" s="25"/>
      <c r="HB196" s="25"/>
      <c r="HC196" s="25"/>
      <c r="HD196" s="25"/>
      <c r="HE196" s="25"/>
      <c r="HF196" s="25"/>
      <c r="HG196" s="25"/>
      <c r="HH196" s="25"/>
      <c r="HI196" s="25"/>
      <c r="HJ196" s="25"/>
      <c r="HK196" s="25"/>
      <c r="HL196" s="25"/>
      <c r="HM196" s="25"/>
      <c r="HN196" s="25"/>
      <c r="HO196" s="25"/>
      <c r="HP196" s="25"/>
      <c r="HQ196" s="25"/>
      <c r="HR196" s="25"/>
      <c r="HS196" s="25"/>
      <c r="HT196" s="25"/>
      <c r="HU196" s="25"/>
      <c r="HV196" s="25"/>
      <c r="HW196" s="25"/>
      <c r="HX196" s="25"/>
      <c r="HY196" s="25"/>
      <c r="HZ196" s="25"/>
      <c r="IA196" s="25"/>
      <c r="IB196" s="25"/>
      <c r="IC196" s="25"/>
      <c r="ID196" s="25"/>
      <c r="IE196" s="25"/>
      <c r="IF196" s="25"/>
      <c r="IG196" s="25"/>
      <c r="IH196" s="25"/>
      <c r="II196" s="25"/>
      <c r="IJ196" s="25"/>
      <c r="IK196" s="25"/>
      <c r="IL196" s="25"/>
      <c r="IM196" s="25"/>
      <c r="IN196" s="25"/>
    </row>
    <row r="197" spans="1:248" ht="78.75" x14ac:dyDescent="0.25">
      <c r="A197" s="63" t="s">
        <v>327</v>
      </c>
      <c r="B197" s="38" t="s">
        <v>333</v>
      </c>
      <c r="C197" s="15">
        <v>0.1</v>
      </c>
      <c r="D197" s="15">
        <v>0.1</v>
      </c>
      <c r="E197" s="15">
        <v>0.1</v>
      </c>
      <c r="F197" s="15">
        <v>0.1</v>
      </c>
      <c r="G197" s="15">
        <f t="shared" si="22"/>
        <v>0</v>
      </c>
      <c r="H197" s="16"/>
      <c r="I197" s="22">
        <v>0.1</v>
      </c>
      <c r="J197" s="22">
        <v>0.1</v>
      </c>
      <c r="K197" s="15">
        <f t="shared" si="20"/>
        <v>0</v>
      </c>
      <c r="L197" s="22">
        <v>0.1</v>
      </c>
      <c r="M197" s="22">
        <v>0.1</v>
      </c>
      <c r="N197" s="78">
        <f t="shared" si="21"/>
        <v>0</v>
      </c>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c r="CW197" s="25"/>
      <c r="CX197" s="25"/>
      <c r="CY197" s="25"/>
      <c r="CZ197" s="25"/>
      <c r="DA197" s="25"/>
      <c r="DB197" s="25"/>
      <c r="DC197" s="25"/>
      <c r="DD197" s="25"/>
      <c r="DE197" s="25"/>
      <c r="DF197" s="25"/>
      <c r="DG197" s="25"/>
      <c r="DH197" s="25"/>
      <c r="DI197" s="25"/>
      <c r="DJ197" s="25"/>
      <c r="DK197" s="25"/>
      <c r="DL197" s="25"/>
      <c r="DM197" s="25"/>
      <c r="DN197" s="25"/>
      <c r="DO197" s="25"/>
      <c r="DP197" s="25"/>
      <c r="DQ197" s="25"/>
      <c r="DR197" s="25"/>
      <c r="DS197" s="25"/>
      <c r="DT197" s="25"/>
      <c r="DU197" s="25"/>
      <c r="DV197" s="25"/>
      <c r="DW197" s="25"/>
      <c r="DX197" s="25"/>
      <c r="DY197" s="25"/>
      <c r="DZ197" s="25"/>
      <c r="EA197" s="25"/>
      <c r="EB197" s="25"/>
      <c r="EC197" s="25"/>
      <c r="ED197" s="25"/>
      <c r="EE197" s="25"/>
      <c r="EF197" s="25"/>
      <c r="EG197" s="25"/>
      <c r="EH197" s="25"/>
      <c r="EI197" s="25"/>
      <c r="EJ197" s="25"/>
      <c r="EK197" s="25"/>
      <c r="EL197" s="25"/>
      <c r="EM197" s="25"/>
      <c r="EN197" s="25"/>
      <c r="EO197" s="25"/>
      <c r="EP197" s="25"/>
      <c r="EQ197" s="25"/>
      <c r="ER197" s="25"/>
      <c r="ES197" s="25"/>
      <c r="ET197" s="25"/>
      <c r="EU197" s="25"/>
      <c r="EV197" s="25"/>
      <c r="EW197" s="25"/>
      <c r="EX197" s="25"/>
      <c r="EY197" s="25"/>
      <c r="EZ197" s="25"/>
      <c r="FA197" s="25"/>
      <c r="FB197" s="25"/>
      <c r="FC197" s="25"/>
      <c r="FD197" s="25"/>
      <c r="FE197" s="25"/>
      <c r="FF197" s="25"/>
      <c r="FG197" s="25"/>
      <c r="FH197" s="25"/>
      <c r="FI197" s="25"/>
      <c r="FJ197" s="25"/>
      <c r="FK197" s="25"/>
      <c r="FL197" s="25"/>
      <c r="FM197" s="25"/>
      <c r="FN197" s="25"/>
      <c r="FO197" s="25"/>
      <c r="FP197" s="25"/>
      <c r="FQ197" s="25"/>
      <c r="FR197" s="25"/>
      <c r="FS197" s="25"/>
      <c r="FT197" s="25"/>
      <c r="FU197" s="25"/>
      <c r="FV197" s="25"/>
      <c r="FW197" s="25"/>
      <c r="FX197" s="25"/>
      <c r="FY197" s="25"/>
      <c r="FZ197" s="25"/>
      <c r="GA197" s="25"/>
      <c r="GB197" s="25"/>
      <c r="GC197" s="25"/>
      <c r="GD197" s="25"/>
      <c r="GE197" s="25"/>
      <c r="GF197" s="25"/>
      <c r="GG197" s="25"/>
      <c r="GH197" s="25"/>
      <c r="GI197" s="25"/>
      <c r="GJ197" s="25"/>
      <c r="GK197" s="25"/>
      <c r="GL197" s="25"/>
      <c r="GM197" s="25"/>
      <c r="GN197" s="25"/>
      <c r="GO197" s="25"/>
      <c r="GP197" s="25"/>
      <c r="GQ197" s="25"/>
      <c r="GR197" s="25"/>
      <c r="GS197" s="25"/>
      <c r="GT197" s="25"/>
      <c r="GU197" s="25"/>
      <c r="GV197" s="25"/>
      <c r="GW197" s="25"/>
      <c r="GX197" s="25"/>
      <c r="GY197" s="25"/>
      <c r="GZ197" s="25"/>
      <c r="HA197" s="25"/>
      <c r="HB197" s="25"/>
      <c r="HC197" s="25"/>
      <c r="HD197" s="25"/>
      <c r="HE197" s="25"/>
      <c r="HF197" s="25"/>
      <c r="HG197" s="25"/>
      <c r="HH197" s="25"/>
      <c r="HI197" s="25"/>
      <c r="HJ197" s="25"/>
      <c r="HK197" s="25"/>
      <c r="HL197" s="25"/>
      <c r="HM197" s="25"/>
      <c r="HN197" s="25"/>
      <c r="HO197" s="25"/>
      <c r="HP197" s="25"/>
      <c r="HQ197" s="25"/>
      <c r="HR197" s="25"/>
      <c r="HS197" s="25"/>
      <c r="HT197" s="25"/>
      <c r="HU197" s="25"/>
      <c r="HV197" s="25"/>
      <c r="HW197" s="25"/>
      <c r="HX197" s="25"/>
      <c r="HY197" s="25"/>
      <c r="HZ197" s="25"/>
      <c r="IA197" s="25"/>
      <c r="IB197" s="25"/>
      <c r="IC197" s="25"/>
      <c r="ID197" s="25"/>
      <c r="IE197" s="25"/>
      <c r="IF197" s="25"/>
      <c r="IG197" s="25"/>
      <c r="IH197" s="25"/>
      <c r="II197" s="25"/>
      <c r="IJ197" s="25"/>
      <c r="IK197" s="25"/>
      <c r="IL197" s="25"/>
      <c r="IM197" s="25"/>
      <c r="IN197" s="25"/>
    </row>
    <row r="198" spans="1:248" ht="78.75" x14ac:dyDescent="0.25">
      <c r="A198" s="63" t="s">
        <v>327</v>
      </c>
      <c r="B198" s="38" t="s">
        <v>334</v>
      </c>
      <c r="C198" s="15">
        <v>10090.5</v>
      </c>
      <c r="D198" s="15">
        <v>10090.5</v>
      </c>
      <c r="E198" s="15">
        <v>10090.5</v>
      </c>
      <c r="F198" s="15">
        <v>10090.5</v>
      </c>
      <c r="G198" s="15">
        <f t="shared" si="22"/>
        <v>0</v>
      </c>
      <c r="H198" s="16"/>
      <c r="I198" s="15">
        <v>10090.5</v>
      </c>
      <c r="J198" s="15">
        <v>10090.5</v>
      </c>
      <c r="K198" s="15">
        <f t="shared" si="20"/>
        <v>0</v>
      </c>
      <c r="L198" s="15">
        <v>10090.5</v>
      </c>
      <c r="M198" s="15">
        <v>10090.5</v>
      </c>
      <c r="N198" s="78">
        <f t="shared" si="21"/>
        <v>0</v>
      </c>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5"/>
      <c r="EB198" s="25"/>
      <c r="EC198" s="25"/>
      <c r="ED198" s="25"/>
      <c r="EE198" s="25"/>
      <c r="EF198" s="25"/>
      <c r="EG198" s="25"/>
      <c r="EH198" s="25"/>
      <c r="EI198" s="25"/>
      <c r="EJ198" s="25"/>
      <c r="EK198" s="25"/>
      <c r="EL198" s="25"/>
      <c r="EM198" s="25"/>
      <c r="EN198" s="25"/>
      <c r="EO198" s="25"/>
      <c r="EP198" s="25"/>
      <c r="EQ198" s="25"/>
      <c r="ER198" s="25"/>
      <c r="ES198" s="25"/>
      <c r="ET198" s="25"/>
      <c r="EU198" s="25"/>
      <c r="EV198" s="25"/>
      <c r="EW198" s="25"/>
      <c r="EX198" s="25"/>
      <c r="EY198" s="25"/>
      <c r="EZ198" s="25"/>
      <c r="FA198" s="25"/>
      <c r="FB198" s="25"/>
      <c r="FC198" s="25"/>
      <c r="FD198" s="25"/>
      <c r="FE198" s="25"/>
      <c r="FF198" s="25"/>
      <c r="FG198" s="25"/>
      <c r="FH198" s="25"/>
      <c r="FI198" s="25"/>
      <c r="FJ198" s="25"/>
      <c r="FK198" s="25"/>
      <c r="FL198" s="25"/>
      <c r="FM198" s="25"/>
      <c r="FN198" s="25"/>
      <c r="FO198" s="25"/>
      <c r="FP198" s="25"/>
      <c r="FQ198" s="25"/>
      <c r="FR198" s="25"/>
      <c r="FS198" s="25"/>
      <c r="FT198" s="25"/>
      <c r="FU198" s="25"/>
      <c r="FV198" s="25"/>
      <c r="FW198" s="25"/>
      <c r="FX198" s="25"/>
      <c r="FY198" s="25"/>
      <c r="FZ198" s="25"/>
      <c r="GA198" s="25"/>
      <c r="GB198" s="25"/>
      <c r="GC198" s="25"/>
      <c r="GD198" s="25"/>
      <c r="GE198" s="25"/>
      <c r="GF198" s="25"/>
      <c r="GG198" s="25"/>
      <c r="GH198" s="25"/>
      <c r="GI198" s="25"/>
      <c r="GJ198" s="25"/>
      <c r="GK198" s="25"/>
      <c r="GL198" s="25"/>
      <c r="GM198" s="25"/>
      <c r="GN198" s="25"/>
      <c r="GO198" s="25"/>
      <c r="GP198" s="25"/>
      <c r="GQ198" s="25"/>
      <c r="GR198" s="25"/>
      <c r="GS198" s="25"/>
      <c r="GT198" s="25"/>
      <c r="GU198" s="25"/>
      <c r="GV198" s="25"/>
      <c r="GW198" s="25"/>
      <c r="GX198" s="25"/>
      <c r="GY198" s="25"/>
      <c r="GZ198" s="25"/>
      <c r="HA198" s="25"/>
      <c r="HB198" s="25"/>
      <c r="HC198" s="25"/>
      <c r="HD198" s="25"/>
      <c r="HE198" s="25"/>
      <c r="HF198" s="25"/>
      <c r="HG198" s="25"/>
      <c r="HH198" s="25"/>
      <c r="HI198" s="25"/>
      <c r="HJ198" s="25"/>
      <c r="HK198" s="25"/>
      <c r="HL198" s="25"/>
      <c r="HM198" s="25"/>
      <c r="HN198" s="25"/>
      <c r="HO198" s="25"/>
      <c r="HP198" s="25"/>
      <c r="HQ198" s="25"/>
      <c r="HR198" s="25"/>
      <c r="HS198" s="25"/>
      <c r="HT198" s="25"/>
      <c r="HU198" s="25"/>
      <c r="HV198" s="25"/>
      <c r="HW198" s="25"/>
      <c r="HX198" s="25"/>
      <c r="HY198" s="25"/>
      <c r="HZ198" s="25"/>
      <c r="IA198" s="25"/>
      <c r="IB198" s="25"/>
      <c r="IC198" s="25"/>
      <c r="ID198" s="25"/>
      <c r="IE198" s="25"/>
      <c r="IF198" s="25"/>
      <c r="IG198" s="25"/>
      <c r="IH198" s="25"/>
      <c r="II198" s="25"/>
      <c r="IJ198" s="25"/>
      <c r="IK198" s="25"/>
      <c r="IL198" s="25"/>
      <c r="IM198" s="25"/>
      <c r="IN198" s="25"/>
    </row>
    <row r="199" spans="1:248" ht="78.75" x14ac:dyDescent="0.25">
      <c r="A199" s="10" t="s">
        <v>327</v>
      </c>
      <c r="B199" s="32" t="s">
        <v>335</v>
      </c>
      <c r="C199" s="15">
        <v>26474</v>
      </c>
      <c r="D199" s="15">
        <v>26474</v>
      </c>
      <c r="E199" s="15">
        <v>26474</v>
      </c>
      <c r="F199" s="15">
        <v>26474</v>
      </c>
      <c r="G199" s="15">
        <f t="shared" si="22"/>
        <v>0</v>
      </c>
      <c r="H199" s="16"/>
      <c r="I199" s="22">
        <v>27533</v>
      </c>
      <c r="J199" s="22">
        <v>27533</v>
      </c>
      <c r="K199" s="15">
        <f t="shared" ref="K199:K246" si="23">J199-I199</f>
        <v>0</v>
      </c>
      <c r="L199" s="22">
        <v>28634.3</v>
      </c>
      <c r="M199" s="22">
        <v>28634.3</v>
      </c>
      <c r="N199" s="78">
        <f t="shared" ref="N199:N246" si="24">M199-L199</f>
        <v>0</v>
      </c>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c r="DR199" s="25"/>
      <c r="DS199" s="25"/>
      <c r="DT199" s="25"/>
      <c r="DU199" s="25"/>
      <c r="DV199" s="25"/>
      <c r="DW199" s="25"/>
      <c r="DX199" s="25"/>
      <c r="DY199" s="25"/>
      <c r="DZ199" s="25"/>
      <c r="EA199" s="25"/>
      <c r="EB199" s="25"/>
      <c r="EC199" s="25"/>
      <c r="ED199" s="25"/>
      <c r="EE199" s="25"/>
      <c r="EF199" s="25"/>
      <c r="EG199" s="25"/>
      <c r="EH199" s="25"/>
      <c r="EI199" s="25"/>
      <c r="EJ199" s="25"/>
      <c r="EK199" s="25"/>
      <c r="EL199" s="25"/>
      <c r="EM199" s="25"/>
      <c r="EN199" s="25"/>
      <c r="EO199" s="25"/>
      <c r="EP199" s="25"/>
      <c r="EQ199" s="25"/>
      <c r="ER199" s="25"/>
      <c r="ES199" s="25"/>
      <c r="ET199" s="25"/>
      <c r="EU199" s="25"/>
      <c r="EV199" s="25"/>
      <c r="EW199" s="25"/>
      <c r="EX199" s="25"/>
      <c r="EY199" s="25"/>
      <c r="EZ199" s="25"/>
      <c r="FA199" s="25"/>
      <c r="FB199" s="25"/>
      <c r="FC199" s="25"/>
      <c r="FD199" s="25"/>
      <c r="FE199" s="25"/>
      <c r="FF199" s="25"/>
      <c r="FG199" s="25"/>
      <c r="FH199" s="25"/>
      <c r="FI199" s="25"/>
      <c r="FJ199" s="25"/>
      <c r="FK199" s="25"/>
      <c r="FL199" s="25"/>
      <c r="FM199" s="25"/>
      <c r="FN199" s="25"/>
      <c r="FO199" s="25"/>
      <c r="FP199" s="25"/>
      <c r="FQ199" s="25"/>
      <c r="FR199" s="25"/>
      <c r="FS199" s="25"/>
      <c r="FT199" s="25"/>
      <c r="FU199" s="25"/>
      <c r="FV199" s="25"/>
      <c r="FW199" s="25"/>
      <c r="FX199" s="25"/>
      <c r="FY199" s="25"/>
      <c r="FZ199" s="25"/>
      <c r="GA199" s="25"/>
      <c r="GB199" s="25"/>
      <c r="GC199" s="25"/>
      <c r="GD199" s="25"/>
      <c r="GE199" s="25"/>
      <c r="GF199" s="25"/>
      <c r="GG199" s="25"/>
      <c r="GH199" s="25"/>
      <c r="GI199" s="25"/>
      <c r="GJ199" s="25"/>
      <c r="GK199" s="25"/>
      <c r="GL199" s="25"/>
      <c r="GM199" s="25"/>
      <c r="GN199" s="25"/>
      <c r="GO199" s="25"/>
      <c r="GP199" s="25"/>
      <c r="GQ199" s="25"/>
      <c r="GR199" s="25"/>
      <c r="GS199" s="25"/>
      <c r="GT199" s="25"/>
      <c r="GU199" s="25"/>
      <c r="GV199" s="25"/>
      <c r="GW199" s="25"/>
      <c r="GX199" s="25"/>
      <c r="GY199" s="25"/>
      <c r="GZ199" s="25"/>
      <c r="HA199" s="25"/>
      <c r="HB199" s="25"/>
      <c r="HC199" s="25"/>
      <c r="HD199" s="25"/>
      <c r="HE199" s="25"/>
      <c r="HF199" s="25"/>
      <c r="HG199" s="25"/>
      <c r="HH199" s="25"/>
      <c r="HI199" s="25"/>
      <c r="HJ199" s="25"/>
      <c r="HK199" s="25"/>
      <c r="HL199" s="25"/>
      <c r="HM199" s="25"/>
      <c r="HN199" s="25"/>
      <c r="HO199" s="25"/>
      <c r="HP199" s="25"/>
      <c r="HQ199" s="25"/>
      <c r="HR199" s="25"/>
      <c r="HS199" s="25"/>
      <c r="HT199" s="25"/>
      <c r="HU199" s="25"/>
      <c r="HV199" s="25"/>
      <c r="HW199" s="25"/>
      <c r="HX199" s="25"/>
      <c r="HY199" s="25"/>
      <c r="HZ199" s="25"/>
      <c r="IA199" s="25"/>
      <c r="IB199" s="25"/>
      <c r="IC199" s="25"/>
      <c r="ID199" s="25"/>
      <c r="IE199" s="25"/>
      <c r="IF199" s="25"/>
      <c r="IG199" s="25"/>
      <c r="IH199" s="25"/>
      <c r="II199" s="25"/>
      <c r="IJ199" s="25"/>
      <c r="IK199" s="25"/>
      <c r="IL199" s="25"/>
      <c r="IM199" s="25"/>
      <c r="IN199" s="25"/>
    </row>
    <row r="200" spans="1:248" ht="78.75" x14ac:dyDescent="0.25">
      <c r="A200" s="10" t="s">
        <v>327</v>
      </c>
      <c r="B200" s="32" t="s">
        <v>336</v>
      </c>
      <c r="C200" s="15">
        <v>185740</v>
      </c>
      <c r="D200" s="15">
        <v>185740</v>
      </c>
      <c r="E200" s="15">
        <v>185740</v>
      </c>
      <c r="F200" s="15">
        <v>185740</v>
      </c>
      <c r="G200" s="15">
        <f t="shared" si="22"/>
        <v>0</v>
      </c>
      <c r="H200" s="16"/>
      <c r="I200" s="22">
        <v>192064.8</v>
      </c>
      <c r="J200" s="22">
        <v>192064.8</v>
      </c>
      <c r="K200" s="15">
        <f t="shared" si="23"/>
        <v>0</v>
      </c>
      <c r="L200" s="22">
        <v>199747.4</v>
      </c>
      <c r="M200" s="22">
        <v>199747.4</v>
      </c>
      <c r="N200" s="78">
        <f t="shared" si="24"/>
        <v>0</v>
      </c>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c r="DA200" s="25"/>
      <c r="DB200" s="25"/>
      <c r="DC200" s="25"/>
      <c r="DD200" s="25"/>
      <c r="DE200" s="25"/>
      <c r="DF200" s="25"/>
      <c r="DG200" s="25"/>
      <c r="DH200" s="25"/>
      <c r="DI200" s="25"/>
      <c r="DJ200" s="25"/>
      <c r="DK200" s="25"/>
      <c r="DL200" s="25"/>
      <c r="DM200" s="25"/>
      <c r="DN200" s="25"/>
      <c r="DO200" s="25"/>
      <c r="DP200" s="25"/>
      <c r="DQ200" s="25"/>
      <c r="DR200" s="25"/>
      <c r="DS200" s="25"/>
      <c r="DT200" s="25"/>
      <c r="DU200" s="25"/>
      <c r="DV200" s="25"/>
      <c r="DW200" s="25"/>
      <c r="DX200" s="25"/>
      <c r="DY200" s="25"/>
      <c r="DZ200" s="25"/>
      <c r="EA200" s="25"/>
      <c r="EB200" s="25"/>
      <c r="EC200" s="25"/>
      <c r="ED200" s="25"/>
      <c r="EE200" s="25"/>
      <c r="EF200" s="25"/>
      <c r="EG200" s="25"/>
      <c r="EH200" s="25"/>
      <c r="EI200" s="25"/>
      <c r="EJ200" s="25"/>
      <c r="EK200" s="25"/>
      <c r="EL200" s="25"/>
      <c r="EM200" s="25"/>
      <c r="EN200" s="25"/>
      <c r="EO200" s="25"/>
      <c r="EP200" s="25"/>
      <c r="EQ200" s="25"/>
      <c r="ER200" s="25"/>
      <c r="ES200" s="25"/>
      <c r="ET200" s="25"/>
      <c r="EU200" s="25"/>
      <c r="EV200" s="25"/>
      <c r="EW200" s="25"/>
      <c r="EX200" s="25"/>
      <c r="EY200" s="25"/>
      <c r="EZ200" s="25"/>
      <c r="FA200" s="25"/>
      <c r="FB200" s="25"/>
      <c r="FC200" s="25"/>
      <c r="FD200" s="25"/>
      <c r="FE200" s="25"/>
      <c r="FF200" s="25"/>
      <c r="FG200" s="25"/>
      <c r="FH200" s="25"/>
      <c r="FI200" s="25"/>
      <c r="FJ200" s="25"/>
      <c r="FK200" s="25"/>
      <c r="FL200" s="25"/>
      <c r="FM200" s="25"/>
      <c r="FN200" s="25"/>
      <c r="FO200" s="25"/>
      <c r="FP200" s="25"/>
      <c r="FQ200" s="25"/>
      <c r="FR200" s="25"/>
      <c r="FS200" s="25"/>
      <c r="FT200" s="25"/>
      <c r="FU200" s="25"/>
      <c r="FV200" s="25"/>
      <c r="FW200" s="25"/>
      <c r="FX200" s="25"/>
      <c r="FY200" s="25"/>
      <c r="FZ200" s="25"/>
      <c r="GA200" s="25"/>
      <c r="GB200" s="25"/>
      <c r="GC200" s="25"/>
      <c r="GD200" s="25"/>
      <c r="GE200" s="25"/>
      <c r="GF200" s="25"/>
      <c r="GG200" s="25"/>
      <c r="GH200" s="25"/>
      <c r="GI200" s="25"/>
      <c r="GJ200" s="25"/>
      <c r="GK200" s="25"/>
      <c r="GL200" s="25"/>
      <c r="GM200" s="25"/>
      <c r="GN200" s="25"/>
      <c r="GO200" s="25"/>
      <c r="GP200" s="25"/>
      <c r="GQ200" s="25"/>
      <c r="GR200" s="25"/>
      <c r="GS200" s="25"/>
      <c r="GT200" s="25"/>
      <c r="GU200" s="25"/>
      <c r="GV200" s="25"/>
      <c r="GW200" s="25"/>
      <c r="GX200" s="25"/>
      <c r="GY200" s="25"/>
      <c r="GZ200" s="25"/>
      <c r="HA200" s="25"/>
      <c r="HB200" s="25"/>
      <c r="HC200" s="25"/>
      <c r="HD200" s="25"/>
      <c r="HE200" s="25"/>
      <c r="HF200" s="25"/>
      <c r="HG200" s="25"/>
      <c r="HH200" s="25"/>
      <c r="HI200" s="25"/>
      <c r="HJ200" s="25"/>
      <c r="HK200" s="25"/>
      <c r="HL200" s="25"/>
      <c r="HM200" s="25"/>
      <c r="HN200" s="25"/>
      <c r="HO200" s="25"/>
      <c r="HP200" s="25"/>
      <c r="HQ200" s="25"/>
      <c r="HR200" s="25"/>
      <c r="HS200" s="25"/>
      <c r="HT200" s="25"/>
      <c r="HU200" s="25"/>
      <c r="HV200" s="25"/>
      <c r="HW200" s="25"/>
      <c r="HX200" s="25"/>
      <c r="HY200" s="25"/>
      <c r="HZ200" s="25"/>
      <c r="IA200" s="25"/>
      <c r="IB200" s="25"/>
      <c r="IC200" s="25"/>
      <c r="ID200" s="25"/>
      <c r="IE200" s="25"/>
      <c r="IF200" s="25"/>
      <c r="IG200" s="25"/>
      <c r="IH200" s="25"/>
      <c r="II200" s="25"/>
      <c r="IJ200" s="25"/>
      <c r="IK200" s="25"/>
      <c r="IL200" s="25"/>
      <c r="IM200" s="25"/>
      <c r="IN200" s="25"/>
    </row>
    <row r="201" spans="1:248" ht="78.75" x14ac:dyDescent="0.25">
      <c r="A201" s="10" t="s">
        <v>327</v>
      </c>
      <c r="B201" s="32" t="s">
        <v>337</v>
      </c>
      <c r="C201" s="15">
        <v>133158.5</v>
      </c>
      <c r="D201" s="15">
        <v>133158.5</v>
      </c>
      <c r="E201" s="15">
        <v>133158.5</v>
      </c>
      <c r="F201" s="15">
        <v>133158.5</v>
      </c>
      <c r="G201" s="15">
        <f t="shared" si="22"/>
        <v>0</v>
      </c>
      <c r="H201" s="16"/>
      <c r="I201" s="22">
        <v>138326</v>
      </c>
      <c r="J201" s="22">
        <v>138326</v>
      </c>
      <c r="K201" s="15">
        <f t="shared" si="23"/>
        <v>0</v>
      </c>
      <c r="L201" s="22">
        <v>143700.29999999999</v>
      </c>
      <c r="M201" s="22">
        <v>143700.29999999999</v>
      </c>
      <c r="N201" s="78">
        <f t="shared" si="24"/>
        <v>0</v>
      </c>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25"/>
      <c r="DS201" s="25"/>
      <c r="DT201" s="25"/>
      <c r="DU201" s="25"/>
      <c r="DV201" s="25"/>
      <c r="DW201" s="25"/>
      <c r="DX201" s="25"/>
      <c r="DY201" s="25"/>
      <c r="DZ201" s="25"/>
      <c r="EA201" s="25"/>
      <c r="EB201" s="25"/>
      <c r="EC201" s="25"/>
      <c r="ED201" s="25"/>
      <c r="EE201" s="25"/>
      <c r="EF201" s="25"/>
      <c r="EG201" s="25"/>
      <c r="EH201" s="25"/>
      <c r="EI201" s="25"/>
      <c r="EJ201" s="25"/>
      <c r="EK201" s="25"/>
      <c r="EL201" s="25"/>
      <c r="EM201" s="25"/>
      <c r="EN201" s="25"/>
      <c r="EO201" s="25"/>
      <c r="EP201" s="25"/>
      <c r="EQ201" s="25"/>
      <c r="ER201" s="25"/>
      <c r="ES201" s="25"/>
      <c r="ET201" s="25"/>
      <c r="EU201" s="25"/>
      <c r="EV201" s="25"/>
      <c r="EW201" s="25"/>
      <c r="EX201" s="25"/>
      <c r="EY201" s="25"/>
      <c r="EZ201" s="25"/>
      <c r="FA201" s="25"/>
      <c r="FB201" s="25"/>
      <c r="FC201" s="25"/>
      <c r="FD201" s="25"/>
      <c r="FE201" s="25"/>
      <c r="FF201" s="25"/>
      <c r="FG201" s="25"/>
      <c r="FH201" s="25"/>
      <c r="FI201" s="25"/>
      <c r="FJ201" s="25"/>
      <c r="FK201" s="25"/>
      <c r="FL201" s="25"/>
      <c r="FM201" s="25"/>
      <c r="FN201" s="25"/>
      <c r="FO201" s="25"/>
      <c r="FP201" s="25"/>
      <c r="FQ201" s="25"/>
      <c r="FR201" s="25"/>
      <c r="FS201" s="25"/>
      <c r="FT201" s="25"/>
      <c r="FU201" s="25"/>
      <c r="FV201" s="25"/>
      <c r="FW201" s="25"/>
      <c r="FX201" s="25"/>
      <c r="FY201" s="25"/>
      <c r="FZ201" s="25"/>
      <c r="GA201" s="25"/>
      <c r="GB201" s="25"/>
      <c r="GC201" s="25"/>
      <c r="GD201" s="25"/>
      <c r="GE201" s="25"/>
      <c r="GF201" s="25"/>
      <c r="GG201" s="25"/>
      <c r="GH201" s="25"/>
      <c r="GI201" s="25"/>
      <c r="GJ201" s="25"/>
      <c r="GK201" s="25"/>
      <c r="GL201" s="25"/>
      <c r="GM201" s="25"/>
      <c r="GN201" s="25"/>
      <c r="GO201" s="25"/>
      <c r="GP201" s="25"/>
      <c r="GQ201" s="25"/>
      <c r="GR201" s="25"/>
      <c r="GS201" s="25"/>
      <c r="GT201" s="25"/>
      <c r="GU201" s="25"/>
      <c r="GV201" s="25"/>
      <c r="GW201" s="25"/>
      <c r="GX201" s="25"/>
      <c r="GY201" s="25"/>
      <c r="GZ201" s="25"/>
      <c r="HA201" s="25"/>
      <c r="HB201" s="25"/>
      <c r="HC201" s="25"/>
      <c r="HD201" s="25"/>
      <c r="HE201" s="25"/>
      <c r="HF201" s="25"/>
      <c r="HG201" s="25"/>
      <c r="HH201" s="25"/>
      <c r="HI201" s="25"/>
      <c r="HJ201" s="25"/>
      <c r="HK201" s="25"/>
      <c r="HL201" s="25"/>
      <c r="HM201" s="25"/>
      <c r="HN201" s="25"/>
      <c r="HO201" s="25"/>
      <c r="HP201" s="25"/>
      <c r="HQ201" s="25"/>
      <c r="HR201" s="25"/>
      <c r="HS201" s="25"/>
      <c r="HT201" s="25"/>
      <c r="HU201" s="25"/>
      <c r="HV201" s="25"/>
      <c r="HW201" s="25"/>
      <c r="HX201" s="25"/>
      <c r="HY201" s="25"/>
      <c r="HZ201" s="25"/>
      <c r="IA201" s="25"/>
      <c r="IB201" s="25"/>
      <c r="IC201" s="25"/>
      <c r="ID201" s="25"/>
      <c r="IE201" s="25"/>
      <c r="IF201" s="25"/>
      <c r="IG201" s="25"/>
      <c r="IH201" s="25"/>
      <c r="II201" s="25"/>
      <c r="IJ201" s="25"/>
      <c r="IK201" s="25"/>
      <c r="IL201" s="25"/>
      <c r="IM201" s="25"/>
      <c r="IN201" s="25"/>
    </row>
    <row r="202" spans="1:248" ht="94.5" x14ac:dyDescent="0.25">
      <c r="A202" s="10" t="s">
        <v>327</v>
      </c>
      <c r="B202" s="32" t="s">
        <v>338</v>
      </c>
      <c r="C202" s="15">
        <v>80962.399999999994</v>
      </c>
      <c r="D202" s="15">
        <v>80962.399999999994</v>
      </c>
      <c r="E202" s="15">
        <v>81287.5</v>
      </c>
      <c r="F202" s="15">
        <v>81287.5</v>
      </c>
      <c r="G202" s="15">
        <f t="shared" si="22"/>
        <v>0</v>
      </c>
      <c r="H202" s="16"/>
      <c r="I202" s="22">
        <v>81876.5</v>
      </c>
      <c r="J202" s="22">
        <v>81876.5</v>
      </c>
      <c r="K202" s="15">
        <f t="shared" si="23"/>
        <v>0</v>
      </c>
      <c r="L202" s="22">
        <v>82827.199999999997</v>
      </c>
      <c r="M202" s="22">
        <v>82827.199999999997</v>
      </c>
      <c r="N202" s="78">
        <f t="shared" si="24"/>
        <v>0</v>
      </c>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c r="DQ202" s="25"/>
      <c r="DR202" s="25"/>
      <c r="DS202" s="25"/>
      <c r="DT202" s="25"/>
      <c r="DU202" s="25"/>
      <c r="DV202" s="25"/>
      <c r="DW202" s="25"/>
      <c r="DX202" s="25"/>
      <c r="DY202" s="25"/>
      <c r="DZ202" s="25"/>
      <c r="EA202" s="25"/>
      <c r="EB202" s="25"/>
      <c r="EC202" s="25"/>
      <c r="ED202" s="25"/>
      <c r="EE202" s="25"/>
      <c r="EF202" s="25"/>
      <c r="EG202" s="25"/>
      <c r="EH202" s="25"/>
      <c r="EI202" s="25"/>
      <c r="EJ202" s="25"/>
      <c r="EK202" s="25"/>
      <c r="EL202" s="25"/>
      <c r="EM202" s="25"/>
      <c r="EN202" s="25"/>
      <c r="EO202" s="25"/>
      <c r="EP202" s="25"/>
      <c r="EQ202" s="25"/>
      <c r="ER202" s="25"/>
      <c r="ES202" s="25"/>
      <c r="ET202" s="25"/>
      <c r="EU202" s="25"/>
      <c r="EV202" s="25"/>
      <c r="EW202" s="25"/>
      <c r="EX202" s="25"/>
      <c r="EY202" s="25"/>
      <c r="EZ202" s="25"/>
      <c r="FA202" s="25"/>
      <c r="FB202" s="25"/>
      <c r="FC202" s="25"/>
      <c r="FD202" s="25"/>
      <c r="FE202" s="25"/>
      <c r="FF202" s="25"/>
      <c r="FG202" s="25"/>
      <c r="FH202" s="25"/>
      <c r="FI202" s="25"/>
      <c r="FJ202" s="25"/>
      <c r="FK202" s="25"/>
      <c r="FL202" s="25"/>
      <c r="FM202" s="25"/>
      <c r="FN202" s="25"/>
      <c r="FO202" s="25"/>
      <c r="FP202" s="25"/>
      <c r="FQ202" s="25"/>
      <c r="FR202" s="25"/>
      <c r="FS202" s="25"/>
      <c r="FT202" s="25"/>
      <c r="FU202" s="25"/>
      <c r="FV202" s="25"/>
      <c r="FW202" s="25"/>
      <c r="FX202" s="25"/>
      <c r="FY202" s="25"/>
      <c r="FZ202" s="25"/>
      <c r="GA202" s="25"/>
      <c r="GB202" s="25"/>
      <c r="GC202" s="25"/>
      <c r="GD202" s="25"/>
      <c r="GE202" s="25"/>
      <c r="GF202" s="25"/>
      <c r="GG202" s="25"/>
      <c r="GH202" s="25"/>
      <c r="GI202" s="25"/>
      <c r="GJ202" s="25"/>
      <c r="GK202" s="25"/>
      <c r="GL202" s="25"/>
      <c r="GM202" s="25"/>
      <c r="GN202" s="25"/>
      <c r="GO202" s="25"/>
      <c r="GP202" s="25"/>
      <c r="GQ202" s="25"/>
      <c r="GR202" s="25"/>
      <c r="GS202" s="25"/>
      <c r="GT202" s="25"/>
      <c r="GU202" s="25"/>
      <c r="GV202" s="25"/>
      <c r="GW202" s="25"/>
      <c r="GX202" s="25"/>
      <c r="GY202" s="25"/>
      <c r="GZ202" s="25"/>
      <c r="HA202" s="25"/>
      <c r="HB202" s="25"/>
      <c r="HC202" s="25"/>
      <c r="HD202" s="25"/>
      <c r="HE202" s="25"/>
      <c r="HF202" s="25"/>
      <c r="HG202" s="25"/>
      <c r="HH202" s="25"/>
      <c r="HI202" s="25"/>
      <c r="HJ202" s="25"/>
      <c r="HK202" s="25"/>
      <c r="HL202" s="25"/>
      <c r="HM202" s="25"/>
      <c r="HN202" s="25"/>
      <c r="HO202" s="25"/>
      <c r="HP202" s="25"/>
      <c r="HQ202" s="25"/>
      <c r="HR202" s="25"/>
      <c r="HS202" s="25"/>
      <c r="HT202" s="25"/>
      <c r="HU202" s="25"/>
      <c r="HV202" s="25"/>
      <c r="HW202" s="25"/>
      <c r="HX202" s="25"/>
      <c r="HY202" s="25"/>
      <c r="HZ202" s="25"/>
      <c r="IA202" s="25"/>
      <c r="IB202" s="25"/>
      <c r="IC202" s="25"/>
      <c r="ID202" s="25"/>
      <c r="IE202" s="25"/>
      <c r="IF202" s="25"/>
      <c r="IG202" s="25"/>
      <c r="IH202" s="25"/>
      <c r="II202" s="25"/>
      <c r="IJ202" s="25"/>
      <c r="IK202" s="25"/>
      <c r="IL202" s="25"/>
      <c r="IM202" s="25"/>
      <c r="IN202" s="25"/>
    </row>
    <row r="203" spans="1:248" ht="110.25" x14ac:dyDescent="0.25">
      <c r="A203" s="10" t="s">
        <v>327</v>
      </c>
      <c r="B203" s="32" t="s">
        <v>339</v>
      </c>
      <c r="C203" s="15">
        <v>515.9</v>
      </c>
      <c r="D203" s="15">
        <v>515.9</v>
      </c>
      <c r="E203" s="15">
        <v>515.9</v>
      </c>
      <c r="F203" s="15">
        <v>515.9</v>
      </c>
      <c r="G203" s="15">
        <f t="shared" si="22"/>
        <v>0</v>
      </c>
      <c r="H203" s="16"/>
      <c r="I203" s="22">
        <v>536.5</v>
      </c>
      <c r="J203" s="22">
        <v>536.5</v>
      </c>
      <c r="K203" s="15">
        <f t="shared" si="23"/>
        <v>0</v>
      </c>
      <c r="L203" s="22">
        <v>558</v>
      </c>
      <c r="M203" s="22">
        <v>558</v>
      </c>
      <c r="N203" s="78">
        <f t="shared" si="24"/>
        <v>0</v>
      </c>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5"/>
      <c r="EB203" s="25"/>
      <c r="EC203" s="25"/>
      <c r="ED203" s="25"/>
      <c r="EE203" s="25"/>
      <c r="EF203" s="25"/>
      <c r="EG203" s="25"/>
      <c r="EH203" s="25"/>
      <c r="EI203" s="25"/>
      <c r="EJ203" s="25"/>
      <c r="EK203" s="25"/>
      <c r="EL203" s="25"/>
      <c r="EM203" s="25"/>
      <c r="EN203" s="25"/>
      <c r="EO203" s="25"/>
      <c r="EP203" s="25"/>
      <c r="EQ203" s="25"/>
      <c r="ER203" s="25"/>
      <c r="ES203" s="25"/>
      <c r="ET203" s="25"/>
      <c r="EU203" s="25"/>
      <c r="EV203" s="25"/>
      <c r="EW203" s="25"/>
      <c r="EX203" s="25"/>
      <c r="EY203" s="25"/>
      <c r="EZ203" s="25"/>
      <c r="FA203" s="25"/>
      <c r="FB203" s="25"/>
      <c r="FC203" s="25"/>
      <c r="FD203" s="25"/>
      <c r="FE203" s="25"/>
      <c r="FF203" s="25"/>
      <c r="FG203" s="25"/>
      <c r="FH203" s="25"/>
      <c r="FI203" s="25"/>
      <c r="FJ203" s="25"/>
      <c r="FK203" s="25"/>
      <c r="FL203" s="25"/>
      <c r="FM203" s="25"/>
      <c r="FN203" s="25"/>
      <c r="FO203" s="25"/>
      <c r="FP203" s="25"/>
      <c r="FQ203" s="25"/>
      <c r="FR203" s="25"/>
      <c r="FS203" s="25"/>
      <c r="FT203" s="25"/>
      <c r="FU203" s="25"/>
      <c r="FV203" s="25"/>
      <c r="FW203" s="25"/>
      <c r="FX203" s="25"/>
      <c r="FY203" s="25"/>
      <c r="FZ203" s="25"/>
      <c r="GA203" s="25"/>
      <c r="GB203" s="25"/>
      <c r="GC203" s="25"/>
      <c r="GD203" s="25"/>
      <c r="GE203" s="25"/>
      <c r="GF203" s="25"/>
      <c r="GG203" s="25"/>
      <c r="GH203" s="25"/>
      <c r="GI203" s="25"/>
      <c r="GJ203" s="25"/>
      <c r="GK203" s="25"/>
      <c r="GL203" s="25"/>
      <c r="GM203" s="25"/>
      <c r="GN203" s="25"/>
      <c r="GO203" s="25"/>
      <c r="GP203" s="25"/>
      <c r="GQ203" s="25"/>
      <c r="GR203" s="25"/>
      <c r="GS203" s="25"/>
      <c r="GT203" s="25"/>
      <c r="GU203" s="25"/>
      <c r="GV203" s="25"/>
      <c r="GW203" s="25"/>
      <c r="GX203" s="25"/>
      <c r="GY203" s="25"/>
      <c r="GZ203" s="25"/>
      <c r="HA203" s="25"/>
      <c r="HB203" s="25"/>
      <c r="HC203" s="25"/>
      <c r="HD203" s="25"/>
      <c r="HE203" s="25"/>
      <c r="HF203" s="25"/>
      <c r="HG203" s="25"/>
      <c r="HH203" s="25"/>
      <c r="HI203" s="25"/>
      <c r="HJ203" s="25"/>
      <c r="HK203" s="25"/>
      <c r="HL203" s="25"/>
      <c r="HM203" s="25"/>
      <c r="HN203" s="25"/>
      <c r="HO203" s="25"/>
      <c r="HP203" s="25"/>
      <c r="HQ203" s="25"/>
      <c r="HR203" s="25"/>
      <c r="HS203" s="25"/>
      <c r="HT203" s="25"/>
      <c r="HU203" s="25"/>
      <c r="HV203" s="25"/>
      <c r="HW203" s="25"/>
      <c r="HX203" s="25"/>
      <c r="HY203" s="25"/>
      <c r="HZ203" s="25"/>
      <c r="IA203" s="25"/>
      <c r="IB203" s="25"/>
      <c r="IC203" s="25"/>
      <c r="ID203" s="25"/>
      <c r="IE203" s="25"/>
      <c r="IF203" s="25"/>
      <c r="IG203" s="25"/>
      <c r="IH203" s="25"/>
      <c r="II203" s="25"/>
      <c r="IJ203" s="25"/>
      <c r="IK203" s="25"/>
      <c r="IL203" s="25"/>
      <c r="IM203" s="25"/>
      <c r="IN203" s="25"/>
    </row>
    <row r="204" spans="1:248" ht="94.5" x14ac:dyDescent="0.25">
      <c r="A204" s="10" t="s">
        <v>327</v>
      </c>
      <c r="B204" s="32" t="s">
        <v>340</v>
      </c>
      <c r="C204" s="15">
        <v>27.2</v>
      </c>
      <c r="D204" s="15">
        <v>27.2</v>
      </c>
      <c r="E204" s="15">
        <v>27.2</v>
      </c>
      <c r="F204" s="15">
        <v>27.2</v>
      </c>
      <c r="G204" s="15">
        <f t="shared" ref="G204:G246" si="25">F204-E204</f>
        <v>0</v>
      </c>
      <c r="H204" s="16"/>
      <c r="I204" s="22">
        <v>27.2</v>
      </c>
      <c r="J204" s="22">
        <v>27.2</v>
      </c>
      <c r="K204" s="15">
        <f t="shared" si="23"/>
        <v>0</v>
      </c>
      <c r="L204" s="22">
        <v>27.2</v>
      </c>
      <c r="M204" s="22">
        <v>27.2</v>
      </c>
      <c r="N204" s="78">
        <f t="shared" si="24"/>
        <v>0</v>
      </c>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25"/>
      <c r="DY204" s="25"/>
      <c r="DZ204" s="25"/>
      <c r="EA204" s="25"/>
      <c r="EB204" s="25"/>
      <c r="EC204" s="25"/>
      <c r="ED204" s="25"/>
      <c r="EE204" s="25"/>
      <c r="EF204" s="25"/>
      <c r="EG204" s="25"/>
      <c r="EH204" s="25"/>
      <c r="EI204" s="25"/>
      <c r="EJ204" s="25"/>
      <c r="EK204" s="25"/>
      <c r="EL204" s="25"/>
      <c r="EM204" s="25"/>
      <c r="EN204" s="25"/>
      <c r="EO204" s="25"/>
      <c r="EP204" s="25"/>
      <c r="EQ204" s="25"/>
      <c r="ER204" s="25"/>
      <c r="ES204" s="25"/>
      <c r="ET204" s="25"/>
      <c r="EU204" s="25"/>
      <c r="EV204" s="25"/>
      <c r="EW204" s="25"/>
      <c r="EX204" s="25"/>
      <c r="EY204" s="25"/>
      <c r="EZ204" s="25"/>
      <c r="FA204" s="25"/>
      <c r="FB204" s="25"/>
      <c r="FC204" s="25"/>
      <c r="FD204" s="25"/>
      <c r="FE204" s="25"/>
      <c r="FF204" s="25"/>
      <c r="FG204" s="25"/>
      <c r="FH204" s="25"/>
      <c r="FI204" s="25"/>
      <c r="FJ204" s="25"/>
      <c r="FK204" s="25"/>
      <c r="FL204" s="25"/>
      <c r="FM204" s="25"/>
      <c r="FN204" s="25"/>
      <c r="FO204" s="25"/>
      <c r="FP204" s="25"/>
      <c r="FQ204" s="25"/>
      <c r="FR204" s="25"/>
      <c r="FS204" s="25"/>
      <c r="FT204" s="25"/>
      <c r="FU204" s="25"/>
      <c r="FV204" s="25"/>
      <c r="FW204" s="25"/>
      <c r="FX204" s="25"/>
      <c r="FY204" s="25"/>
      <c r="FZ204" s="25"/>
      <c r="GA204" s="25"/>
      <c r="GB204" s="25"/>
      <c r="GC204" s="25"/>
      <c r="GD204" s="25"/>
      <c r="GE204" s="25"/>
      <c r="GF204" s="25"/>
      <c r="GG204" s="25"/>
      <c r="GH204" s="25"/>
      <c r="GI204" s="25"/>
      <c r="GJ204" s="25"/>
      <c r="GK204" s="25"/>
      <c r="GL204" s="25"/>
      <c r="GM204" s="25"/>
      <c r="GN204" s="25"/>
      <c r="GO204" s="25"/>
      <c r="GP204" s="25"/>
      <c r="GQ204" s="25"/>
      <c r="GR204" s="25"/>
      <c r="GS204" s="25"/>
      <c r="GT204" s="25"/>
      <c r="GU204" s="25"/>
      <c r="GV204" s="25"/>
      <c r="GW204" s="25"/>
      <c r="GX204" s="25"/>
      <c r="GY204" s="25"/>
      <c r="GZ204" s="25"/>
      <c r="HA204" s="25"/>
      <c r="HB204" s="25"/>
      <c r="HC204" s="25"/>
      <c r="HD204" s="25"/>
      <c r="HE204" s="25"/>
      <c r="HF204" s="25"/>
      <c r="HG204" s="25"/>
      <c r="HH204" s="25"/>
      <c r="HI204" s="25"/>
      <c r="HJ204" s="25"/>
      <c r="HK204" s="25"/>
      <c r="HL204" s="25"/>
      <c r="HM204" s="25"/>
      <c r="HN204" s="25"/>
      <c r="HO204" s="25"/>
      <c r="HP204" s="25"/>
      <c r="HQ204" s="25"/>
      <c r="HR204" s="25"/>
      <c r="HS204" s="25"/>
      <c r="HT204" s="25"/>
      <c r="HU204" s="25"/>
      <c r="HV204" s="25"/>
      <c r="HW204" s="25"/>
      <c r="HX204" s="25"/>
      <c r="HY204" s="25"/>
      <c r="HZ204" s="25"/>
      <c r="IA204" s="25"/>
      <c r="IB204" s="25"/>
      <c r="IC204" s="25"/>
      <c r="ID204" s="25"/>
      <c r="IE204" s="25"/>
      <c r="IF204" s="25"/>
      <c r="IG204" s="25"/>
      <c r="IH204" s="25"/>
      <c r="II204" s="25"/>
      <c r="IJ204" s="25"/>
      <c r="IK204" s="25"/>
      <c r="IL204" s="25"/>
      <c r="IM204" s="25"/>
      <c r="IN204" s="25"/>
    </row>
    <row r="205" spans="1:248" ht="78.75" x14ac:dyDescent="0.25">
      <c r="A205" s="10" t="s">
        <v>327</v>
      </c>
      <c r="B205" s="32" t="s">
        <v>341</v>
      </c>
      <c r="C205" s="15">
        <v>87647.5</v>
      </c>
      <c r="D205" s="15">
        <v>87647.5</v>
      </c>
      <c r="E205" s="15">
        <v>88295.7</v>
      </c>
      <c r="F205" s="15">
        <v>88295.7</v>
      </c>
      <c r="G205" s="15">
        <f t="shared" si="25"/>
        <v>0</v>
      </c>
      <c r="H205" s="16"/>
      <c r="I205" s="22">
        <v>88553.5</v>
      </c>
      <c r="J205" s="22">
        <v>88553.5</v>
      </c>
      <c r="K205" s="15">
        <f t="shared" si="23"/>
        <v>0</v>
      </c>
      <c r="L205" s="22">
        <v>89004.6</v>
      </c>
      <c r="M205" s="22">
        <v>89004.6</v>
      </c>
      <c r="N205" s="78">
        <f t="shared" si="24"/>
        <v>0</v>
      </c>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25"/>
      <c r="DS205" s="25"/>
      <c r="DT205" s="25"/>
      <c r="DU205" s="25"/>
      <c r="DV205" s="25"/>
      <c r="DW205" s="25"/>
      <c r="DX205" s="25"/>
      <c r="DY205" s="25"/>
      <c r="DZ205" s="25"/>
      <c r="EA205" s="25"/>
      <c r="EB205" s="25"/>
      <c r="EC205" s="25"/>
      <c r="ED205" s="25"/>
      <c r="EE205" s="25"/>
      <c r="EF205" s="25"/>
      <c r="EG205" s="25"/>
      <c r="EH205" s="25"/>
      <c r="EI205" s="25"/>
      <c r="EJ205" s="25"/>
      <c r="EK205" s="25"/>
      <c r="EL205" s="25"/>
      <c r="EM205" s="25"/>
      <c r="EN205" s="25"/>
      <c r="EO205" s="25"/>
      <c r="EP205" s="25"/>
      <c r="EQ205" s="25"/>
      <c r="ER205" s="25"/>
      <c r="ES205" s="25"/>
      <c r="ET205" s="25"/>
      <c r="EU205" s="25"/>
      <c r="EV205" s="25"/>
      <c r="EW205" s="25"/>
      <c r="EX205" s="25"/>
      <c r="EY205" s="25"/>
      <c r="EZ205" s="25"/>
      <c r="FA205" s="25"/>
      <c r="FB205" s="25"/>
      <c r="FC205" s="25"/>
      <c r="FD205" s="25"/>
      <c r="FE205" s="25"/>
      <c r="FF205" s="25"/>
      <c r="FG205" s="25"/>
      <c r="FH205" s="25"/>
      <c r="FI205" s="25"/>
      <c r="FJ205" s="25"/>
      <c r="FK205" s="25"/>
      <c r="FL205" s="25"/>
      <c r="FM205" s="25"/>
      <c r="FN205" s="25"/>
      <c r="FO205" s="25"/>
      <c r="FP205" s="25"/>
      <c r="FQ205" s="25"/>
      <c r="FR205" s="25"/>
      <c r="FS205" s="25"/>
      <c r="FT205" s="25"/>
      <c r="FU205" s="25"/>
      <c r="FV205" s="25"/>
      <c r="FW205" s="25"/>
      <c r="FX205" s="25"/>
      <c r="FY205" s="25"/>
      <c r="FZ205" s="25"/>
      <c r="GA205" s="25"/>
      <c r="GB205" s="25"/>
      <c r="GC205" s="25"/>
      <c r="GD205" s="25"/>
      <c r="GE205" s="25"/>
      <c r="GF205" s="25"/>
      <c r="GG205" s="25"/>
      <c r="GH205" s="25"/>
      <c r="GI205" s="25"/>
      <c r="GJ205" s="25"/>
      <c r="GK205" s="25"/>
      <c r="GL205" s="25"/>
      <c r="GM205" s="25"/>
      <c r="GN205" s="25"/>
      <c r="GO205" s="25"/>
      <c r="GP205" s="25"/>
      <c r="GQ205" s="25"/>
      <c r="GR205" s="25"/>
      <c r="GS205" s="25"/>
      <c r="GT205" s="25"/>
      <c r="GU205" s="25"/>
      <c r="GV205" s="25"/>
      <c r="GW205" s="25"/>
      <c r="GX205" s="25"/>
      <c r="GY205" s="25"/>
      <c r="GZ205" s="25"/>
      <c r="HA205" s="25"/>
      <c r="HB205" s="25"/>
      <c r="HC205" s="25"/>
      <c r="HD205" s="25"/>
      <c r="HE205" s="25"/>
      <c r="HF205" s="25"/>
      <c r="HG205" s="25"/>
      <c r="HH205" s="25"/>
      <c r="HI205" s="25"/>
      <c r="HJ205" s="25"/>
      <c r="HK205" s="25"/>
      <c r="HL205" s="25"/>
      <c r="HM205" s="25"/>
      <c r="HN205" s="25"/>
      <c r="HO205" s="25"/>
      <c r="HP205" s="25"/>
      <c r="HQ205" s="25"/>
      <c r="HR205" s="25"/>
      <c r="HS205" s="25"/>
      <c r="HT205" s="25"/>
      <c r="HU205" s="25"/>
      <c r="HV205" s="25"/>
      <c r="HW205" s="25"/>
      <c r="HX205" s="25"/>
      <c r="HY205" s="25"/>
      <c r="HZ205" s="25"/>
      <c r="IA205" s="25"/>
      <c r="IB205" s="25"/>
      <c r="IC205" s="25"/>
      <c r="ID205" s="25"/>
      <c r="IE205" s="25"/>
      <c r="IF205" s="25"/>
      <c r="IG205" s="25"/>
      <c r="IH205" s="25"/>
      <c r="II205" s="25"/>
      <c r="IJ205" s="25"/>
      <c r="IK205" s="25"/>
      <c r="IL205" s="25"/>
      <c r="IM205" s="25"/>
      <c r="IN205" s="25"/>
    </row>
    <row r="206" spans="1:248" ht="126" x14ac:dyDescent="0.25">
      <c r="A206" s="10" t="s">
        <v>327</v>
      </c>
      <c r="B206" s="32" t="s">
        <v>342</v>
      </c>
      <c r="C206" s="15">
        <v>88.2</v>
      </c>
      <c r="D206" s="15">
        <v>88.2</v>
      </c>
      <c r="E206" s="15">
        <v>88.2</v>
      </c>
      <c r="F206" s="15">
        <v>88.2</v>
      </c>
      <c r="G206" s="15">
        <f t="shared" si="25"/>
        <v>0</v>
      </c>
      <c r="H206" s="16"/>
      <c r="I206" s="22">
        <v>88.2</v>
      </c>
      <c r="J206" s="22">
        <v>88.2</v>
      </c>
      <c r="K206" s="15">
        <f t="shared" si="23"/>
        <v>0</v>
      </c>
      <c r="L206" s="22">
        <v>88.2</v>
      </c>
      <c r="M206" s="22">
        <v>88.2</v>
      </c>
      <c r="N206" s="78">
        <f t="shared" si="24"/>
        <v>0</v>
      </c>
    </row>
    <row r="207" spans="1:248" ht="94.5" x14ac:dyDescent="0.25">
      <c r="A207" s="10" t="s">
        <v>327</v>
      </c>
      <c r="B207" s="67" t="s">
        <v>343</v>
      </c>
      <c r="C207" s="15">
        <v>71.8</v>
      </c>
      <c r="D207" s="15">
        <v>71.8</v>
      </c>
      <c r="E207" s="15">
        <v>71.8</v>
      </c>
      <c r="F207" s="15">
        <v>71.8</v>
      </c>
      <c r="G207" s="15">
        <f t="shared" si="25"/>
        <v>0</v>
      </c>
      <c r="H207" s="16"/>
      <c r="I207" s="22">
        <v>71.8</v>
      </c>
      <c r="J207" s="22">
        <v>71.8</v>
      </c>
      <c r="K207" s="15">
        <f t="shared" si="23"/>
        <v>0</v>
      </c>
      <c r="L207" s="22">
        <v>71.8</v>
      </c>
      <c r="M207" s="22">
        <v>71.8</v>
      </c>
      <c r="N207" s="78">
        <f t="shared" si="24"/>
        <v>0</v>
      </c>
    </row>
    <row r="208" spans="1:248" ht="110.25" x14ac:dyDescent="0.25">
      <c r="A208" s="10" t="s">
        <v>327</v>
      </c>
      <c r="B208" s="32" t="s">
        <v>344</v>
      </c>
      <c r="C208" s="15">
        <v>0</v>
      </c>
      <c r="D208" s="15">
        <v>8384.5</v>
      </c>
      <c r="E208" s="15">
        <v>8384.5</v>
      </c>
      <c r="F208" s="15">
        <v>8384.5</v>
      </c>
      <c r="G208" s="15">
        <f t="shared" si="25"/>
        <v>0</v>
      </c>
      <c r="H208" s="16"/>
      <c r="I208" s="22">
        <v>9557.9</v>
      </c>
      <c r="J208" s="22">
        <v>9557.9</v>
      </c>
      <c r="K208" s="15">
        <f t="shared" si="23"/>
        <v>0</v>
      </c>
      <c r="L208" s="22">
        <v>10991.9</v>
      </c>
      <c r="M208" s="22">
        <v>10991.9</v>
      </c>
      <c r="N208" s="78">
        <f t="shared" si="24"/>
        <v>0</v>
      </c>
    </row>
    <row r="209" spans="1:14" ht="132" customHeight="1" x14ac:dyDescent="0.25">
      <c r="A209" s="10" t="s">
        <v>345</v>
      </c>
      <c r="B209" s="32" t="s">
        <v>346</v>
      </c>
      <c r="C209" s="15">
        <v>4180</v>
      </c>
      <c r="D209" s="15">
        <v>4180</v>
      </c>
      <c r="E209" s="15">
        <v>4180</v>
      </c>
      <c r="F209" s="15">
        <v>4180</v>
      </c>
      <c r="G209" s="15">
        <f t="shared" si="25"/>
        <v>0</v>
      </c>
      <c r="H209" s="16"/>
      <c r="I209" s="15">
        <v>4180</v>
      </c>
      <c r="J209" s="15">
        <v>4180</v>
      </c>
      <c r="K209" s="15">
        <f t="shared" si="23"/>
        <v>0</v>
      </c>
      <c r="L209" s="15">
        <v>4180</v>
      </c>
      <c r="M209" s="15">
        <v>4180</v>
      </c>
      <c r="N209" s="78">
        <f t="shared" si="24"/>
        <v>0</v>
      </c>
    </row>
    <row r="210" spans="1:14" ht="173.25" x14ac:dyDescent="0.25">
      <c r="A210" s="10" t="s">
        <v>345</v>
      </c>
      <c r="B210" s="32" t="s">
        <v>347</v>
      </c>
      <c r="C210" s="68">
        <v>46622.5</v>
      </c>
      <c r="D210" s="68">
        <v>46622.5</v>
      </c>
      <c r="E210" s="68">
        <v>46622.5</v>
      </c>
      <c r="F210" s="68">
        <v>46622.5</v>
      </c>
      <c r="G210" s="15">
        <f t="shared" si="25"/>
        <v>0</v>
      </c>
      <c r="H210" s="69"/>
      <c r="I210" s="68">
        <v>46708.2</v>
      </c>
      <c r="J210" s="68">
        <v>46708.2</v>
      </c>
      <c r="K210" s="15">
        <f t="shared" si="23"/>
        <v>0</v>
      </c>
      <c r="L210" s="68">
        <v>46350.3</v>
      </c>
      <c r="M210" s="68">
        <v>46350.3</v>
      </c>
      <c r="N210" s="78">
        <f t="shared" si="24"/>
        <v>0</v>
      </c>
    </row>
    <row r="211" spans="1:14" ht="126" x14ac:dyDescent="0.25">
      <c r="A211" s="10" t="s">
        <v>345</v>
      </c>
      <c r="B211" s="32" t="s">
        <v>348</v>
      </c>
      <c r="C211" s="15">
        <v>852507.5</v>
      </c>
      <c r="D211" s="15">
        <v>852507.5</v>
      </c>
      <c r="E211" s="15">
        <v>852507.5</v>
      </c>
      <c r="F211" s="15">
        <v>852507.5</v>
      </c>
      <c r="G211" s="15">
        <f t="shared" si="25"/>
        <v>0</v>
      </c>
      <c r="H211" s="16"/>
      <c r="I211" s="15">
        <v>852507.5</v>
      </c>
      <c r="J211" s="15">
        <v>852507.5</v>
      </c>
      <c r="K211" s="15">
        <f t="shared" si="23"/>
        <v>0</v>
      </c>
      <c r="L211" s="15">
        <v>852507.5</v>
      </c>
      <c r="M211" s="15">
        <v>852507.5</v>
      </c>
      <c r="N211" s="78">
        <f t="shared" si="24"/>
        <v>0</v>
      </c>
    </row>
    <row r="212" spans="1:14" ht="78.75" x14ac:dyDescent="0.25">
      <c r="A212" s="10" t="s">
        <v>345</v>
      </c>
      <c r="B212" s="32" t="s">
        <v>349</v>
      </c>
      <c r="C212" s="15">
        <v>631560.69999999995</v>
      </c>
      <c r="D212" s="15">
        <v>631560.69999999995</v>
      </c>
      <c r="E212" s="15">
        <v>631560.69999999995</v>
      </c>
      <c r="F212" s="15">
        <v>631560.69999999995</v>
      </c>
      <c r="G212" s="15">
        <f t="shared" si="25"/>
        <v>0</v>
      </c>
      <c r="H212" s="16"/>
      <c r="I212" s="15">
        <v>631560.69999999995</v>
      </c>
      <c r="J212" s="15">
        <v>631560.69999999995</v>
      </c>
      <c r="K212" s="15">
        <f t="shared" si="23"/>
        <v>0</v>
      </c>
      <c r="L212" s="15">
        <v>631560.69999999995</v>
      </c>
      <c r="M212" s="15">
        <v>631560.69999999995</v>
      </c>
      <c r="N212" s="78">
        <f t="shared" si="24"/>
        <v>0</v>
      </c>
    </row>
    <row r="213" spans="1:14" ht="110.25" x14ac:dyDescent="0.25">
      <c r="A213" s="10" t="s">
        <v>345</v>
      </c>
      <c r="B213" s="32" t="s">
        <v>350</v>
      </c>
      <c r="C213" s="15">
        <v>39787.300000000003</v>
      </c>
      <c r="D213" s="15">
        <v>39787.300000000003</v>
      </c>
      <c r="E213" s="15">
        <v>39787.300000000003</v>
      </c>
      <c r="F213" s="15">
        <v>39787.300000000003</v>
      </c>
      <c r="G213" s="15">
        <f t="shared" si="25"/>
        <v>0</v>
      </c>
      <c r="H213" s="16"/>
      <c r="I213" s="15">
        <v>39787.300000000003</v>
      </c>
      <c r="J213" s="15">
        <v>39787.300000000003</v>
      </c>
      <c r="K213" s="15">
        <f t="shared" si="23"/>
        <v>0</v>
      </c>
      <c r="L213" s="15">
        <v>39787.300000000003</v>
      </c>
      <c r="M213" s="15">
        <v>39787.300000000003</v>
      </c>
      <c r="N213" s="78">
        <f t="shared" si="24"/>
        <v>0</v>
      </c>
    </row>
    <row r="214" spans="1:14" ht="63" x14ac:dyDescent="0.25">
      <c r="A214" s="10" t="s">
        <v>351</v>
      </c>
      <c r="B214" s="32" t="s">
        <v>352</v>
      </c>
      <c r="C214" s="15">
        <v>98440.1</v>
      </c>
      <c r="D214" s="15">
        <v>98440.1</v>
      </c>
      <c r="E214" s="15">
        <v>98440.1</v>
      </c>
      <c r="F214" s="15">
        <v>98440.1</v>
      </c>
      <c r="G214" s="15">
        <f t="shared" si="25"/>
        <v>0</v>
      </c>
      <c r="H214" s="16"/>
      <c r="I214" s="22">
        <v>99576</v>
      </c>
      <c r="J214" s="22">
        <v>99576</v>
      </c>
      <c r="K214" s="15">
        <f t="shared" si="23"/>
        <v>0</v>
      </c>
      <c r="L214" s="22">
        <v>100757.2</v>
      </c>
      <c r="M214" s="22">
        <v>100757.2</v>
      </c>
      <c r="N214" s="78">
        <f t="shared" si="24"/>
        <v>0</v>
      </c>
    </row>
    <row r="215" spans="1:14" ht="94.5" x14ac:dyDescent="0.25">
      <c r="A215" s="10" t="s">
        <v>353</v>
      </c>
      <c r="B215" s="32" t="s">
        <v>354</v>
      </c>
      <c r="C215" s="15">
        <v>31774.7</v>
      </c>
      <c r="D215" s="15">
        <v>31774.7</v>
      </c>
      <c r="E215" s="15">
        <v>31774.7</v>
      </c>
      <c r="F215" s="15">
        <v>31774.7</v>
      </c>
      <c r="G215" s="15">
        <f t="shared" si="25"/>
        <v>0</v>
      </c>
      <c r="H215" s="16"/>
      <c r="I215" s="15">
        <v>31774.7</v>
      </c>
      <c r="J215" s="15">
        <v>31774.7</v>
      </c>
      <c r="K215" s="15">
        <f t="shared" si="23"/>
        <v>0</v>
      </c>
      <c r="L215" s="15">
        <v>31774.7</v>
      </c>
      <c r="M215" s="15">
        <v>31774.7</v>
      </c>
      <c r="N215" s="78">
        <f t="shared" si="24"/>
        <v>0</v>
      </c>
    </row>
    <row r="216" spans="1:14" ht="173.25" x14ac:dyDescent="0.25">
      <c r="A216" s="10" t="s">
        <v>355</v>
      </c>
      <c r="B216" s="32" t="s">
        <v>356</v>
      </c>
      <c r="C216" s="15">
        <v>65478.6</v>
      </c>
      <c r="D216" s="15">
        <v>65478.6</v>
      </c>
      <c r="E216" s="15">
        <v>65478.6</v>
      </c>
      <c r="F216" s="15">
        <v>59225.599999999999</v>
      </c>
      <c r="G216" s="15">
        <f t="shared" si="25"/>
        <v>-6253</v>
      </c>
      <c r="H216" s="16" t="s">
        <v>277</v>
      </c>
      <c r="I216" s="15">
        <v>65478.6</v>
      </c>
      <c r="J216" s="15">
        <v>65478.6</v>
      </c>
      <c r="K216" s="15">
        <f t="shared" si="23"/>
        <v>0</v>
      </c>
      <c r="L216" s="15">
        <v>65478.6</v>
      </c>
      <c r="M216" s="15">
        <v>65478.6</v>
      </c>
      <c r="N216" s="78">
        <f t="shared" si="24"/>
        <v>0</v>
      </c>
    </row>
    <row r="217" spans="1:14" ht="78.75" x14ac:dyDescent="0.25">
      <c r="A217" s="10" t="s">
        <v>355</v>
      </c>
      <c r="B217" s="32" t="s">
        <v>357</v>
      </c>
      <c r="C217" s="15"/>
      <c r="D217" s="15">
        <v>0</v>
      </c>
      <c r="E217" s="15">
        <v>0</v>
      </c>
      <c r="F217" s="15">
        <v>4526</v>
      </c>
      <c r="G217" s="15">
        <f t="shared" si="25"/>
        <v>4526</v>
      </c>
      <c r="H217" s="16" t="s">
        <v>277</v>
      </c>
      <c r="I217" s="15">
        <v>0</v>
      </c>
      <c r="J217" s="15">
        <v>0</v>
      </c>
      <c r="K217" s="15">
        <f t="shared" si="23"/>
        <v>0</v>
      </c>
      <c r="L217" s="15"/>
      <c r="M217" s="15"/>
      <c r="N217" s="78">
        <f t="shared" si="24"/>
        <v>0</v>
      </c>
    </row>
    <row r="218" spans="1:14" ht="78.75" x14ac:dyDescent="0.25">
      <c r="A218" s="10" t="s">
        <v>358</v>
      </c>
      <c r="B218" s="32" t="s">
        <v>359</v>
      </c>
      <c r="C218" s="15">
        <v>166.8</v>
      </c>
      <c r="D218" s="15">
        <v>166.8</v>
      </c>
      <c r="E218" s="15">
        <v>166.8</v>
      </c>
      <c r="F218" s="15">
        <v>166.8</v>
      </c>
      <c r="G218" s="15">
        <f t="shared" si="25"/>
        <v>0</v>
      </c>
      <c r="H218" s="16"/>
      <c r="I218" s="22">
        <v>16.399999999999999</v>
      </c>
      <c r="J218" s="22">
        <v>16.399999999999999</v>
      </c>
      <c r="K218" s="15">
        <f t="shared" si="23"/>
        <v>0</v>
      </c>
      <c r="L218" s="22">
        <v>14.6</v>
      </c>
      <c r="M218" s="22">
        <v>14.6</v>
      </c>
      <c r="N218" s="78">
        <f t="shared" si="24"/>
        <v>0</v>
      </c>
    </row>
    <row r="219" spans="1:14" ht="78.75" x14ac:dyDescent="0.25">
      <c r="A219" s="10" t="s">
        <v>360</v>
      </c>
      <c r="B219" s="32" t="s">
        <v>361</v>
      </c>
      <c r="C219" s="15">
        <v>0</v>
      </c>
      <c r="D219" s="15">
        <v>0</v>
      </c>
      <c r="E219" s="15">
        <v>0</v>
      </c>
      <c r="F219" s="15">
        <v>0</v>
      </c>
      <c r="G219" s="15">
        <f t="shared" si="25"/>
        <v>0</v>
      </c>
      <c r="H219" s="16"/>
      <c r="I219" s="22">
        <v>0</v>
      </c>
      <c r="J219" s="22">
        <v>0</v>
      </c>
      <c r="K219" s="15">
        <f t="shared" si="23"/>
        <v>0</v>
      </c>
      <c r="L219" s="22">
        <v>0</v>
      </c>
      <c r="M219" s="22">
        <v>0</v>
      </c>
      <c r="N219" s="78">
        <f t="shared" si="24"/>
        <v>0</v>
      </c>
    </row>
    <row r="220" spans="1:14" ht="94.5" x14ac:dyDescent="0.25">
      <c r="A220" s="10" t="s">
        <v>362</v>
      </c>
      <c r="B220" s="32" t="s">
        <v>363</v>
      </c>
      <c r="C220" s="15">
        <v>16268.5</v>
      </c>
      <c r="D220" s="15">
        <v>16268.5</v>
      </c>
      <c r="E220" s="15">
        <v>16228.5</v>
      </c>
      <c r="F220" s="15">
        <v>16228.5</v>
      </c>
      <c r="G220" s="15">
        <f t="shared" si="25"/>
        <v>0</v>
      </c>
      <c r="H220" s="16"/>
      <c r="I220" s="22">
        <v>16919.3</v>
      </c>
      <c r="J220" s="22">
        <v>16919.3</v>
      </c>
      <c r="K220" s="15">
        <f t="shared" si="23"/>
        <v>0</v>
      </c>
      <c r="L220" s="22">
        <v>17596.099999999999</v>
      </c>
      <c r="M220" s="22">
        <v>17596.099999999999</v>
      </c>
      <c r="N220" s="78">
        <f t="shared" si="24"/>
        <v>0</v>
      </c>
    </row>
    <row r="221" spans="1:14" ht="47.25" x14ac:dyDescent="0.25">
      <c r="A221" s="10" t="s">
        <v>364</v>
      </c>
      <c r="B221" s="32" t="s">
        <v>365</v>
      </c>
      <c r="C221" s="15">
        <v>105843.8</v>
      </c>
      <c r="D221" s="15">
        <v>105843.8</v>
      </c>
      <c r="E221" s="15">
        <v>105843.8</v>
      </c>
      <c r="F221" s="15">
        <v>105843.8</v>
      </c>
      <c r="G221" s="15">
        <f t="shared" si="25"/>
        <v>0</v>
      </c>
      <c r="H221" s="16"/>
      <c r="I221" s="22">
        <v>105829.8</v>
      </c>
      <c r="J221" s="22">
        <v>105829.8</v>
      </c>
      <c r="K221" s="15">
        <f t="shared" si="23"/>
        <v>0</v>
      </c>
      <c r="L221" s="22">
        <v>105829.8</v>
      </c>
      <c r="M221" s="22">
        <v>105829.8</v>
      </c>
      <c r="N221" s="78">
        <f t="shared" si="24"/>
        <v>0</v>
      </c>
    </row>
    <row r="222" spans="1:14" ht="63" x14ac:dyDescent="0.25">
      <c r="A222" s="10" t="s">
        <v>366</v>
      </c>
      <c r="B222" s="32" t="s">
        <v>367</v>
      </c>
      <c r="C222" s="15">
        <v>0</v>
      </c>
      <c r="D222" s="15">
        <v>0</v>
      </c>
      <c r="E222" s="15">
        <v>0</v>
      </c>
      <c r="F222" s="15">
        <v>0</v>
      </c>
      <c r="G222" s="15">
        <f t="shared" si="25"/>
        <v>0</v>
      </c>
      <c r="H222" s="16"/>
      <c r="I222" s="22">
        <v>0</v>
      </c>
      <c r="J222" s="22">
        <v>0</v>
      </c>
      <c r="K222" s="15">
        <f t="shared" si="23"/>
        <v>0</v>
      </c>
      <c r="L222" s="22">
        <v>0</v>
      </c>
      <c r="M222" s="22">
        <v>0</v>
      </c>
      <c r="N222" s="78">
        <f t="shared" si="24"/>
        <v>0</v>
      </c>
    </row>
    <row r="223" spans="1:14" ht="110.25" x14ac:dyDescent="0.25">
      <c r="A223" s="10" t="s">
        <v>368</v>
      </c>
      <c r="B223" s="32" t="s">
        <v>369</v>
      </c>
      <c r="C223" s="15">
        <v>0</v>
      </c>
      <c r="D223" s="15">
        <v>0</v>
      </c>
      <c r="E223" s="15">
        <v>0</v>
      </c>
      <c r="F223" s="15">
        <v>0</v>
      </c>
      <c r="G223" s="15">
        <f t="shared" si="25"/>
        <v>0</v>
      </c>
      <c r="H223" s="16"/>
      <c r="I223" s="22">
        <v>0</v>
      </c>
      <c r="J223" s="22">
        <v>0</v>
      </c>
      <c r="K223" s="15">
        <f t="shared" si="23"/>
        <v>0</v>
      </c>
      <c r="L223" s="22">
        <v>0</v>
      </c>
      <c r="M223" s="22">
        <v>0</v>
      </c>
      <c r="N223" s="78">
        <f t="shared" si="24"/>
        <v>0</v>
      </c>
    </row>
    <row r="224" spans="1:14" ht="63" x14ac:dyDescent="0.25">
      <c r="A224" s="10" t="s">
        <v>370</v>
      </c>
      <c r="B224" s="32" t="s">
        <v>371</v>
      </c>
      <c r="C224" s="15">
        <v>26098.6</v>
      </c>
      <c r="D224" s="15">
        <v>17714.099999999999</v>
      </c>
      <c r="E224" s="15">
        <v>17714.099999999999</v>
      </c>
      <c r="F224" s="15">
        <v>17714.099999999999</v>
      </c>
      <c r="G224" s="15">
        <f t="shared" si="25"/>
        <v>0</v>
      </c>
      <c r="H224" s="16"/>
      <c r="I224" s="22">
        <v>17974.7</v>
      </c>
      <c r="J224" s="22">
        <v>17974.7</v>
      </c>
      <c r="K224" s="15">
        <f t="shared" si="23"/>
        <v>0</v>
      </c>
      <c r="L224" s="22">
        <v>17974.7</v>
      </c>
      <c r="M224" s="22">
        <v>17974.7</v>
      </c>
      <c r="N224" s="78">
        <f t="shared" si="24"/>
        <v>0</v>
      </c>
    </row>
    <row r="225" spans="1:14" ht="191.25" customHeight="1" x14ac:dyDescent="0.25">
      <c r="A225" s="10" t="s">
        <v>372</v>
      </c>
      <c r="B225" s="32" t="s">
        <v>373</v>
      </c>
      <c r="C225" s="15">
        <v>5109.8</v>
      </c>
      <c r="D225" s="15">
        <v>5109.8</v>
      </c>
      <c r="E225" s="15">
        <v>7891.1</v>
      </c>
      <c r="F225" s="15">
        <v>7891.1</v>
      </c>
      <c r="G225" s="15">
        <f t="shared" si="25"/>
        <v>0</v>
      </c>
      <c r="H225" s="16"/>
      <c r="I225" s="22">
        <v>4687.8999999999996</v>
      </c>
      <c r="J225" s="22">
        <v>4687.8999999999996</v>
      </c>
      <c r="K225" s="15">
        <f t="shared" si="23"/>
        <v>0</v>
      </c>
      <c r="L225" s="22">
        <v>4919.8999999999996</v>
      </c>
      <c r="M225" s="22">
        <v>4919.8999999999996</v>
      </c>
      <c r="N225" s="78">
        <f t="shared" si="24"/>
        <v>0</v>
      </c>
    </row>
    <row r="226" spans="1:14" ht="252" x14ac:dyDescent="0.25">
      <c r="A226" s="70" t="s">
        <v>374</v>
      </c>
      <c r="B226" s="32" t="s">
        <v>375</v>
      </c>
      <c r="C226" s="15">
        <v>0</v>
      </c>
      <c r="D226" s="15">
        <v>0</v>
      </c>
      <c r="E226" s="15">
        <v>70.3</v>
      </c>
      <c r="F226" s="15">
        <v>70.3</v>
      </c>
      <c r="G226" s="15">
        <f t="shared" si="25"/>
        <v>0</v>
      </c>
      <c r="H226" s="16"/>
      <c r="I226" s="22">
        <v>70.3</v>
      </c>
      <c r="J226" s="22">
        <v>70.3</v>
      </c>
      <c r="K226" s="15">
        <f t="shared" si="23"/>
        <v>0</v>
      </c>
      <c r="L226" s="22">
        <v>70.3</v>
      </c>
      <c r="M226" s="22">
        <v>70.3</v>
      </c>
      <c r="N226" s="78">
        <f t="shared" si="24"/>
        <v>0</v>
      </c>
    </row>
    <row r="227" spans="1:14" ht="63" x14ac:dyDescent="0.25">
      <c r="A227" s="70" t="s">
        <v>374</v>
      </c>
      <c r="B227" s="67" t="s">
        <v>376</v>
      </c>
      <c r="C227" s="15">
        <v>161.30000000000001</v>
      </c>
      <c r="D227" s="15">
        <v>161.30000000000001</v>
      </c>
      <c r="E227" s="15">
        <v>161.30000000000001</v>
      </c>
      <c r="F227" s="15">
        <v>161.30000000000001</v>
      </c>
      <c r="G227" s="15">
        <f t="shared" si="25"/>
        <v>0</v>
      </c>
      <c r="H227" s="16"/>
      <c r="I227" s="15">
        <v>161.30000000000001</v>
      </c>
      <c r="J227" s="15">
        <v>161.30000000000001</v>
      </c>
      <c r="K227" s="15">
        <f t="shared" si="23"/>
        <v>0</v>
      </c>
      <c r="L227" s="15">
        <v>161.30000000000001</v>
      </c>
      <c r="M227" s="15">
        <v>161.30000000000001</v>
      </c>
      <c r="N227" s="78">
        <f t="shared" si="24"/>
        <v>0</v>
      </c>
    </row>
    <row r="228" spans="1:14" ht="15.75" x14ac:dyDescent="0.25">
      <c r="A228" s="12" t="s">
        <v>377</v>
      </c>
      <c r="B228" s="13" t="s">
        <v>378</v>
      </c>
      <c r="C228" s="14">
        <f t="shared" ref="C228" si="26">SUM(C229:C234)</f>
        <v>78428.600000000006</v>
      </c>
      <c r="D228" s="14">
        <f>SUM(D229:D235)</f>
        <v>82230.100000000006</v>
      </c>
      <c r="E228" s="14">
        <f>SUM(E229:E235)</f>
        <v>82230.100000000006</v>
      </c>
      <c r="F228" s="14">
        <f>SUM(F229:F235)</f>
        <v>82255.100000000006</v>
      </c>
      <c r="G228" s="15">
        <f t="shared" si="25"/>
        <v>25</v>
      </c>
      <c r="H228" s="16"/>
      <c r="I228" s="14">
        <f t="shared" ref="I228:M228" si="27">SUM(I229:I234)</f>
        <v>78778.600000000006</v>
      </c>
      <c r="J228" s="14">
        <f t="shared" si="27"/>
        <v>78778.600000000006</v>
      </c>
      <c r="K228" s="15">
        <f t="shared" si="23"/>
        <v>0</v>
      </c>
      <c r="L228" s="14">
        <f t="shared" si="27"/>
        <v>87074.4</v>
      </c>
      <c r="M228" s="14">
        <f t="shared" si="27"/>
        <v>87074.4</v>
      </c>
      <c r="N228" s="78">
        <f t="shared" si="24"/>
        <v>0</v>
      </c>
    </row>
    <row r="229" spans="1:14" ht="47.25" x14ac:dyDescent="0.25">
      <c r="A229" s="10" t="s">
        <v>379</v>
      </c>
      <c r="B229" s="51" t="s">
        <v>380</v>
      </c>
      <c r="C229" s="15">
        <v>0</v>
      </c>
      <c r="D229" s="15">
        <v>703</v>
      </c>
      <c r="E229" s="15">
        <v>703</v>
      </c>
      <c r="F229" s="15">
        <v>703</v>
      </c>
      <c r="G229" s="15">
        <f t="shared" si="25"/>
        <v>0</v>
      </c>
      <c r="H229" s="16"/>
      <c r="I229" s="14"/>
      <c r="J229" s="14"/>
      <c r="K229" s="15">
        <f t="shared" si="23"/>
        <v>0</v>
      </c>
      <c r="L229" s="14"/>
      <c r="M229" s="14"/>
      <c r="N229" s="78">
        <f t="shared" si="24"/>
        <v>0</v>
      </c>
    </row>
    <row r="230" spans="1:14" ht="63" x14ac:dyDescent="0.25">
      <c r="A230" s="10" t="s">
        <v>379</v>
      </c>
      <c r="B230" s="51" t="s">
        <v>381</v>
      </c>
      <c r="C230" s="15">
        <v>0</v>
      </c>
      <c r="D230" s="15">
        <v>2050.4</v>
      </c>
      <c r="E230" s="15">
        <v>2050.4</v>
      </c>
      <c r="F230" s="15">
        <v>2050.4</v>
      </c>
      <c r="G230" s="15">
        <f t="shared" si="25"/>
        <v>0</v>
      </c>
      <c r="H230" s="16"/>
      <c r="I230" s="14"/>
      <c r="J230" s="14"/>
      <c r="K230" s="15">
        <f t="shared" si="23"/>
        <v>0</v>
      </c>
      <c r="L230" s="14"/>
      <c r="M230" s="14"/>
      <c r="N230" s="78">
        <f t="shared" si="24"/>
        <v>0</v>
      </c>
    </row>
    <row r="231" spans="1:14" ht="110.25" x14ac:dyDescent="0.25">
      <c r="A231" s="10" t="s">
        <v>382</v>
      </c>
      <c r="B231" s="51" t="s">
        <v>383</v>
      </c>
      <c r="C231" s="15">
        <v>0</v>
      </c>
      <c r="D231" s="15">
        <v>1048.0999999999999</v>
      </c>
      <c r="E231" s="15">
        <v>1048.0999999999999</v>
      </c>
      <c r="F231" s="15">
        <v>1048.0999999999999</v>
      </c>
      <c r="G231" s="15">
        <f t="shared" si="25"/>
        <v>0</v>
      </c>
      <c r="H231" s="16"/>
      <c r="I231" s="14"/>
      <c r="J231" s="14"/>
      <c r="K231" s="15">
        <f t="shared" si="23"/>
        <v>0</v>
      </c>
      <c r="L231" s="14"/>
      <c r="M231" s="14"/>
      <c r="N231" s="78">
        <f t="shared" si="24"/>
        <v>0</v>
      </c>
    </row>
    <row r="232" spans="1:14" ht="78.75" x14ac:dyDescent="0.25">
      <c r="A232" s="10" t="s">
        <v>382</v>
      </c>
      <c r="B232" s="67" t="s">
        <v>384</v>
      </c>
      <c r="C232" s="15">
        <v>0</v>
      </c>
      <c r="D232" s="15">
        <v>0</v>
      </c>
      <c r="E232" s="15">
        <v>0</v>
      </c>
      <c r="F232" s="15">
        <v>0</v>
      </c>
      <c r="G232" s="15">
        <f t="shared" si="25"/>
        <v>0</v>
      </c>
      <c r="H232" s="16"/>
      <c r="I232" s="22">
        <v>350</v>
      </c>
      <c r="J232" s="22">
        <v>350</v>
      </c>
      <c r="K232" s="15">
        <f t="shared" si="23"/>
        <v>0</v>
      </c>
      <c r="L232" s="22">
        <v>0</v>
      </c>
      <c r="M232" s="22">
        <v>0</v>
      </c>
      <c r="N232" s="78">
        <f t="shared" si="24"/>
        <v>0</v>
      </c>
    </row>
    <row r="233" spans="1:14" ht="110.25" x14ac:dyDescent="0.25">
      <c r="A233" s="10" t="s">
        <v>382</v>
      </c>
      <c r="B233" s="67" t="s">
        <v>385</v>
      </c>
      <c r="C233" s="15">
        <v>0</v>
      </c>
      <c r="D233" s="15">
        <v>0</v>
      </c>
      <c r="E233" s="15">
        <v>0</v>
      </c>
      <c r="F233" s="15">
        <v>0</v>
      </c>
      <c r="G233" s="15">
        <f t="shared" si="25"/>
        <v>0</v>
      </c>
      <c r="H233" s="16"/>
      <c r="I233" s="22">
        <v>0</v>
      </c>
      <c r="J233" s="22">
        <v>0</v>
      </c>
      <c r="K233" s="15">
        <f t="shared" si="23"/>
        <v>0</v>
      </c>
      <c r="L233" s="22">
        <v>2000</v>
      </c>
      <c r="M233" s="22">
        <v>2000</v>
      </c>
      <c r="N233" s="78">
        <f t="shared" si="24"/>
        <v>0</v>
      </c>
    </row>
    <row r="234" spans="1:14" ht="78.75" x14ac:dyDescent="0.25">
      <c r="A234" s="10" t="s">
        <v>386</v>
      </c>
      <c r="B234" s="67" t="s">
        <v>387</v>
      </c>
      <c r="C234" s="15">
        <v>78428.600000000006</v>
      </c>
      <c r="D234" s="15">
        <v>78428.600000000006</v>
      </c>
      <c r="E234" s="15">
        <v>78428.600000000006</v>
      </c>
      <c r="F234" s="15">
        <v>78428.600000000006</v>
      </c>
      <c r="G234" s="15">
        <f t="shared" si="25"/>
        <v>0</v>
      </c>
      <c r="H234" s="16"/>
      <c r="I234" s="22">
        <v>78428.600000000006</v>
      </c>
      <c r="J234" s="22">
        <v>78428.600000000006</v>
      </c>
      <c r="K234" s="15">
        <f t="shared" si="23"/>
        <v>0</v>
      </c>
      <c r="L234" s="22">
        <v>85074.4</v>
      </c>
      <c r="M234" s="22">
        <v>85074.4</v>
      </c>
      <c r="N234" s="78">
        <f t="shared" si="24"/>
        <v>0</v>
      </c>
    </row>
    <row r="235" spans="1:14" ht="78.75" x14ac:dyDescent="0.25">
      <c r="A235" s="10" t="s">
        <v>388</v>
      </c>
      <c r="B235" s="51" t="s">
        <v>389</v>
      </c>
      <c r="C235" s="15"/>
      <c r="D235" s="15">
        <v>0</v>
      </c>
      <c r="E235" s="15">
        <v>0</v>
      </c>
      <c r="F235" s="15">
        <v>25</v>
      </c>
      <c r="G235" s="15">
        <f>F235-E235</f>
        <v>25</v>
      </c>
      <c r="H235" s="16" t="s">
        <v>390</v>
      </c>
      <c r="I235" s="14"/>
      <c r="J235" s="14"/>
      <c r="K235" s="15">
        <f t="shared" si="23"/>
        <v>0</v>
      </c>
      <c r="L235" s="14"/>
      <c r="M235" s="14"/>
      <c r="N235" s="78">
        <f t="shared" si="24"/>
        <v>0</v>
      </c>
    </row>
    <row r="236" spans="1:14" ht="31.5" x14ac:dyDescent="0.25">
      <c r="A236" s="12" t="s">
        <v>391</v>
      </c>
      <c r="B236" s="13" t="s">
        <v>392</v>
      </c>
      <c r="C236" s="14">
        <f>C240</f>
        <v>0</v>
      </c>
      <c r="D236" s="14">
        <f>SUM(D237:D240)</f>
        <v>0</v>
      </c>
      <c r="E236" s="14">
        <f t="shared" ref="E236:F236" si="28">SUM(E237:E240)</f>
        <v>60</v>
      </c>
      <c r="F236" s="14">
        <f t="shared" si="28"/>
        <v>2022.2</v>
      </c>
      <c r="G236" s="15">
        <f t="shared" si="25"/>
        <v>1962.2</v>
      </c>
      <c r="H236" s="16"/>
      <c r="I236" s="14">
        <v>0</v>
      </c>
      <c r="J236" s="14">
        <v>0</v>
      </c>
      <c r="K236" s="15">
        <f t="shared" si="23"/>
        <v>0</v>
      </c>
      <c r="L236" s="14">
        <v>0</v>
      </c>
      <c r="M236" s="14">
        <v>0</v>
      </c>
      <c r="N236" s="78">
        <f t="shared" si="24"/>
        <v>0</v>
      </c>
    </row>
    <row r="237" spans="1:14" ht="47.25" x14ac:dyDescent="0.25">
      <c r="A237" s="10" t="s">
        <v>393</v>
      </c>
      <c r="B237" s="32" t="s">
        <v>394</v>
      </c>
      <c r="C237" s="14"/>
      <c r="D237" s="14">
        <v>0</v>
      </c>
      <c r="E237" s="14">
        <v>0</v>
      </c>
      <c r="F237" s="14">
        <v>1947.5</v>
      </c>
      <c r="G237" s="15">
        <f>F237-E237</f>
        <v>1947.5</v>
      </c>
      <c r="H237" s="16" t="s">
        <v>117</v>
      </c>
      <c r="I237" s="14"/>
      <c r="J237" s="14"/>
      <c r="K237" s="15">
        <f t="shared" si="23"/>
        <v>0</v>
      </c>
      <c r="L237" s="14"/>
      <c r="M237" s="14"/>
      <c r="N237" s="78">
        <f t="shared" si="24"/>
        <v>0</v>
      </c>
    </row>
    <row r="238" spans="1:14" ht="78.75" customHeight="1" x14ac:dyDescent="0.25">
      <c r="A238" s="42" t="s">
        <v>395</v>
      </c>
      <c r="B238" s="32" t="s">
        <v>396</v>
      </c>
      <c r="C238" s="14"/>
      <c r="D238" s="14">
        <v>0</v>
      </c>
      <c r="E238" s="14">
        <v>0</v>
      </c>
      <c r="F238" s="14">
        <v>7.2</v>
      </c>
      <c r="G238" s="15">
        <f>F238-E238</f>
        <v>7.2</v>
      </c>
      <c r="H238" s="16" t="s">
        <v>397</v>
      </c>
      <c r="I238" s="14"/>
      <c r="J238" s="14"/>
      <c r="K238" s="15">
        <f t="shared" si="23"/>
        <v>0</v>
      </c>
      <c r="L238" s="14"/>
      <c r="M238" s="14"/>
      <c r="N238" s="78">
        <f t="shared" si="24"/>
        <v>0</v>
      </c>
    </row>
    <row r="239" spans="1:14" ht="63.75" customHeight="1" x14ac:dyDescent="0.25">
      <c r="A239" s="42" t="s">
        <v>398</v>
      </c>
      <c r="B239" s="32" t="s">
        <v>396</v>
      </c>
      <c r="C239" s="15">
        <v>0</v>
      </c>
      <c r="D239" s="15">
        <v>0</v>
      </c>
      <c r="E239" s="15">
        <v>50</v>
      </c>
      <c r="F239" s="15">
        <v>57.5</v>
      </c>
      <c r="G239" s="15">
        <f>F239-E239</f>
        <v>7.5</v>
      </c>
      <c r="H239" s="16" t="s">
        <v>126</v>
      </c>
      <c r="I239" s="14"/>
      <c r="J239" s="14"/>
      <c r="K239" s="15">
        <f t="shared" si="23"/>
        <v>0</v>
      </c>
      <c r="L239" s="14"/>
      <c r="M239" s="14"/>
      <c r="N239" s="78">
        <f t="shared" si="24"/>
        <v>0</v>
      </c>
    </row>
    <row r="240" spans="1:14" ht="63" x14ac:dyDescent="0.25">
      <c r="A240" s="42" t="s">
        <v>399</v>
      </c>
      <c r="B240" s="32" t="s">
        <v>396</v>
      </c>
      <c r="C240" s="15">
        <v>0</v>
      </c>
      <c r="D240" s="15">
        <v>0</v>
      </c>
      <c r="E240" s="22">
        <v>10</v>
      </c>
      <c r="F240" s="22">
        <v>10</v>
      </c>
      <c r="G240" s="15">
        <f t="shared" si="25"/>
        <v>0</v>
      </c>
      <c r="H240" s="16"/>
      <c r="I240" s="14"/>
      <c r="J240" s="14"/>
      <c r="K240" s="15">
        <f t="shared" si="23"/>
        <v>0</v>
      </c>
      <c r="L240" s="14"/>
      <c r="M240" s="14"/>
      <c r="N240" s="78">
        <f t="shared" si="24"/>
        <v>0</v>
      </c>
    </row>
    <row r="241" spans="1:15" ht="63" customHeight="1" x14ac:dyDescent="0.25">
      <c r="A241" s="12" t="s">
        <v>400</v>
      </c>
      <c r="B241" s="13" t="s">
        <v>401</v>
      </c>
      <c r="C241" s="44">
        <f>SUM(C242:C244)</f>
        <v>0</v>
      </c>
      <c r="D241" s="44">
        <f t="shared" ref="D241:F241" si="29">SUM(D242:D244)</f>
        <v>1</v>
      </c>
      <c r="E241" s="44">
        <f t="shared" si="29"/>
        <v>25.2</v>
      </c>
      <c r="F241" s="44">
        <f t="shared" si="29"/>
        <v>26</v>
      </c>
      <c r="G241" s="15">
        <f t="shared" si="25"/>
        <v>0.80000000000000071</v>
      </c>
      <c r="H241" s="16"/>
      <c r="I241" s="44">
        <v>0</v>
      </c>
      <c r="J241" s="44">
        <v>0</v>
      </c>
      <c r="K241" s="15">
        <f t="shared" si="23"/>
        <v>0</v>
      </c>
      <c r="L241" s="44">
        <v>0</v>
      </c>
      <c r="M241" s="44">
        <v>0</v>
      </c>
      <c r="N241" s="78">
        <f t="shared" si="24"/>
        <v>0</v>
      </c>
    </row>
    <row r="242" spans="1:15" ht="47.25" x14ac:dyDescent="0.25">
      <c r="A242" s="42" t="s">
        <v>402</v>
      </c>
      <c r="B242" s="32" t="s">
        <v>403</v>
      </c>
      <c r="C242" s="22">
        <v>0</v>
      </c>
      <c r="D242" s="22">
        <v>0</v>
      </c>
      <c r="E242" s="22">
        <v>1.5</v>
      </c>
      <c r="F242" s="22">
        <v>1.5</v>
      </c>
      <c r="G242" s="15">
        <f t="shared" si="25"/>
        <v>0</v>
      </c>
      <c r="H242" s="16"/>
      <c r="I242" s="44"/>
      <c r="J242" s="14">
        <f>I242-H242</f>
        <v>0</v>
      </c>
      <c r="K242" s="15">
        <f t="shared" si="23"/>
        <v>0</v>
      </c>
      <c r="L242" s="44"/>
      <c r="M242" s="44"/>
      <c r="N242" s="78">
        <f t="shared" si="24"/>
        <v>0</v>
      </c>
    </row>
    <row r="243" spans="1:15" ht="78.75" customHeight="1" x14ac:dyDescent="0.25">
      <c r="A243" s="42" t="s">
        <v>404</v>
      </c>
      <c r="B243" s="32" t="s">
        <v>403</v>
      </c>
      <c r="C243" s="22">
        <v>0</v>
      </c>
      <c r="D243" s="22">
        <v>0</v>
      </c>
      <c r="E243" s="22">
        <v>16.7</v>
      </c>
      <c r="F243" s="22">
        <v>17.5</v>
      </c>
      <c r="G243" s="15">
        <f t="shared" si="25"/>
        <v>0.80000000000000071</v>
      </c>
      <c r="H243" s="16" t="s">
        <v>397</v>
      </c>
      <c r="I243" s="44"/>
      <c r="J243" s="44"/>
      <c r="K243" s="15">
        <f t="shared" si="23"/>
        <v>0</v>
      </c>
      <c r="L243" s="44"/>
      <c r="M243" s="44"/>
      <c r="N243" s="78">
        <f t="shared" si="24"/>
        <v>0</v>
      </c>
    </row>
    <row r="244" spans="1:15" ht="47.25" x14ac:dyDescent="0.25">
      <c r="A244" s="42" t="s">
        <v>405</v>
      </c>
      <c r="B244" s="32" t="s">
        <v>403</v>
      </c>
      <c r="C244" s="22">
        <v>0</v>
      </c>
      <c r="D244" s="22">
        <v>1</v>
      </c>
      <c r="E244" s="22">
        <v>7</v>
      </c>
      <c r="F244" s="22">
        <v>7</v>
      </c>
      <c r="G244" s="15">
        <f t="shared" si="25"/>
        <v>0</v>
      </c>
      <c r="H244" s="16"/>
      <c r="I244" s="44">
        <v>0</v>
      </c>
      <c r="J244" s="44">
        <v>0</v>
      </c>
      <c r="K244" s="15">
        <f t="shared" si="23"/>
        <v>0</v>
      </c>
      <c r="L244" s="44">
        <v>0</v>
      </c>
      <c r="M244" s="44">
        <v>0</v>
      </c>
      <c r="N244" s="78">
        <f t="shared" si="24"/>
        <v>0</v>
      </c>
    </row>
    <row r="245" spans="1:15" ht="15.75" x14ac:dyDescent="0.25">
      <c r="A245" s="12" t="s">
        <v>406</v>
      </c>
      <c r="B245" s="13" t="s">
        <v>407</v>
      </c>
      <c r="C245" s="14">
        <f>C122+C236+C241</f>
        <v>5257573.3</v>
      </c>
      <c r="D245" s="14">
        <f>D122+D236+D241</f>
        <v>5489189.7999999989</v>
      </c>
      <c r="E245" s="14">
        <f>E122+E236+E241</f>
        <v>5604321.5999999987</v>
      </c>
      <c r="F245" s="14">
        <f>F122+F236+F241</f>
        <v>5725195.5999999987</v>
      </c>
      <c r="G245" s="15">
        <f t="shared" si="25"/>
        <v>120874</v>
      </c>
      <c r="H245" s="16"/>
      <c r="I245" s="14">
        <f>I122+I236+I241</f>
        <v>3798580.399999999</v>
      </c>
      <c r="J245" s="14">
        <f>J122+J236+J241</f>
        <v>3798580.399999999</v>
      </c>
      <c r="K245" s="15">
        <f t="shared" si="23"/>
        <v>0</v>
      </c>
      <c r="L245" s="14">
        <f>L122+L236+L241</f>
        <v>3978667.1999999997</v>
      </c>
      <c r="M245" s="14">
        <f>M122+M236+M241</f>
        <v>3978667.1999999997</v>
      </c>
      <c r="N245" s="78">
        <f t="shared" si="24"/>
        <v>0</v>
      </c>
    </row>
    <row r="246" spans="1:15" ht="15.75" x14ac:dyDescent="0.25">
      <c r="A246" s="71" t="s">
        <v>408</v>
      </c>
      <c r="B246" s="71"/>
      <c r="C246" s="14" t="e">
        <f>C245+C121</f>
        <v>#REF!</v>
      </c>
      <c r="D246" s="14">
        <f>D245+D121</f>
        <v>7411580.5999999987</v>
      </c>
      <c r="E246" s="14">
        <f>E245+E121</f>
        <v>7598692.2999999989</v>
      </c>
      <c r="F246" s="14">
        <f>F245+F121</f>
        <v>7748104.0299999993</v>
      </c>
      <c r="G246" s="15">
        <f t="shared" si="25"/>
        <v>149411.73000000045</v>
      </c>
      <c r="H246" s="16"/>
      <c r="I246" s="14">
        <f>I245+I121</f>
        <v>5794799.1999999993</v>
      </c>
      <c r="J246" s="14">
        <f>J245+J121</f>
        <v>5794799.1999999993</v>
      </c>
      <c r="K246" s="15">
        <f t="shared" si="23"/>
        <v>0</v>
      </c>
      <c r="L246" s="14">
        <f>L245+L121</f>
        <v>6070094</v>
      </c>
      <c r="M246" s="14">
        <f>M245+M121</f>
        <v>6070094</v>
      </c>
      <c r="N246" s="78">
        <f t="shared" si="24"/>
        <v>0</v>
      </c>
    </row>
    <row r="247" spans="1:15" x14ac:dyDescent="0.25">
      <c r="G247" s="76"/>
      <c r="N247" s="75"/>
    </row>
    <row r="248" spans="1:15" x14ac:dyDescent="0.25">
      <c r="N248" s="75"/>
    </row>
    <row r="249" spans="1:15" x14ac:dyDescent="0.25">
      <c r="N249" s="75"/>
      <c r="O249" s="17"/>
    </row>
    <row r="250" spans="1:15" x14ac:dyDescent="0.25">
      <c r="N250" s="75"/>
    </row>
    <row r="251" spans="1:15" x14ac:dyDescent="0.25">
      <c r="N251" s="75"/>
    </row>
    <row r="252" spans="1:15" x14ac:dyDescent="0.25">
      <c r="N252" s="75"/>
    </row>
    <row r="253" spans="1:15" x14ac:dyDescent="0.25">
      <c r="N253" s="75"/>
    </row>
    <row r="254" spans="1:15" x14ac:dyDescent="0.25">
      <c r="N254" s="75"/>
    </row>
    <row r="255" spans="1:15" x14ac:dyDescent="0.25">
      <c r="N255" s="75"/>
    </row>
    <row r="256" spans="1:15" x14ac:dyDescent="0.25">
      <c r="N256" s="75"/>
    </row>
    <row r="257" spans="14:14" x14ac:dyDescent="0.25">
      <c r="N257" s="75"/>
    </row>
    <row r="258" spans="14:14" x14ac:dyDescent="0.25">
      <c r="N258" s="77"/>
    </row>
    <row r="259" spans="14:14" x14ac:dyDescent="0.25">
      <c r="N259" s="77"/>
    </row>
    <row r="260" spans="14:14" x14ac:dyDescent="0.25">
      <c r="N260" s="77"/>
    </row>
    <row r="261" spans="14:14" x14ac:dyDescent="0.25">
      <c r="N261" s="77"/>
    </row>
    <row r="262" spans="14:14" x14ac:dyDescent="0.25">
      <c r="N262" s="77"/>
    </row>
    <row r="263" spans="14:14" x14ac:dyDescent="0.25">
      <c r="N263" s="77"/>
    </row>
    <row r="264" spans="14:14" x14ac:dyDescent="0.25">
      <c r="N264" s="77"/>
    </row>
    <row r="265" spans="14:14" x14ac:dyDescent="0.25">
      <c r="N265" s="77"/>
    </row>
    <row r="266" spans="14:14" x14ac:dyDescent="0.25">
      <c r="N266" s="77"/>
    </row>
    <row r="267" spans="14:14" x14ac:dyDescent="0.25">
      <c r="N267" s="77"/>
    </row>
    <row r="268" spans="14:14" x14ac:dyDescent="0.25">
      <c r="N268" s="77"/>
    </row>
    <row r="269" spans="14:14" x14ac:dyDescent="0.25">
      <c r="N269" s="77"/>
    </row>
    <row r="270" spans="14:14" x14ac:dyDescent="0.25">
      <c r="N270" s="77"/>
    </row>
    <row r="271" spans="14:14" x14ac:dyDescent="0.25">
      <c r="N271" s="77"/>
    </row>
    <row r="272" spans="14:14" x14ac:dyDescent="0.25">
      <c r="N272" s="77"/>
    </row>
    <row r="273" spans="14:14" x14ac:dyDescent="0.25">
      <c r="N273" s="77"/>
    </row>
    <row r="274" spans="14:14" x14ac:dyDescent="0.25">
      <c r="N274" s="77"/>
    </row>
    <row r="275" spans="14:14" x14ac:dyDescent="0.25">
      <c r="N275" s="77"/>
    </row>
    <row r="276" spans="14:14" x14ac:dyDescent="0.25">
      <c r="N276" s="77"/>
    </row>
    <row r="277" spans="14:14" x14ac:dyDescent="0.25">
      <c r="N277" s="77"/>
    </row>
    <row r="278" spans="14:14" x14ac:dyDescent="0.25">
      <c r="N278" s="77"/>
    </row>
    <row r="279" spans="14:14" x14ac:dyDescent="0.25">
      <c r="N279" s="77"/>
    </row>
    <row r="280" spans="14:14" x14ac:dyDescent="0.25">
      <c r="N280" s="77"/>
    </row>
    <row r="281" spans="14:14" x14ac:dyDescent="0.25">
      <c r="N281" s="77"/>
    </row>
    <row r="282" spans="14:14" x14ac:dyDescent="0.25">
      <c r="N282" s="77"/>
    </row>
    <row r="283" spans="14:14" x14ac:dyDescent="0.25">
      <c r="N283" s="77"/>
    </row>
    <row r="284" spans="14:14" x14ac:dyDescent="0.25">
      <c r="N284" s="77"/>
    </row>
    <row r="285" spans="14:14" x14ac:dyDescent="0.25">
      <c r="N285" s="77"/>
    </row>
    <row r="286" spans="14:14" x14ac:dyDescent="0.25">
      <c r="N286" s="77"/>
    </row>
    <row r="287" spans="14:14" x14ac:dyDescent="0.25">
      <c r="N287" s="77"/>
    </row>
    <row r="288" spans="14:14" x14ac:dyDescent="0.25">
      <c r="N288" s="77"/>
    </row>
    <row r="289" spans="14:14" x14ac:dyDescent="0.25">
      <c r="N289" s="77"/>
    </row>
    <row r="290" spans="14:14" x14ac:dyDescent="0.25">
      <c r="N290" s="77"/>
    </row>
    <row r="291" spans="14:14" x14ac:dyDescent="0.25">
      <c r="N291" s="77"/>
    </row>
    <row r="292" spans="14:14" x14ac:dyDescent="0.25">
      <c r="N292" s="77"/>
    </row>
    <row r="293" spans="14:14" x14ac:dyDescent="0.25">
      <c r="N293" s="77"/>
    </row>
    <row r="294" spans="14:14" x14ac:dyDescent="0.25">
      <c r="N294" s="77"/>
    </row>
    <row r="295" spans="14:14" x14ac:dyDescent="0.25">
      <c r="N295" s="77"/>
    </row>
    <row r="296" spans="14:14" x14ac:dyDescent="0.25">
      <c r="N296" s="77"/>
    </row>
    <row r="297" spans="14:14" x14ac:dyDescent="0.25">
      <c r="N297" s="77"/>
    </row>
    <row r="298" spans="14:14" x14ac:dyDescent="0.25">
      <c r="N298" s="77"/>
    </row>
    <row r="299" spans="14:14" x14ac:dyDescent="0.25">
      <c r="N299" s="77"/>
    </row>
    <row r="300" spans="14:14" x14ac:dyDescent="0.25">
      <c r="N300" s="77"/>
    </row>
    <row r="301" spans="14:14" x14ac:dyDescent="0.25">
      <c r="N301" s="77"/>
    </row>
    <row r="302" spans="14:14" x14ac:dyDescent="0.25">
      <c r="N302" s="77"/>
    </row>
    <row r="303" spans="14:14" x14ac:dyDescent="0.25">
      <c r="N303" s="77"/>
    </row>
    <row r="304" spans="14:14" x14ac:dyDescent="0.25">
      <c r="N304" s="77"/>
    </row>
    <row r="305" spans="14:14" x14ac:dyDescent="0.25">
      <c r="N305" s="77"/>
    </row>
    <row r="306" spans="14:14" x14ac:dyDescent="0.25">
      <c r="N306" s="77"/>
    </row>
    <row r="307" spans="14:14" x14ac:dyDescent="0.25">
      <c r="N307" s="77"/>
    </row>
    <row r="308" spans="14:14" x14ac:dyDescent="0.25">
      <c r="N308" s="77"/>
    </row>
    <row r="309" spans="14:14" x14ac:dyDescent="0.25">
      <c r="N309" s="77"/>
    </row>
    <row r="310" spans="14:14" x14ac:dyDescent="0.25">
      <c r="N310" s="77"/>
    </row>
    <row r="311" spans="14:14" x14ac:dyDescent="0.25">
      <c r="N311" s="77"/>
    </row>
    <row r="312" spans="14:14" x14ac:dyDescent="0.25">
      <c r="N312" s="77"/>
    </row>
    <row r="313" spans="14:14" x14ac:dyDescent="0.25">
      <c r="N313" s="77"/>
    </row>
    <row r="314" spans="14:14" x14ac:dyDescent="0.25">
      <c r="N314" s="77"/>
    </row>
    <row r="315" spans="14:14" x14ac:dyDescent="0.25">
      <c r="N315" s="77"/>
    </row>
    <row r="316" spans="14:14" x14ac:dyDescent="0.25">
      <c r="N316" s="77"/>
    </row>
    <row r="317" spans="14:14" x14ac:dyDescent="0.25">
      <c r="N317" s="77"/>
    </row>
    <row r="318" spans="14:14" x14ac:dyDescent="0.25">
      <c r="N318" s="77"/>
    </row>
    <row r="319" spans="14:14" x14ac:dyDescent="0.25">
      <c r="N319" s="77"/>
    </row>
    <row r="320" spans="14:14" x14ac:dyDescent="0.25">
      <c r="N320" s="77"/>
    </row>
    <row r="321" spans="14:14" x14ac:dyDescent="0.25">
      <c r="N321" s="77"/>
    </row>
    <row r="322" spans="14:14" x14ac:dyDescent="0.25">
      <c r="N322" s="77"/>
    </row>
    <row r="323" spans="14:14" x14ac:dyDescent="0.25">
      <c r="N323" s="77"/>
    </row>
    <row r="324" spans="14:14" x14ac:dyDescent="0.25">
      <c r="N324" s="77"/>
    </row>
    <row r="325" spans="14:14" x14ac:dyDescent="0.25">
      <c r="N325" s="77"/>
    </row>
    <row r="326" spans="14:14" x14ac:dyDescent="0.25">
      <c r="N326" s="77"/>
    </row>
    <row r="327" spans="14:14" x14ac:dyDescent="0.25">
      <c r="N327" s="77"/>
    </row>
    <row r="328" spans="14:14" x14ac:dyDescent="0.25">
      <c r="N328" s="77"/>
    </row>
    <row r="329" spans="14:14" x14ac:dyDescent="0.25">
      <c r="N329" s="77"/>
    </row>
    <row r="330" spans="14:14" x14ac:dyDescent="0.25">
      <c r="N330" s="77"/>
    </row>
    <row r="331" spans="14:14" x14ac:dyDescent="0.25">
      <c r="N331" s="77"/>
    </row>
    <row r="332" spans="14:14" x14ac:dyDescent="0.25">
      <c r="N332" s="77"/>
    </row>
    <row r="333" spans="14:14" x14ac:dyDescent="0.25">
      <c r="N333" s="77"/>
    </row>
    <row r="334" spans="14:14" x14ac:dyDescent="0.25">
      <c r="N334" s="77"/>
    </row>
    <row r="335" spans="14:14" x14ac:dyDescent="0.25">
      <c r="N335" s="77"/>
    </row>
    <row r="336" spans="14:14" x14ac:dyDescent="0.25">
      <c r="N336" s="77"/>
    </row>
    <row r="337" spans="14:14" x14ac:dyDescent="0.25">
      <c r="N337" s="77"/>
    </row>
    <row r="338" spans="14:14" x14ac:dyDescent="0.25">
      <c r="N338" s="77"/>
    </row>
    <row r="339" spans="14:14" x14ac:dyDescent="0.25">
      <c r="N339" s="77"/>
    </row>
    <row r="340" spans="14:14" x14ac:dyDescent="0.25">
      <c r="N340" s="77"/>
    </row>
    <row r="341" spans="14:14" x14ac:dyDescent="0.25">
      <c r="N341" s="77"/>
    </row>
    <row r="342" spans="14:14" x14ac:dyDescent="0.25">
      <c r="N342" s="77"/>
    </row>
    <row r="343" spans="14:14" x14ac:dyDescent="0.25">
      <c r="N343" s="77"/>
    </row>
    <row r="344" spans="14:14" x14ac:dyDescent="0.25">
      <c r="N344" s="77"/>
    </row>
    <row r="345" spans="14:14" x14ac:dyDescent="0.25">
      <c r="N345" s="77"/>
    </row>
    <row r="346" spans="14:14" x14ac:dyDescent="0.25">
      <c r="N346" s="77"/>
    </row>
    <row r="347" spans="14:14" x14ac:dyDescent="0.25">
      <c r="N347" s="77"/>
    </row>
    <row r="348" spans="14:14" x14ac:dyDescent="0.25">
      <c r="N348" s="77"/>
    </row>
    <row r="349" spans="14:14" x14ac:dyDescent="0.25">
      <c r="N349" s="77"/>
    </row>
    <row r="350" spans="14:14" x14ac:dyDescent="0.25">
      <c r="N350" s="77"/>
    </row>
    <row r="351" spans="14:14" x14ac:dyDescent="0.25">
      <c r="N351" s="77"/>
    </row>
    <row r="352" spans="14:14" x14ac:dyDescent="0.25">
      <c r="N352" s="77"/>
    </row>
    <row r="353" spans="14:14" x14ac:dyDescent="0.25">
      <c r="N353" s="77"/>
    </row>
    <row r="354" spans="14:14" x14ac:dyDescent="0.25">
      <c r="N354" s="77"/>
    </row>
    <row r="355" spans="14:14" x14ac:dyDescent="0.25">
      <c r="N355" s="77"/>
    </row>
    <row r="356" spans="14:14" x14ac:dyDescent="0.25">
      <c r="N356" s="77"/>
    </row>
    <row r="357" spans="14:14" x14ac:dyDescent="0.25">
      <c r="N357" s="77"/>
    </row>
    <row r="358" spans="14:14" x14ac:dyDescent="0.25">
      <c r="N358" s="77"/>
    </row>
    <row r="359" spans="14:14" x14ac:dyDescent="0.25">
      <c r="N359" s="77"/>
    </row>
    <row r="360" spans="14:14" x14ac:dyDescent="0.25">
      <c r="N360" s="77"/>
    </row>
    <row r="361" spans="14:14" x14ac:dyDescent="0.25">
      <c r="N361" s="77"/>
    </row>
  </sheetData>
  <mergeCells count="4">
    <mergeCell ref="A2:I2"/>
    <mergeCell ref="A7:A8"/>
    <mergeCell ref="A120:B120"/>
    <mergeCell ref="M3:N3"/>
  </mergeCells>
  <hyperlinks>
    <hyperlink ref="B89" r:id="rId1" display="consultantplus://offline/ref=988EC015ECBBF128B41797C3F93EFEE418A639455C871F0F56FDEF5480375203D55CBFEB8F11FA2C863F8EB8F7B01CF71C7C854735E60A15i2XAK"/>
    <hyperlink ref="B90" r:id="rId2" display="consultantplus://offline/ref=A5C545EE8C1C93B0B058E1FFE19DF454C219EB0B98198F2DC0D7B691EFFF64CC26DC8ECE4D9F7B181B1727911B979A94C0CB426D4AE9j9HFG"/>
    <hyperlink ref="B84" r:id="rId3" display="consultantplus://offline/ref=D42EAC7BD398020209D35F6AF6672FBA6F13F77B84F225875A8095FA102A9B2D8E358CD609751112B9E7A4869E64DFF883BAA8D38BAB06D8YDV9M"/>
    <hyperlink ref="B85" r:id="rId4" display="consultantplus://offline/ref=D42EAC7BD398020209D35F6AF6672FBA6F13F77B84F225875A8095FA102A9B2D8E358CD609751112B9E7A4869E64DFF883BAA8D38BAB06D8YDV9M"/>
    <hyperlink ref="B93" r:id="rId5" display="consultantplus://offline/ref=64FC3C9F96C0230A0CECA4E56C028B5E86A06F799E50F1FABBE4A6CFAC6E9A2AB2A69A82FE33DE9CACC0441FC29EF02FFBFA7ABCF960A970JDh7G"/>
  </hyperlinks>
  <pageMargins left="0.27559055118110237" right="0.19685039370078741" top="0.27559055118110237" bottom="0.31496062992125984" header="0.31496062992125984" footer="0.39370078740157483"/>
  <pageSetup paperSize="9" scale="65" fitToHeight="29" orientation="landscape" r:id="rId6"/>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пояснительной</vt:lpstr>
      <vt:lpstr>'Для пояснительной'!Заголовки_для_печати</vt:lpstr>
      <vt:lpstr>'Для пояснительной'!Область_печати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cp:lastModifiedBy>
  <cp:lastPrinted>2022-08-04T10:51:21Z</cp:lastPrinted>
  <dcterms:created xsi:type="dcterms:W3CDTF">2022-08-02T09:58:35Z</dcterms:created>
  <dcterms:modified xsi:type="dcterms:W3CDTF">2022-08-04T12:00:49Z</dcterms:modified>
</cp:coreProperties>
</file>