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7555" windowHeight="11535"/>
  </bookViews>
  <sheets>
    <sheet name="прилож 1" sheetId="1" r:id="rId1"/>
  </sheets>
  <definedNames>
    <definedName name="_xlnm.Print_Titles" localSheetId="0">'прилож 1'!$8:$8</definedName>
    <definedName name="_xlnm.Print_Area" localSheetId="0">'прилож 1'!$A$1:$F$246</definedName>
  </definedNames>
  <calcPr calcId="145621"/>
</workbook>
</file>

<file path=xl/calcChain.xml><?xml version="1.0" encoding="utf-8"?>
<calcChain xmlns="http://schemas.openxmlformats.org/spreadsheetml/2006/main">
  <c r="C131" i="1" l="1"/>
  <c r="C241" i="1" l="1"/>
  <c r="C236" i="1"/>
  <c r="E228" i="1"/>
  <c r="D228" i="1"/>
  <c r="C228" i="1"/>
  <c r="E186" i="1"/>
  <c r="D186" i="1"/>
  <c r="C186" i="1"/>
  <c r="E132" i="1"/>
  <c r="D132" i="1"/>
  <c r="C132" i="1"/>
  <c r="E127" i="1"/>
  <c r="D127" i="1"/>
  <c r="C127" i="1"/>
  <c r="C126" i="1" s="1"/>
  <c r="C245" i="1" s="1"/>
  <c r="E126" i="1"/>
  <c r="E245" i="1" s="1"/>
  <c r="C122" i="1"/>
  <c r="E120" i="1"/>
  <c r="D120" i="1"/>
  <c r="C120" i="1"/>
  <c r="E83" i="1"/>
  <c r="D83" i="1"/>
  <c r="C83" i="1"/>
  <c r="E73" i="1"/>
  <c r="D73" i="1"/>
  <c r="C73" i="1"/>
  <c r="E66" i="1"/>
  <c r="D66" i="1"/>
  <c r="C66" i="1"/>
  <c r="E62" i="1"/>
  <c r="D62" i="1"/>
  <c r="C62" i="1"/>
  <c r="C61" i="1" s="1"/>
  <c r="C55" i="1" s="1"/>
  <c r="E56" i="1"/>
  <c r="D56" i="1"/>
  <c r="C56" i="1"/>
  <c r="E51" i="1"/>
  <c r="D51" i="1"/>
  <c r="C51" i="1"/>
  <c r="E40" i="1"/>
  <c r="D40" i="1"/>
  <c r="C40" i="1"/>
  <c r="E35" i="1"/>
  <c r="D35" i="1"/>
  <c r="C35" i="1"/>
  <c r="E32" i="1"/>
  <c r="D32" i="1"/>
  <c r="C32" i="1"/>
  <c r="C30" i="1" s="1"/>
  <c r="E30" i="1"/>
  <c r="D30" i="1"/>
  <c r="E23" i="1"/>
  <c r="E22" i="1" s="1"/>
  <c r="D23" i="1"/>
  <c r="C23" i="1"/>
  <c r="D22" i="1"/>
  <c r="C22" i="1"/>
  <c r="E17" i="1"/>
  <c r="D17" i="1"/>
  <c r="C17" i="1"/>
  <c r="E10" i="1"/>
  <c r="D10" i="1"/>
  <c r="C10" i="1"/>
  <c r="E9" i="1"/>
  <c r="D9" i="1"/>
  <c r="D39" i="1" s="1"/>
  <c r="C9" i="1"/>
  <c r="C39" i="1" l="1"/>
  <c r="D61" i="1"/>
  <c r="D55" i="1" s="1"/>
  <c r="E39" i="1"/>
  <c r="E61" i="1"/>
  <c r="E55" i="1" s="1"/>
  <c r="E124" i="1" s="1"/>
  <c r="E125" i="1" s="1"/>
  <c r="E246" i="1" s="1"/>
  <c r="D126" i="1"/>
  <c r="D245" i="1" s="1"/>
  <c r="C124" i="1"/>
  <c r="C125" i="1" s="1"/>
  <c r="C246" i="1" s="1"/>
  <c r="D124" i="1"/>
  <c r="D125" i="1" s="1"/>
  <c r="D246" i="1" s="1"/>
</calcChain>
</file>

<file path=xl/sharedStrings.xml><?xml version="1.0" encoding="utf-8"?>
<sst xmlns="http://schemas.openxmlformats.org/spreadsheetml/2006/main" count="483" uniqueCount="388">
  <si>
    <t>Приложение 1</t>
  </si>
  <si>
    <t>к решению Собрания</t>
  </si>
  <si>
    <t xml:space="preserve">депутатов Миасского </t>
  </si>
  <si>
    <t>городского округа</t>
  </si>
  <si>
    <t xml:space="preserve">от </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</si>
  <si>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</si>
  <si>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</si>
  <si>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</si>
  <si>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</si>
  <si>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</si>
  <si>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</si>
  <si>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</si>
  <si>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</si>
  <si>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</si>
  <si>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</si>
  <si>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</si>
  <si>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</si>
  <si>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</si>
  <si>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</si>
  <si>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</si>
  <si>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</si>
  <si>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</si>
  <si>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</si>
  <si>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</si>
  <si>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</si>
  <si>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</si>
  <si>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</si>
  <si>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</si>
  <si>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</si>
  <si>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</si>
  <si>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</si>
  <si>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</si>
  <si>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</si>
  <si>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</si>
  <si>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</si>
  <si>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</si>
  <si>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</si>
  <si>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</si>
  <si>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</si>
  <si>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</si>
  <si>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</si>
  <si>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</si>
  <si>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</si>
  <si>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</si>
  <si>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</si>
  <si>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</si>
  <si>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</si>
  <si>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</si>
  <si>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</si>
  <si>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</si>
  <si>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</si>
  <si>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</si>
  <si>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</si>
  <si>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</si>
  <si>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</si>
  <si>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</si>
  <si>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</si>
  <si>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</si>
  <si>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</si>
  <si>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</si>
  <si>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</si>
  <si>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</si>
  <si>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</si>
  <si>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</si>
  <si>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</si>
  <si>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</si>
  <si>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</si>
  <si>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</si>
  <si>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</si>
  <si>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</si>
  <si>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</si>
  <si>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</si>
  <si>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</si>
  <si>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</si>
  <si>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</si>
  <si>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</si>
  <si>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</si>
  <si>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</si>
  <si>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</si>
  <si>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</si>
  <si>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</si>
  <si>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</si>
  <si>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</si>
  <si>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</si>
  <si>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</si>
  <si>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</si>
  <si>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</si>
  <si>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</si>
  <si>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</si>
  <si>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</si>
  <si>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</si>
  <si>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</si>
  <si>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</si>
  <si>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</si>
  <si>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</si>
  <si>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</si>
  <si>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</si>
  <si>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</si>
  <si>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</si>
  <si>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</si>
  <si>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</si>
  <si>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</si>
  <si>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</si>
  <si>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</si>
  <si>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</si>
  <si>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</si>
  <si>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</si>
  <si>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</si>
  <si>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</si>
  <si>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</si>
  <si>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</si>
  <si>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</si>
  <si>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</si>
  <si>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</si>
  <si>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</si>
  <si>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</si>
  <si>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</si>
  <si>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</si>
  <si>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</si>
  <si>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</si>
  <si>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</si>
  <si>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</si>
  <si>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</si>
  <si>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</si>
  <si>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</si>
  <si>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</si>
  <si>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</si>
  <si>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</si>
  <si>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</si>
  <si>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</si>
  <si>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</si>
  <si>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</si>
  <si>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</si>
  <si>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</si>
  <si>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</si>
  <si>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</si>
  <si>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</si>
  <si>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</si>
  <si>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</si>
  <si>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</si>
  <si>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</si>
  <si>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</si>
  <si>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</si>
  <si>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</si>
  <si>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</si>
  <si>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</si>
  <si>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</si>
  <si>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</si>
  <si>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</si>
  <si>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</si>
  <si>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</si>
  <si>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</si>
  <si>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</si>
  <si>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</si>
  <si>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</si>
  <si>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</si>
  <si>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</si>
  <si>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</si>
  <si>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</si>
  <si>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</si>
  <si>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</si>
  <si>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</si>
  <si>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</si>
  <si>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</si>
  <si>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</si>
  <si>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</si>
  <si>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</si>
  <si>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</si>
  <si>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</si>
  <si>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</si>
  <si>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</si>
  <si>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</si>
  <si>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</si>
  <si>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</si>
  <si>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</si>
  <si>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</si>
  <si>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</si>
  <si>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</si>
  <si>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</si>
  <si>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</si>
  <si>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</si>
  <si>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</si>
  <si>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</si>
  <si>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</si>
  <si>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</si>
  <si>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288 1 16 10031 04 0000 140</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</si>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</sst>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1" fillId="0" borderId="0"/>
    <xf numFmtId="0" fontId="12"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6">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2" fillId="0" borderId="0" xfId="0" applyFont="1" applyFill="1" applyAlignment="1">
      <alignment horizontal="left" vertical="center"/>
    </xf>
    <xf numFmtId="0" fontId="5" fillId="2" borderId="0" xfId="1" applyFont="1" applyFill="1" applyAlignment="1">
      <alignment vertical="center" wrapText="1"/>
    </xf>
    <xf numFmtId="0" fontId="2" fillId="2" borderId="0" xfId="1" applyFont="1" applyFill="1"/>
    <xf numFmtId="0" fontId="5"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6"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vertical="center" wrapText="1"/>
    </xf>
    <xf numFmtId="0" fontId="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0" fontId="7" fillId="2" borderId="0" xfId="1" applyFont="1" applyFill="1" applyAlignment="1">
      <alignment vertical="center" wrapText="1"/>
    </xf>
    <xf numFmtId="0" fontId="2" fillId="0" borderId="3" xfId="1" applyFont="1" applyFill="1" applyBorder="1" applyAlignment="1">
      <alignment horizontal="center" vertical="center" wrapText="1"/>
    </xf>
    <xf numFmtId="0" fontId="8"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1" fillId="2" borderId="0" xfId="1" applyFont="1" applyFill="1" applyAlignment="1">
      <alignment vertical="center" wrapText="1"/>
    </xf>
    <xf numFmtId="3" fontId="6" fillId="0" borderId="2" xfId="1" applyNumberFormat="1" applyFont="1" applyFill="1" applyBorder="1" applyAlignment="1">
      <alignment horizontal="center" vertical="center" wrapText="1"/>
    </xf>
    <xf numFmtId="3" fontId="6"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6" fillId="0" borderId="2" xfId="1" applyFont="1" applyFill="1" applyBorder="1" applyAlignment="1">
      <alignment horizontal="center" vertical="center" wrapText="1"/>
    </xf>
    <xf numFmtId="0" fontId="6" fillId="0" borderId="2" xfId="1" quotePrefix="1" applyFont="1" applyFill="1" applyBorder="1" applyAlignment="1">
      <alignment horizontal="justify" vertical="center" wrapText="1"/>
    </xf>
    <xf numFmtId="0" fontId="5" fillId="3" borderId="0" xfId="1" applyFont="1" applyFill="1" applyAlignment="1">
      <alignment vertical="center" wrapText="1"/>
    </xf>
    <xf numFmtId="0" fontId="2" fillId="2" borderId="2" xfId="1" applyFont="1" applyFill="1" applyBorder="1" applyAlignment="1">
      <alignment horizontal="justify" vertical="center" wrapText="1"/>
    </xf>
    <xf numFmtId="0" fontId="6" fillId="2" borderId="2" xfId="1" quotePrefix="1" applyFont="1" applyFill="1" applyBorder="1" applyAlignment="1">
      <alignment horizontal="justify"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0" borderId="7" xfId="0" applyNumberFormat="1" applyFont="1" applyFill="1" applyBorder="1" applyAlignment="1">
      <alignment horizontal="center" vertical="center" wrapText="1"/>
    </xf>
    <xf numFmtId="0" fontId="1" fillId="0" borderId="0" xfId="1"/>
    <xf numFmtId="165" fontId="2" fillId="0"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8" fillId="2" borderId="2" xfId="1" applyFont="1" applyFill="1" applyBorder="1" applyAlignment="1">
      <alignment horizontal="justify" vertical="center" wrapText="1"/>
    </xf>
    <xf numFmtId="0" fontId="8"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3"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8" fillId="2" borderId="2" xfId="0" applyFont="1" applyFill="1" applyBorder="1" applyAlignment="1">
      <alignment horizontal="justify" vertical="center" wrapText="1" readingOrder="1"/>
    </xf>
    <xf numFmtId="0" fontId="11" fillId="0" borderId="0" xfId="1" applyFont="1" applyFill="1" applyAlignment="1">
      <alignment vertical="center" wrapText="1"/>
    </xf>
    <xf numFmtId="165" fontId="11" fillId="0" borderId="0" xfId="1" applyNumberFormat="1" applyFont="1" applyFill="1" applyAlignment="1">
      <alignment vertical="center" wrapText="1"/>
    </xf>
    <xf numFmtId="0" fontId="13"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6"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justify" vertical="center" wrapText="1"/>
    </xf>
    <xf numFmtId="49" fontId="8" fillId="2" borderId="2" xfId="1" applyNumberFormat="1" applyFont="1" applyFill="1" applyBorder="1" applyAlignment="1" applyProtection="1">
      <alignment horizontal="justify" vertical="center" wrapText="1"/>
    </xf>
    <xf numFmtId="0" fontId="8"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8" fillId="2" borderId="4" xfId="1" applyFont="1" applyFill="1" applyBorder="1" applyAlignment="1">
      <alignment horizontal="justify" vertical="center" wrapText="1"/>
    </xf>
    <xf numFmtId="0" fontId="5" fillId="2" borderId="0" xfId="1" applyFont="1" applyFill="1" applyAlignment="1">
      <alignment horizontal="center" vertical="center" wrapText="1"/>
    </xf>
    <xf numFmtId="0" fontId="8"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0" fontId="8" fillId="2" borderId="2" xfId="1" applyFont="1" applyFill="1" applyBorder="1" applyAlignment="1">
      <alignment horizontal="center" vertical="center"/>
    </xf>
    <xf numFmtId="49" fontId="6" fillId="2" borderId="2" xfId="5" applyNumberFormat="1" applyFont="1" applyFill="1" applyBorder="1" applyAlignment="1">
      <alignment horizontal="left" vertical="center" wrapText="1"/>
    </xf>
    <xf numFmtId="165" fontId="2" fillId="2" borderId="0" xfId="2" applyNumberFormat="1" applyFont="1" applyFill="1" applyBorder="1" applyAlignment="1">
      <alignment horizontal="center" vertical="center" wrapText="1"/>
    </xf>
    <xf numFmtId="2" fontId="4" fillId="2" borderId="0" xfId="1" applyNumberFormat="1" applyFont="1" applyFill="1" applyAlignment="1">
      <alignment horizontal="center" vertical="center" wrapText="1"/>
    </xf>
    <xf numFmtId="164" fontId="6"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A361"/>
  <sheetViews>
    <sheetView tabSelected="1" zoomScaleNormal="100" workbookViewId="0">
      <selection activeCell="B11" sqref="B11"/>
    </sheetView>
  </sheetViews>
  <sheetFormatPr defaultRowHeight="18.75" x14ac:dyDescent="0.25"/>
  <cols>
    <col min="1" max="1" width="28.5703125" style="1" customWidth="1"/>
    <col min="2" max="2" width="64.28515625" style="2" customWidth="1"/>
    <col min="3" max="3" width="17.140625" style="3" customWidth="1"/>
    <col min="4" max="4" width="16.28515625" style="3" customWidth="1"/>
    <col min="5" max="5" width="15.140625" style="3" customWidth="1"/>
    <col min="6" max="6" width="6.28515625" style="5" customWidth="1"/>
    <col min="7" max="247" width="9.140625" style="5"/>
    <col min="248" max="248" width="30.140625" style="5" customWidth="1"/>
    <col min="249" max="249" width="65.7109375" style="5" customWidth="1"/>
    <col min="250" max="253" width="17.140625" style="5" customWidth="1"/>
    <col min="254" max="254" width="0" style="5" hidden="1" customWidth="1"/>
    <col min="255" max="255" width="10.140625" style="5" bestFit="1" customWidth="1"/>
    <col min="256" max="256" width="11" style="5" customWidth="1"/>
    <col min="257" max="503" width="9.140625" style="5"/>
    <col min="504" max="504" width="30.140625" style="5" customWidth="1"/>
    <col min="505" max="505" width="65.7109375" style="5" customWidth="1"/>
    <col min="506" max="509" width="17.140625" style="5" customWidth="1"/>
    <col min="510" max="510" width="0" style="5" hidden="1" customWidth="1"/>
    <col min="511" max="511" width="10.140625" style="5" bestFit="1" customWidth="1"/>
    <col min="512" max="512" width="11" style="5" customWidth="1"/>
    <col min="513" max="759" width="9.140625" style="5"/>
    <col min="760" max="760" width="30.140625" style="5" customWidth="1"/>
    <col min="761" max="761" width="65.7109375" style="5" customWidth="1"/>
    <col min="762" max="765" width="17.140625" style="5" customWidth="1"/>
    <col min="766" max="766" width="0" style="5" hidden="1" customWidth="1"/>
    <col min="767" max="767" width="10.140625" style="5" bestFit="1" customWidth="1"/>
    <col min="768" max="768" width="11" style="5" customWidth="1"/>
    <col min="769" max="1015" width="9.140625" style="5"/>
    <col min="1016" max="1016" width="30.140625" style="5" customWidth="1"/>
    <col min="1017" max="1017" width="65.7109375" style="5" customWidth="1"/>
    <col min="1018" max="1021" width="17.140625" style="5" customWidth="1"/>
    <col min="1022" max="1022" width="0" style="5" hidden="1" customWidth="1"/>
    <col min="1023" max="1023" width="10.140625" style="5" bestFit="1" customWidth="1"/>
    <col min="1024" max="1024" width="11" style="5" customWidth="1"/>
    <col min="1025" max="1271" width="9.140625" style="5"/>
    <col min="1272" max="1272" width="30.140625" style="5" customWidth="1"/>
    <col min="1273" max="1273" width="65.7109375" style="5" customWidth="1"/>
    <col min="1274" max="1277" width="17.140625" style="5" customWidth="1"/>
    <col min="1278" max="1278" width="0" style="5" hidden="1" customWidth="1"/>
    <col min="1279" max="1279" width="10.140625" style="5" bestFit="1" customWidth="1"/>
    <col min="1280" max="1280" width="11" style="5" customWidth="1"/>
    <col min="1281" max="1527" width="9.140625" style="5"/>
    <col min="1528" max="1528" width="30.140625" style="5" customWidth="1"/>
    <col min="1529" max="1529" width="65.7109375" style="5" customWidth="1"/>
    <col min="1530" max="1533" width="17.140625" style="5" customWidth="1"/>
    <col min="1534" max="1534" width="0" style="5" hidden="1" customWidth="1"/>
    <col min="1535" max="1535" width="10.140625" style="5" bestFit="1" customWidth="1"/>
    <col min="1536" max="1536" width="11" style="5" customWidth="1"/>
    <col min="1537" max="1783" width="9.140625" style="5"/>
    <col min="1784" max="1784" width="30.140625" style="5" customWidth="1"/>
    <col min="1785" max="1785" width="65.7109375" style="5" customWidth="1"/>
    <col min="1786" max="1789" width="17.140625" style="5" customWidth="1"/>
    <col min="1790" max="1790" width="0" style="5" hidden="1" customWidth="1"/>
    <col min="1791" max="1791" width="10.140625" style="5" bestFit="1" customWidth="1"/>
    <col min="1792" max="1792" width="11" style="5" customWidth="1"/>
    <col min="1793" max="2039" width="9.140625" style="5"/>
    <col min="2040" max="2040" width="30.140625" style="5" customWidth="1"/>
    <col min="2041" max="2041" width="65.7109375" style="5" customWidth="1"/>
    <col min="2042" max="2045" width="17.140625" style="5" customWidth="1"/>
    <col min="2046" max="2046" width="0" style="5" hidden="1" customWidth="1"/>
    <col min="2047" max="2047" width="10.140625" style="5" bestFit="1" customWidth="1"/>
    <col min="2048" max="2048" width="11" style="5" customWidth="1"/>
    <col min="2049" max="2295" width="9.140625" style="5"/>
    <col min="2296" max="2296" width="30.140625" style="5" customWidth="1"/>
    <col min="2297" max="2297" width="65.7109375" style="5" customWidth="1"/>
    <col min="2298" max="2301" width="17.140625" style="5" customWidth="1"/>
    <col min="2302" max="2302" width="0" style="5" hidden="1" customWidth="1"/>
    <col min="2303" max="2303" width="10.140625" style="5" bestFit="1" customWidth="1"/>
    <col min="2304" max="2304" width="11" style="5" customWidth="1"/>
    <col min="2305" max="2551" width="9.140625" style="5"/>
    <col min="2552" max="2552" width="30.140625" style="5" customWidth="1"/>
    <col min="2553" max="2553" width="65.7109375" style="5" customWidth="1"/>
    <col min="2554" max="2557" width="17.140625" style="5" customWidth="1"/>
    <col min="2558" max="2558" width="0" style="5" hidden="1" customWidth="1"/>
    <col min="2559" max="2559" width="10.140625" style="5" bestFit="1" customWidth="1"/>
    <col min="2560" max="2560" width="11" style="5" customWidth="1"/>
    <col min="2561" max="2807" width="9.140625" style="5"/>
    <col min="2808" max="2808" width="30.140625" style="5" customWidth="1"/>
    <col min="2809" max="2809" width="65.7109375" style="5" customWidth="1"/>
    <col min="2810" max="2813" width="17.140625" style="5" customWidth="1"/>
    <col min="2814" max="2814" width="0" style="5" hidden="1" customWidth="1"/>
    <col min="2815" max="2815" width="10.140625" style="5" bestFit="1" customWidth="1"/>
    <col min="2816" max="2816" width="11" style="5" customWidth="1"/>
    <col min="2817" max="3063" width="9.140625" style="5"/>
    <col min="3064" max="3064" width="30.140625" style="5" customWidth="1"/>
    <col min="3065" max="3065" width="65.7109375" style="5" customWidth="1"/>
    <col min="3066" max="3069" width="17.140625" style="5" customWidth="1"/>
    <col min="3070" max="3070" width="0" style="5" hidden="1" customWidth="1"/>
    <col min="3071" max="3071" width="10.140625" style="5" bestFit="1" customWidth="1"/>
    <col min="3072" max="3072" width="11" style="5" customWidth="1"/>
    <col min="3073" max="3319" width="9.140625" style="5"/>
    <col min="3320" max="3320" width="30.140625" style="5" customWidth="1"/>
    <col min="3321" max="3321" width="65.7109375" style="5" customWidth="1"/>
    <col min="3322" max="3325" width="17.140625" style="5" customWidth="1"/>
    <col min="3326" max="3326" width="0" style="5" hidden="1" customWidth="1"/>
    <col min="3327" max="3327" width="10.140625" style="5" bestFit="1" customWidth="1"/>
    <col min="3328" max="3328" width="11" style="5" customWidth="1"/>
    <col min="3329" max="3575" width="9.140625" style="5"/>
    <col min="3576" max="3576" width="30.140625" style="5" customWidth="1"/>
    <col min="3577" max="3577" width="65.7109375" style="5" customWidth="1"/>
    <col min="3578" max="3581" width="17.140625" style="5" customWidth="1"/>
    <col min="3582" max="3582" width="0" style="5" hidden="1" customWidth="1"/>
    <col min="3583" max="3583" width="10.140625" style="5" bestFit="1" customWidth="1"/>
    <col min="3584" max="3584" width="11" style="5" customWidth="1"/>
    <col min="3585" max="3831" width="9.140625" style="5"/>
    <col min="3832" max="3832" width="30.140625" style="5" customWidth="1"/>
    <col min="3833" max="3833" width="65.7109375" style="5" customWidth="1"/>
    <col min="3834" max="3837" width="17.140625" style="5" customWidth="1"/>
    <col min="3838" max="3838" width="0" style="5" hidden="1" customWidth="1"/>
    <col min="3839" max="3839" width="10.140625" style="5" bestFit="1" customWidth="1"/>
    <col min="3840" max="3840" width="11" style="5" customWidth="1"/>
    <col min="3841" max="4087" width="9.140625" style="5"/>
    <col min="4088" max="4088" width="30.140625" style="5" customWidth="1"/>
    <col min="4089" max="4089" width="65.7109375" style="5" customWidth="1"/>
    <col min="4090" max="4093" width="17.140625" style="5" customWidth="1"/>
    <col min="4094" max="4094" width="0" style="5" hidden="1" customWidth="1"/>
    <col min="4095" max="4095" width="10.140625" style="5" bestFit="1" customWidth="1"/>
    <col min="4096" max="4096" width="11" style="5" customWidth="1"/>
    <col min="4097" max="4343" width="9.140625" style="5"/>
    <col min="4344" max="4344" width="30.140625" style="5" customWidth="1"/>
    <col min="4345" max="4345" width="65.7109375" style="5" customWidth="1"/>
    <col min="4346" max="4349" width="17.140625" style="5" customWidth="1"/>
    <col min="4350" max="4350" width="0" style="5" hidden="1" customWidth="1"/>
    <col min="4351" max="4351" width="10.140625" style="5" bestFit="1" customWidth="1"/>
    <col min="4352" max="4352" width="11" style="5" customWidth="1"/>
    <col min="4353" max="4599" width="9.140625" style="5"/>
    <col min="4600" max="4600" width="30.140625" style="5" customWidth="1"/>
    <col min="4601" max="4601" width="65.7109375" style="5" customWidth="1"/>
    <col min="4602" max="4605" width="17.140625" style="5" customWidth="1"/>
    <col min="4606" max="4606" width="0" style="5" hidden="1" customWidth="1"/>
    <col min="4607" max="4607" width="10.140625" style="5" bestFit="1" customWidth="1"/>
    <col min="4608" max="4608" width="11" style="5" customWidth="1"/>
    <col min="4609" max="4855" width="9.140625" style="5"/>
    <col min="4856" max="4856" width="30.140625" style="5" customWidth="1"/>
    <col min="4857" max="4857" width="65.7109375" style="5" customWidth="1"/>
    <col min="4858" max="4861" width="17.140625" style="5" customWidth="1"/>
    <col min="4862" max="4862" width="0" style="5" hidden="1" customWidth="1"/>
    <col min="4863" max="4863" width="10.140625" style="5" bestFit="1" customWidth="1"/>
    <col min="4864" max="4864" width="11" style="5" customWidth="1"/>
    <col min="4865" max="5111" width="9.140625" style="5"/>
    <col min="5112" max="5112" width="30.140625" style="5" customWidth="1"/>
    <col min="5113" max="5113" width="65.7109375" style="5" customWidth="1"/>
    <col min="5114" max="5117" width="17.140625" style="5" customWidth="1"/>
    <col min="5118" max="5118" width="0" style="5" hidden="1" customWidth="1"/>
    <col min="5119" max="5119" width="10.140625" style="5" bestFit="1" customWidth="1"/>
    <col min="5120" max="5120" width="11" style="5" customWidth="1"/>
    <col min="5121" max="5367" width="9.140625" style="5"/>
    <col min="5368" max="5368" width="30.140625" style="5" customWidth="1"/>
    <col min="5369" max="5369" width="65.7109375" style="5" customWidth="1"/>
    <col min="5370" max="5373" width="17.140625" style="5" customWidth="1"/>
    <col min="5374" max="5374" width="0" style="5" hidden="1" customWidth="1"/>
    <col min="5375" max="5375" width="10.140625" style="5" bestFit="1" customWidth="1"/>
    <col min="5376" max="5376" width="11" style="5" customWidth="1"/>
    <col min="5377" max="5623" width="9.140625" style="5"/>
    <col min="5624" max="5624" width="30.140625" style="5" customWidth="1"/>
    <col min="5625" max="5625" width="65.7109375" style="5" customWidth="1"/>
    <col min="5626" max="5629" width="17.140625" style="5" customWidth="1"/>
    <col min="5630" max="5630" width="0" style="5" hidden="1" customWidth="1"/>
    <col min="5631" max="5631" width="10.140625" style="5" bestFit="1" customWidth="1"/>
    <col min="5632" max="5632" width="11" style="5" customWidth="1"/>
    <col min="5633" max="5879" width="9.140625" style="5"/>
    <col min="5880" max="5880" width="30.140625" style="5" customWidth="1"/>
    <col min="5881" max="5881" width="65.7109375" style="5" customWidth="1"/>
    <col min="5882" max="5885" width="17.140625" style="5" customWidth="1"/>
    <col min="5886" max="5886" width="0" style="5" hidden="1" customWidth="1"/>
    <col min="5887" max="5887" width="10.140625" style="5" bestFit="1" customWidth="1"/>
    <col min="5888" max="5888" width="11" style="5" customWidth="1"/>
    <col min="5889" max="6135" width="9.140625" style="5"/>
    <col min="6136" max="6136" width="30.140625" style="5" customWidth="1"/>
    <col min="6137" max="6137" width="65.7109375" style="5" customWidth="1"/>
    <col min="6138" max="6141" width="17.140625" style="5" customWidth="1"/>
    <col min="6142" max="6142" width="0" style="5" hidden="1" customWidth="1"/>
    <col min="6143" max="6143" width="10.140625" style="5" bestFit="1" customWidth="1"/>
    <col min="6144" max="6144" width="11" style="5" customWidth="1"/>
    <col min="6145" max="6391" width="9.140625" style="5"/>
    <col min="6392" max="6392" width="30.140625" style="5" customWidth="1"/>
    <col min="6393" max="6393" width="65.7109375" style="5" customWidth="1"/>
    <col min="6394" max="6397" width="17.140625" style="5" customWidth="1"/>
    <col min="6398" max="6398" width="0" style="5" hidden="1" customWidth="1"/>
    <col min="6399" max="6399" width="10.140625" style="5" bestFit="1" customWidth="1"/>
    <col min="6400" max="6400" width="11" style="5" customWidth="1"/>
    <col min="6401" max="6647" width="9.140625" style="5"/>
    <col min="6648" max="6648" width="30.140625" style="5" customWidth="1"/>
    <col min="6649" max="6649" width="65.7109375" style="5" customWidth="1"/>
    <col min="6650" max="6653" width="17.140625" style="5" customWidth="1"/>
    <col min="6654" max="6654" width="0" style="5" hidden="1" customWidth="1"/>
    <col min="6655" max="6655" width="10.140625" style="5" bestFit="1" customWidth="1"/>
    <col min="6656" max="6656" width="11" style="5" customWidth="1"/>
    <col min="6657" max="6903" width="9.140625" style="5"/>
    <col min="6904" max="6904" width="30.140625" style="5" customWidth="1"/>
    <col min="6905" max="6905" width="65.7109375" style="5" customWidth="1"/>
    <col min="6906" max="6909" width="17.140625" style="5" customWidth="1"/>
    <col min="6910" max="6910" width="0" style="5" hidden="1" customWidth="1"/>
    <col min="6911" max="6911" width="10.140625" style="5" bestFit="1" customWidth="1"/>
    <col min="6912" max="6912" width="11" style="5" customWidth="1"/>
    <col min="6913" max="7159" width="9.140625" style="5"/>
    <col min="7160" max="7160" width="30.140625" style="5" customWidth="1"/>
    <col min="7161" max="7161" width="65.7109375" style="5" customWidth="1"/>
    <col min="7162" max="7165" width="17.140625" style="5" customWidth="1"/>
    <col min="7166" max="7166" width="0" style="5" hidden="1" customWidth="1"/>
    <col min="7167" max="7167" width="10.140625" style="5" bestFit="1" customWidth="1"/>
    <col min="7168" max="7168" width="11" style="5" customWidth="1"/>
    <col min="7169" max="7415" width="9.140625" style="5"/>
    <col min="7416" max="7416" width="30.140625" style="5" customWidth="1"/>
    <col min="7417" max="7417" width="65.7109375" style="5" customWidth="1"/>
    <col min="7418" max="7421" width="17.140625" style="5" customWidth="1"/>
    <col min="7422" max="7422" width="0" style="5" hidden="1" customWidth="1"/>
    <col min="7423" max="7423" width="10.140625" style="5" bestFit="1" customWidth="1"/>
    <col min="7424" max="7424" width="11" style="5" customWidth="1"/>
    <col min="7425" max="7671" width="9.140625" style="5"/>
    <col min="7672" max="7672" width="30.140625" style="5" customWidth="1"/>
    <col min="7673" max="7673" width="65.7109375" style="5" customWidth="1"/>
    <col min="7674" max="7677" width="17.140625" style="5" customWidth="1"/>
    <col min="7678" max="7678" width="0" style="5" hidden="1" customWidth="1"/>
    <col min="7679" max="7679" width="10.140625" style="5" bestFit="1" customWidth="1"/>
    <col min="7680" max="7680" width="11" style="5" customWidth="1"/>
    <col min="7681" max="7927" width="9.140625" style="5"/>
    <col min="7928" max="7928" width="30.140625" style="5" customWidth="1"/>
    <col min="7929" max="7929" width="65.7109375" style="5" customWidth="1"/>
    <col min="7930" max="7933" width="17.140625" style="5" customWidth="1"/>
    <col min="7934" max="7934" width="0" style="5" hidden="1" customWidth="1"/>
    <col min="7935" max="7935" width="10.140625" style="5" bestFit="1" customWidth="1"/>
    <col min="7936" max="7936" width="11" style="5" customWidth="1"/>
    <col min="7937" max="8183" width="9.140625" style="5"/>
    <col min="8184" max="8184" width="30.140625" style="5" customWidth="1"/>
    <col min="8185" max="8185" width="65.7109375" style="5" customWidth="1"/>
    <col min="8186" max="8189" width="17.140625" style="5" customWidth="1"/>
    <col min="8190" max="8190" width="0" style="5" hidden="1" customWidth="1"/>
    <col min="8191" max="8191" width="10.140625" style="5" bestFit="1" customWidth="1"/>
    <col min="8192" max="8192" width="11" style="5" customWidth="1"/>
    <col min="8193" max="8439" width="9.140625" style="5"/>
    <col min="8440" max="8440" width="30.140625" style="5" customWidth="1"/>
    <col min="8441" max="8441" width="65.7109375" style="5" customWidth="1"/>
    <col min="8442" max="8445" width="17.140625" style="5" customWidth="1"/>
    <col min="8446" max="8446" width="0" style="5" hidden="1" customWidth="1"/>
    <col min="8447" max="8447" width="10.140625" style="5" bestFit="1" customWidth="1"/>
    <col min="8448" max="8448" width="11" style="5" customWidth="1"/>
    <col min="8449" max="8695" width="9.140625" style="5"/>
    <col min="8696" max="8696" width="30.140625" style="5" customWidth="1"/>
    <col min="8697" max="8697" width="65.7109375" style="5" customWidth="1"/>
    <col min="8698" max="8701" width="17.140625" style="5" customWidth="1"/>
    <col min="8702" max="8702" width="0" style="5" hidden="1" customWidth="1"/>
    <col min="8703" max="8703" width="10.140625" style="5" bestFit="1" customWidth="1"/>
    <col min="8704" max="8704" width="11" style="5" customWidth="1"/>
    <col min="8705" max="8951" width="9.140625" style="5"/>
    <col min="8952" max="8952" width="30.140625" style="5" customWidth="1"/>
    <col min="8953" max="8953" width="65.7109375" style="5" customWidth="1"/>
    <col min="8954" max="8957" width="17.140625" style="5" customWidth="1"/>
    <col min="8958" max="8958" width="0" style="5" hidden="1" customWidth="1"/>
    <col min="8959" max="8959" width="10.140625" style="5" bestFit="1" customWidth="1"/>
    <col min="8960" max="8960" width="11" style="5" customWidth="1"/>
    <col min="8961" max="9207" width="9.140625" style="5"/>
    <col min="9208" max="9208" width="30.140625" style="5" customWidth="1"/>
    <col min="9209" max="9209" width="65.7109375" style="5" customWidth="1"/>
    <col min="9210" max="9213" width="17.140625" style="5" customWidth="1"/>
    <col min="9214" max="9214" width="0" style="5" hidden="1" customWidth="1"/>
    <col min="9215" max="9215" width="10.140625" style="5" bestFit="1" customWidth="1"/>
    <col min="9216" max="9216" width="11" style="5" customWidth="1"/>
    <col min="9217" max="9463" width="9.140625" style="5"/>
    <col min="9464" max="9464" width="30.140625" style="5" customWidth="1"/>
    <col min="9465" max="9465" width="65.7109375" style="5" customWidth="1"/>
    <col min="9466" max="9469" width="17.140625" style="5" customWidth="1"/>
    <col min="9470" max="9470" width="0" style="5" hidden="1" customWidth="1"/>
    <col min="9471" max="9471" width="10.140625" style="5" bestFit="1" customWidth="1"/>
    <col min="9472" max="9472" width="11" style="5" customWidth="1"/>
    <col min="9473" max="9719" width="9.140625" style="5"/>
    <col min="9720" max="9720" width="30.140625" style="5" customWidth="1"/>
    <col min="9721" max="9721" width="65.7109375" style="5" customWidth="1"/>
    <col min="9722" max="9725" width="17.140625" style="5" customWidth="1"/>
    <col min="9726" max="9726" width="0" style="5" hidden="1" customWidth="1"/>
    <col min="9727" max="9727" width="10.140625" style="5" bestFit="1" customWidth="1"/>
    <col min="9728" max="9728" width="11" style="5" customWidth="1"/>
    <col min="9729" max="9975" width="9.140625" style="5"/>
    <col min="9976" max="9976" width="30.140625" style="5" customWidth="1"/>
    <col min="9977" max="9977" width="65.7109375" style="5" customWidth="1"/>
    <col min="9978" max="9981" width="17.140625" style="5" customWidth="1"/>
    <col min="9982" max="9982" width="0" style="5" hidden="1" customWidth="1"/>
    <col min="9983" max="9983" width="10.140625" style="5" bestFit="1" customWidth="1"/>
    <col min="9984" max="9984" width="11" style="5" customWidth="1"/>
    <col min="9985" max="10231" width="9.140625" style="5"/>
    <col min="10232" max="10232" width="30.140625" style="5" customWidth="1"/>
    <col min="10233" max="10233" width="65.7109375" style="5" customWidth="1"/>
    <col min="10234" max="10237" width="17.140625" style="5" customWidth="1"/>
    <col min="10238" max="10238" width="0" style="5" hidden="1" customWidth="1"/>
    <col min="10239" max="10239" width="10.140625" style="5" bestFit="1" customWidth="1"/>
    <col min="10240" max="10240" width="11" style="5" customWidth="1"/>
    <col min="10241" max="10487" width="9.140625" style="5"/>
    <col min="10488" max="10488" width="30.140625" style="5" customWidth="1"/>
    <col min="10489" max="10489" width="65.7109375" style="5" customWidth="1"/>
    <col min="10490" max="10493" width="17.140625" style="5" customWidth="1"/>
    <col min="10494" max="10494" width="0" style="5" hidden="1" customWidth="1"/>
    <col min="10495" max="10495" width="10.140625" style="5" bestFit="1" customWidth="1"/>
    <col min="10496" max="10496" width="11" style="5" customWidth="1"/>
    <col min="10497" max="10743" width="9.140625" style="5"/>
    <col min="10744" max="10744" width="30.140625" style="5" customWidth="1"/>
    <col min="10745" max="10745" width="65.7109375" style="5" customWidth="1"/>
    <col min="10746" max="10749" width="17.140625" style="5" customWidth="1"/>
    <col min="10750" max="10750" width="0" style="5" hidden="1" customWidth="1"/>
    <col min="10751" max="10751" width="10.140625" style="5" bestFit="1" customWidth="1"/>
    <col min="10752" max="10752" width="11" style="5" customWidth="1"/>
    <col min="10753" max="10999" width="9.140625" style="5"/>
    <col min="11000" max="11000" width="30.140625" style="5" customWidth="1"/>
    <col min="11001" max="11001" width="65.7109375" style="5" customWidth="1"/>
    <col min="11002" max="11005" width="17.140625" style="5" customWidth="1"/>
    <col min="11006" max="11006" width="0" style="5" hidden="1" customWidth="1"/>
    <col min="11007" max="11007" width="10.140625" style="5" bestFit="1" customWidth="1"/>
    <col min="11008" max="11008" width="11" style="5" customWidth="1"/>
    <col min="11009" max="11255" width="9.140625" style="5"/>
    <col min="11256" max="11256" width="30.140625" style="5" customWidth="1"/>
    <col min="11257" max="11257" width="65.7109375" style="5" customWidth="1"/>
    <col min="11258" max="11261" width="17.140625" style="5" customWidth="1"/>
    <col min="11262" max="11262" width="0" style="5" hidden="1" customWidth="1"/>
    <col min="11263" max="11263" width="10.140625" style="5" bestFit="1" customWidth="1"/>
    <col min="11264" max="11264" width="11" style="5" customWidth="1"/>
    <col min="11265" max="11511" width="9.140625" style="5"/>
    <col min="11512" max="11512" width="30.140625" style="5" customWidth="1"/>
    <col min="11513" max="11513" width="65.7109375" style="5" customWidth="1"/>
    <col min="11514" max="11517" width="17.140625" style="5" customWidth="1"/>
    <col min="11518" max="11518" width="0" style="5" hidden="1" customWidth="1"/>
    <col min="11519" max="11519" width="10.140625" style="5" bestFit="1" customWidth="1"/>
    <col min="11520" max="11520" width="11" style="5" customWidth="1"/>
    <col min="11521" max="11767" width="9.140625" style="5"/>
    <col min="11768" max="11768" width="30.140625" style="5" customWidth="1"/>
    <col min="11769" max="11769" width="65.7109375" style="5" customWidth="1"/>
    <col min="11770" max="11773" width="17.140625" style="5" customWidth="1"/>
    <col min="11774" max="11774" width="0" style="5" hidden="1" customWidth="1"/>
    <col min="11775" max="11775" width="10.140625" style="5" bestFit="1" customWidth="1"/>
    <col min="11776" max="11776" width="11" style="5" customWidth="1"/>
    <col min="11777" max="12023" width="9.140625" style="5"/>
    <col min="12024" max="12024" width="30.140625" style="5" customWidth="1"/>
    <col min="12025" max="12025" width="65.7109375" style="5" customWidth="1"/>
    <col min="12026" max="12029" width="17.140625" style="5" customWidth="1"/>
    <col min="12030" max="12030" width="0" style="5" hidden="1" customWidth="1"/>
    <col min="12031" max="12031" width="10.140625" style="5" bestFit="1" customWidth="1"/>
    <col min="12032" max="12032" width="11" style="5" customWidth="1"/>
    <col min="12033" max="12279" width="9.140625" style="5"/>
    <col min="12280" max="12280" width="30.140625" style="5" customWidth="1"/>
    <col min="12281" max="12281" width="65.7109375" style="5" customWidth="1"/>
    <col min="12282" max="12285" width="17.140625" style="5" customWidth="1"/>
    <col min="12286" max="12286" width="0" style="5" hidden="1" customWidth="1"/>
    <col min="12287" max="12287" width="10.140625" style="5" bestFit="1" customWidth="1"/>
    <col min="12288" max="12288" width="11" style="5" customWidth="1"/>
    <col min="12289" max="12535" width="9.140625" style="5"/>
    <col min="12536" max="12536" width="30.140625" style="5" customWidth="1"/>
    <col min="12537" max="12537" width="65.7109375" style="5" customWidth="1"/>
    <col min="12538" max="12541" width="17.140625" style="5" customWidth="1"/>
    <col min="12542" max="12542" width="0" style="5" hidden="1" customWidth="1"/>
    <col min="12543" max="12543" width="10.140625" style="5" bestFit="1" customWidth="1"/>
    <col min="12544" max="12544" width="11" style="5" customWidth="1"/>
    <col min="12545" max="12791" width="9.140625" style="5"/>
    <col min="12792" max="12792" width="30.140625" style="5" customWidth="1"/>
    <col min="12793" max="12793" width="65.7109375" style="5" customWidth="1"/>
    <col min="12794" max="12797" width="17.140625" style="5" customWidth="1"/>
    <col min="12798" max="12798" width="0" style="5" hidden="1" customWidth="1"/>
    <col min="12799" max="12799" width="10.140625" style="5" bestFit="1" customWidth="1"/>
    <col min="12800" max="12800" width="11" style="5" customWidth="1"/>
    <col min="12801" max="13047" width="9.140625" style="5"/>
    <col min="13048" max="13048" width="30.140625" style="5" customWidth="1"/>
    <col min="13049" max="13049" width="65.7109375" style="5" customWidth="1"/>
    <col min="13050" max="13053" width="17.140625" style="5" customWidth="1"/>
    <col min="13054" max="13054" width="0" style="5" hidden="1" customWidth="1"/>
    <col min="13055" max="13055" width="10.140625" style="5" bestFit="1" customWidth="1"/>
    <col min="13056" max="13056" width="11" style="5" customWidth="1"/>
    <col min="13057" max="13303" width="9.140625" style="5"/>
    <col min="13304" max="13304" width="30.140625" style="5" customWidth="1"/>
    <col min="13305" max="13305" width="65.7109375" style="5" customWidth="1"/>
    <col min="13306" max="13309" width="17.140625" style="5" customWidth="1"/>
    <col min="13310" max="13310" width="0" style="5" hidden="1" customWidth="1"/>
    <col min="13311" max="13311" width="10.140625" style="5" bestFit="1" customWidth="1"/>
    <col min="13312" max="13312" width="11" style="5" customWidth="1"/>
    <col min="13313" max="13559" width="9.140625" style="5"/>
    <col min="13560" max="13560" width="30.140625" style="5" customWidth="1"/>
    <col min="13561" max="13561" width="65.7109375" style="5" customWidth="1"/>
    <col min="13562" max="13565" width="17.140625" style="5" customWidth="1"/>
    <col min="13566" max="13566" width="0" style="5" hidden="1" customWidth="1"/>
    <col min="13567" max="13567" width="10.140625" style="5" bestFit="1" customWidth="1"/>
    <col min="13568" max="13568" width="11" style="5" customWidth="1"/>
    <col min="13569" max="13815" width="9.140625" style="5"/>
    <col min="13816" max="13816" width="30.140625" style="5" customWidth="1"/>
    <col min="13817" max="13817" width="65.7109375" style="5" customWidth="1"/>
    <col min="13818" max="13821" width="17.140625" style="5" customWidth="1"/>
    <col min="13822" max="13822" width="0" style="5" hidden="1" customWidth="1"/>
    <col min="13823" max="13823" width="10.140625" style="5" bestFit="1" customWidth="1"/>
    <col min="13824" max="13824" width="11" style="5" customWidth="1"/>
    <col min="13825" max="14071" width="9.140625" style="5"/>
    <col min="14072" max="14072" width="30.140625" style="5" customWidth="1"/>
    <col min="14073" max="14073" width="65.7109375" style="5" customWidth="1"/>
    <col min="14074" max="14077" width="17.140625" style="5" customWidth="1"/>
    <col min="14078" max="14078" width="0" style="5" hidden="1" customWidth="1"/>
    <col min="14079" max="14079" width="10.140625" style="5" bestFit="1" customWidth="1"/>
    <col min="14080" max="14080" width="11" style="5" customWidth="1"/>
    <col min="14081" max="14327" width="9.140625" style="5"/>
    <col min="14328" max="14328" width="30.140625" style="5" customWidth="1"/>
    <col min="14329" max="14329" width="65.7109375" style="5" customWidth="1"/>
    <col min="14330" max="14333" width="17.140625" style="5" customWidth="1"/>
    <col min="14334" max="14334" width="0" style="5" hidden="1" customWidth="1"/>
    <col min="14335" max="14335" width="10.140625" style="5" bestFit="1" customWidth="1"/>
    <col min="14336" max="14336" width="11" style="5" customWidth="1"/>
    <col min="14337" max="14583" width="9.140625" style="5"/>
    <col min="14584" max="14584" width="30.140625" style="5" customWidth="1"/>
    <col min="14585" max="14585" width="65.7109375" style="5" customWidth="1"/>
    <col min="14586" max="14589" width="17.140625" style="5" customWidth="1"/>
    <col min="14590" max="14590" width="0" style="5" hidden="1" customWidth="1"/>
    <col min="14591" max="14591" width="10.140625" style="5" bestFit="1" customWidth="1"/>
    <col min="14592" max="14592" width="11" style="5" customWidth="1"/>
    <col min="14593" max="14839" width="9.140625" style="5"/>
    <col min="14840" max="14840" width="30.140625" style="5" customWidth="1"/>
    <col min="14841" max="14841" width="65.7109375" style="5" customWidth="1"/>
    <col min="14842" max="14845" width="17.140625" style="5" customWidth="1"/>
    <col min="14846" max="14846" width="0" style="5" hidden="1" customWidth="1"/>
    <col min="14847" max="14847" width="10.140625" style="5" bestFit="1" customWidth="1"/>
    <col min="14848" max="14848" width="11" style="5" customWidth="1"/>
    <col min="14849" max="15095" width="9.140625" style="5"/>
    <col min="15096" max="15096" width="30.140625" style="5" customWidth="1"/>
    <col min="15097" max="15097" width="65.7109375" style="5" customWidth="1"/>
    <col min="15098" max="15101" width="17.140625" style="5" customWidth="1"/>
    <col min="15102" max="15102" width="0" style="5" hidden="1" customWidth="1"/>
    <col min="15103" max="15103" width="10.140625" style="5" bestFit="1" customWidth="1"/>
    <col min="15104" max="15104" width="11" style="5" customWidth="1"/>
    <col min="15105" max="15351" width="9.140625" style="5"/>
    <col min="15352" max="15352" width="30.140625" style="5" customWidth="1"/>
    <col min="15353" max="15353" width="65.7109375" style="5" customWidth="1"/>
    <col min="15354" max="15357" width="17.140625" style="5" customWidth="1"/>
    <col min="15358" max="15358" width="0" style="5" hidden="1" customWidth="1"/>
    <col min="15359" max="15359" width="10.140625" style="5" bestFit="1" customWidth="1"/>
    <col min="15360" max="15360" width="11" style="5" customWidth="1"/>
    <col min="15361" max="15607" width="9.140625" style="5"/>
    <col min="15608" max="15608" width="30.140625" style="5" customWidth="1"/>
    <col min="15609" max="15609" width="65.7109375" style="5" customWidth="1"/>
    <col min="15610" max="15613" width="17.140625" style="5" customWidth="1"/>
    <col min="15614" max="15614" width="0" style="5" hidden="1" customWidth="1"/>
    <col min="15615" max="15615" width="10.140625" style="5" bestFit="1" customWidth="1"/>
    <col min="15616" max="15616" width="11" style="5" customWidth="1"/>
    <col min="15617" max="15863" width="9.140625" style="5"/>
    <col min="15864" max="15864" width="30.140625" style="5" customWidth="1"/>
    <col min="15865" max="15865" width="65.7109375" style="5" customWidth="1"/>
    <col min="15866" max="15869" width="17.140625" style="5" customWidth="1"/>
    <col min="15870" max="15870" width="0" style="5" hidden="1" customWidth="1"/>
    <col min="15871" max="15871" width="10.140625" style="5" bestFit="1" customWidth="1"/>
    <col min="15872" max="15872" width="11" style="5" customWidth="1"/>
    <col min="15873" max="16119" width="9.140625" style="5"/>
    <col min="16120" max="16120" width="30.140625" style="5" customWidth="1"/>
    <col min="16121" max="16121" width="65.7109375" style="5" customWidth="1"/>
    <col min="16122" max="16125" width="17.140625" style="5" customWidth="1"/>
    <col min="16126" max="16126" width="0" style="5" hidden="1" customWidth="1"/>
    <col min="16127" max="16127" width="10.140625" style="5" bestFit="1" customWidth="1"/>
    <col min="16128" max="16128" width="11" style="5" customWidth="1"/>
    <col min="16129" max="16384" width="9.140625" style="5"/>
  </cols>
  <sheetData>
    <row r="1" spans="1:233" x14ac:dyDescent="0.25">
      <c r="D1" s="4"/>
      <c r="E1" s="4" t="s">
        <v>0</v>
      </c>
    </row>
    <row r="2" spans="1:233" x14ac:dyDescent="0.25">
      <c r="D2" s="4"/>
      <c r="E2" s="4" t="s">
        <v>1</v>
      </c>
    </row>
    <row r="3" spans="1:233" x14ac:dyDescent="0.25">
      <c r="D3" s="4"/>
      <c r="E3" s="4" t="s">
        <v>2</v>
      </c>
    </row>
    <row r="4" spans="1:233" s="7" customFormat="1" ht="15.75" x14ac:dyDescent="0.25">
      <c r="A4" s="1"/>
      <c r="B4" s="1"/>
      <c r="C4" s="6"/>
      <c r="D4" s="4"/>
      <c r="E4" s="4" t="s">
        <v>3</v>
      </c>
    </row>
    <row r="5" spans="1:233" ht="15.75" x14ac:dyDescent="0.25">
      <c r="B5" s="8"/>
      <c r="C5" s="9"/>
      <c r="D5" s="4"/>
      <c r="E5" s="4" t="s">
        <v>4</v>
      </c>
    </row>
    <row r="6" spans="1:233" ht="15.75" customHeight="1" x14ac:dyDescent="0.25">
      <c r="A6" s="71" t="s">
        <v>5</v>
      </c>
      <c r="B6" s="71"/>
      <c r="C6" s="71"/>
      <c r="D6" s="71"/>
      <c r="E6" s="71"/>
    </row>
    <row r="7" spans="1:233" ht="15.75" x14ac:dyDescent="0.25">
      <c r="A7" s="10"/>
      <c r="B7" s="10"/>
      <c r="C7" s="10"/>
      <c r="D7" s="10"/>
      <c r="E7" s="11" t="s">
        <v>6</v>
      </c>
    </row>
    <row r="8" spans="1:233" ht="31.5" x14ac:dyDescent="0.25">
      <c r="A8" s="12" t="s">
        <v>7</v>
      </c>
      <c r="B8" s="12" t="s">
        <v>8</v>
      </c>
      <c r="C8" s="12" t="s">
        <v>9</v>
      </c>
      <c r="D8" s="12" t="s">
        <v>10</v>
      </c>
      <c r="E8" s="12" t="s">
        <v>11</v>
      </c>
    </row>
    <row r="9" spans="1:233" s="16" customFormat="1" ht="15.75" x14ac:dyDescent="0.25">
      <c r="A9" s="13" t="s">
        <v>12</v>
      </c>
      <c r="B9" s="14" t="s">
        <v>13</v>
      </c>
      <c r="C9" s="15">
        <f>SUM(C11:C16)</f>
        <v>1252101.3</v>
      </c>
      <c r="D9" s="15">
        <f>SUM(D11:D16)</f>
        <v>1272164.2</v>
      </c>
      <c r="E9" s="15">
        <f>SUM(E11:E16)</f>
        <v>1326564.1000000001</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row>
    <row r="10" spans="1:233" ht="63" x14ac:dyDescent="0.25">
      <c r="A10" s="17"/>
      <c r="B10" s="18" t="s">
        <v>14</v>
      </c>
      <c r="C10" s="19">
        <f>((C11+C12+C13+C14)*17.01514368/32.01514368)+C15+(C16*17.01514368/30.01514368)</f>
        <v>669427.49257872463</v>
      </c>
      <c r="D10" s="19">
        <f>((D11+D12+D13+D14)*17.05801761/32.05801761)+D15+(D16*17.05801761/30.05801761)</f>
        <v>680658.65959051857</v>
      </c>
      <c r="E10" s="19">
        <f>((E11+E12+E13+E14)*17.16330128/32.16330128)+E15+(E16*17.16330128/30.16330128)</f>
        <v>711730.31969583104</v>
      </c>
    </row>
    <row r="11" spans="1:233" ht="78.75" x14ac:dyDescent="0.25">
      <c r="A11" s="72" t="s">
        <v>15</v>
      </c>
      <c r="B11" s="20" t="s">
        <v>16</v>
      </c>
      <c r="C11" s="21">
        <v>1104155.8999999999</v>
      </c>
      <c r="D11" s="22">
        <v>1134007.2</v>
      </c>
      <c r="E11" s="22">
        <v>1184998.6000000001</v>
      </c>
    </row>
    <row r="12" spans="1:233" ht="63" x14ac:dyDescent="0.25">
      <c r="A12" s="73"/>
      <c r="B12" s="20" t="s">
        <v>17</v>
      </c>
      <c r="C12" s="21">
        <v>53089.9</v>
      </c>
      <c r="D12" s="22">
        <v>54171.1</v>
      </c>
      <c r="E12" s="22">
        <v>55327.199999999997</v>
      </c>
    </row>
    <row r="13" spans="1:233" ht="110.25" x14ac:dyDescent="0.25">
      <c r="A13" s="23" t="s">
        <v>18</v>
      </c>
      <c r="B13" s="24" t="s">
        <v>19</v>
      </c>
      <c r="C13" s="21">
        <v>18507.099999999999</v>
      </c>
      <c r="D13" s="22">
        <v>18853.2</v>
      </c>
      <c r="E13" s="22">
        <v>19148.7</v>
      </c>
    </row>
    <row r="14" spans="1:233" ht="47.25" x14ac:dyDescent="0.25">
      <c r="A14" s="23" t="s">
        <v>20</v>
      </c>
      <c r="B14" s="20" t="s">
        <v>21</v>
      </c>
      <c r="C14" s="21">
        <v>13124.5</v>
      </c>
      <c r="D14" s="22">
        <v>9341</v>
      </c>
      <c r="E14" s="22">
        <v>9647.5</v>
      </c>
    </row>
    <row r="15" spans="1:233" s="25" customFormat="1" ht="94.5" x14ac:dyDescent="0.25">
      <c r="A15" s="23" t="s">
        <v>22</v>
      </c>
      <c r="B15" s="24" t="s">
        <v>23</v>
      </c>
      <c r="C15" s="21">
        <v>3999.1</v>
      </c>
      <c r="D15" s="22">
        <v>4085.4</v>
      </c>
      <c r="E15" s="22">
        <v>4184.6000000000004</v>
      </c>
    </row>
    <row r="16" spans="1:233" s="25" customFormat="1" ht="47.25" x14ac:dyDescent="0.25">
      <c r="A16" s="23" t="s">
        <v>24</v>
      </c>
      <c r="B16" s="24" t="s">
        <v>25</v>
      </c>
      <c r="C16" s="21">
        <v>59224.800000000003</v>
      </c>
      <c r="D16" s="22">
        <v>51706.3</v>
      </c>
      <c r="E16" s="22">
        <v>53257.5</v>
      </c>
    </row>
    <row r="17" spans="1:233" ht="31.5" x14ac:dyDescent="0.25">
      <c r="A17" s="26" t="s">
        <v>26</v>
      </c>
      <c r="B17" s="27" t="s">
        <v>27</v>
      </c>
      <c r="C17" s="15">
        <f>C18+C19+C20+C21</f>
        <v>31000</v>
      </c>
      <c r="D17" s="15">
        <f>D18+D19+D20+D21</f>
        <v>28978</v>
      </c>
      <c r="E17" s="15">
        <f>E18+E19+E20+E21</f>
        <v>30506.799999999999</v>
      </c>
    </row>
    <row r="18" spans="1:233" ht="110.25" x14ac:dyDescent="0.25">
      <c r="A18" s="23" t="s">
        <v>28</v>
      </c>
      <c r="B18" s="28" t="s">
        <v>29</v>
      </c>
      <c r="C18" s="21">
        <v>15130</v>
      </c>
      <c r="D18" s="21">
        <v>12964.7</v>
      </c>
      <c r="E18" s="21">
        <v>13431.7</v>
      </c>
    </row>
    <row r="19" spans="1:233" ht="141.75" x14ac:dyDescent="0.25">
      <c r="A19" s="23" t="s">
        <v>30</v>
      </c>
      <c r="B19" s="28" t="s">
        <v>31</v>
      </c>
      <c r="C19" s="21">
        <v>72.5</v>
      </c>
      <c r="D19" s="21">
        <v>72.599999999999994</v>
      </c>
      <c r="E19" s="21">
        <v>77.599999999999994</v>
      </c>
    </row>
    <row r="20" spans="1:233" ht="126" x14ac:dyDescent="0.25">
      <c r="A20" s="23" t="s">
        <v>32</v>
      </c>
      <c r="B20" s="28" t="s">
        <v>33</v>
      </c>
      <c r="C20" s="21">
        <v>17439.8</v>
      </c>
      <c r="D20" s="21">
        <v>17547.2</v>
      </c>
      <c r="E20" s="21">
        <v>18721.2</v>
      </c>
    </row>
    <row r="21" spans="1:233" s="25" customFormat="1" ht="126" x14ac:dyDescent="0.25">
      <c r="A21" s="23" t="s">
        <v>34</v>
      </c>
      <c r="B21" s="28" t="s">
        <v>35</v>
      </c>
      <c r="C21" s="21">
        <v>-1642.3</v>
      </c>
      <c r="D21" s="21">
        <v>-1606.5</v>
      </c>
      <c r="E21" s="21">
        <v>-1723.7</v>
      </c>
    </row>
    <row r="22" spans="1:233" s="31" customFormat="1" ht="15.75" x14ac:dyDescent="0.25">
      <c r="A22" s="29" t="s">
        <v>36</v>
      </c>
      <c r="B22" s="30" t="s">
        <v>37</v>
      </c>
      <c r="C22" s="15">
        <f>C23+C27+C28+C29</f>
        <v>396795.4</v>
      </c>
      <c r="D22" s="15">
        <f>D23+D27+D28+D29</f>
        <v>378495.3</v>
      </c>
      <c r="E22" s="15">
        <f>E23+E27+E28+E29</f>
        <v>418900.1</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row>
    <row r="23" spans="1:233" s="31" customFormat="1" ht="31.5" x14ac:dyDescent="0.25">
      <c r="A23" s="13" t="s">
        <v>38</v>
      </c>
      <c r="B23" s="14" t="s">
        <v>39</v>
      </c>
      <c r="C23" s="15">
        <f>C24+C25+C26</f>
        <v>368315</v>
      </c>
      <c r="D23" s="15">
        <f>D24+D25+D26</f>
        <v>349262.39999999997</v>
      </c>
      <c r="E23" s="15">
        <f>E24+E25+E26</f>
        <v>389572.5</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row>
    <row r="24" spans="1:233" s="31" customFormat="1" ht="31.5" x14ac:dyDescent="0.25">
      <c r="A24" s="12" t="s">
        <v>40</v>
      </c>
      <c r="B24" s="32" t="s">
        <v>41</v>
      </c>
      <c r="C24" s="21">
        <v>282575</v>
      </c>
      <c r="D24" s="21">
        <v>289095.09999999998</v>
      </c>
      <c r="E24" s="21">
        <v>324514.90000000002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row>
    <row r="25" spans="1:233" ht="47.25" x14ac:dyDescent="0.25">
      <c r="A25" s="12" t="s">
        <v>42</v>
      </c>
      <c r="B25" s="32" t="s">
        <v>43</v>
      </c>
      <c r="C25" s="21">
        <v>59.6</v>
      </c>
      <c r="D25" s="21">
        <v>67.3</v>
      </c>
      <c r="E25" s="21">
        <v>57.6</v>
      </c>
    </row>
    <row r="26" spans="1:233" ht="63" x14ac:dyDescent="0.25">
      <c r="A26" s="12" t="s">
        <v>44</v>
      </c>
      <c r="B26" s="32" t="s">
        <v>45</v>
      </c>
      <c r="C26" s="21">
        <v>85680.4</v>
      </c>
      <c r="D26" s="21">
        <v>60100</v>
      </c>
      <c r="E26" s="21">
        <v>65000</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row>
    <row r="27" spans="1:233" ht="31.5" x14ac:dyDescent="0.25">
      <c r="A27" s="12" t="s">
        <v>46</v>
      </c>
      <c r="B27" s="32" t="s">
        <v>47</v>
      </c>
      <c r="C27" s="21">
        <v>410</v>
      </c>
      <c r="D27" s="21">
        <v>200</v>
      </c>
      <c r="E27" s="21">
        <v>150</v>
      </c>
    </row>
    <row r="28" spans="1:233" s="25" customFormat="1" ht="15.75" x14ac:dyDescent="0.25">
      <c r="A28" s="12" t="s">
        <v>48</v>
      </c>
      <c r="B28" s="32" t="s">
        <v>49</v>
      </c>
      <c r="C28" s="21">
        <v>510</v>
      </c>
      <c r="D28" s="21">
        <v>232.9</v>
      </c>
      <c r="E28" s="21">
        <v>327.60000000000002</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row>
    <row r="29" spans="1:233" ht="31.5" x14ac:dyDescent="0.25">
      <c r="A29" s="12" t="s">
        <v>50</v>
      </c>
      <c r="B29" s="32" t="s">
        <v>51</v>
      </c>
      <c r="C29" s="21">
        <v>27560.400000000001</v>
      </c>
      <c r="D29" s="21">
        <v>28800</v>
      </c>
      <c r="E29" s="21">
        <v>28850</v>
      </c>
    </row>
    <row r="30" spans="1:233" s="25" customFormat="1" ht="15.75" x14ac:dyDescent="0.25">
      <c r="A30" s="13" t="s">
        <v>52</v>
      </c>
      <c r="B30" s="33" t="s">
        <v>53</v>
      </c>
      <c r="C30" s="15">
        <f>C31+C32</f>
        <v>165000</v>
      </c>
      <c r="D30" s="15">
        <f>D31+D32</f>
        <v>167742.39999999999</v>
      </c>
      <c r="E30" s="15">
        <f>E31+E32</f>
        <v>168130.9</v>
      </c>
    </row>
    <row r="31" spans="1:233" s="25" customFormat="1" ht="47.25" x14ac:dyDescent="0.25">
      <c r="A31" s="12" t="s">
        <v>54</v>
      </c>
      <c r="B31" s="32" t="s">
        <v>55</v>
      </c>
      <c r="C31" s="21">
        <v>68000</v>
      </c>
      <c r="D31" s="21">
        <v>64742.400000000001</v>
      </c>
      <c r="E31" s="21">
        <v>65130.9</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row>
    <row r="32" spans="1:233" s="25" customFormat="1" ht="15.75" x14ac:dyDescent="0.25">
      <c r="A32" s="12" t="s">
        <v>56</v>
      </c>
      <c r="B32" s="14" t="s">
        <v>57</v>
      </c>
      <c r="C32" s="15">
        <f>C33+C34</f>
        <v>97000</v>
      </c>
      <c r="D32" s="15">
        <f>D33+D34</f>
        <v>103000</v>
      </c>
      <c r="E32" s="15">
        <f>E33+E34</f>
        <v>103000</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row>
    <row r="33" spans="1:233" s="25" customFormat="1" ht="31.5" x14ac:dyDescent="0.25">
      <c r="A33" s="12" t="s">
        <v>58</v>
      </c>
      <c r="B33" s="32" t="s">
        <v>59</v>
      </c>
      <c r="C33" s="21">
        <v>80000</v>
      </c>
      <c r="D33" s="21">
        <v>90000</v>
      </c>
      <c r="E33" s="21">
        <v>90000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row>
    <row r="34" spans="1:233" s="25" customFormat="1" ht="31.5" x14ac:dyDescent="0.25">
      <c r="A34" s="12" t="s">
        <v>60</v>
      </c>
      <c r="B34" s="32" t="s">
        <v>61</v>
      </c>
      <c r="C34" s="21">
        <v>17000</v>
      </c>
      <c r="D34" s="21">
        <v>13000</v>
      </c>
      <c r="E34" s="21">
        <v>13000</v>
      </c>
    </row>
    <row r="35" spans="1:233" ht="15.75" x14ac:dyDescent="0.25">
      <c r="A35" s="13" t="s">
        <v>62</v>
      </c>
      <c r="B35" s="14" t="s">
        <v>63</v>
      </c>
      <c r="C35" s="15">
        <f>SUM(C36:C38)</f>
        <v>26791.399999999998</v>
      </c>
      <c r="D35" s="15">
        <f>SUM(D36:D38)</f>
        <v>25732.400000000001</v>
      </c>
      <c r="E35" s="15">
        <f>SUM(E36:E38)</f>
        <v>25707.4</v>
      </c>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row>
    <row r="36" spans="1:233" ht="47.25" x14ac:dyDescent="0.25">
      <c r="A36" s="12" t="s">
        <v>64</v>
      </c>
      <c r="B36" s="32" t="s">
        <v>65</v>
      </c>
      <c r="C36" s="21">
        <v>26605.599999999999</v>
      </c>
      <c r="D36" s="21">
        <v>25650</v>
      </c>
      <c r="E36" s="21">
        <v>25650</v>
      </c>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row>
    <row r="37" spans="1:233" s="31" customFormat="1" ht="31.5" x14ac:dyDescent="0.25">
      <c r="A37" s="12" t="s">
        <v>66</v>
      </c>
      <c r="B37" s="32" t="s">
        <v>67</v>
      </c>
      <c r="C37" s="21">
        <v>165</v>
      </c>
      <c r="D37" s="21">
        <v>60</v>
      </c>
      <c r="E37" s="21">
        <v>35</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row>
    <row r="38" spans="1:233" ht="94.5" x14ac:dyDescent="0.25">
      <c r="A38" s="12" t="s">
        <v>68</v>
      </c>
      <c r="B38" s="32" t="s">
        <v>69</v>
      </c>
      <c r="C38" s="21">
        <v>20.8</v>
      </c>
      <c r="D38" s="21">
        <v>22.4</v>
      </c>
      <c r="E38" s="21">
        <v>22.4</v>
      </c>
    </row>
    <row r="39" spans="1:233" ht="15.75" x14ac:dyDescent="0.25">
      <c r="A39" s="34" t="s">
        <v>70</v>
      </c>
      <c r="B39" s="35"/>
      <c r="C39" s="15">
        <f>C9+C17+C22+C30+C35</f>
        <v>1871688.1</v>
      </c>
      <c r="D39" s="15">
        <f>D9+D17+D22+D30+D35</f>
        <v>1873112.2999999998</v>
      </c>
      <c r="E39" s="15">
        <f>E9+E17+E22+E30+E35</f>
        <v>1969809.2999999998</v>
      </c>
    </row>
    <row r="40" spans="1:233" s="31" customFormat="1" ht="31.5" x14ac:dyDescent="0.25">
      <c r="A40" s="13" t="s">
        <v>71</v>
      </c>
      <c r="B40" s="33" t="s">
        <v>72</v>
      </c>
      <c r="C40" s="15">
        <f>SUM(C41:C50)</f>
        <v>81112.899999999994</v>
      </c>
      <c r="D40" s="15">
        <f>SUM(D41:D50)</f>
        <v>79657.899999999994</v>
      </c>
      <c r="E40" s="15">
        <f>SUM(E41:E50)</f>
        <v>79554.799999999988</v>
      </c>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row>
    <row r="41" spans="1:233" s="31" customFormat="1" ht="78.75" x14ac:dyDescent="0.25">
      <c r="A41" s="36" t="s">
        <v>73</v>
      </c>
      <c r="B41" s="37" t="s">
        <v>74</v>
      </c>
      <c r="C41" s="21">
        <v>52571.9</v>
      </c>
      <c r="D41" s="21">
        <v>52571.9</v>
      </c>
      <c r="E41" s="21">
        <v>52571.9</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row>
    <row r="42" spans="1:233" s="31" customFormat="1" ht="78.75" x14ac:dyDescent="0.25">
      <c r="A42" s="36" t="s">
        <v>75</v>
      </c>
      <c r="B42" s="37" t="s">
        <v>76</v>
      </c>
      <c r="C42" s="21">
        <v>8257.2000000000007</v>
      </c>
      <c r="D42" s="21">
        <v>8257.2000000000007</v>
      </c>
      <c r="E42" s="21">
        <v>8257.2000000000007</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row>
    <row r="43" spans="1:233" s="25" customFormat="1" ht="63" customHeight="1" x14ac:dyDescent="0.25">
      <c r="A43" s="36" t="s">
        <v>77</v>
      </c>
      <c r="B43" s="37" t="s">
        <v>78</v>
      </c>
      <c r="C43" s="21">
        <v>263.39999999999998</v>
      </c>
      <c r="D43" s="21">
        <v>263.39999999999998</v>
      </c>
      <c r="E43" s="21">
        <v>263.39999999999998</v>
      </c>
    </row>
    <row r="44" spans="1:233" s="25" customFormat="1" ht="78.75" x14ac:dyDescent="0.25">
      <c r="A44" s="36" t="s">
        <v>79</v>
      </c>
      <c r="B44" s="37" t="s">
        <v>78</v>
      </c>
      <c r="C44" s="21">
        <v>11.2</v>
      </c>
      <c r="D44" s="21">
        <v>11.2</v>
      </c>
      <c r="E44" s="21">
        <v>11.2</v>
      </c>
    </row>
    <row r="45" spans="1:233" s="25" customFormat="1" ht="68.25" customHeight="1" x14ac:dyDescent="0.25">
      <c r="A45" s="36" t="s">
        <v>80</v>
      </c>
      <c r="B45" s="37" t="s">
        <v>78</v>
      </c>
      <c r="C45" s="21">
        <v>787</v>
      </c>
      <c r="D45" s="21">
        <v>787</v>
      </c>
      <c r="E45" s="21">
        <v>787</v>
      </c>
    </row>
    <row r="46" spans="1:233" s="25" customFormat="1" ht="78.75" x14ac:dyDescent="0.25">
      <c r="A46" s="36" t="s">
        <v>81</v>
      </c>
      <c r="B46" s="37" t="s">
        <v>78</v>
      </c>
      <c r="C46" s="21">
        <v>176.2</v>
      </c>
      <c r="D46" s="21">
        <v>176.2</v>
      </c>
      <c r="E46" s="21">
        <v>176.2</v>
      </c>
    </row>
    <row r="47" spans="1:233" s="25" customFormat="1" ht="31.5" x14ac:dyDescent="0.25">
      <c r="A47" s="36" t="s">
        <v>82</v>
      </c>
      <c r="B47" s="38" t="s">
        <v>83</v>
      </c>
      <c r="C47" s="21">
        <v>8920</v>
      </c>
      <c r="D47" s="21">
        <v>8920</v>
      </c>
      <c r="E47" s="21">
        <v>8920</v>
      </c>
    </row>
    <row r="48" spans="1:233" s="25" customFormat="1" ht="114.75" customHeight="1" x14ac:dyDescent="0.25">
      <c r="A48" s="36" t="s">
        <v>84</v>
      </c>
      <c r="B48" s="38" t="s">
        <v>85</v>
      </c>
      <c r="C48" s="21">
        <v>18</v>
      </c>
      <c r="D48" s="21">
        <v>0</v>
      </c>
      <c r="E48" s="21">
        <v>0</v>
      </c>
    </row>
    <row r="49" spans="1:232" s="25" customFormat="1" ht="63" x14ac:dyDescent="0.25">
      <c r="A49" s="36" t="s">
        <v>86</v>
      </c>
      <c r="B49" s="37" t="s">
        <v>87</v>
      </c>
      <c r="C49" s="21">
        <v>1611</v>
      </c>
      <c r="D49" s="21">
        <v>330</v>
      </c>
      <c r="E49" s="21">
        <v>330</v>
      </c>
    </row>
    <row r="50" spans="1:232" s="25" customFormat="1" ht="78.75" x14ac:dyDescent="0.25">
      <c r="A50" s="36" t="s">
        <v>88</v>
      </c>
      <c r="B50" s="32" t="s">
        <v>89</v>
      </c>
      <c r="C50" s="21">
        <v>8497</v>
      </c>
      <c r="D50" s="21">
        <v>8341</v>
      </c>
      <c r="E50" s="21">
        <v>8237.9</v>
      </c>
    </row>
    <row r="51" spans="1:232" s="25" customFormat="1" ht="15.75" x14ac:dyDescent="0.25">
      <c r="A51" s="13" t="s">
        <v>90</v>
      </c>
      <c r="B51" s="14" t="s">
        <v>91</v>
      </c>
      <c r="C51" s="15">
        <f>SUM(C52:C54)</f>
        <v>1645.1000000000001</v>
      </c>
      <c r="D51" s="15">
        <f>SUM(D52:D54)</f>
        <v>3607.1</v>
      </c>
      <c r="E51" s="15">
        <f>SUM(E52:E54)</f>
        <v>3751.4</v>
      </c>
    </row>
    <row r="52" spans="1:232" s="40" customFormat="1" ht="78.75" x14ac:dyDescent="0.2">
      <c r="A52" s="12" t="s">
        <v>92</v>
      </c>
      <c r="B52" s="32" t="s">
        <v>93</v>
      </c>
      <c r="C52" s="39">
        <v>971.4</v>
      </c>
      <c r="D52" s="21">
        <v>1770.8</v>
      </c>
      <c r="E52" s="21">
        <v>1841.7</v>
      </c>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row>
    <row r="53" spans="1:232" s="40" customFormat="1" ht="63" x14ac:dyDescent="0.2">
      <c r="A53" s="12" t="s">
        <v>94</v>
      </c>
      <c r="B53" s="32" t="s">
        <v>95</v>
      </c>
      <c r="C53" s="39">
        <v>365</v>
      </c>
      <c r="D53" s="21">
        <v>622.20000000000005</v>
      </c>
      <c r="E53" s="21">
        <v>647.1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row>
    <row r="54" spans="1:232" s="40" customFormat="1" ht="63" x14ac:dyDescent="0.2">
      <c r="A54" s="12" t="s">
        <v>96</v>
      </c>
      <c r="B54" s="32" t="s">
        <v>97</v>
      </c>
      <c r="C54" s="41">
        <v>308.7</v>
      </c>
      <c r="D54" s="21">
        <v>1214.0999999999999</v>
      </c>
      <c r="E54" s="21">
        <v>1262.5999999999999</v>
      </c>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row>
    <row r="55" spans="1:232" s="40" customFormat="1" ht="31.5" x14ac:dyDescent="0.2">
      <c r="A55" s="13" t="s">
        <v>98</v>
      </c>
      <c r="B55" s="14" t="s">
        <v>99</v>
      </c>
      <c r="C55" s="15">
        <f>C56+C61</f>
        <v>13654.7</v>
      </c>
      <c r="D55" s="15">
        <f>D56+D61</f>
        <v>10829.300000000001</v>
      </c>
      <c r="E55" s="15">
        <f>E56+E61</f>
        <v>10875.800000000001</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row>
    <row r="56" spans="1:232" s="40" customFormat="1" ht="31.5" x14ac:dyDescent="0.2">
      <c r="A56" s="12" t="s">
        <v>100</v>
      </c>
      <c r="B56" s="32" t="s">
        <v>101</v>
      </c>
      <c r="C56" s="15">
        <f>SUM(C57:C60)</f>
        <v>11795.300000000001</v>
      </c>
      <c r="D56" s="15">
        <f>SUM(D57:D60)</f>
        <v>9158.7000000000007</v>
      </c>
      <c r="E56" s="15">
        <f>SUM(E57:E60)</f>
        <v>9158.7000000000007</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row>
    <row r="57" spans="1:232" s="40" customFormat="1" ht="31.5" x14ac:dyDescent="0.2">
      <c r="A57" s="12" t="s">
        <v>102</v>
      </c>
      <c r="B57" s="32" t="s">
        <v>101</v>
      </c>
      <c r="C57" s="21">
        <v>2435.1999999999998</v>
      </c>
      <c r="D57" s="21">
        <v>0</v>
      </c>
      <c r="E57" s="21">
        <v>0</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row>
    <row r="58" spans="1:232" s="40" customFormat="1" ht="66.75" customHeight="1" x14ac:dyDescent="0.2">
      <c r="A58" s="12" t="s">
        <v>103</v>
      </c>
      <c r="B58" s="32" t="s">
        <v>104</v>
      </c>
      <c r="C58" s="21">
        <v>8200</v>
      </c>
      <c r="D58" s="21">
        <v>8200</v>
      </c>
      <c r="E58" s="21">
        <v>8200</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row>
    <row r="59" spans="1:232" s="40" customFormat="1" ht="66" customHeight="1" x14ac:dyDescent="0.2">
      <c r="A59" s="12" t="s">
        <v>105</v>
      </c>
      <c r="B59" s="32" t="s">
        <v>104</v>
      </c>
      <c r="C59" s="21">
        <v>1.4</v>
      </c>
      <c r="D59" s="21">
        <v>0</v>
      </c>
      <c r="E59" s="21">
        <v>0</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row>
    <row r="60" spans="1:232" s="40" customFormat="1" ht="31.5" x14ac:dyDescent="0.2">
      <c r="A60" s="12" t="s">
        <v>106</v>
      </c>
      <c r="B60" s="32" t="s">
        <v>101</v>
      </c>
      <c r="C60" s="21">
        <v>1158.7</v>
      </c>
      <c r="D60" s="21">
        <v>958.7</v>
      </c>
      <c r="E60" s="21">
        <v>958.7</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row>
    <row r="61" spans="1:232" s="40" customFormat="1" ht="15.75" x14ac:dyDescent="0.2">
      <c r="A61" s="13" t="s">
        <v>107</v>
      </c>
      <c r="B61" s="14" t="s">
        <v>108</v>
      </c>
      <c r="C61" s="15">
        <f>C62+C66</f>
        <v>1859.4</v>
      </c>
      <c r="D61" s="15">
        <f>D62+D66</f>
        <v>1670.6</v>
      </c>
      <c r="E61" s="15">
        <f>E62+E66</f>
        <v>1717.1</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row>
    <row r="62" spans="1:232" ht="47.25" x14ac:dyDescent="0.25">
      <c r="A62" s="12" t="s">
        <v>109</v>
      </c>
      <c r="B62" s="32" t="s">
        <v>110</v>
      </c>
      <c r="C62" s="21">
        <f>SUM(C63:C65)</f>
        <v>1259.7</v>
      </c>
      <c r="D62" s="21">
        <f>SUM(D63:D65)</f>
        <v>954.8</v>
      </c>
      <c r="E62" s="21">
        <f>SUM(E63:E65)</f>
        <v>1001.3000000000001</v>
      </c>
    </row>
    <row r="63" spans="1:232" ht="47.25" x14ac:dyDescent="0.25">
      <c r="A63" s="12" t="s">
        <v>111</v>
      </c>
      <c r="B63" s="32" t="s">
        <v>110</v>
      </c>
      <c r="C63" s="21">
        <v>288.60000000000002</v>
      </c>
      <c r="D63" s="21">
        <v>128.4</v>
      </c>
      <c r="E63" s="21">
        <v>130.80000000000001</v>
      </c>
    </row>
    <row r="64" spans="1:232" ht="47.25" x14ac:dyDescent="0.25">
      <c r="A64" s="12" t="s">
        <v>112</v>
      </c>
      <c r="B64" s="32" t="s">
        <v>110</v>
      </c>
      <c r="C64" s="21">
        <v>36</v>
      </c>
      <c r="D64" s="21">
        <v>18.899999999999999</v>
      </c>
      <c r="E64" s="21">
        <v>18.899999999999999</v>
      </c>
    </row>
    <row r="65" spans="1:5" ht="47.25" x14ac:dyDescent="0.25">
      <c r="A65" s="12" t="s">
        <v>113</v>
      </c>
      <c r="B65" s="32" t="s">
        <v>110</v>
      </c>
      <c r="C65" s="21">
        <v>935.1</v>
      </c>
      <c r="D65" s="21">
        <v>807.5</v>
      </c>
      <c r="E65" s="21">
        <v>851.6</v>
      </c>
    </row>
    <row r="66" spans="1:5" ht="31.5" x14ac:dyDescent="0.25">
      <c r="A66" s="12" t="s">
        <v>114</v>
      </c>
      <c r="B66" s="32" t="s">
        <v>115</v>
      </c>
      <c r="C66" s="21">
        <f>SUM(C67:C72)</f>
        <v>599.69999999999993</v>
      </c>
      <c r="D66" s="21">
        <f t="shared" ref="D66:E66" si="0">SUM(D67:D72)</f>
        <v>715.8</v>
      </c>
      <c r="E66" s="21">
        <f t="shared" si="0"/>
        <v>715.8</v>
      </c>
    </row>
    <row r="67" spans="1:5" ht="31.5" x14ac:dyDescent="0.25">
      <c r="A67" s="12" t="s">
        <v>116</v>
      </c>
      <c r="B67" s="32" t="s">
        <v>115</v>
      </c>
      <c r="C67" s="21">
        <v>0</v>
      </c>
      <c r="D67" s="21">
        <v>451.1</v>
      </c>
      <c r="E67" s="21">
        <v>451.1</v>
      </c>
    </row>
    <row r="68" spans="1:5" ht="31.5" x14ac:dyDescent="0.25">
      <c r="A68" s="12" t="s">
        <v>117</v>
      </c>
      <c r="B68" s="32" t="s">
        <v>115</v>
      </c>
      <c r="C68" s="21">
        <v>271.7</v>
      </c>
      <c r="D68" s="21">
        <v>264.7</v>
      </c>
      <c r="E68" s="21">
        <v>264.7</v>
      </c>
    </row>
    <row r="69" spans="1:5" ht="31.5" x14ac:dyDescent="0.25">
      <c r="A69" s="12" t="s">
        <v>118</v>
      </c>
      <c r="B69" s="32" t="s">
        <v>115</v>
      </c>
      <c r="C69" s="21">
        <v>3.9</v>
      </c>
      <c r="D69" s="21">
        <v>0</v>
      </c>
      <c r="E69" s="21">
        <v>0</v>
      </c>
    </row>
    <row r="70" spans="1:5" ht="31.5" x14ac:dyDescent="0.25">
      <c r="A70" s="12" t="s">
        <v>119</v>
      </c>
      <c r="B70" s="32" t="s">
        <v>115</v>
      </c>
      <c r="C70" s="21">
        <v>207.1</v>
      </c>
      <c r="D70" s="21">
        <v>0</v>
      </c>
      <c r="E70" s="21">
        <v>0</v>
      </c>
    </row>
    <row r="71" spans="1:5" ht="31.5" x14ac:dyDescent="0.25">
      <c r="A71" s="12" t="s">
        <v>120</v>
      </c>
      <c r="B71" s="32" t="s">
        <v>115</v>
      </c>
      <c r="C71" s="21">
        <v>116.9</v>
      </c>
      <c r="D71" s="21">
        <v>0</v>
      </c>
      <c r="E71" s="21">
        <v>0</v>
      </c>
    </row>
    <row r="72" spans="1:5" ht="31.5" x14ac:dyDescent="0.25">
      <c r="A72" s="12" t="s">
        <v>121</v>
      </c>
      <c r="B72" s="32" t="s">
        <v>115</v>
      </c>
      <c r="C72" s="21">
        <v>0.1</v>
      </c>
      <c r="D72" s="21">
        <v>0</v>
      </c>
      <c r="E72" s="21">
        <v>0</v>
      </c>
    </row>
    <row r="73" spans="1:5" ht="31.5" x14ac:dyDescent="0.25">
      <c r="A73" s="13" t="s">
        <v>122</v>
      </c>
      <c r="B73" s="14" t="s">
        <v>123</v>
      </c>
      <c r="C73" s="15">
        <f>SUM(C74:C82)</f>
        <v>41956.6</v>
      </c>
      <c r="D73" s="15">
        <f>SUM(D74:D82)</f>
        <v>22048.2</v>
      </c>
      <c r="E73" s="15">
        <f>SUM(E74:E82)</f>
        <v>20494.2</v>
      </c>
    </row>
    <row r="74" spans="1:5" ht="82.5" customHeight="1" x14ac:dyDescent="0.25">
      <c r="A74" s="42" t="s">
        <v>124</v>
      </c>
      <c r="B74" s="32" t="s">
        <v>125</v>
      </c>
      <c r="C74" s="21">
        <v>17.8</v>
      </c>
      <c r="D74" s="21">
        <v>12.2</v>
      </c>
      <c r="E74" s="21">
        <v>12.2</v>
      </c>
    </row>
    <row r="75" spans="1:5" ht="84" customHeight="1" x14ac:dyDescent="0.25">
      <c r="A75" s="42" t="s">
        <v>126</v>
      </c>
      <c r="B75" s="32" t="s">
        <v>125</v>
      </c>
      <c r="C75" s="21">
        <v>4.4000000000000004</v>
      </c>
      <c r="D75" s="21">
        <v>3.5</v>
      </c>
      <c r="E75" s="21">
        <v>3.5</v>
      </c>
    </row>
    <row r="76" spans="1:5" ht="94.5" x14ac:dyDescent="0.25">
      <c r="A76" s="12" t="s">
        <v>127</v>
      </c>
      <c r="B76" s="32" t="s">
        <v>128</v>
      </c>
      <c r="C76" s="21">
        <v>7777.8</v>
      </c>
      <c r="D76" s="21">
        <v>4850.3999999999996</v>
      </c>
      <c r="E76" s="21">
        <v>3296.4</v>
      </c>
    </row>
    <row r="77" spans="1:5" ht="94.5" x14ac:dyDescent="0.25">
      <c r="A77" s="12" t="s">
        <v>129</v>
      </c>
      <c r="B77" s="38" t="s">
        <v>130</v>
      </c>
      <c r="C77" s="21">
        <v>24.9</v>
      </c>
      <c r="D77" s="21">
        <v>0</v>
      </c>
      <c r="E77" s="21">
        <v>0</v>
      </c>
    </row>
    <row r="78" spans="1:5" ht="94.5" x14ac:dyDescent="0.25">
      <c r="A78" s="12" t="s">
        <v>131</v>
      </c>
      <c r="B78" s="32" t="s">
        <v>132</v>
      </c>
      <c r="C78" s="21">
        <v>382.1</v>
      </c>
      <c r="D78" s="21">
        <v>382.1</v>
      </c>
      <c r="E78" s="21">
        <v>382.1</v>
      </c>
    </row>
    <row r="79" spans="1:5" ht="47.25" x14ac:dyDescent="0.25">
      <c r="A79" s="36" t="s">
        <v>133</v>
      </c>
      <c r="B79" s="32" t="s">
        <v>134</v>
      </c>
      <c r="C79" s="21">
        <v>15949.6</v>
      </c>
      <c r="D79" s="21">
        <v>12780</v>
      </c>
      <c r="E79" s="21">
        <v>12780</v>
      </c>
    </row>
    <row r="80" spans="1:5" ht="63" x14ac:dyDescent="0.25">
      <c r="A80" s="36" t="s">
        <v>135</v>
      </c>
      <c r="B80" s="32" t="s">
        <v>136</v>
      </c>
      <c r="C80" s="21">
        <v>800</v>
      </c>
      <c r="D80" s="21">
        <v>800</v>
      </c>
      <c r="E80" s="21">
        <v>800</v>
      </c>
    </row>
    <row r="81" spans="1:235" ht="94.5" x14ac:dyDescent="0.25">
      <c r="A81" s="36" t="s">
        <v>137</v>
      </c>
      <c r="B81" s="38" t="s">
        <v>138</v>
      </c>
      <c r="C81" s="21">
        <v>7000</v>
      </c>
      <c r="D81" s="21">
        <v>3220</v>
      </c>
      <c r="E81" s="21">
        <v>3220</v>
      </c>
    </row>
    <row r="82" spans="1:235" ht="47.25" x14ac:dyDescent="0.25">
      <c r="A82" s="36" t="s">
        <v>139</v>
      </c>
      <c r="B82" s="38" t="s">
        <v>140</v>
      </c>
      <c r="C82" s="21">
        <v>10000</v>
      </c>
      <c r="D82" s="21">
        <v>0</v>
      </c>
      <c r="E82" s="21">
        <v>0</v>
      </c>
    </row>
    <row r="83" spans="1:235" ht="15.75" x14ac:dyDescent="0.25">
      <c r="A83" s="13" t="s">
        <v>141</v>
      </c>
      <c r="B83" s="14" t="s">
        <v>142</v>
      </c>
      <c r="C83" s="43">
        <f>SUM(C84:C119)</f>
        <v>10338.33</v>
      </c>
      <c r="D83" s="43">
        <f>SUM(D84:D119)</f>
        <v>6607.2</v>
      </c>
      <c r="E83" s="43">
        <f>SUM(E84:E119)</f>
        <v>6607.2</v>
      </c>
    </row>
    <row r="84" spans="1:235" ht="94.5" x14ac:dyDescent="0.25">
      <c r="A84" s="42" t="s">
        <v>143</v>
      </c>
      <c r="B84" s="32" t="s">
        <v>144</v>
      </c>
      <c r="C84" s="22">
        <v>65.3</v>
      </c>
      <c r="D84" s="22">
        <v>65.3</v>
      </c>
      <c r="E84" s="22">
        <v>65.3</v>
      </c>
    </row>
    <row r="85" spans="1:235" ht="94.5" x14ac:dyDescent="0.25">
      <c r="A85" s="42" t="s">
        <v>145</v>
      </c>
      <c r="B85" s="32" t="s">
        <v>144</v>
      </c>
      <c r="C85" s="22">
        <v>31</v>
      </c>
      <c r="D85" s="22">
        <v>30.8</v>
      </c>
      <c r="E85" s="22">
        <v>30.8</v>
      </c>
    </row>
    <row r="86" spans="1:235" ht="110.25" x14ac:dyDescent="0.25">
      <c r="A86" s="42" t="s">
        <v>146</v>
      </c>
      <c r="B86" s="38" t="s">
        <v>147</v>
      </c>
      <c r="C86" s="22">
        <v>30</v>
      </c>
      <c r="D86" s="22">
        <v>61.4</v>
      </c>
      <c r="E86" s="22">
        <v>61.4</v>
      </c>
    </row>
    <row r="87" spans="1:235" ht="110.25" x14ac:dyDescent="0.25">
      <c r="A87" s="42" t="s">
        <v>148</v>
      </c>
      <c r="B87" s="38" t="s">
        <v>147</v>
      </c>
      <c r="C87" s="22">
        <v>128.69999999999999</v>
      </c>
      <c r="D87" s="22">
        <v>128.69999999999999</v>
      </c>
      <c r="E87" s="22">
        <v>128.69999999999999</v>
      </c>
    </row>
    <row r="88" spans="1:235" ht="94.5" x14ac:dyDescent="0.25">
      <c r="A88" s="44" t="s">
        <v>149</v>
      </c>
      <c r="B88" s="45" t="s">
        <v>150</v>
      </c>
      <c r="C88" s="22">
        <v>7.3</v>
      </c>
      <c r="D88" s="22">
        <v>5.0999999999999996</v>
      </c>
      <c r="E88" s="22">
        <v>5.0999999999999996</v>
      </c>
    </row>
    <row r="89" spans="1:235" ht="94.5" x14ac:dyDescent="0.25">
      <c r="A89" s="44" t="s">
        <v>151</v>
      </c>
      <c r="B89" s="45" t="s">
        <v>150</v>
      </c>
      <c r="C89" s="22">
        <v>18</v>
      </c>
      <c r="D89" s="22">
        <v>10.9</v>
      </c>
      <c r="E89" s="22">
        <v>10.9</v>
      </c>
    </row>
    <row r="90" spans="1:235" ht="78.75" x14ac:dyDescent="0.25">
      <c r="A90" s="36" t="s">
        <v>152</v>
      </c>
      <c r="B90" s="32" t="s">
        <v>153</v>
      </c>
      <c r="C90" s="22">
        <v>30</v>
      </c>
      <c r="D90" s="22">
        <v>70</v>
      </c>
      <c r="E90" s="22">
        <v>70</v>
      </c>
    </row>
    <row r="91" spans="1:235" ht="94.5" x14ac:dyDescent="0.25">
      <c r="A91" s="44" t="s">
        <v>154</v>
      </c>
      <c r="B91" s="45" t="s">
        <v>155</v>
      </c>
      <c r="C91" s="22">
        <v>7.5</v>
      </c>
      <c r="D91" s="22">
        <v>24.9</v>
      </c>
      <c r="E91" s="22">
        <v>24.9</v>
      </c>
    </row>
    <row r="92" spans="1:235" ht="94.5" x14ac:dyDescent="0.25">
      <c r="A92" s="44" t="s">
        <v>156</v>
      </c>
      <c r="B92" s="46" t="s">
        <v>157</v>
      </c>
      <c r="C92" s="22">
        <v>10</v>
      </c>
      <c r="D92" s="22">
        <v>70</v>
      </c>
      <c r="E92" s="22">
        <v>70</v>
      </c>
    </row>
    <row r="93" spans="1:235" ht="94.5" x14ac:dyDescent="0.25">
      <c r="A93" s="44" t="s">
        <v>158</v>
      </c>
      <c r="B93" s="45" t="s">
        <v>159</v>
      </c>
      <c r="C93" s="22">
        <v>7.5</v>
      </c>
      <c r="D93" s="22">
        <v>7.5</v>
      </c>
      <c r="E93" s="22">
        <v>7.5</v>
      </c>
    </row>
    <row r="94" spans="1:235" s="31" customFormat="1" ht="110.25" x14ac:dyDescent="0.25">
      <c r="A94" s="47" t="s">
        <v>160</v>
      </c>
      <c r="B94" s="45" t="s">
        <v>161</v>
      </c>
      <c r="C94" s="22">
        <v>304.7</v>
      </c>
      <c r="D94" s="22">
        <v>252</v>
      </c>
      <c r="E94" s="22">
        <v>252</v>
      </c>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row>
    <row r="95" spans="1:235" s="25" customFormat="1" ht="126" x14ac:dyDescent="0.25">
      <c r="A95" s="47" t="s">
        <v>162</v>
      </c>
      <c r="B95" s="45" t="s">
        <v>163</v>
      </c>
      <c r="C95" s="22">
        <v>116.6</v>
      </c>
      <c r="D95" s="22">
        <v>38.299999999999997</v>
      </c>
      <c r="E95" s="22">
        <v>38.299999999999997</v>
      </c>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row>
    <row r="96" spans="1:235" s="25" customFormat="1" ht="126" x14ac:dyDescent="0.25">
      <c r="A96" s="47" t="s">
        <v>164</v>
      </c>
      <c r="B96" s="45" t="s">
        <v>165</v>
      </c>
      <c r="C96" s="22">
        <v>15</v>
      </c>
      <c r="D96" s="22">
        <v>0</v>
      </c>
      <c r="E96" s="22">
        <v>0</v>
      </c>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row>
    <row r="97" spans="1:235" s="25" customFormat="1" ht="94.5" x14ac:dyDescent="0.25">
      <c r="A97" s="47" t="s">
        <v>166</v>
      </c>
      <c r="B97" s="45" t="s">
        <v>167</v>
      </c>
      <c r="C97" s="22">
        <v>9</v>
      </c>
      <c r="D97" s="22">
        <v>9</v>
      </c>
      <c r="E97" s="22">
        <v>9</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row>
    <row r="98" spans="1:235" s="25" customFormat="1" ht="78.75" x14ac:dyDescent="0.25">
      <c r="A98" s="47" t="s">
        <v>168</v>
      </c>
      <c r="B98" s="45" t="s">
        <v>169</v>
      </c>
      <c r="C98" s="22">
        <v>0</v>
      </c>
      <c r="D98" s="22">
        <v>0.1</v>
      </c>
      <c r="E98" s="22">
        <v>0.1</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row>
    <row r="99" spans="1:235" s="25" customFormat="1" ht="78.75" x14ac:dyDescent="0.25">
      <c r="A99" s="36" t="s">
        <v>170</v>
      </c>
      <c r="B99" s="32" t="s">
        <v>169</v>
      </c>
      <c r="C99" s="22">
        <v>381.1</v>
      </c>
      <c r="D99" s="22">
        <v>381.1</v>
      </c>
      <c r="E99" s="22">
        <v>381.1</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row>
    <row r="100" spans="1:235" ht="94.5" x14ac:dyDescent="0.25">
      <c r="A100" s="36" t="s">
        <v>171</v>
      </c>
      <c r="B100" s="32" t="s">
        <v>172</v>
      </c>
      <c r="C100" s="22">
        <v>36</v>
      </c>
      <c r="D100" s="22">
        <v>36</v>
      </c>
      <c r="E100" s="22">
        <v>36</v>
      </c>
    </row>
    <row r="101" spans="1:235" ht="94.5" x14ac:dyDescent="0.25">
      <c r="A101" s="36" t="s">
        <v>173</v>
      </c>
      <c r="B101" s="32" t="s">
        <v>174</v>
      </c>
      <c r="C101" s="22">
        <v>432</v>
      </c>
      <c r="D101" s="22">
        <v>432</v>
      </c>
      <c r="E101" s="22">
        <v>432</v>
      </c>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25"/>
      <c r="FZ101" s="25"/>
      <c r="GA101" s="25"/>
      <c r="GB101" s="25"/>
      <c r="GC101" s="25"/>
      <c r="GD101" s="25"/>
      <c r="GE101" s="25"/>
      <c r="GF101" s="25"/>
      <c r="GG101" s="25"/>
      <c r="GH101" s="25"/>
      <c r="GI101" s="25"/>
      <c r="GJ101" s="25"/>
      <c r="GK101" s="25"/>
      <c r="GL101" s="25"/>
      <c r="GM101" s="25"/>
      <c r="GN101" s="25"/>
      <c r="GO101" s="25"/>
      <c r="GP101" s="25"/>
      <c r="GQ101" s="25"/>
      <c r="GR101" s="25"/>
      <c r="GS101" s="25"/>
      <c r="GT101" s="25"/>
      <c r="GU101" s="25"/>
      <c r="GV101" s="25"/>
      <c r="GW101" s="25"/>
      <c r="GX101" s="25"/>
      <c r="GY101" s="25"/>
      <c r="GZ101" s="25"/>
      <c r="HA101" s="25"/>
      <c r="HB101" s="25"/>
      <c r="HC101" s="25"/>
      <c r="HD101" s="25"/>
      <c r="HE101" s="25"/>
      <c r="HF101" s="25"/>
      <c r="HG101" s="25"/>
      <c r="HH101" s="25"/>
      <c r="HI101" s="25"/>
      <c r="HJ101" s="25"/>
      <c r="HK101" s="25"/>
      <c r="HL101" s="25"/>
      <c r="HM101" s="25"/>
      <c r="HN101" s="25"/>
      <c r="HO101" s="25"/>
      <c r="HP101" s="25"/>
      <c r="HQ101" s="25"/>
      <c r="HR101" s="25"/>
      <c r="HS101" s="25"/>
      <c r="HT101" s="25"/>
      <c r="HU101" s="25"/>
      <c r="HV101" s="25"/>
      <c r="HW101" s="25"/>
      <c r="HX101" s="25"/>
      <c r="HY101" s="25"/>
      <c r="HZ101" s="25"/>
      <c r="IA101" s="25"/>
    </row>
    <row r="102" spans="1:235" s="25" customFormat="1" ht="63" x14ac:dyDescent="0.25">
      <c r="A102" s="47" t="s">
        <v>175</v>
      </c>
      <c r="B102" s="45" t="s">
        <v>176</v>
      </c>
      <c r="C102" s="22">
        <v>89.3</v>
      </c>
      <c r="D102" s="22">
        <v>89.3</v>
      </c>
      <c r="E102" s="22">
        <v>89.3</v>
      </c>
    </row>
    <row r="103" spans="1:235" s="48" customFormat="1" ht="78.75" x14ac:dyDescent="0.25">
      <c r="A103" s="47" t="s">
        <v>177</v>
      </c>
      <c r="B103" s="45" t="s">
        <v>178</v>
      </c>
      <c r="C103" s="22">
        <v>685.9</v>
      </c>
      <c r="D103" s="22">
        <v>0</v>
      </c>
      <c r="E103" s="22">
        <v>0</v>
      </c>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row>
    <row r="104" spans="1:235" s="48" customFormat="1" ht="78.75" x14ac:dyDescent="0.25">
      <c r="A104" s="47" t="s">
        <v>179</v>
      </c>
      <c r="B104" s="45" t="s">
        <v>178</v>
      </c>
      <c r="C104" s="22">
        <v>0.6</v>
      </c>
      <c r="D104" s="22">
        <v>0</v>
      </c>
      <c r="E104" s="22">
        <v>0</v>
      </c>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row>
    <row r="105" spans="1:235" s="48" customFormat="1" ht="78.75" x14ac:dyDescent="0.25">
      <c r="A105" s="36" t="s">
        <v>180</v>
      </c>
      <c r="B105" s="32" t="s">
        <v>181</v>
      </c>
      <c r="C105" s="22">
        <v>5800</v>
      </c>
      <c r="D105" s="22">
        <v>2160.1999999999998</v>
      </c>
      <c r="E105" s="22">
        <v>2160.1999999999998</v>
      </c>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row>
    <row r="106" spans="1:235" s="48" customFormat="1" ht="47.25" x14ac:dyDescent="0.25">
      <c r="A106" s="49" t="s">
        <v>182</v>
      </c>
      <c r="B106" s="50" t="s">
        <v>183</v>
      </c>
      <c r="C106" s="22">
        <v>40.6</v>
      </c>
      <c r="D106" s="22">
        <v>0</v>
      </c>
      <c r="E106" s="22">
        <v>0</v>
      </c>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row>
    <row r="107" spans="1:235" s="48" customFormat="1" ht="47.25" x14ac:dyDescent="0.25">
      <c r="A107" s="49" t="s">
        <v>184</v>
      </c>
      <c r="B107" s="50" t="s">
        <v>183</v>
      </c>
      <c r="C107" s="22">
        <v>120.63</v>
      </c>
      <c r="D107" s="22">
        <v>0</v>
      </c>
      <c r="E107" s="22">
        <v>0</v>
      </c>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row>
    <row r="108" spans="1:235" s="48" customFormat="1" ht="47.25" x14ac:dyDescent="0.25">
      <c r="A108" s="49" t="s">
        <v>185</v>
      </c>
      <c r="B108" s="50" t="s">
        <v>183</v>
      </c>
      <c r="C108" s="22">
        <v>37.5</v>
      </c>
      <c r="D108" s="22">
        <v>0</v>
      </c>
      <c r="E108" s="22">
        <v>0</v>
      </c>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row>
    <row r="109" spans="1:235" s="48" customFormat="1" ht="47.25" x14ac:dyDescent="0.25">
      <c r="A109" s="49" t="s">
        <v>186</v>
      </c>
      <c r="B109" s="50" t="s">
        <v>183</v>
      </c>
      <c r="C109" s="22">
        <v>9.3000000000000007</v>
      </c>
      <c r="D109" s="22">
        <v>0</v>
      </c>
      <c r="E109" s="22">
        <v>0</v>
      </c>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row>
    <row r="110" spans="1:235" s="48" customFormat="1" ht="157.5" customHeight="1" x14ac:dyDescent="0.25">
      <c r="A110" s="47" t="s">
        <v>187</v>
      </c>
      <c r="B110" s="45" t="s">
        <v>188</v>
      </c>
      <c r="C110" s="22">
        <v>17.399999999999999</v>
      </c>
      <c r="D110" s="22">
        <v>17.399999999999999</v>
      </c>
      <c r="E110" s="22">
        <v>17.399999999999999</v>
      </c>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row>
    <row r="111" spans="1:235" s="48" customFormat="1" ht="63" x14ac:dyDescent="0.25">
      <c r="A111" s="47" t="s">
        <v>189</v>
      </c>
      <c r="B111" s="45" t="s">
        <v>190</v>
      </c>
      <c r="C111" s="22">
        <v>22.6</v>
      </c>
      <c r="D111" s="22">
        <v>0</v>
      </c>
      <c r="E111" s="22">
        <v>0</v>
      </c>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row>
    <row r="112" spans="1:235" s="48" customFormat="1" ht="65.25" customHeight="1" x14ac:dyDescent="0.25">
      <c r="A112" s="36" t="s">
        <v>191</v>
      </c>
      <c r="B112" s="32" t="s">
        <v>192</v>
      </c>
      <c r="C112" s="22">
        <v>0</v>
      </c>
      <c r="D112" s="22">
        <v>0.5</v>
      </c>
      <c r="E112" s="22">
        <v>0.5</v>
      </c>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row>
    <row r="113" spans="1:235" s="48" customFormat="1" ht="65.25" customHeight="1" x14ac:dyDescent="0.25">
      <c r="A113" s="36" t="s">
        <v>193</v>
      </c>
      <c r="B113" s="32" t="s">
        <v>192</v>
      </c>
      <c r="C113" s="22">
        <v>0</v>
      </c>
      <c r="D113" s="22">
        <v>60</v>
      </c>
      <c r="E113" s="22">
        <v>60</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row>
    <row r="114" spans="1:235" s="48" customFormat="1" ht="65.25" customHeight="1" x14ac:dyDescent="0.25">
      <c r="A114" s="36" t="s">
        <v>194</v>
      </c>
      <c r="B114" s="32" t="s">
        <v>192</v>
      </c>
      <c r="C114" s="22">
        <v>426.7</v>
      </c>
      <c r="D114" s="22">
        <v>400</v>
      </c>
      <c r="E114" s="22">
        <v>400</v>
      </c>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row>
    <row r="115" spans="1:235" s="48" customFormat="1" ht="65.25" customHeight="1" x14ac:dyDescent="0.25">
      <c r="A115" s="36" t="s">
        <v>195</v>
      </c>
      <c r="B115" s="32" t="s">
        <v>192</v>
      </c>
      <c r="C115" s="22">
        <v>1000</v>
      </c>
      <c r="D115" s="22">
        <v>1000</v>
      </c>
      <c r="E115" s="22">
        <v>1000</v>
      </c>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row>
    <row r="116" spans="1:235" s="48" customFormat="1" ht="65.25" customHeight="1" x14ac:dyDescent="0.25">
      <c r="A116" s="36" t="s">
        <v>196</v>
      </c>
      <c r="B116" s="32" t="s">
        <v>192</v>
      </c>
      <c r="C116" s="22">
        <v>1</v>
      </c>
      <c r="D116" s="22">
        <v>1000</v>
      </c>
      <c r="E116" s="22">
        <v>1000</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row>
    <row r="117" spans="1:235" s="53" customFormat="1" ht="78.75" x14ac:dyDescent="0.25">
      <c r="A117" s="36" t="s">
        <v>197</v>
      </c>
      <c r="B117" s="32" t="s">
        <v>198</v>
      </c>
      <c r="C117" s="22">
        <v>150</v>
      </c>
      <c r="D117" s="22">
        <v>150</v>
      </c>
      <c r="E117" s="22">
        <v>150</v>
      </c>
      <c r="F117" s="52"/>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A117" s="51"/>
      <c r="EB117" s="51"/>
      <c r="EC117" s="51"/>
      <c r="ED117" s="51"/>
      <c r="EE117" s="51"/>
      <c r="EF117" s="51"/>
      <c r="EG117" s="51"/>
      <c r="EH117" s="51"/>
      <c r="EI117" s="51"/>
      <c r="EJ117" s="51"/>
      <c r="EK117" s="51"/>
      <c r="EL117" s="51"/>
      <c r="EM117" s="51"/>
      <c r="EN117" s="51"/>
      <c r="EO117" s="51"/>
      <c r="EP117" s="51"/>
      <c r="EQ117" s="51"/>
      <c r="ER117" s="51"/>
      <c r="ES117" s="51"/>
      <c r="ET117" s="51"/>
      <c r="EU117" s="51"/>
      <c r="EV117" s="51"/>
      <c r="EW117" s="51"/>
      <c r="EX117" s="51"/>
      <c r="EY117" s="51"/>
      <c r="EZ117" s="51"/>
      <c r="FA117" s="51"/>
      <c r="FB117" s="51"/>
      <c r="FC117" s="51"/>
      <c r="FD117" s="51"/>
      <c r="FE117" s="51"/>
      <c r="FF117" s="51"/>
      <c r="FG117" s="51"/>
      <c r="FH117" s="51"/>
      <c r="FI117" s="51"/>
      <c r="FJ117" s="51"/>
      <c r="FK117" s="51"/>
      <c r="FL117" s="51"/>
      <c r="FM117" s="51"/>
      <c r="FN117" s="51"/>
      <c r="FO117" s="51"/>
      <c r="FP117" s="51"/>
      <c r="FQ117" s="51"/>
      <c r="FR117" s="51"/>
      <c r="FS117" s="51"/>
      <c r="FT117" s="51"/>
      <c r="FU117" s="51"/>
      <c r="FV117" s="51"/>
      <c r="FW117" s="51"/>
      <c r="FX117" s="51"/>
      <c r="FY117" s="51"/>
      <c r="FZ117" s="51"/>
      <c r="GA117" s="51"/>
      <c r="GB117" s="51"/>
      <c r="GC117" s="51"/>
      <c r="GD117" s="51"/>
      <c r="GE117" s="51"/>
      <c r="GF117" s="51"/>
      <c r="GG117" s="51"/>
      <c r="GH117" s="51"/>
      <c r="GI117" s="51"/>
      <c r="GJ117" s="51"/>
      <c r="GK117" s="51"/>
      <c r="GL117" s="51"/>
      <c r="GM117" s="51"/>
      <c r="GN117" s="51"/>
      <c r="GO117" s="51"/>
      <c r="GP117" s="51"/>
      <c r="GQ117" s="51"/>
      <c r="GR117" s="51"/>
      <c r="GS117" s="51"/>
      <c r="GT117" s="51"/>
      <c r="GU117" s="51"/>
      <c r="GV117" s="51"/>
      <c r="GW117" s="51"/>
      <c r="GX117" s="51"/>
      <c r="GY117" s="51"/>
      <c r="GZ117" s="51"/>
      <c r="HA117" s="51"/>
      <c r="HB117" s="51"/>
      <c r="HC117" s="51"/>
      <c r="HD117" s="51"/>
      <c r="HE117" s="51"/>
      <c r="HF117" s="51"/>
      <c r="HG117" s="51"/>
      <c r="HH117" s="51"/>
      <c r="HI117" s="51"/>
      <c r="HJ117" s="51"/>
      <c r="HK117" s="51"/>
      <c r="HL117" s="51"/>
      <c r="HM117" s="51"/>
      <c r="HN117" s="51"/>
      <c r="HO117" s="51"/>
      <c r="HP117" s="51"/>
      <c r="HQ117" s="51"/>
      <c r="HR117" s="51"/>
      <c r="HS117" s="51"/>
      <c r="HT117" s="51"/>
      <c r="HU117" s="51"/>
      <c r="HV117" s="51"/>
      <c r="HW117" s="51"/>
      <c r="HX117" s="51"/>
      <c r="HY117" s="51"/>
      <c r="HZ117" s="51"/>
      <c r="IA117" s="51"/>
    </row>
    <row r="118" spans="1:235" s="48" customFormat="1" ht="94.5" customHeight="1" x14ac:dyDescent="0.25">
      <c r="A118" s="54" t="s">
        <v>199</v>
      </c>
      <c r="B118" s="32" t="s">
        <v>200</v>
      </c>
      <c r="C118" s="22">
        <v>0</v>
      </c>
      <c r="D118" s="22">
        <v>106.7</v>
      </c>
      <c r="E118" s="22">
        <v>106.7</v>
      </c>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row>
    <row r="119" spans="1:235" s="48" customFormat="1" ht="92.25" customHeight="1" x14ac:dyDescent="0.25">
      <c r="A119" s="54" t="s">
        <v>201</v>
      </c>
      <c r="B119" s="32" t="s">
        <v>200</v>
      </c>
      <c r="C119" s="22">
        <v>307.10000000000002</v>
      </c>
      <c r="D119" s="22">
        <v>0</v>
      </c>
      <c r="E119" s="22">
        <v>0</v>
      </c>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row>
    <row r="120" spans="1:235" s="48" customFormat="1" ht="15.75" x14ac:dyDescent="0.25">
      <c r="A120" s="13" t="s">
        <v>202</v>
      </c>
      <c r="B120" s="14" t="s">
        <v>203</v>
      </c>
      <c r="C120" s="15">
        <f>C121</f>
        <v>2338</v>
      </c>
      <c r="D120" s="15">
        <f>D121</f>
        <v>356.8</v>
      </c>
      <c r="E120" s="15">
        <f>E121</f>
        <v>334.1</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row>
    <row r="121" spans="1:235" s="48" customFormat="1" ht="15.75" x14ac:dyDescent="0.25">
      <c r="A121" s="12" t="s">
        <v>204</v>
      </c>
      <c r="B121" s="32" t="s">
        <v>205</v>
      </c>
      <c r="C121" s="21">
        <v>2338</v>
      </c>
      <c r="D121" s="21">
        <v>356.8</v>
      </c>
      <c r="E121" s="21">
        <v>334.1</v>
      </c>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row>
    <row r="122" spans="1:235" s="48" customFormat="1" ht="15.75" x14ac:dyDescent="0.25">
      <c r="A122" s="55" t="s">
        <v>206</v>
      </c>
      <c r="B122" s="14" t="s">
        <v>207</v>
      </c>
      <c r="C122" s="15">
        <f t="shared" ref="C122" si="1">C123</f>
        <v>174.7</v>
      </c>
      <c r="D122" s="15">
        <v>0</v>
      </c>
      <c r="E122" s="15">
        <v>0</v>
      </c>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row>
    <row r="123" spans="1:235" s="48" customFormat="1" ht="31.5" x14ac:dyDescent="0.25">
      <c r="A123" s="55" t="s">
        <v>208</v>
      </c>
      <c r="B123" s="56" t="s">
        <v>209</v>
      </c>
      <c r="C123" s="21">
        <v>174.7</v>
      </c>
      <c r="D123" s="21">
        <v>0</v>
      </c>
      <c r="E123" s="21">
        <v>0</v>
      </c>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row>
    <row r="124" spans="1:235" s="48" customFormat="1" ht="15.75" customHeight="1" x14ac:dyDescent="0.25">
      <c r="A124" s="74" t="s">
        <v>210</v>
      </c>
      <c r="B124" s="75"/>
      <c r="C124" s="15">
        <f>C120+C83+C73+C55+C51+C40+C122</f>
        <v>151220.33000000002</v>
      </c>
      <c r="D124" s="15">
        <f>D120+D83+D73+D55+D51+D40</f>
        <v>123106.5</v>
      </c>
      <c r="E124" s="15">
        <f>E120+E83+E73+E55+E51+E40</f>
        <v>121617.5</v>
      </c>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row>
    <row r="125" spans="1:235" s="48" customFormat="1" ht="15.75" x14ac:dyDescent="0.25">
      <c r="A125" s="13" t="s">
        <v>211</v>
      </c>
      <c r="B125" s="57" t="s">
        <v>212</v>
      </c>
      <c r="C125" s="15">
        <f>C124+C39</f>
        <v>2022908.4300000002</v>
      </c>
      <c r="D125" s="15">
        <f>D124+D39</f>
        <v>1996218.7999999998</v>
      </c>
      <c r="E125" s="15">
        <f>E124+E39</f>
        <v>2091426.7999999998</v>
      </c>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row>
    <row r="126" spans="1:235" s="48" customFormat="1" ht="47.25" x14ac:dyDescent="0.25">
      <c r="A126" s="13" t="s">
        <v>213</v>
      </c>
      <c r="B126" s="57" t="s">
        <v>214</v>
      </c>
      <c r="C126" s="15">
        <f>C127+C132+C186+C228</f>
        <v>5723147.3999999985</v>
      </c>
      <c r="D126" s="15">
        <f>D127+D132+D186+D228</f>
        <v>3798580.399999999</v>
      </c>
      <c r="E126" s="15">
        <f>E127+E132+E186+E228</f>
        <v>3978667.1999999997</v>
      </c>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row>
    <row r="127" spans="1:235" s="48" customFormat="1" ht="31.5" x14ac:dyDescent="0.25">
      <c r="A127" s="13" t="s">
        <v>215</v>
      </c>
      <c r="B127" s="14" t="s">
        <v>216</v>
      </c>
      <c r="C127" s="15">
        <f>SUM(C128:C131)</f>
        <v>581629.89999999991</v>
      </c>
      <c r="D127" s="15">
        <f>SUM(D128:D130)</f>
        <v>169384.2</v>
      </c>
      <c r="E127" s="15">
        <f>SUM(E128:E130)</f>
        <v>158937.20000000001</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row>
    <row r="128" spans="1:235" s="48" customFormat="1" ht="47.25" x14ac:dyDescent="0.25">
      <c r="A128" s="12" t="s">
        <v>217</v>
      </c>
      <c r="B128" s="32" t="s">
        <v>218</v>
      </c>
      <c r="C128" s="21">
        <v>296644</v>
      </c>
      <c r="D128" s="21">
        <v>129197</v>
      </c>
      <c r="E128" s="21">
        <v>118750</v>
      </c>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row>
    <row r="129" spans="1:233" s="48" customFormat="1" ht="31.5" x14ac:dyDescent="0.25">
      <c r="A129" s="12" t="s">
        <v>219</v>
      </c>
      <c r="B129" s="32" t="s">
        <v>220</v>
      </c>
      <c r="C129" s="21">
        <v>234226.5</v>
      </c>
      <c r="D129" s="21">
        <v>0</v>
      </c>
      <c r="E129" s="21">
        <v>0</v>
      </c>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row>
    <row r="130" spans="1:233" s="48" customFormat="1" ht="47.25" x14ac:dyDescent="0.25">
      <c r="A130" s="12" t="s">
        <v>221</v>
      </c>
      <c r="B130" s="32" t="s">
        <v>222</v>
      </c>
      <c r="C130" s="21">
        <v>40187.199999999997</v>
      </c>
      <c r="D130" s="21">
        <v>40187.199999999997</v>
      </c>
      <c r="E130" s="21">
        <v>40187.199999999997</v>
      </c>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row>
    <row r="131" spans="1:233" s="48" customFormat="1" ht="47.25" x14ac:dyDescent="0.25">
      <c r="A131" s="47" t="s">
        <v>223</v>
      </c>
      <c r="B131" s="50" t="s">
        <v>224</v>
      </c>
      <c r="C131" s="21">
        <f>7029.9+3542.3</f>
        <v>10572.2</v>
      </c>
      <c r="D131" s="21">
        <v>0</v>
      </c>
      <c r="E131" s="21">
        <v>0</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row>
    <row r="132" spans="1:233" ht="31.5" x14ac:dyDescent="0.25">
      <c r="A132" s="13" t="s">
        <v>225</v>
      </c>
      <c r="B132" s="14" t="s">
        <v>226</v>
      </c>
      <c r="C132" s="15">
        <f>SUM(C133:C185)</f>
        <v>2288100.4999999991</v>
      </c>
      <c r="D132" s="15">
        <f>SUM(D133:D185)</f>
        <v>734388.20000000007</v>
      </c>
      <c r="E132" s="15">
        <f>SUM(E133:E185)</f>
        <v>863463.20000000019</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row>
    <row r="133" spans="1:233" ht="94.5" customHeight="1" x14ac:dyDescent="0.25">
      <c r="A133" s="12" t="s">
        <v>227</v>
      </c>
      <c r="B133" s="32" t="s">
        <v>228</v>
      </c>
      <c r="C133" s="21">
        <v>202083.3</v>
      </c>
      <c r="D133" s="22">
        <v>87353.3</v>
      </c>
      <c r="E133" s="22">
        <v>87353.3</v>
      </c>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row>
    <row r="134" spans="1:233" s="48" customFormat="1" ht="110.25" x14ac:dyDescent="0.25">
      <c r="A134" s="12" t="s">
        <v>227</v>
      </c>
      <c r="B134" s="32" t="s">
        <v>229</v>
      </c>
      <c r="C134" s="21">
        <v>0</v>
      </c>
      <c r="D134" s="22">
        <v>0</v>
      </c>
      <c r="E134" s="22">
        <v>0</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row>
    <row r="135" spans="1:233" s="48" customFormat="1" ht="94.5" x14ac:dyDescent="0.25">
      <c r="A135" s="12" t="s">
        <v>227</v>
      </c>
      <c r="B135" s="32" t="s">
        <v>230</v>
      </c>
      <c r="C135" s="21">
        <v>31932</v>
      </c>
      <c r="D135" s="22">
        <v>0</v>
      </c>
      <c r="E135" s="22">
        <v>0</v>
      </c>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row>
    <row r="136" spans="1:233" s="48" customFormat="1" ht="126" x14ac:dyDescent="0.25">
      <c r="A136" s="12" t="s">
        <v>231</v>
      </c>
      <c r="B136" s="32" t="s">
        <v>232</v>
      </c>
      <c r="C136" s="21">
        <v>499386.3</v>
      </c>
      <c r="D136" s="22">
        <v>0</v>
      </c>
      <c r="E136" s="22">
        <v>0</v>
      </c>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row>
    <row r="137" spans="1:233" s="48" customFormat="1" ht="94.5" x14ac:dyDescent="0.25">
      <c r="A137" s="12" t="s">
        <v>233</v>
      </c>
      <c r="B137" s="32" t="s">
        <v>234</v>
      </c>
      <c r="C137" s="21">
        <v>40357.699999999997</v>
      </c>
      <c r="D137" s="22">
        <v>55245.599999999999</v>
      </c>
      <c r="E137" s="22">
        <v>0</v>
      </c>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row>
    <row r="138" spans="1:233" s="48" customFormat="1" ht="78.75" x14ac:dyDescent="0.25">
      <c r="A138" s="12" t="s">
        <v>235</v>
      </c>
      <c r="B138" s="32" t="s">
        <v>236</v>
      </c>
      <c r="C138" s="21">
        <v>3285.6</v>
      </c>
      <c r="D138" s="22">
        <v>3326</v>
      </c>
      <c r="E138" s="22">
        <v>3864.7</v>
      </c>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row>
    <row r="139" spans="1:233" s="48" customFormat="1" ht="78.75" x14ac:dyDescent="0.25">
      <c r="A139" s="12" t="s">
        <v>237</v>
      </c>
      <c r="B139" s="32" t="s">
        <v>238</v>
      </c>
      <c r="C139" s="21">
        <v>0</v>
      </c>
      <c r="D139" s="22">
        <v>0</v>
      </c>
      <c r="E139" s="22">
        <v>17819.7</v>
      </c>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row>
    <row r="140" spans="1:233" s="48" customFormat="1" ht="63" x14ac:dyDescent="0.25">
      <c r="A140" s="12" t="s">
        <v>239</v>
      </c>
      <c r="B140" s="32" t="s">
        <v>240</v>
      </c>
      <c r="C140" s="21">
        <v>7225.1</v>
      </c>
      <c r="D140" s="22">
        <v>7717.8</v>
      </c>
      <c r="E140" s="22">
        <v>9002.4</v>
      </c>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row>
    <row r="141" spans="1:233" s="48" customFormat="1" ht="63" x14ac:dyDescent="0.25">
      <c r="A141" s="12" t="s">
        <v>241</v>
      </c>
      <c r="B141" s="32" t="s">
        <v>242</v>
      </c>
      <c r="C141" s="21">
        <v>104202.5</v>
      </c>
      <c r="D141" s="22">
        <v>98699.4</v>
      </c>
      <c r="E141" s="22">
        <v>101471.3</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row>
    <row r="142" spans="1:233" ht="49.5" customHeight="1" x14ac:dyDescent="0.25">
      <c r="A142" s="12" t="s">
        <v>243</v>
      </c>
      <c r="B142" s="45" t="s">
        <v>244</v>
      </c>
      <c r="C142" s="21">
        <v>3337.5</v>
      </c>
      <c r="D142" s="22">
        <v>0</v>
      </c>
      <c r="E142" s="22">
        <v>0</v>
      </c>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row>
    <row r="143" spans="1:233" s="48" customFormat="1" ht="67.5" customHeight="1" x14ac:dyDescent="0.25">
      <c r="A143" s="12" t="s">
        <v>245</v>
      </c>
      <c r="B143" s="45" t="s">
        <v>246</v>
      </c>
      <c r="C143" s="21">
        <v>6416.4</v>
      </c>
      <c r="D143" s="22">
        <v>6476.9</v>
      </c>
      <c r="E143" s="22">
        <v>6748.4</v>
      </c>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row>
    <row r="144" spans="1:233" s="48" customFormat="1" ht="31.5" x14ac:dyDescent="0.25">
      <c r="A144" s="58" t="s">
        <v>247</v>
      </c>
      <c r="B144" s="32" t="s">
        <v>248</v>
      </c>
      <c r="C144" s="21">
        <v>0</v>
      </c>
      <c r="D144" s="22">
        <v>0</v>
      </c>
      <c r="E144" s="22">
        <v>0</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row>
    <row r="145" spans="1:233" s="48" customFormat="1" ht="47.25" x14ac:dyDescent="0.25">
      <c r="A145" s="58" t="s">
        <v>247</v>
      </c>
      <c r="B145" s="32" t="s">
        <v>249</v>
      </c>
      <c r="C145" s="21">
        <v>990.2</v>
      </c>
      <c r="D145" s="22">
        <v>898.9</v>
      </c>
      <c r="E145" s="22">
        <v>898.9</v>
      </c>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row>
    <row r="146" spans="1:233" s="48" customFormat="1" ht="63" x14ac:dyDescent="0.25">
      <c r="A146" s="58" t="s">
        <v>247</v>
      </c>
      <c r="B146" s="59" t="s">
        <v>250</v>
      </c>
      <c r="C146" s="21">
        <v>0</v>
      </c>
      <c r="D146" s="22">
        <v>12421.5</v>
      </c>
      <c r="E146" s="22">
        <v>0</v>
      </c>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row>
    <row r="147" spans="1:233" s="48" customFormat="1" ht="31.5" x14ac:dyDescent="0.25">
      <c r="A147" s="58" t="s">
        <v>247</v>
      </c>
      <c r="B147" s="60" t="s">
        <v>251</v>
      </c>
      <c r="C147" s="21">
        <v>127</v>
      </c>
      <c r="D147" s="22">
        <v>0</v>
      </c>
      <c r="E147" s="22">
        <v>0</v>
      </c>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row>
    <row r="148" spans="1:233" s="48" customFormat="1" ht="78.75" x14ac:dyDescent="0.25">
      <c r="A148" s="58" t="s">
        <v>247</v>
      </c>
      <c r="B148" s="61" t="s">
        <v>252</v>
      </c>
      <c r="C148" s="21">
        <v>0</v>
      </c>
      <c r="D148" s="22">
        <v>4669.1000000000004</v>
      </c>
      <c r="E148" s="22">
        <v>2735.7</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row>
    <row r="149" spans="1:233" s="48" customFormat="1" ht="31.5" x14ac:dyDescent="0.25">
      <c r="A149" s="62" t="s">
        <v>253</v>
      </c>
      <c r="B149" s="38" t="s">
        <v>254</v>
      </c>
      <c r="C149" s="21">
        <v>59432.4</v>
      </c>
      <c r="D149" s="22">
        <v>59432.4</v>
      </c>
      <c r="E149" s="22">
        <v>65715.399999999994</v>
      </c>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row>
    <row r="150" spans="1:233" s="48" customFormat="1" ht="31.5" x14ac:dyDescent="0.25">
      <c r="A150" s="58" t="s">
        <v>255</v>
      </c>
      <c r="B150" s="38" t="s">
        <v>256</v>
      </c>
      <c r="C150" s="21">
        <v>4525.8</v>
      </c>
      <c r="D150" s="22">
        <v>0</v>
      </c>
      <c r="E150" s="22">
        <v>0</v>
      </c>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row>
    <row r="151" spans="1:233" s="48" customFormat="1" ht="51" customHeight="1" x14ac:dyDescent="0.25">
      <c r="A151" s="12" t="s">
        <v>257</v>
      </c>
      <c r="B151" s="45" t="s">
        <v>258</v>
      </c>
      <c r="C151" s="21">
        <v>0</v>
      </c>
      <c r="D151" s="22">
        <v>17023.8</v>
      </c>
      <c r="E151" s="22">
        <v>17023.8</v>
      </c>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row>
    <row r="152" spans="1:233" s="48" customFormat="1" ht="31.5" x14ac:dyDescent="0.25">
      <c r="A152" s="12" t="s">
        <v>257</v>
      </c>
      <c r="B152" s="45" t="s">
        <v>259</v>
      </c>
      <c r="C152" s="21">
        <v>85829.5</v>
      </c>
      <c r="D152" s="22">
        <v>0</v>
      </c>
      <c r="E152" s="22">
        <v>0</v>
      </c>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row>
    <row r="153" spans="1:233" s="48" customFormat="1" ht="66.75" customHeight="1" x14ac:dyDescent="0.25">
      <c r="A153" s="12" t="s">
        <v>257</v>
      </c>
      <c r="B153" s="45" t="s">
        <v>260</v>
      </c>
      <c r="C153" s="21">
        <v>0</v>
      </c>
      <c r="D153" s="22">
        <v>0</v>
      </c>
      <c r="E153" s="22">
        <v>0</v>
      </c>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row>
    <row r="154" spans="1:233" s="48" customFormat="1" ht="110.25" x14ac:dyDescent="0.25">
      <c r="A154" s="12" t="s">
        <v>257</v>
      </c>
      <c r="B154" s="65" t="s">
        <v>387</v>
      </c>
      <c r="C154" s="21">
        <v>6298.1</v>
      </c>
      <c r="D154" s="22">
        <v>0</v>
      </c>
      <c r="E154" s="22">
        <v>0</v>
      </c>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row>
    <row r="155" spans="1:233" s="48" customFormat="1" ht="63" x14ac:dyDescent="0.25">
      <c r="A155" s="62" t="s">
        <v>261</v>
      </c>
      <c r="B155" s="32" t="s">
        <v>262</v>
      </c>
      <c r="C155" s="21">
        <v>0</v>
      </c>
      <c r="D155" s="22">
        <v>0</v>
      </c>
      <c r="E155" s="22">
        <v>95907.8</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row>
    <row r="156" spans="1:233" s="48" customFormat="1" ht="36.75" customHeight="1" x14ac:dyDescent="0.25">
      <c r="A156" s="62" t="s">
        <v>261</v>
      </c>
      <c r="B156" s="32" t="s">
        <v>263</v>
      </c>
      <c r="C156" s="21">
        <v>859000</v>
      </c>
      <c r="D156" s="22">
        <v>0</v>
      </c>
      <c r="E156" s="22">
        <v>0</v>
      </c>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row>
    <row r="157" spans="1:233" s="48" customFormat="1" ht="47.25" x14ac:dyDescent="0.25">
      <c r="A157" s="62" t="s">
        <v>261</v>
      </c>
      <c r="B157" s="32" t="s">
        <v>264</v>
      </c>
      <c r="C157" s="21">
        <v>0</v>
      </c>
      <c r="D157" s="22">
        <v>35000</v>
      </c>
      <c r="E157" s="22">
        <v>180360.3</v>
      </c>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row>
    <row r="158" spans="1:233" s="48" customFormat="1" ht="69.75" customHeight="1" x14ac:dyDescent="0.25">
      <c r="A158" s="62" t="s">
        <v>261</v>
      </c>
      <c r="B158" s="32" t="s">
        <v>265</v>
      </c>
      <c r="C158" s="21">
        <v>1412.5</v>
      </c>
      <c r="D158" s="22">
        <v>900.2</v>
      </c>
      <c r="E158" s="22">
        <v>0</v>
      </c>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row>
    <row r="159" spans="1:233" s="48" customFormat="1" ht="112.5" customHeight="1" x14ac:dyDescent="0.25">
      <c r="A159" s="62" t="s">
        <v>261</v>
      </c>
      <c r="B159" s="32" t="s">
        <v>266</v>
      </c>
      <c r="C159" s="21">
        <v>100000</v>
      </c>
      <c r="D159" s="22">
        <v>100000</v>
      </c>
      <c r="E159" s="22">
        <v>100000</v>
      </c>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row>
    <row r="160" spans="1:233" s="48" customFormat="1" ht="111" customHeight="1" x14ac:dyDescent="0.25">
      <c r="A160" s="62" t="s">
        <v>261</v>
      </c>
      <c r="B160" s="32" t="s">
        <v>267</v>
      </c>
      <c r="C160" s="21">
        <v>72154.7</v>
      </c>
      <c r="D160" s="22">
        <v>68547</v>
      </c>
      <c r="E160" s="22">
        <v>64939.3</v>
      </c>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row>
    <row r="161" spans="1:233" ht="126" x14ac:dyDescent="0.25">
      <c r="A161" s="62" t="s">
        <v>268</v>
      </c>
      <c r="B161" s="45" t="s">
        <v>269</v>
      </c>
      <c r="C161" s="21">
        <v>72000</v>
      </c>
      <c r="D161" s="22">
        <v>23255.8</v>
      </c>
      <c r="E161" s="22">
        <v>23255.8</v>
      </c>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row>
    <row r="162" spans="1:233" s="48" customFormat="1" ht="47.25" customHeight="1" x14ac:dyDescent="0.25">
      <c r="A162" s="12" t="s">
        <v>270</v>
      </c>
      <c r="B162" s="32" t="s">
        <v>271</v>
      </c>
      <c r="C162" s="21">
        <v>21157.4</v>
      </c>
      <c r="D162" s="21">
        <v>21157.4</v>
      </c>
      <c r="E162" s="21">
        <v>21157.4</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row>
    <row r="163" spans="1:233" s="48" customFormat="1" ht="54" customHeight="1" x14ac:dyDescent="0.25">
      <c r="A163" s="12" t="s">
        <v>272</v>
      </c>
      <c r="B163" s="45" t="s">
        <v>273</v>
      </c>
      <c r="C163" s="21">
        <v>1584.9</v>
      </c>
      <c r="D163" s="21">
        <v>1584.9</v>
      </c>
      <c r="E163" s="21">
        <v>1584.9</v>
      </c>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row>
    <row r="164" spans="1:233" s="48" customFormat="1" ht="54" customHeight="1" x14ac:dyDescent="0.25">
      <c r="A164" s="12" t="s">
        <v>272</v>
      </c>
      <c r="B164" s="45" t="s">
        <v>274</v>
      </c>
      <c r="C164" s="21">
        <v>422.6</v>
      </c>
      <c r="D164" s="21">
        <v>422.6</v>
      </c>
      <c r="E164" s="21">
        <v>422.6</v>
      </c>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row>
    <row r="165" spans="1:233" ht="62.25" customHeight="1" x14ac:dyDescent="0.25">
      <c r="A165" s="12" t="s">
        <v>272</v>
      </c>
      <c r="B165" s="45" t="s">
        <v>275</v>
      </c>
      <c r="C165" s="21">
        <v>528.29999999999995</v>
      </c>
      <c r="D165" s="21">
        <v>528.29999999999995</v>
      </c>
      <c r="E165" s="21">
        <v>528.29999999999995</v>
      </c>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row>
    <row r="166" spans="1:233" ht="63" x14ac:dyDescent="0.25">
      <c r="A166" s="12" t="s">
        <v>272</v>
      </c>
      <c r="B166" s="32" t="s">
        <v>276</v>
      </c>
      <c r="C166" s="21">
        <v>0</v>
      </c>
      <c r="D166" s="22">
        <v>0</v>
      </c>
      <c r="E166" s="22">
        <v>0</v>
      </c>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row>
    <row r="167" spans="1:233" ht="78.75" x14ac:dyDescent="0.25">
      <c r="A167" s="12" t="s">
        <v>272</v>
      </c>
      <c r="B167" s="45" t="s">
        <v>277</v>
      </c>
      <c r="C167" s="21">
        <v>0</v>
      </c>
      <c r="D167" s="22">
        <v>30000</v>
      </c>
      <c r="E167" s="22">
        <v>0</v>
      </c>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row>
    <row r="168" spans="1:233" s="48" customFormat="1" ht="31.5" x14ac:dyDescent="0.25">
      <c r="A168" s="12" t="s">
        <v>272</v>
      </c>
      <c r="B168" s="45" t="s">
        <v>278</v>
      </c>
      <c r="C168" s="21">
        <v>32911.4</v>
      </c>
      <c r="D168" s="22">
        <v>0</v>
      </c>
      <c r="E168" s="22">
        <v>0</v>
      </c>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row>
    <row r="169" spans="1:233" s="48" customFormat="1" ht="63" x14ac:dyDescent="0.25">
      <c r="A169" s="12" t="s">
        <v>272</v>
      </c>
      <c r="B169" s="32" t="s">
        <v>279</v>
      </c>
      <c r="C169" s="21">
        <v>528.29999999999995</v>
      </c>
      <c r="D169" s="21">
        <v>528.29999999999995</v>
      </c>
      <c r="E169" s="21">
        <v>528.29999999999995</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row>
    <row r="170" spans="1:233" s="48" customFormat="1" ht="47.25" x14ac:dyDescent="0.25">
      <c r="A170" s="12" t="s">
        <v>272</v>
      </c>
      <c r="B170" s="32" t="s">
        <v>280</v>
      </c>
      <c r="C170" s="21">
        <v>3000</v>
      </c>
      <c r="D170" s="21">
        <v>3000</v>
      </c>
      <c r="E170" s="21">
        <v>3000</v>
      </c>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row>
    <row r="171" spans="1:233" s="48" customFormat="1" ht="63" x14ac:dyDescent="0.25">
      <c r="A171" s="62" t="s">
        <v>272</v>
      </c>
      <c r="B171" s="32" t="s">
        <v>281</v>
      </c>
      <c r="C171" s="21">
        <v>3353.7</v>
      </c>
      <c r="D171" s="21">
        <v>3353.7</v>
      </c>
      <c r="E171" s="21">
        <v>3353.7</v>
      </c>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row>
    <row r="172" spans="1:233" s="48" customFormat="1" ht="31.5" x14ac:dyDescent="0.25">
      <c r="A172" s="62" t="s">
        <v>282</v>
      </c>
      <c r="B172" s="32" t="s">
        <v>283</v>
      </c>
      <c r="C172" s="21">
        <v>21192.1</v>
      </c>
      <c r="D172" s="21">
        <v>21192.1</v>
      </c>
      <c r="E172" s="21">
        <v>21192.1</v>
      </c>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row>
    <row r="173" spans="1:233" s="48" customFormat="1" ht="47.25" x14ac:dyDescent="0.25">
      <c r="A173" s="62" t="s">
        <v>282</v>
      </c>
      <c r="B173" s="32" t="s">
        <v>284</v>
      </c>
      <c r="C173" s="21">
        <v>1216.5</v>
      </c>
      <c r="D173" s="21">
        <v>1216.5</v>
      </c>
      <c r="E173" s="21">
        <v>1216.5</v>
      </c>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row>
    <row r="174" spans="1:233" s="48" customFormat="1" ht="47.25" x14ac:dyDescent="0.25">
      <c r="A174" s="62" t="s">
        <v>282</v>
      </c>
      <c r="B174" s="32" t="s">
        <v>285</v>
      </c>
      <c r="C174" s="21">
        <v>518</v>
      </c>
      <c r="D174" s="21">
        <v>518</v>
      </c>
      <c r="E174" s="21">
        <v>518</v>
      </c>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row>
    <row r="175" spans="1:233" s="16" customFormat="1" ht="63" x14ac:dyDescent="0.25">
      <c r="A175" s="62" t="s">
        <v>282</v>
      </c>
      <c r="B175" s="32" t="s">
        <v>286</v>
      </c>
      <c r="C175" s="21">
        <v>917.6</v>
      </c>
      <c r="D175" s="21">
        <v>917.6</v>
      </c>
      <c r="E175" s="21">
        <v>917.6</v>
      </c>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row>
    <row r="176" spans="1:233" s="16" customFormat="1" ht="78.75" x14ac:dyDescent="0.25">
      <c r="A176" s="62" t="s">
        <v>282</v>
      </c>
      <c r="B176" s="32" t="s">
        <v>287</v>
      </c>
      <c r="C176" s="21">
        <v>1568.7</v>
      </c>
      <c r="D176" s="22">
        <v>0</v>
      </c>
      <c r="E176" s="22">
        <v>1500</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row>
    <row r="177" spans="1:233" s="16" customFormat="1" ht="50.25" customHeight="1" x14ac:dyDescent="0.25">
      <c r="A177" s="62" t="s">
        <v>282</v>
      </c>
      <c r="B177" s="32" t="s">
        <v>288</v>
      </c>
      <c r="C177" s="21">
        <v>4156.5</v>
      </c>
      <c r="D177" s="21">
        <v>4156.5</v>
      </c>
      <c r="E177" s="21">
        <v>4156.5</v>
      </c>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row>
    <row r="178" spans="1:233" s="16" customFormat="1" ht="47.25" x14ac:dyDescent="0.25">
      <c r="A178" s="62" t="s">
        <v>282</v>
      </c>
      <c r="B178" s="32" t="s">
        <v>289</v>
      </c>
      <c r="C178" s="21">
        <v>1028.8</v>
      </c>
      <c r="D178" s="22">
        <v>1078.8</v>
      </c>
      <c r="E178" s="22">
        <v>1078.8</v>
      </c>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row>
    <row r="179" spans="1:233" ht="63" x14ac:dyDescent="0.25">
      <c r="A179" s="62" t="s">
        <v>282</v>
      </c>
      <c r="B179" s="32" t="s">
        <v>290</v>
      </c>
      <c r="C179" s="21">
        <v>1151.5999999999999</v>
      </c>
      <c r="D179" s="21">
        <v>1151.5999999999999</v>
      </c>
      <c r="E179" s="21">
        <v>1151.5999999999999</v>
      </c>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row>
    <row r="180" spans="1:233" ht="100.5" customHeight="1" x14ac:dyDescent="0.25">
      <c r="A180" s="58" t="s">
        <v>282</v>
      </c>
      <c r="B180" s="63" t="s">
        <v>291</v>
      </c>
      <c r="C180" s="21">
        <v>12245.1</v>
      </c>
      <c r="D180" s="21">
        <v>12245.1</v>
      </c>
      <c r="E180" s="21">
        <v>12245.1</v>
      </c>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row>
    <row r="181" spans="1:233" s="16" customFormat="1" ht="110.25" x14ac:dyDescent="0.25">
      <c r="A181" s="62" t="s">
        <v>292</v>
      </c>
      <c r="B181" s="32" t="s">
        <v>293</v>
      </c>
      <c r="C181" s="21">
        <v>3832.8</v>
      </c>
      <c r="D181" s="21">
        <v>3832.8</v>
      </c>
      <c r="E181" s="21">
        <v>3832.8</v>
      </c>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row>
    <row r="182" spans="1:233" s="16" customFormat="1" ht="39" customHeight="1" x14ac:dyDescent="0.25">
      <c r="A182" s="62" t="s">
        <v>292</v>
      </c>
      <c r="B182" s="32" t="s">
        <v>294</v>
      </c>
      <c r="C182" s="21">
        <v>1912.3</v>
      </c>
      <c r="D182" s="21">
        <v>1912.3</v>
      </c>
      <c r="E182" s="21">
        <v>1912.3</v>
      </c>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row>
    <row r="183" spans="1:233" ht="47.25" x14ac:dyDescent="0.25">
      <c r="A183" s="62" t="s">
        <v>282</v>
      </c>
      <c r="B183" s="32" t="s">
        <v>295</v>
      </c>
      <c r="C183" s="21">
        <v>234</v>
      </c>
      <c r="D183" s="21">
        <v>234</v>
      </c>
      <c r="E183" s="21">
        <v>234</v>
      </c>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row>
    <row r="184" spans="1:233" s="48" customFormat="1" ht="94.5" x14ac:dyDescent="0.25">
      <c r="A184" s="58" t="s">
        <v>296</v>
      </c>
      <c r="B184" s="32" t="s">
        <v>297</v>
      </c>
      <c r="C184" s="21">
        <v>14643.3</v>
      </c>
      <c r="D184" s="22">
        <v>40470</v>
      </c>
      <c r="E184" s="22">
        <v>1915.9</v>
      </c>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row>
    <row r="185" spans="1:233" ht="63" x14ac:dyDescent="0.25">
      <c r="A185" s="58" t="s">
        <v>296</v>
      </c>
      <c r="B185" s="61" t="s">
        <v>298</v>
      </c>
      <c r="C185" s="21">
        <v>0</v>
      </c>
      <c r="D185" s="22">
        <v>3920</v>
      </c>
      <c r="E185" s="22">
        <v>3920</v>
      </c>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row>
    <row r="186" spans="1:233" ht="31.5" x14ac:dyDescent="0.25">
      <c r="A186" s="13" t="s">
        <v>299</v>
      </c>
      <c r="B186" s="14" t="s">
        <v>300</v>
      </c>
      <c r="C186" s="15">
        <f>SUM(C187:C227)</f>
        <v>2771161.8999999994</v>
      </c>
      <c r="D186" s="15">
        <f>SUM(D187:D227)</f>
        <v>2816029.399999999</v>
      </c>
      <c r="E186" s="15">
        <f>SUM(E187:E227)</f>
        <v>2869192.4</v>
      </c>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row>
    <row r="187" spans="1:233" ht="47.25" x14ac:dyDescent="0.25">
      <c r="A187" s="12" t="s">
        <v>301</v>
      </c>
      <c r="B187" s="32" t="s">
        <v>302</v>
      </c>
      <c r="C187" s="21">
        <v>10769.5</v>
      </c>
      <c r="D187" s="22">
        <v>11117.9</v>
      </c>
      <c r="E187" s="22">
        <v>11480.2</v>
      </c>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row>
    <row r="188" spans="1:233" ht="47.25" x14ac:dyDescent="0.25">
      <c r="A188" s="12" t="s">
        <v>303</v>
      </c>
      <c r="B188" s="32" t="s">
        <v>304</v>
      </c>
      <c r="C188" s="21">
        <v>216030.8</v>
      </c>
      <c r="D188" s="22">
        <v>242589.2</v>
      </c>
      <c r="E188" s="22">
        <v>273694.40000000002</v>
      </c>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row>
    <row r="189" spans="1:233" ht="63" x14ac:dyDescent="0.25">
      <c r="A189" s="12" t="s">
        <v>305</v>
      </c>
      <c r="B189" s="32" t="s">
        <v>306</v>
      </c>
      <c r="C189" s="21">
        <v>3972.5</v>
      </c>
      <c r="D189" s="21">
        <v>3972.5</v>
      </c>
      <c r="E189" s="21">
        <v>3972.5</v>
      </c>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row>
    <row r="190" spans="1:233" ht="63" x14ac:dyDescent="0.25">
      <c r="A190" s="12" t="s">
        <v>305</v>
      </c>
      <c r="B190" s="32" t="s">
        <v>307</v>
      </c>
      <c r="C190" s="21">
        <v>236.4</v>
      </c>
      <c r="D190" s="21">
        <v>236.4</v>
      </c>
      <c r="E190" s="21">
        <v>236.4</v>
      </c>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row>
    <row r="191" spans="1:233" ht="78.75" x14ac:dyDescent="0.25">
      <c r="A191" s="12" t="s">
        <v>305</v>
      </c>
      <c r="B191" s="32" t="s">
        <v>308</v>
      </c>
      <c r="C191" s="21">
        <v>110.1</v>
      </c>
      <c r="D191" s="22">
        <v>110.1</v>
      </c>
      <c r="E191" s="22">
        <v>110.1</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row>
    <row r="192" spans="1:233" ht="63" x14ac:dyDescent="0.25">
      <c r="A192" s="12" t="s">
        <v>305</v>
      </c>
      <c r="B192" s="32" t="s">
        <v>309</v>
      </c>
      <c r="C192" s="21">
        <v>418.5</v>
      </c>
      <c r="D192" s="22">
        <v>418.5</v>
      </c>
      <c r="E192" s="22">
        <v>418.5</v>
      </c>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row>
    <row r="193" spans="1:233" s="64" customFormat="1" ht="47.25" x14ac:dyDescent="0.25">
      <c r="A193" s="12" t="s">
        <v>305</v>
      </c>
      <c r="B193" s="32" t="s">
        <v>310</v>
      </c>
      <c r="C193" s="21">
        <v>1066</v>
      </c>
      <c r="D193" s="21">
        <v>1066</v>
      </c>
      <c r="E193" s="21">
        <v>1066</v>
      </c>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row>
    <row r="194" spans="1:233" ht="63" x14ac:dyDescent="0.25">
      <c r="A194" s="12" t="s">
        <v>311</v>
      </c>
      <c r="B194" s="32" t="s">
        <v>312</v>
      </c>
      <c r="C194" s="21">
        <v>8166.4</v>
      </c>
      <c r="D194" s="21">
        <v>8166.4</v>
      </c>
      <c r="E194" s="21">
        <v>8166.4</v>
      </c>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row>
    <row r="195" spans="1:233" ht="78.75" x14ac:dyDescent="0.25">
      <c r="A195" s="12" t="s">
        <v>311</v>
      </c>
      <c r="B195" s="32" t="s">
        <v>313</v>
      </c>
      <c r="C195" s="21">
        <v>11641.2</v>
      </c>
      <c r="D195" s="22">
        <v>12106.9</v>
      </c>
      <c r="E195" s="22">
        <v>12591.2</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row>
    <row r="196" spans="1:233" ht="63" x14ac:dyDescent="0.25">
      <c r="A196" s="12" t="s">
        <v>311</v>
      </c>
      <c r="B196" s="32" t="s">
        <v>314</v>
      </c>
      <c r="C196" s="21">
        <v>6803</v>
      </c>
      <c r="D196" s="22">
        <v>6803</v>
      </c>
      <c r="E196" s="22">
        <v>6803</v>
      </c>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row>
    <row r="197" spans="1:233" ht="47.25" x14ac:dyDescent="0.25">
      <c r="A197" s="12" t="s">
        <v>311</v>
      </c>
      <c r="B197" s="32" t="s">
        <v>315</v>
      </c>
      <c r="C197" s="21">
        <v>59263</v>
      </c>
      <c r="D197" s="22">
        <v>61633.5</v>
      </c>
      <c r="E197" s="22">
        <v>64098.9</v>
      </c>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row>
    <row r="198" spans="1:233" ht="63" x14ac:dyDescent="0.25">
      <c r="A198" s="12" t="s">
        <v>311</v>
      </c>
      <c r="B198" s="32" t="s">
        <v>316</v>
      </c>
      <c r="C198" s="21">
        <v>1850.3</v>
      </c>
      <c r="D198" s="21">
        <v>1850.3</v>
      </c>
      <c r="E198" s="21">
        <v>1850.3</v>
      </c>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row>
    <row r="199" spans="1:233" ht="63" x14ac:dyDescent="0.25">
      <c r="A199" s="62" t="s">
        <v>311</v>
      </c>
      <c r="B199" s="38" t="s">
        <v>317</v>
      </c>
      <c r="C199" s="21">
        <v>0.1</v>
      </c>
      <c r="D199" s="22">
        <v>0.1</v>
      </c>
      <c r="E199" s="22">
        <v>0.1</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row>
    <row r="200" spans="1:233" ht="63" x14ac:dyDescent="0.25">
      <c r="A200" s="62" t="s">
        <v>311</v>
      </c>
      <c r="B200" s="38" t="s">
        <v>318</v>
      </c>
      <c r="C200" s="21">
        <v>10090.5</v>
      </c>
      <c r="D200" s="21">
        <v>10090.5</v>
      </c>
      <c r="E200" s="21">
        <v>10090.5</v>
      </c>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row>
    <row r="201" spans="1:233" ht="63" x14ac:dyDescent="0.25">
      <c r="A201" s="12" t="s">
        <v>311</v>
      </c>
      <c r="B201" s="32" t="s">
        <v>319</v>
      </c>
      <c r="C201" s="21">
        <v>26474</v>
      </c>
      <c r="D201" s="22">
        <v>27533</v>
      </c>
      <c r="E201" s="22">
        <v>28634.3</v>
      </c>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row>
    <row r="202" spans="1:233" ht="63" x14ac:dyDescent="0.25">
      <c r="A202" s="12" t="s">
        <v>311</v>
      </c>
      <c r="B202" s="32" t="s">
        <v>320</v>
      </c>
      <c r="C202" s="21">
        <v>185740</v>
      </c>
      <c r="D202" s="22">
        <v>192064.8</v>
      </c>
      <c r="E202" s="22">
        <v>199747.4</v>
      </c>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row>
    <row r="203" spans="1:233" ht="63" x14ac:dyDescent="0.25">
      <c r="A203" s="12" t="s">
        <v>311</v>
      </c>
      <c r="B203" s="32" t="s">
        <v>321</v>
      </c>
      <c r="C203" s="21">
        <v>133158.5</v>
      </c>
      <c r="D203" s="22">
        <v>138326</v>
      </c>
      <c r="E203" s="22">
        <v>143700.29999999999</v>
      </c>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row>
    <row r="204" spans="1:233" ht="78.75" x14ac:dyDescent="0.25">
      <c r="A204" s="12" t="s">
        <v>311</v>
      </c>
      <c r="B204" s="32" t="s">
        <v>322</v>
      </c>
      <c r="C204" s="21">
        <v>81287.5</v>
      </c>
      <c r="D204" s="22">
        <v>81876.5</v>
      </c>
      <c r="E204" s="22">
        <v>82827.199999999997</v>
      </c>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row>
    <row r="205" spans="1:233" ht="78.75" x14ac:dyDescent="0.25">
      <c r="A205" s="12" t="s">
        <v>311</v>
      </c>
      <c r="B205" s="32" t="s">
        <v>323</v>
      </c>
      <c r="C205" s="21">
        <v>515.9</v>
      </c>
      <c r="D205" s="22">
        <v>536.5</v>
      </c>
      <c r="E205" s="22">
        <v>558</v>
      </c>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row>
    <row r="206" spans="1:233" ht="78.75" x14ac:dyDescent="0.25">
      <c r="A206" s="12" t="s">
        <v>311</v>
      </c>
      <c r="B206" s="32" t="s">
        <v>324</v>
      </c>
      <c r="C206" s="21">
        <v>27.2</v>
      </c>
      <c r="D206" s="22">
        <v>27.2</v>
      </c>
      <c r="E206" s="22">
        <v>27.2</v>
      </c>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row>
    <row r="207" spans="1:233" ht="99.75" customHeight="1" x14ac:dyDescent="0.25">
      <c r="A207" s="12" t="s">
        <v>311</v>
      </c>
      <c r="B207" s="32" t="s">
        <v>325</v>
      </c>
      <c r="C207" s="21">
        <v>88295.7</v>
      </c>
      <c r="D207" s="22">
        <v>88553.5</v>
      </c>
      <c r="E207" s="22">
        <v>89004.6</v>
      </c>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row>
    <row r="208" spans="1:233" ht="110.25" x14ac:dyDescent="0.25">
      <c r="A208" s="12" t="s">
        <v>311</v>
      </c>
      <c r="B208" s="32" t="s">
        <v>326</v>
      </c>
      <c r="C208" s="21">
        <v>88.2</v>
      </c>
      <c r="D208" s="22">
        <v>88.2</v>
      </c>
      <c r="E208" s="22">
        <v>88.2</v>
      </c>
    </row>
    <row r="209" spans="1:5" ht="78.75" x14ac:dyDescent="0.25">
      <c r="A209" s="12" t="s">
        <v>311</v>
      </c>
      <c r="B209" s="65" t="s">
        <v>327</v>
      </c>
      <c r="C209" s="21">
        <v>71.8</v>
      </c>
      <c r="D209" s="22">
        <v>71.8</v>
      </c>
      <c r="E209" s="22">
        <v>71.8</v>
      </c>
    </row>
    <row r="210" spans="1:5" ht="94.5" x14ac:dyDescent="0.25">
      <c r="A210" s="12" t="s">
        <v>311</v>
      </c>
      <c r="B210" s="32" t="s">
        <v>328</v>
      </c>
      <c r="C210" s="21">
        <v>8384.5</v>
      </c>
      <c r="D210" s="22">
        <v>9557.9</v>
      </c>
      <c r="E210" s="22">
        <v>10991.9</v>
      </c>
    </row>
    <row r="211" spans="1:5" ht="132.75" customHeight="1" x14ac:dyDescent="0.25">
      <c r="A211" s="12" t="s">
        <v>329</v>
      </c>
      <c r="B211" s="32" t="s">
        <v>330</v>
      </c>
      <c r="C211" s="21">
        <v>4180</v>
      </c>
      <c r="D211" s="21">
        <v>4180</v>
      </c>
      <c r="E211" s="21">
        <v>4180</v>
      </c>
    </row>
    <row r="212" spans="1:5" ht="141.75" x14ac:dyDescent="0.25">
      <c r="A212" s="12" t="s">
        <v>329</v>
      </c>
      <c r="B212" s="32" t="s">
        <v>331</v>
      </c>
      <c r="C212" s="66">
        <v>46622.5</v>
      </c>
      <c r="D212" s="66">
        <v>46708.2</v>
      </c>
      <c r="E212" s="66">
        <v>46350.3</v>
      </c>
    </row>
    <row r="213" spans="1:5" ht="110.25" x14ac:dyDescent="0.25">
      <c r="A213" s="12" t="s">
        <v>329</v>
      </c>
      <c r="B213" s="32" t="s">
        <v>332</v>
      </c>
      <c r="C213" s="21">
        <v>852507.5</v>
      </c>
      <c r="D213" s="21">
        <v>852507.5</v>
      </c>
      <c r="E213" s="21">
        <v>852507.5</v>
      </c>
    </row>
    <row r="214" spans="1:5" ht="78.75" x14ac:dyDescent="0.25">
      <c r="A214" s="12" t="s">
        <v>329</v>
      </c>
      <c r="B214" s="32" t="s">
        <v>333</v>
      </c>
      <c r="C214" s="21">
        <v>631560.69999999995</v>
      </c>
      <c r="D214" s="21">
        <v>631560.69999999995</v>
      </c>
      <c r="E214" s="21">
        <v>631560.69999999995</v>
      </c>
    </row>
    <row r="215" spans="1:5" ht="78.75" x14ac:dyDescent="0.25">
      <c r="A215" s="12" t="s">
        <v>329</v>
      </c>
      <c r="B215" s="32" t="s">
        <v>334</v>
      </c>
      <c r="C215" s="21">
        <v>39787.300000000003</v>
      </c>
      <c r="D215" s="21">
        <v>39787.300000000003</v>
      </c>
      <c r="E215" s="21">
        <v>39787.300000000003</v>
      </c>
    </row>
    <row r="216" spans="1:5" ht="47.25" x14ac:dyDescent="0.25">
      <c r="A216" s="12" t="s">
        <v>335</v>
      </c>
      <c r="B216" s="32" t="s">
        <v>336</v>
      </c>
      <c r="C216" s="21">
        <v>98440.1</v>
      </c>
      <c r="D216" s="22">
        <v>99576</v>
      </c>
      <c r="E216" s="22">
        <v>100757.2</v>
      </c>
    </row>
    <row r="217" spans="1:5" ht="78.75" x14ac:dyDescent="0.25">
      <c r="A217" s="12" t="s">
        <v>337</v>
      </c>
      <c r="B217" s="32" t="s">
        <v>338</v>
      </c>
      <c r="C217" s="21">
        <v>31774.7</v>
      </c>
      <c r="D217" s="21">
        <v>31774.7</v>
      </c>
      <c r="E217" s="21">
        <v>31774.7</v>
      </c>
    </row>
    <row r="218" spans="1:5" ht="141.75" x14ac:dyDescent="0.25">
      <c r="A218" s="12" t="s">
        <v>339</v>
      </c>
      <c r="B218" s="32" t="s">
        <v>340</v>
      </c>
      <c r="C218" s="21">
        <v>59225.599999999999</v>
      </c>
      <c r="D218" s="21">
        <v>65478.6</v>
      </c>
      <c r="E218" s="21">
        <v>65478.6</v>
      </c>
    </row>
    <row r="219" spans="1:5" ht="63" x14ac:dyDescent="0.25">
      <c r="A219" s="12" t="s">
        <v>339</v>
      </c>
      <c r="B219" s="32" t="s">
        <v>341</v>
      </c>
      <c r="C219" s="21">
        <v>4526</v>
      </c>
      <c r="D219" s="21">
        <v>0</v>
      </c>
      <c r="E219" s="21">
        <v>0</v>
      </c>
    </row>
    <row r="220" spans="1:5" ht="63" x14ac:dyDescent="0.25">
      <c r="A220" s="12" t="s">
        <v>342</v>
      </c>
      <c r="B220" s="32" t="s">
        <v>343</v>
      </c>
      <c r="C220" s="21">
        <v>166.8</v>
      </c>
      <c r="D220" s="22">
        <v>16.399999999999999</v>
      </c>
      <c r="E220" s="22">
        <v>14.6</v>
      </c>
    </row>
    <row r="221" spans="1:5" ht="63" x14ac:dyDescent="0.25">
      <c r="A221" s="12" t="s">
        <v>344</v>
      </c>
      <c r="B221" s="32" t="s">
        <v>345</v>
      </c>
      <c r="C221" s="21">
        <v>0</v>
      </c>
      <c r="D221" s="22">
        <v>0</v>
      </c>
      <c r="E221" s="22">
        <v>0</v>
      </c>
    </row>
    <row r="222" spans="1:5" ht="63" x14ac:dyDescent="0.25">
      <c r="A222" s="12" t="s">
        <v>346</v>
      </c>
      <c r="B222" s="32" t="s">
        <v>347</v>
      </c>
      <c r="C222" s="21">
        <v>16228.5</v>
      </c>
      <c r="D222" s="22">
        <v>16919.3</v>
      </c>
      <c r="E222" s="22">
        <v>17596.099999999999</v>
      </c>
    </row>
    <row r="223" spans="1:5" ht="48" customHeight="1" x14ac:dyDescent="0.25">
      <c r="A223" s="12" t="s">
        <v>348</v>
      </c>
      <c r="B223" s="32" t="s">
        <v>349</v>
      </c>
      <c r="C223" s="21">
        <v>105843.8</v>
      </c>
      <c r="D223" s="22">
        <v>105829.8</v>
      </c>
      <c r="E223" s="22">
        <v>105829.8</v>
      </c>
    </row>
    <row r="224" spans="1:5" ht="63" x14ac:dyDescent="0.25">
      <c r="A224" s="12" t="s">
        <v>350</v>
      </c>
      <c r="B224" s="32" t="s">
        <v>351</v>
      </c>
      <c r="C224" s="21">
        <v>17714.099999999999</v>
      </c>
      <c r="D224" s="22">
        <v>17974.7</v>
      </c>
      <c r="E224" s="22">
        <v>17974.7</v>
      </c>
    </row>
    <row r="225" spans="1:5" ht="192.75" customHeight="1" x14ac:dyDescent="0.25">
      <c r="A225" s="12" t="s">
        <v>352</v>
      </c>
      <c r="B225" s="32" t="s">
        <v>353</v>
      </c>
      <c r="C225" s="21">
        <v>7891.1</v>
      </c>
      <c r="D225" s="22">
        <v>4687.8999999999996</v>
      </c>
      <c r="E225" s="22">
        <v>4919.8999999999996</v>
      </c>
    </row>
    <row r="226" spans="1:5" ht="204.75" x14ac:dyDescent="0.25">
      <c r="A226" s="67" t="s">
        <v>354</v>
      </c>
      <c r="B226" s="32" t="s">
        <v>355</v>
      </c>
      <c r="C226" s="21">
        <v>70.3</v>
      </c>
      <c r="D226" s="22">
        <v>70.3</v>
      </c>
      <c r="E226" s="22">
        <v>70.3</v>
      </c>
    </row>
    <row r="227" spans="1:5" ht="47.25" x14ac:dyDescent="0.25">
      <c r="A227" s="67" t="s">
        <v>354</v>
      </c>
      <c r="B227" s="65" t="s">
        <v>356</v>
      </c>
      <c r="C227" s="21">
        <v>161.30000000000001</v>
      </c>
      <c r="D227" s="21">
        <v>161.30000000000001</v>
      </c>
      <c r="E227" s="21">
        <v>161.30000000000001</v>
      </c>
    </row>
    <row r="228" spans="1:5" ht="15.75" x14ac:dyDescent="0.25">
      <c r="A228" s="13" t="s">
        <v>357</v>
      </c>
      <c r="B228" s="14" t="s">
        <v>358</v>
      </c>
      <c r="C228" s="15">
        <f>SUM(C229:C235)</f>
        <v>82255.100000000006</v>
      </c>
      <c r="D228" s="15">
        <f t="shared" ref="D228:E228" si="2">SUM(D229:D234)</f>
        <v>78778.600000000006</v>
      </c>
      <c r="E228" s="15">
        <f t="shared" si="2"/>
        <v>87074.4</v>
      </c>
    </row>
    <row r="229" spans="1:5" ht="47.25" x14ac:dyDescent="0.25">
      <c r="A229" s="12" t="s">
        <v>359</v>
      </c>
      <c r="B229" s="50" t="s">
        <v>360</v>
      </c>
      <c r="C229" s="21">
        <v>703</v>
      </c>
      <c r="D229" s="21">
        <v>0</v>
      </c>
      <c r="E229" s="21">
        <v>0</v>
      </c>
    </row>
    <row r="230" spans="1:5" ht="47.25" x14ac:dyDescent="0.25">
      <c r="A230" s="12" t="s">
        <v>359</v>
      </c>
      <c r="B230" s="50" t="s">
        <v>361</v>
      </c>
      <c r="C230" s="21">
        <v>2050.4</v>
      </c>
      <c r="D230" s="21">
        <v>0</v>
      </c>
      <c r="E230" s="21">
        <v>0</v>
      </c>
    </row>
    <row r="231" spans="1:5" ht="94.5" x14ac:dyDescent="0.25">
      <c r="A231" s="12" t="s">
        <v>362</v>
      </c>
      <c r="B231" s="50" t="s">
        <v>363</v>
      </c>
      <c r="C231" s="21">
        <v>1048.0999999999999</v>
      </c>
      <c r="D231" s="21">
        <v>0</v>
      </c>
      <c r="E231" s="21">
        <v>0</v>
      </c>
    </row>
    <row r="232" spans="1:5" ht="63" x14ac:dyDescent="0.25">
      <c r="A232" s="12" t="s">
        <v>362</v>
      </c>
      <c r="B232" s="65" t="s">
        <v>364</v>
      </c>
      <c r="C232" s="21">
        <v>0</v>
      </c>
      <c r="D232" s="22">
        <v>350</v>
      </c>
      <c r="E232" s="22">
        <v>0</v>
      </c>
    </row>
    <row r="233" spans="1:5" ht="78.75" x14ac:dyDescent="0.25">
      <c r="A233" s="12" t="s">
        <v>362</v>
      </c>
      <c r="B233" s="65" t="s">
        <v>365</v>
      </c>
      <c r="C233" s="21">
        <v>0</v>
      </c>
      <c r="D233" s="22">
        <v>0</v>
      </c>
      <c r="E233" s="22">
        <v>2000</v>
      </c>
    </row>
    <row r="234" spans="1:5" ht="78.75" x14ac:dyDescent="0.25">
      <c r="A234" s="12" t="s">
        <v>366</v>
      </c>
      <c r="B234" s="65" t="s">
        <v>367</v>
      </c>
      <c r="C234" s="21">
        <v>78428.600000000006</v>
      </c>
      <c r="D234" s="22">
        <v>78428.600000000006</v>
      </c>
      <c r="E234" s="22">
        <v>85074.4</v>
      </c>
    </row>
    <row r="235" spans="1:5" ht="63" x14ac:dyDescent="0.25">
      <c r="A235" s="12" t="s">
        <v>368</v>
      </c>
      <c r="B235" s="50" t="s">
        <v>369</v>
      </c>
      <c r="C235" s="21">
        <v>25</v>
      </c>
      <c r="D235" s="21">
        <v>0</v>
      </c>
      <c r="E235" s="21">
        <v>0</v>
      </c>
    </row>
    <row r="236" spans="1:5" ht="31.5" x14ac:dyDescent="0.25">
      <c r="A236" s="13" t="s">
        <v>370</v>
      </c>
      <c r="B236" s="14" t="s">
        <v>371</v>
      </c>
      <c r="C236" s="15">
        <f t="shared" ref="C236" si="3">SUM(C237:C240)</f>
        <v>2022.2</v>
      </c>
      <c r="D236" s="15">
        <v>0</v>
      </c>
      <c r="E236" s="15">
        <v>0</v>
      </c>
    </row>
    <row r="237" spans="1:5" ht="31.5" x14ac:dyDescent="0.25">
      <c r="A237" s="12" t="s">
        <v>372</v>
      </c>
      <c r="B237" s="32" t="s">
        <v>373</v>
      </c>
      <c r="C237" s="21">
        <v>1947.5</v>
      </c>
      <c r="D237" s="21">
        <v>0</v>
      </c>
      <c r="E237" s="21">
        <v>0</v>
      </c>
    </row>
    <row r="238" spans="1:5" ht="47.25" x14ac:dyDescent="0.25">
      <c r="A238" s="42" t="s">
        <v>374</v>
      </c>
      <c r="B238" s="32" t="s">
        <v>375</v>
      </c>
      <c r="C238" s="21">
        <v>7.2</v>
      </c>
      <c r="D238" s="21">
        <v>0</v>
      </c>
      <c r="E238" s="21">
        <v>0</v>
      </c>
    </row>
    <row r="239" spans="1:5" ht="47.25" x14ac:dyDescent="0.25">
      <c r="A239" s="42" t="s">
        <v>376</v>
      </c>
      <c r="B239" s="32" t="s">
        <v>375</v>
      </c>
      <c r="C239" s="21">
        <v>57.5</v>
      </c>
      <c r="D239" s="21">
        <v>0</v>
      </c>
      <c r="E239" s="21">
        <v>0</v>
      </c>
    </row>
    <row r="240" spans="1:5" ht="47.25" x14ac:dyDescent="0.25">
      <c r="A240" s="42" t="s">
        <v>377</v>
      </c>
      <c r="B240" s="32" t="s">
        <v>375</v>
      </c>
      <c r="C240" s="22">
        <v>10</v>
      </c>
      <c r="D240" s="21">
        <v>0</v>
      </c>
      <c r="E240" s="21">
        <v>0</v>
      </c>
    </row>
    <row r="241" spans="1:5" ht="15.75" x14ac:dyDescent="0.25">
      <c r="A241" s="13" t="s">
        <v>378</v>
      </c>
      <c r="B241" s="14" t="s">
        <v>379</v>
      </c>
      <c r="C241" s="43">
        <f t="shared" ref="C241" si="4">SUM(C242:C244)</f>
        <v>26</v>
      </c>
      <c r="D241" s="43">
        <v>0</v>
      </c>
      <c r="E241" s="43">
        <v>0</v>
      </c>
    </row>
    <row r="242" spans="1:5" ht="47.25" x14ac:dyDescent="0.25">
      <c r="A242" s="42" t="s">
        <v>380</v>
      </c>
      <c r="B242" s="32" t="s">
        <v>381</v>
      </c>
      <c r="C242" s="22">
        <v>1.5</v>
      </c>
      <c r="D242" s="22">
        <v>0</v>
      </c>
      <c r="E242" s="22">
        <v>0</v>
      </c>
    </row>
    <row r="243" spans="1:5" ht="47.25" x14ac:dyDescent="0.25">
      <c r="A243" s="42" t="s">
        <v>382</v>
      </c>
      <c r="B243" s="32" t="s">
        <v>381</v>
      </c>
      <c r="C243" s="22">
        <v>17.5</v>
      </c>
      <c r="D243" s="22">
        <v>0</v>
      </c>
      <c r="E243" s="22">
        <v>0</v>
      </c>
    </row>
    <row r="244" spans="1:5" ht="47.25" x14ac:dyDescent="0.25">
      <c r="A244" s="42" t="s">
        <v>383</v>
      </c>
      <c r="B244" s="32" t="s">
        <v>381</v>
      </c>
      <c r="C244" s="22">
        <v>7</v>
      </c>
      <c r="D244" s="22">
        <v>0</v>
      </c>
      <c r="E244" s="22">
        <v>0</v>
      </c>
    </row>
    <row r="245" spans="1:5" ht="15.75" x14ac:dyDescent="0.25">
      <c r="A245" s="13" t="s">
        <v>384</v>
      </c>
      <c r="B245" s="14" t="s">
        <v>385</v>
      </c>
      <c r="C245" s="15">
        <f>C126+C236+C241</f>
        <v>5725195.5999999987</v>
      </c>
      <c r="D245" s="15">
        <f>D126+D236+D241</f>
        <v>3798580.399999999</v>
      </c>
      <c r="E245" s="15">
        <f>E126+E236+E241</f>
        <v>3978667.1999999997</v>
      </c>
    </row>
    <row r="246" spans="1:5" ht="15.75" x14ac:dyDescent="0.25">
      <c r="A246" s="68" t="s">
        <v>386</v>
      </c>
      <c r="B246" s="68"/>
      <c r="C246" s="15">
        <f>C245+C125</f>
        <v>7748104.0299999993</v>
      </c>
      <c r="D246" s="15">
        <f>D245+D125</f>
        <v>5794799.1999999993</v>
      </c>
      <c r="E246" s="15">
        <f>E245+E125</f>
        <v>6070094</v>
      </c>
    </row>
    <row r="247" spans="1:5" x14ac:dyDescent="0.25">
      <c r="E247" s="69"/>
    </row>
    <row r="248" spans="1:5" x14ac:dyDescent="0.25">
      <c r="E248" s="69"/>
    </row>
    <row r="249" spans="1:5" x14ac:dyDescent="0.25">
      <c r="E249" s="69"/>
    </row>
    <row r="250" spans="1:5" x14ac:dyDescent="0.25">
      <c r="E250" s="69"/>
    </row>
    <row r="251" spans="1:5" x14ac:dyDescent="0.25">
      <c r="E251" s="69"/>
    </row>
    <row r="252" spans="1:5" x14ac:dyDescent="0.25">
      <c r="E252" s="69"/>
    </row>
    <row r="253" spans="1:5" x14ac:dyDescent="0.25">
      <c r="E253" s="69"/>
    </row>
    <row r="254" spans="1:5" x14ac:dyDescent="0.25">
      <c r="E254" s="69"/>
    </row>
    <row r="255" spans="1:5" x14ac:dyDescent="0.25">
      <c r="E255" s="69"/>
    </row>
    <row r="256" spans="1:5" x14ac:dyDescent="0.25">
      <c r="E256" s="69"/>
    </row>
    <row r="257" spans="5:5" x14ac:dyDescent="0.25">
      <c r="E257" s="69"/>
    </row>
    <row r="258" spans="5:5" x14ac:dyDescent="0.25">
      <c r="E258" s="70"/>
    </row>
    <row r="259" spans="5:5" x14ac:dyDescent="0.25">
      <c r="E259" s="70"/>
    </row>
    <row r="260" spans="5:5" x14ac:dyDescent="0.25">
      <c r="E260" s="70"/>
    </row>
    <row r="261" spans="5:5" x14ac:dyDescent="0.25">
      <c r="E261" s="70"/>
    </row>
    <row r="262" spans="5:5" x14ac:dyDescent="0.25">
      <c r="E262" s="70"/>
    </row>
    <row r="263" spans="5:5" x14ac:dyDescent="0.25">
      <c r="E263" s="70"/>
    </row>
    <row r="264" spans="5:5" x14ac:dyDescent="0.25">
      <c r="E264" s="70"/>
    </row>
    <row r="265" spans="5:5" x14ac:dyDescent="0.25">
      <c r="E265" s="70"/>
    </row>
    <row r="266" spans="5:5" x14ac:dyDescent="0.25">
      <c r="E266" s="70"/>
    </row>
    <row r="267" spans="5:5" x14ac:dyDescent="0.25">
      <c r="E267" s="70"/>
    </row>
    <row r="268" spans="5:5" x14ac:dyDescent="0.25">
      <c r="E268" s="70"/>
    </row>
    <row r="269" spans="5:5" x14ac:dyDescent="0.25">
      <c r="E269" s="70"/>
    </row>
    <row r="270" spans="5:5" x14ac:dyDescent="0.25">
      <c r="E270" s="70"/>
    </row>
    <row r="271" spans="5:5" x14ac:dyDescent="0.25">
      <c r="E271" s="70"/>
    </row>
    <row r="272" spans="5:5" x14ac:dyDescent="0.25">
      <c r="E272" s="70"/>
    </row>
    <row r="273" spans="5:5" x14ac:dyDescent="0.25">
      <c r="E273" s="70"/>
    </row>
    <row r="274" spans="5:5" x14ac:dyDescent="0.25">
      <c r="E274" s="70"/>
    </row>
    <row r="275" spans="5:5" x14ac:dyDescent="0.25">
      <c r="E275" s="70"/>
    </row>
    <row r="276" spans="5:5" x14ac:dyDescent="0.25">
      <c r="E276" s="70"/>
    </row>
    <row r="277" spans="5:5" x14ac:dyDescent="0.25">
      <c r="E277" s="70"/>
    </row>
    <row r="278" spans="5:5" x14ac:dyDescent="0.25">
      <c r="E278" s="70"/>
    </row>
    <row r="279" spans="5:5" x14ac:dyDescent="0.25">
      <c r="E279" s="70"/>
    </row>
    <row r="280" spans="5:5" x14ac:dyDescent="0.25">
      <c r="E280" s="70"/>
    </row>
    <row r="281" spans="5:5" x14ac:dyDescent="0.25">
      <c r="E281" s="70"/>
    </row>
    <row r="282" spans="5:5" x14ac:dyDescent="0.25">
      <c r="E282" s="70"/>
    </row>
    <row r="283" spans="5:5" x14ac:dyDescent="0.25">
      <c r="E283" s="70"/>
    </row>
    <row r="284" spans="5:5" x14ac:dyDescent="0.25">
      <c r="E284" s="70"/>
    </row>
    <row r="285" spans="5:5" x14ac:dyDescent="0.25">
      <c r="E285" s="70"/>
    </row>
    <row r="286" spans="5:5" x14ac:dyDescent="0.25">
      <c r="E286" s="70"/>
    </row>
    <row r="287" spans="5:5" x14ac:dyDescent="0.25">
      <c r="E287" s="70"/>
    </row>
    <row r="288" spans="5:5" x14ac:dyDescent="0.25">
      <c r="E288" s="70"/>
    </row>
    <row r="289" spans="5:5" x14ac:dyDescent="0.25">
      <c r="E289" s="70"/>
    </row>
    <row r="290" spans="5:5" x14ac:dyDescent="0.25">
      <c r="E290" s="70"/>
    </row>
    <row r="291" spans="5:5" x14ac:dyDescent="0.25">
      <c r="E291" s="70"/>
    </row>
    <row r="292" spans="5:5" x14ac:dyDescent="0.25">
      <c r="E292" s="70"/>
    </row>
    <row r="293" spans="5:5" x14ac:dyDescent="0.25">
      <c r="E293" s="70"/>
    </row>
    <row r="294" spans="5:5" x14ac:dyDescent="0.25">
      <c r="E294" s="70"/>
    </row>
    <row r="295" spans="5:5" x14ac:dyDescent="0.25">
      <c r="E295" s="70"/>
    </row>
    <row r="296" spans="5:5" x14ac:dyDescent="0.25">
      <c r="E296" s="70"/>
    </row>
    <row r="297" spans="5:5" x14ac:dyDescent="0.25">
      <c r="E297" s="70"/>
    </row>
    <row r="298" spans="5:5" x14ac:dyDescent="0.25">
      <c r="E298" s="70"/>
    </row>
    <row r="299" spans="5:5" x14ac:dyDescent="0.25">
      <c r="E299" s="70"/>
    </row>
    <row r="300" spans="5:5" x14ac:dyDescent="0.25">
      <c r="E300" s="70"/>
    </row>
    <row r="301" spans="5:5" x14ac:dyDescent="0.25">
      <c r="E301" s="70"/>
    </row>
    <row r="302" spans="5:5" x14ac:dyDescent="0.25">
      <c r="E302" s="70"/>
    </row>
    <row r="303" spans="5:5" x14ac:dyDescent="0.25">
      <c r="E303" s="70"/>
    </row>
    <row r="304" spans="5:5" x14ac:dyDescent="0.25">
      <c r="E304" s="70"/>
    </row>
    <row r="305" spans="5:5" x14ac:dyDescent="0.25">
      <c r="E305" s="70"/>
    </row>
    <row r="306" spans="5:5" x14ac:dyDescent="0.25">
      <c r="E306" s="70"/>
    </row>
    <row r="307" spans="5:5" x14ac:dyDescent="0.25">
      <c r="E307" s="70"/>
    </row>
    <row r="308" spans="5:5" x14ac:dyDescent="0.25">
      <c r="E308" s="70"/>
    </row>
    <row r="309" spans="5:5" x14ac:dyDescent="0.25">
      <c r="E309" s="70"/>
    </row>
    <row r="310" spans="5:5" x14ac:dyDescent="0.25">
      <c r="E310" s="70"/>
    </row>
    <row r="311" spans="5:5" x14ac:dyDescent="0.25">
      <c r="E311" s="70"/>
    </row>
    <row r="312" spans="5:5" x14ac:dyDescent="0.25">
      <c r="E312" s="70"/>
    </row>
    <row r="313" spans="5:5" x14ac:dyDescent="0.25">
      <c r="E313" s="70"/>
    </row>
    <row r="314" spans="5:5" x14ac:dyDescent="0.25">
      <c r="E314" s="70"/>
    </row>
    <row r="315" spans="5:5" x14ac:dyDescent="0.25">
      <c r="E315" s="70"/>
    </row>
    <row r="316" spans="5:5" x14ac:dyDescent="0.25">
      <c r="E316" s="70"/>
    </row>
    <row r="317" spans="5:5" x14ac:dyDescent="0.25">
      <c r="E317" s="70"/>
    </row>
    <row r="318" spans="5:5" x14ac:dyDescent="0.25">
      <c r="E318" s="70"/>
    </row>
    <row r="319" spans="5:5" x14ac:dyDescent="0.25">
      <c r="E319" s="70"/>
    </row>
    <row r="320" spans="5:5" x14ac:dyDescent="0.25">
      <c r="E320" s="70"/>
    </row>
    <row r="321" spans="5:5" x14ac:dyDescent="0.25">
      <c r="E321" s="70"/>
    </row>
    <row r="322" spans="5:5" x14ac:dyDescent="0.25">
      <c r="E322" s="70"/>
    </row>
    <row r="323" spans="5:5" x14ac:dyDescent="0.25">
      <c r="E323" s="70"/>
    </row>
    <row r="324" spans="5:5" x14ac:dyDescent="0.25">
      <c r="E324" s="70"/>
    </row>
    <row r="325" spans="5:5" x14ac:dyDescent="0.25">
      <c r="E325" s="70"/>
    </row>
    <row r="326" spans="5:5" x14ac:dyDescent="0.25">
      <c r="E326" s="70"/>
    </row>
    <row r="327" spans="5:5" x14ac:dyDescent="0.25">
      <c r="E327" s="70"/>
    </row>
    <row r="328" spans="5:5" x14ac:dyDescent="0.25">
      <c r="E328" s="70"/>
    </row>
    <row r="329" spans="5:5" x14ac:dyDescent="0.25">
      <c r="E329" s="70"/>
    </row>
    <row r="330" spans="5:5" x14ac:dyDescent="0.25">
      <c r="E330" s="70"/>
    </row>
    <row r="331" spans="5:5" x14ac:dyDescent="0.25">
      <c r="E331" s="70"/>
    </row>
    <row r="332" spans="5:5" x14ac:dyDescent="0.25">
      <c r="E332" s="70"/>
    </row>
    <row r="333" spans="5:5" x14ac:dyDescent="0.25">
      <c r="E333" s="70"/>
    </row>
    <row r="334" spans="5:5" x14ac:dyDescent="0.25">
      <c r="E334" s="70"/>
    </row>
    <row r="335" spans="5:5" x14ac:dyDescent="0.25">
      <c r="E335" s="70"/>
    </row>
    <row r="336" spans="5:5" x14ac:dyDescent="0.25">
      <c r="E336" s="70"/>
    </row>
    <row r="337" spans="5:5" x14ac:dyDescent="0.25">
      <c r="E337" s="70"/>
    </row>
    <row r="338" spans="5:5" x14ac:dyDescent="0.25">
      <c r="E338" s="70"/>
    </row>
    <row r="339" spans="5:5" x14ac:dyDescent="0.25">
      <c r="E339" s="70"/>
    </row>
    <row r="340" spans="5:5" x14ac:dyDescent="0.25">
      <c r="E340" s="70"/>
    </row>
    <row r="341" spans="5:5" x14ac:dyDescent="0.25">
      <c r="E341" s="70"/>
    </row>
    <row r="342" spans="5:5" x14ac:dyDescent="0.25">
      <c r="E342" s="70"/>
    </row>
    <row r="343" spans="5:5" x14ac:dyDescent="0.25">
      <c r="E343" s="70"/>
    </row>
    <row r="344" spans="5:5" x14ac:dyDescent="0.25">
      <c r="E344" s="70"/>
    </row>
    <row r="345" spans="5:5" x14ac:dyDescent="0.25">
      <c r="E345" s="70"/>
    </row>
    <row r="346" spans="5:5" x14ac:dyDescent="0.25">
      <c r="E346" s="70"/>
    </row>
    <row r="347" spans="5:5" x14ac:dyDescent="0.25">
      <c r="E347" s="70"/>
    </row>
    <row r="348" spans="5:5" x14ac:dyDescent="0.25">
      <c r="E348" s="70"/>
    </row>
    <row r="349" spans="5:5" x14ac:dyDescent="0.25">
      <c r="E349" s="70"/>
    </row>
    <row r="350" spans="5:5" x14ac:dyDescent="0.25">
      <c r="E350" s="70"/>
    </row>
    <row r="351" spans="5:5" x14ac:dyDescent="0.25">
      <c r="E351" s="70"/>
    </row>
    <row r="352" spans="5:5" x14ac:dyDescent="0.25">
      <c r="E352" s="70"/>
    </row>
    <row r="353" spans="5:5" x14ac:dyDescent="0.25">
      <c r="E353" s="70"/>
    </row>
    <row r="354" spans="5:5" x14ac:dyDescent="0.25">
      <c r="E354" s="70"/>
    </row>
    <row r="355" spans="5:5" x14ac:dyDescent="0.25">
      <c r="E355" s="70"/>
    </row>
    <row r="356" spans="5:5" x14ac:dyDescent="0.25">
      <c r="E356" s="70"/>
    </row>
    <row r="357" spans="5:5" x14ac:dyDescent="0.25">
      <c r="E357" s="70"/>
    </row>
    <row r="358" spans="5:5" x14ac:dyDescent="0.25">
      <c r="E358" s="70"/>
    </row>
    <row r="359" spans="5:5" x14ac:dyDescent="0.25">
      <c r="E359" s="70"/>
    </row>
    <row r="360" spans="5:5" x14ac:dyDescent="0.25">
      <c r="E360" s="70"/>
    </row>
    <row r="361" spans="5:5" x14ac:dyDescent="0.25">
      <c r="E361" s="70"/>
    </row>
  </sheetData>
  <mergeCells count="3">
    <mergeCell ref="A6:E6"/>
    <mergeCell ref="A11:A12"/>
    <mergeCell ref="A124:B124"/>
  </mergeCells>
  <hyperlinks>
    <hyperlink ref="B93"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8" r:id="rId3" display="consultantplus://offline/ref=D42EAC7BD398020209D35F6AF6672FBA6F13F77B84F225875A8095FA102A9B2D8E358CD609751112B9E7A4869E64DFF883BAA8D38BAB06D8YDV9M"/>
    <hyperlink ref="B89"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70866141732283472" right="0.31496062992125984" top="0.23622047244094491" bottom="0.23622047244094491" header="0.23622047244094491" footer="0.23622047244094491"/>
  <pageSetup paperSize="9" scale="92" fitToHeight="28" orientation="landscape" horizontalDpi="180" verticalDpi="18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 1</vt:lpstr>
      <vt:lpstr>'прилож 1'!Заголовки_для_печати</vt:lpstr>
      <vt:lpstr>'прилож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2022-08-04T10:36:50Z</cp:lastPrinted>
  <dcterms:created xsi:type="dcterms:W3CDTF">2022-08-02T10:12:17Z</dcterms:created>
  <dcterms:modified xsi:type="dcterms:W3CDTF">2022-08-04T10:36:53Z</dcterms:modified>
</cp:coreProperties>
</file>