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120" windowWidth="27795" windowHeight="12585"/>
  </bookViews>
  <sheets>
    <sheet name="доходы" sheetId="1" r:id="rId1"/>
  </sheets>
  <definedNames>
    <definedName name="_xlnm.Print_Titles" localSheetId="0">доходы!$9:$9</definedName>
    <definedName name="_xlnm.Print_Area" localSheetId="0">доходы!$A$1:$E$243</definedName>
  </definedNames>
  <calcPr calcId="145621"/>
</workbook>
</file>

<file path=xl/calcChain.xml><?xml version="1.0" encoding="utf-8"?>
<calcChain xmlns="http://schemas.openxmlformats.org/spreadsheetml/2006/main">
  <c r="C239" i="1"/>
  <c r="C237"/>
  <c r="C236" s="1"/>
  <c r="E225"/>
  <c r="D225"/>
  <c r="C225"/>
  <c r="E183"/>
  <c r="D183"/>
  <c r="C183"/>
  <c r="E140"/>
  <c r="D140"/>
  <c r="C140"/>
  <c r="C137"/>
  <c r="C135" s="1"/>
  <c r="C134" s="1"/>
  <c r="E135"/>
  <c r="E134" s="1"/>
  <c r="E242" s="1"/>
  <c r="D135"/>
  <c r="D134"/>
  <c r="D242" s="1"/>
  <c r="E130"/>
  <c r="D130"/>
  <c r="C130"/>
  <c r="E85"/>
  <c r="D85"/>
  <c r="C85"/>
  <c r="E74"/>
  <c r="D74"/>
  <c r="C74"/>
  <c r="E67"/>
  <c r="D67"/>
  <c r="D62" s="1"/>
  <c r="C67"/>
  <c r="E63"/>
  <c r="D63"/>
  <c r="C63"/>
  <c r="C62" s="1"/>
  <c r="C56" s="1"/>
  <c r="E62"/>
  <c r="E57"/>
  <c r="E56" s="1"/>
  <c r="D57"/>
  <c r="C57"/>
  <c r="E52"/>
  <c r="D52"/>
  <c r="C52"/>
  <c r="E41"/>
  <c r="D41"/>
  <c r="C41"/>
  <c r="E36"/>
  <c r="D36"/>
  <c r="C36"/>
  <c r="E33"/>
  <c r="E31" s="1"/>
  <c r="D33"/>
  <c r="C33"/>
  <c r="C31" s="1"/>
  <c r="D31"/>
  <c r="E24"/>
  <c r="D24"/>
  <c r="D23" s="1"/>
  <c r="C24"/>
  <c r="C23" s="1"/>
  <c r="E23"/>
  <c r="E18"/>
  <c r="D18"/>
  <c r="C18"/>
  <c r="E11"/>
  <c r="D11"/>
  <c r="C11"/>
  <c r="E10"/>
  <c r="D10"/>
  <c r="C10"/>
  <c r="D40" l="1"/>
  <c r="C40"/>
  <c r="C132"/>
  <c r="C133" s="1"/>
  <c r="E40"/>
  <c r="E132"/>
  <c r="E133" s="1"/>
  <c r="E243" s="1"/>
  <c r="D56"/>
  <c r="D132" s="1"/>
  <c r="D133" s="1"/>
  <c r="D243" s="1"/>
  <c r="C242"/>
  <c r="C243" l="1"/>
</calcChain>
</file>

<file path=xl/comments1.xml><?xml version="1.0" encoding="utf-8"?>
<comments xmlns="http://schemas.openxmlformats.org/spreadsheetml/2006/main">
  <authors>
    <author>Автор</author>
  </authors>
  <commentList>
    <comment ref="C230" authorId="0">
      <text>
        <r>
          <rPr>
            <b/>
            <sz val="9"/>
            <color indexed="81"/>
            <rFont val="Tahoma"/>
            <family val="2"/>
            <charset val="204"/>
          </rPr>
          <t>Автор:</t>
        </r>
        <r>
          <rPr>
            <sz val="9"/>
            <color indexed="81"/>
            <rFont val="Tahoma"/>
            <family val="2"/>
            <charset val="204"/>
          </rPr>
          <t xml:space="preserve">
1 363 341,0</t>
        </r>
      </text>
    </comment>
  </commentList>
</comments>
</file>

<file path=xl/sharedStrings.xml><?xml version="1.0" encoding="utf-8"?>
<sst xmlns="http://schemas.openxmlformats.org/spreadsheetml/2006/main" count="474" uniqueCount="382">
  <si>
    <t>к решению Собрания депутатов</t>
  </si>
  <si>
    <t>Миасского городского округа</t>
  </si>
  <si>
    <t xml:space="preserve">от                          г.  № </t>
  </si>
  <si>
    <t>Объем бюджета Миасского городского округа по доходам на 2021 год и на плановый период 2022-2023 годов.</t>
  </si>
  <si>
    <t>(тыс. рублей)</t>
  </si>
  <si>
    <t>Коды бюджетной классификации</t>
  </si>
  <si>
    <t>Наименование доходов</t>
  </si>
  <si>
    <t>Сумма на 
2021 год</t>
  </si>
  <si>
    <t xml:space="preserve">Сумма на 2022 год </t>
  </si>
  <si>
    <t xml:space="preserve">Сумма на 
2023 год </t>
  </si>
  <si>
    <t xml:space="preserve"> 000 1 01 02000 01 0000 110</t>
  </si>
  <si>
    <t xml:space="preserve"> Налог на доходы физических лиц</t>
  </si>
  <si>
    <t>в т.ч. дополнительный норматив отчислений от НДФЛ, заменяющий дотацию из областного ФФП МР,
2021 год - 16,89885010%, 2022 год - 16,52247300%, 2023 год - 17,14368776%</t>
  </si>
  <si>
    <t>182 1 01 02010 01 0000 110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</si>
  <si>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</si>
  <si>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от долевого участия в деятельности организаций, полученных в виде дивидендов физическими лицами, являющимися налоговыми резидентами</t>
  </si>
  <si>
    <t>182 1 01 02020 01 0000 110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</si>
  <si>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</si>
  <si>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</si>
  <si>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</si>
  <si>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</si>
  <si>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</si>
  <si>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182  101 02080 01 0000 110</t>
  </si>
  <si>
    <t>Налог на доходы физических лиц части суммы налога, превышающей 650 000 рублей, относящейся к части налоговой базы, превышающей 5 000 000 рублей</t>
  </si>
  <si>
    <t>000 1 03 02000 01 0000 110</t>
  </si>
  <si>
    <t>Акцизы по подакцизным товарам (продукции), производимым на территории Российской Федерации</t>
  </si>
  <si>
    <t>100 1 03 02231 01 0000 110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</si>
  <si>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</si>
  <si>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</si>
  <si>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</si>
  <si>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</si>
  <si>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</si>
  <si>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</si>
  <si>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</si>
  <si>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000 1 05 00000 00 0000 000</t>
  </si>
  <si>
    <t>Налоги  на  совокупный  доход</t>
  </si>
  <si>
    <t xml:space="preserve">182 1 05 01000 00 0000 110 </t>
  </si>
  <si>
    <t>Налог, взимаемый в связи с применением упрощенной системы налогообложения</t>
  </si>
  <si>
    <t>182 1 05 01011 01 0000 110</t>
  </si>
  <si>
    <t>Налог, взимаемый с налогоплательщиков, выбравших в качестве объекта налогообложения доходы</t>
  </si>
  <si>
    <t>182 1 05 01012 01 0000 110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</si>
  <si>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</si>
  <si>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</si>
  <si>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</si>
  <si>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182 1 05 02010 02 0000 110</t>
  </si>
  <si>
    <t>Единый налог на вмененный доход для отдельных видов деятельности</t>
  </si>
  <si>
    <t>182 1 05 03010 01 0000 110</t>
  </si>
  <si>
    <t>Единый сельскохозяйственный налог</t>
  </si>
  <si>
    <t>182 1 05 04010 02 0000 110</t>
  </si>
  <si>
    <t>Налог, взимаемый в связи с применением патентной системы налогообложения, зачисляемый в бюджеты городских округов</t>
  </si>
  <si>
    <t>000 1 06 00000 00 0000 000</t>
  </si>
  <si>
    <t>Налоги  на  имущество</t>
  </si>
  <si>
    <t>182 1 06 01020 04 0000 110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</si>
  <si>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</si>
  <si>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182 1 06 06000 00 0000 110</t>
  </si>
  <si>
    <t>Земельный налог, в том числе:</t>
  </si>
  <si>
    <t>182 1 06 06032 04 0000 110</t>
  </si>
  <si>
    <t>Земельный налог с организаций, обладающих земельным участком, расположенным в границах городских округов</t>
  </si>
  <si>
    <t>182 1 06 06042 04 0000 110</t>
  </si>
  <si>
    <t>Земельный налог с физических лиц, обладающих земельным участком, расположенным в границах городских округов</t>
  </si>
  <si>
    <t>000 1 08 00000 00 0000 000</t>
  </si>
  <si>
    <t>Государственная  пошлина</t>
  </si>
  <si>
    <t>182 1 08 03010 01 0000 110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</si>
  <si>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</si>
  <si>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283 1 08 07150 01 0000 110</t>
  </si>
  <si>
    <t>Государственная пошлина за выдачу разрешения на установку рекламной конструкции</t>
  </si>
  <si>
    <t>283 1 08 07173 01 0000 110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</si>
  <si>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</si>
  <si>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НАЛОГОВЫЕ ДОХОДЫ</t>
  </si>
  <si>
    <t>000 1 11 00000 00 0000 000</t>
  </si>
  <si>
    <t>Доходы от использования имущества, находящегося в государственной и муниципальной собственности</t>
  </si>
  <si>
    <t>283 1 11 05012 04 0000 120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</si>
  <si>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</si>
  <si>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</si>
  <si>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</si>
  <si>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</si>
  <si>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</si>
  <si>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287 1 11 05034 04 0000 120</t>
  </si>
  <si>
    <t>288 1 11 05034 04 0000 120</t>
  </si>
  <si>
    <t>289 1 11 05034 04 0000 120</t>
  </si>
  <si>
    <t>283 1 11 05074 04 0000 120</t>
  </si>
  <si>
    <t>Доходы от сдачи в аренду имущества, составляющего казну городских округов (за исключением земельных участков)</t>
  </si>
  <si>
    <t>283 1 11 05312 04 0000 120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</si>
  <si>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</si>
  <si>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283 1 11 07014 04 0000 120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</si>
  <si>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</si>
  <si>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</si>
  <si>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</si>
  <si>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000 1 12 01000 01 0000 120</t>
  </si>
  <si>
    <t>Плата за негативное воздействие на окружающую среду</t>
  </si>
  <si>
    <t>048 1 12 01010 01 6000 120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</si>
  <si>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</si>
  <si>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048 1 12 01030 01 6000 120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</si>
  <si>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</si>
  <si>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</si>
  <si>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</si>
  <si>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000 1 13 00000 00 0000 000</t>
  </si>
  <si>
    <t>Доходы от оказания платных услуг  и компенсации затрат государства</t>
  </si>
  <si>
    <t>000 1 13 01994 04 0000 130</t>
  </si>
  <si>
    <t>Прочие доходы от оказания платных услуг (работ) получателями средств бюджетов городских округов</t>
  </si>
  <si>
    <t>285 1 13 01994 04 0000 130</t>
  </si>
  <si>
    <t>288 1 13 01994 04 0010 130</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</si>
  <si>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учреждениях)</t>
  </si>
  <si>
    <t>288 1 13 01994 04 0020 130</t>
  </si>
  <si>
    <t>289 1 13 01994 04 0000 130</t>
  </si>
  <si>
    <t>000 1 13 02000 00 0000 130</t>
  </si>
  <si>
    <t>Доходы от компенсации затрат государства</t>
  </si>
  <si>
    <t>000 1 13 02064 04 0000 130</t>
  </si>
  <si>
    <t>Доходы, поступающие в порядке возмещения расходов, понесенных в связи с эксплуатацией имущества городских округов</t>
  </si>
  <si>
    <t>283 1 13 02064 04 0000 130</t>
  </si>
  <si>
    <t>287 1 13 02064 04 0000 130</t>
  </si>
  <si>
    <t>288 1 13 02064 04 0000 130</t>
  </si>
  <si>
    <t>000 1 13 02994 04 0000 130</t>
  </si>
  <si>
    <t>Прочие доходы от компенсации затрат бюджетов городских округов</t>
  </si>
  <si>
    <t>283 1 13 02994 04 0000 130</t>
  </si>
  <si>
    <t>284 1 13 02994 04 0000 130</t>
  </si>
  <si>
    <t>285 1 13 02994 04 0000 130</t>
  </si>
  <si>
    <t>289 1 13 02994 04 0000 130</t>
  </si>
  <si>
    <t>291 1 13 02994 04 0000 130</t>
  </si>
  <si>
    <t>292 1 13 02994 04 0000 130</t>
  </si>
  <si>
    <t>000 1 14 00000 00 0000 000</t>
  </si>
  <si>
    <t>Доходы от продажи материальных и нематериальных активов</t>
  </si>
  <si>
    <t>285 1 14 02042 04 0000 410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</si>
  <si>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</si>
  <si>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289 1 14 02042 04 0000 410</t>
  </si>
  <si>
    <t>283 1 14 02043 04 0000 410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</si>
  <si>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</si>
  <si>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288 1 14 02042 04 0000 440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</si>
  <si>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</si>
  <si>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289 1 14 02042 04 0000 440</t>
  </si>
  <si>
    <t>283 1 14 02043 04 0000 440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</si>
  <si>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</si>
  <si>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283 1 14 06012 04 0000 430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</si>
  <si>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</si>
  <si>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</si>
  <si>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</si>
  <si>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283 1 14 06312 04 0000 430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</si>
  <si>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</si>
  <si>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283 1 14 13040 04 0000 410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</si>
  <si>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</si>
  <si>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 xml:space="preserve"> 000 1 16 00000 00 0000 000</t>
  </si>
  <si>
    <t>Штрафы, санкции, возмещение ущерба</t>
  </si>
  <si>
    <t>012 1 16 01053 01 0000 140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</si>
  <si>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</si>
  <si>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024 1 16 01053 01 0000 140</t>
  </si>
  <si>
    <t>012 1 16 01063 01 0000 140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</si>
  <si>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</si>
  <si>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024 1 16 01063 01 0000 140</t>
  </si>
  <si>
    <t>012 1 16 01073 01 0000 140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</si>
  <si>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</si>
  <si>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024 1 16 01073 01 0000 140</t>
  </si>
  <si>
    <t>283 1 16 01074 01 0000 140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</si>
  <si>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</si>
  <si>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024 1 16 01083 01 0000 140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</si>
  <si>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</si>
  <si>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283 1 16 01084 01 0000 140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</si>
  <si>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t>
  </si>
  <si>
    <t>024 1 16 01093 01 0000 140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</si>
  <si>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</si>
  <si>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024 1 16 01103 01 0000 140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</si>
  <si>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</si>
  <si>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024 1 16 01133 01 0000 140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</si>
  <si>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</si>
  <si>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024 1 16 01143 01 0000 140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</si>
  <si>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</si>
  <si>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024 1 16 01153 01 0000 140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</si>
  <si>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</si>
  <si>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024 1 16 01173 01 0000 140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</si>
  <si>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</si>
  <si>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012 1 16 01193 01 0000 140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</si>
  <si>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</si>
  <si>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024 1 16 01193 01 0000 140</t>
  </si>
  <si>
    <t>033 1 1 601193 01 0000 140</t>
  </si>
  <si>
    <t>012 1 16 01203 01 0000 140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</si>
  <si>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</si>
  <si>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024 1 16 01203 01 0000 140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</si>
  <si>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</si>
  <si>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283 1 16 02020 02 0000 140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</si>
  <si>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</si>
  <si>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283 1 16 07010 04 0000 140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</si>
  <si>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</si>
  <si>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284 1 16 07010 04 0000 140</t>
  </si>
  <si>
    <t>285 1 16 07010 04 0000 140</t>
  </si>
  <si>
    <t>288 1 16 07010 04 0000 140</t>
  </si>
  <si>
    <t>283 1 16 07090 04 0000 140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</si>
  <si>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</si>
  <si>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289 1 16 10031 04 0000 140</t>
  </si>
  <si>
    <t>Возмещение ущерба при возникновении страховых случаев, когда выгодоприобретателями выступают получатели средств бюджета городского округа</t>
  </si>
  <si>
    <t>292 1 16 10031 04 0000 140</t>
  </si>
  <si>
    <t>283 1 16 10061 04 0000 140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</si>
  <si>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</si>
  <si>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288 1 16 10100 04 0000140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</si>
  <si>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</si>
  <si>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008 1 16 10123 01 0000 140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</si>
  <si>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</si>
  <si>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009 1 16 10123 01 0000 140</t>
  </si>
  <si>
    <t>048 1 16 10123 01 0000 140</t>
  </si>
  <si>
    <t>076 1 16 10123 01 0000 140</t>
  </si>
  <si>
    <t>141 1 16 10123 01 0000 140</t>
  </si>
  <si>
    <t>182 1 16 10123 01 0000 140</t>
  </si>
  <si>
    <t>188 1 16 10123 01 0000 140</t>
  </si>
  <si>
    <t>283 1 16 10123 01 0000 140</t>
  </si>
  <si>
    <t>388 1 16 10123 01 0000 140</t>
  </si>
  <si>
    <t>415 1 16 10123 01 0000 140</t>
  </si>
  <si>
    <t>182 1 16 10129 01 0000 140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</si>
  <si>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</si>
  <si>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009 1 16 11050 01 0000 140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</si>
  <si>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подлежащие зачислению в бюджет муниципального образования</t>
  </si>
  <si>
    <t>033 1 16 11050 01 0000 140</t>
  </si>
  <si>
    <t>048 1 16 11050 01 0000 140</t>
  </si>
  <si>
    <t>000 1 17 05000 00 0000 180</t>
  </si>
  <si>
    <t>Прочие неналоговые доходы</t>
  </si>
  <si>
    <t>283 1 17 05040 04 0000 180</t>
  </si>
  <si>
    <t>Прочие неналоговые доходы бюджетов городских округов</t>
  </si>
  <si>
    <t>НЕНАЛОГОВЫЕ ДОХОДЫ</t>
  </si>
  <si>
    <t>000 1 00 00000 00 0000 000</t>
  </si>
  <si>
    <t>НАЛОГОВЫЕ И НЕНАЛОГОВЫЕ ДОХОДЫ</t>
  </si>
  <si>
    <t>000 2 02 00000 00  0000 000</t>
  </si>
  <si>
    <t>БЕЗВОЗМЕЗДНЫЕ ПОСТУПЛЕНИЯ ОТ ДРУГИХ БЮДЖЕТОВ БЮДЖЕТНОЙ СИСТЕМЫ РОССИЙСКОЙ ФЕДЕРАЦИИ</t>
  </si>
  <si>
    <t>000 2 02 10000 00 0000 150</t>
  </si>
  <si>
    <t>Дотации бюджетам бюджетной системы Российской Федерации</t>
  </si>
  <si>
    <t>284 2 02 15001 04 0000 150</t>
  </si>
  <si>
    <t>Дотации бюджетам городских округов на выравнивание бюджетной обеспеченности из бюджета субъекта Российской Федерации</t>
  </si>
  <si>
    <t>284 2 02 15002 04 0000 150</t>
  </si>
  <si>
    <t>Дотации бюджетам городских округов на поддержку мер по обеспечению сбалансированности бюджетов</t>
  </si>
  <si>
    <t>284 2 02 15009 04 0000 150</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</si>
  <si>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t>
  </si>
  <si>
    <t>284 2 02 19999 04 0000 150</t>
  </si>
  <si>
    <t>Прочие дотации бюджетам городских округов на стимулирование увеличения численности самозанятых граждан и поступлений налога на профессиональный доход</t>
  </si>
  <si>
    <t>000 2 02 20000 00 0000 150</t>
  </si>
  <si>
    <t>Субсидии бюджетам бюджетной системы Российской Федерации (межбюджетные субсидии)</t>
  </si>
  <si>
    <t>283 2 02 20041 04 0000 150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</si>
  <si>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</si>
  <si>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 xml:space="preserve">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 в целях развития внутреннего и въездного туризма </t>
  </si>
  <si>
    <t>283 2 02 20299 04 0000 150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</si>
  <si>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</si>
  <si>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283 2 02 20302 04 0000 150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</si>
  <si>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</si>
  <si>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287 2 02 25081 04 0000 150</t>
  </si>
  <si>
    <t>Субсидии бюджетам городских округов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</si>
  <si>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283 2 02 25269 04 0000 150</t>
  </si>
  <si>
    <t xml:space="preserve">Субсидии бюджетам городских округов на закупку контейнеров для раздельного накопления твердых коммунальных отходов </t>
  </si>
  <si>
    <t>288 2 02 25304 04 0000 150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</si>
  <si>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</si>
  <si>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289 2 02 25467 04 0000 150</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</si>
  <si>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</si>
  <si>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283 2 02 25497 04 0000 150</t>
  </si>
  <si>
    <t>Субсидии бюджетам городских округов на реализацию мероприятий по обеспечению жильем молодых семей на предоставление молодым семьям - участникам подпрограммы  социальных выплат на приобретение (строительство) жилья</t>
  </si>
  <si>
    <t>283 2 02 25511 04 0000 150</t>
  </si>
  <si>
    <t>Субсидии бюджетам городских округов на проведение комплексных кадастровых работ</t>
  </si>
  <si>
    <t>289 2 02 25519 04 0000 150</t>
  </si>
  <si>
    <t>Субсидии бюджетам городских округов на поддержку отрасли культуры (Государственная поддержка лучших сельских учреждений культуры)</t>
  </si>
  <si>
    <t>Субсидии бюджетам городских округов на поддержку отрасли культуры (Государственная поддержка лучших работников сельских учреждений культуры)</t>
  </si>
  <si>
    <t>Субсидии бюджетам городских округов на поддержку отрасли культуры на укрепление материально-технической базы и оснащение оборудованием детских музыкальных, художественных, хореографических школ и школ искусств</t>
  </si>
  <si>
    <t>Субсидия бюджетам городских округов на поддержку отрасли культуры на создание модельных муниципальных библиотек за счет средств областного бюджета</t>
  </si>
  <si>
    <t xml:space="preserve">283 2 02 25555 04 0000 150 </t>
  </si>
  <si>
    <t>Субсидии бюджетам городских округов на реализацию программ формирования современной городской среды</t>
  </si>
  <si>
    <t>283 2 02 27112 04 0000 150</t>
  </si>
  <si>
    <t>Субсидии бюджетам городских округов на софинансирование капитальных вложений в объекты муниципальной собственности на строительство газопроводов и газовых сетей</t>
  </si>
  <si>
    <t>283 2 02 29999 04 0000 150</t>
  </si>
  <si>
    <t>Прочие субсидии бюджетам городских округов на рекультивацию земельных участков, нарушенных размещением твердых коммунальных отходов, и ликвидацию объектов накопленного экологического вреда</t>
  </si>
  <si>
    <t>Прочие субсидии бюджетам городских округов на выкуп зданий для размещения общеобразовательных организаций на 2022 год</t>
  </si>
  <si>
    <t>Прочие субсидии бюджетам городских округов на софинансирование расходных обязательств муниципальных образований Челябинской области, возникающих при осуществлении органами местного самоуправления муниципальных образований полномочий по решению вопросов местного значения, основанных на инициативных проектах, внесенных в местную администрацию в соответствии с Федеральным законом от 20 июля 2020 года № 236-ФЗ «О внесении изменений в Федеральный закон «Об общих принципах организации местного самоуправления в Российской Федерации», на 2021 год и на плановый период 2022 и 2023 годов</t>
  </si>
  <si>
    <t>283 202 29999 04 0000 150</t>
  </si>
  <si>
    <t>Прочие 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</si>
  <si>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Прочие субсидии бюджетам городских округов на реконструкцию и капитальный ремонт гидротехнических сооружений в целях обеспечения безопасности гидротехнических сооружений за счет средств областного бюджета на 2021 год и на плановый период 2022 и 2023 годов</t>
  </si>
  <si>
    <t>Прочие субсидии бюджетам городских округов на реализацию муниципальных программ (подпрограмм) поддержки социально ориентированных некоммерческих организаций</t>
  </si>
  <si>
    <t>285 2 02 29999 04 0000 150</t>
  </si>
  <si>
    <t xml:space="preserve">Прочие субсидии бюджетам городских округов на организацию работы органов управления социальной защиты населения муниципальных образований </t>
  </si>
  <si>
    <t>287 2 02 29999 04 0000 150</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</si>
  <si>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от 6 до 18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</si>
  <si>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занятым в экономике, и гражданами старшего поколения</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</si>
  <si>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старшего поколения, на 2121 год и на плановый период 2022 и 2023 годов</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</si>
  <si>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</si>
  <si>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Прочие субсидии бюджетам городских округов на приобретение спортивного инвентаря и оборудования для физкультурно-спортивных организаций</t>
  </si>
  <si>
    <t>Прочие субсидии бюджетам городских округов на финансовую поддержку учреждений спортивной подготовки на этапах спортивной специализации, в том числе на приобретение спортивного инвентаря и оборудования, на 2021 год и на плановый период 2022 и 2023 годов</t>
  </si>
  <si>
    <t>Прочие субсидии бюджетам городских округов на организацию и проведение региональной акции по скандинавской ходьбе «Уральская тропа», на плановый период 2022 и 2023 годов</t>
  </si>
  <si>
    <t>288 2 02 29999 04 0000 150</t>
  </si>
  <si>
    <t>Прочие субсидии бюджетам городских округов на организацию отдыха детей в каникулярное время</t>
  </si>
  <si>
    <t>Прочие субсидии бюджетам городских округов на оборудование пунктов проведения экзаменов государственной итоговой аттестации по образовательным программам среднего общего образования</t>
  </si>
  <si>
    <t>Прочие субсидии бюджетам городских округов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</si>
  <si>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Прочие субсидии бюджетам городских округов на проведение капитального ремонта зданий муниципальных общеобразовательных организаций</t>
  </si>
  <si>
    <t>Прочие субсидии бюджетам городских округов на проведение капитального ремонта зданий и сооружений муниципальных организаций дошкольного образования</t>
  </si>
  <si>
    <t>Прочие субсидии бюджетам городских округов на проведение ремонтных работ по замене оконных блоков в муниципальных 
общеобразовательных организациях</t>
  </si>
  <si>
    <t>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t>
  </si>
  <si>
    <t>Прочие субсидии бюджетам городских округов на обеспечение молоком (молочной продукцией) обучающихся по программам начального общего образования в муниципальных общеобразовательных организациях</t>
  </si>
  <si>
    <t>288 202 29999 04 0000 150</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</si>
  <si>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</si>
  <si>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Прочие субсидии местным бюджетам на организацию и проведение мероприятий с детьми и молодежью</t>
  </si>
  <si>
    <t>Прочие субсидии бюджетам городских округов на приобретение транспортных средств для организации перевозки обучающихся</t>
  </si>
  <si>
    <t>289 2 02 29999 04 0000 150</t>
  </si>
  <si>
    <t>Прочие субсидии бюджетам городских округов</t>
  </si>
  <si>
    <t>000 2 02 30000 00 0000 150</t>
  </si>
  <si>
    <t>Субвенции бюджетам бюджетной системы Российской Федерации</t>
  </si>
  <si>
    <t>285 2 02 30013 04 0000 150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</si>
  <si>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</si>
  <si>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285 2 02 30022 04 0000 150</t>
  </si>
  <si>
    <t>Субвенции бюджетам городских округов на предоставление гражданам субсидий на оплату жилого помещения и коммунальных услуг</t>
  </si>
  <si>
    <t>283 2 02 30024 04 0000 150</t>
  </si>
  <si>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</si>
  <si>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комплектование, учет, использование и хранение архивных документов, отнесенных к государственной собственности ЧО</t>
  </si>
  <si>
    <t>Субвенции бюджетам городских округов на выполнение передаваемых полномочий субъектов Российской Федерации на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</si>
  <si>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</si>
  <si>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Субвенции бюджетам городских округов на выполнение передаваемых полномочий субъектов Российской Федерации на содержание в приютах животных без владельцев</t>
  </si>
  <si>
    <t>285 2 02 30024 04 0000 150</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</si>
  <si>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</si>
  <si>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Субвенции бюджетам городских округов на выполнение передаваемых полномочий субъектов Российской Федерации на осуществление мер социальной поддержки граждан, работающих и проживающих в сельских населенных пунктах и рабочих поселках ЧО</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</si>
  <si>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</si>
  <si>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выплату  пособия на ребенка</t>
  </si>
  <si>
    <t>Субвенции бюджетам городских округов на выполнение передаваемых полномочий субъектов Российской Федерации на возмещение стоимости услуг по погребению и выплата социального пособия на погребение</t>
  </si>
  <si>
    <t>Субвенции бюджетам городских округов на выполнение передаваемых полномочий субъектов Российской Федерации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</si>
  <si>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на ежемесячные денежные выплаты и возмещение расходов, связанных с проездом к местам захоронения</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</si>
  <si>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</si>
  <si>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тружеников тыла</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</si>
  <si>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 (ежемесячная денежная выплата ВТ ЧО</t>
  </si>
  <si>
    <t>Субвенции бюджетам городских округов на выполнение передаваемых полномочий субъектов РФ на социальную поддержку детей-сирот и детей, оставшихся без попечения родителей, находящихся в МОУ для детей-сирот и детей, оставшихся без попечения родителей</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</si>
  <si>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соцзащиты ветеранов в ЧО) (компенсация расходов на оплату жилых помещений и коммунальных услуг</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</si>
  <si>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соцзащиты ветеранов в ЧО (компенсационные выплаты за пользование услугами связи)</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</si>
  <si>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по социальному  обслуживанию граждан</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</si>
  <si>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по назначению государственной социальной помощи, в том числе на основании социального контракта на 2021 год и на плановый период 2022 и 2023 годов</t>
  </si>
  <si>
    <t>Субвенции бюджетам городских округов на выполнение передаваемых полномочий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</si>
  <si>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288 2 02 30024 04 0000 150</t>
  </si>
  <si>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</si>
  <si>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r>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2"/>
        <rFont val="Times New Roman"/>
        <family val="1"/>
        <charset val="204"/>
      </rPr>
      <t xml:space="preserve"> с ограниченными возможностями здоровья</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</si>
  <si>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t>
    </r>
    <r>
      <rPr>
        <u/>
        <sz val="12"/>
        <rFont val="Times New Roman"/>
        <family val="1"/>
        <charset val="204"/>
      </rPr>
      <t>дополнительного образования</t>
    </r>
    <r>
      <rPr>
        <sz val="12"/>
        <rFont val="Times New Roman"/>
        <family val="1"/>
        <charset val="204"/>
      </rPr>
      <t xml:space="preserve"> детей в МОО</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</si>
  <si>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t>
    </r>
    <r>
      <rPr>
        <u/>
        <sz val="12"/>
        <rFont val="Times New Roman"/>
        <family val="1"/>
        <charset val="204"/>
      </rPr>
      <t>дошкольного</t>
    </r>
    <r>
      <rPr>
        <sz val="12"/>
        <rFont val="Times New Roman"/>
        <family val="1"/>
        <charset val="204"/>
      </rPr>
      <t xml:space="preserve"> образования в МДОО</t>
    </r>
  </si>
  <si>
    <r>
      <t xml:space="preserve">Субвенции бюджетам городских округов на выполнение передаваемых полномочий субъектов Российской Федерации на компенсацию затрат родителей (законных представителей) детей-инвалидов в части организации обучения по основным общеобразовательным программам </t>
    </r>
    <r>
      <rPr>
        <u/>
        <sz val="12"/>
        <rFont val="Times New Roman"/>
        <family val="1"/>
        <charset val="204"/>
      </rPr>
      <t>на дому</t>
    </r>
  </si>
  <si>
    <t>285 2 02 30027 04 0000 150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</si>
  <si>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</si>
  <si>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288 2 02 30029 04 0000 150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</si>
  <si>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</si>
  <si>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283 2 02 35082 04 0000 150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</si>
  <si>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</si>
  <si>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283 2 02 35120 04 0000 150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</si>
  <si>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</si>
  <si>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285 2 02 35137 04 0000 150</t>
  </si>
  <si>
    <t>Субвенции бюджетам городских округов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</si>
  <si>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285 2 02 35220 04 0000 150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</si>
  <si>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</si>
  <si>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285 2 02 35250 04 0000 150</t>
  </si>
  <si>
    <t>Субвенции бюджетам городских округов на оплату жилищно-коммунальных услуг отдельным категориям граждан</t>
  </si>
  <si>
    <t>285 2 02 35280 04 0000 150</t>
  </si>
  <si>
    <t xml:space="preserve">Субвенции бюджетам городских округов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t>
  </si>
  <si>
    <t>285 2 02 35380 04 0000 150</t>
  </si>
  <si>
    <t xml:space="preserve">Субвенции бюджетам городских округов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t>
  </si>
  <si>
    <t xml:space="preserve">285 2 02 35462 04 0000 150 </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</si>
  <si>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</si>
  <si>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283 2 02 35469 04 0000 150</t>
  </si>
  <si>
    <t>Субвенции бюджетам городских округов на проведение Всероссийской переписи населения 2020 года</t>
  </si>
  <si>
    <t>283 2 02 35930 04 0000 150</t>
  </si>
  <si>
    <t>Субвенции бюджетам городских округов на государственную регистрацию актов гражданского состояния</t>
  </si>
  <si>
    <t>283 2 02 39999 04 0000 150</t>
  </si>
  <si>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</si>
  <si>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000 2 02 40000 00 0000 150</t>
  </si>
  <si>
    <t>Иные межбюджетные трансферты</t>
  </si>
  <si>
    <t>288 2 02 45303 04 0000 150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</si>
  <si>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</si>
  <si>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289 2 02 45454 04 0000 150</t>
  </si>
  <si>
    <t>Межбюджетные трансферты, передаваемые бюджетам городских округов на создание модельных муниципальных библиотек</t>
  </si>
  <si>
    <t>283 2 02 49999 04 0000 150</t>
  </si>
  <si>
    <t>Прочие межбюджетные трансферты, передаваемые бюджетам городских округов на создание и содержания мест (площадок) накопления твердых коммунальных отходов</t>
  </si>
  <si>
    <t>Прочие межбюджетные трансферты, передаваемые бюджетам городских округов на оказание поддержки садоводческим некоммерческим товариществам</t>
  </si>
  <si>
    <t>Прочие межбюджетные трансферты, передаваемые бюджетам городских округов на поощрение муниципальных управленческих команд в Челябинской области</t>
  </si>
  <si>
    <t xml:space="preserve">Прочие межбюджетные трансферты на обустройство контейнерных площадок для раздельного накопления твердых коммунальных отходов </t>
  </si>
  <si>
    <t>Прочие межбюджетные трансферты, передаваемые бюджетам городских округов на реализацию регионального проекта «Информационная безопасность»</t>
  </si>
  <si>
    <t>285 2 02 49999 04 0000 150</t>
  </si>
  <si>
    <t>Прочие межбюджетные трансферты, передаваемые бюджетам городских округов на приобретение технических средств реабилитации для пунктов проката в муниципальных учреждениях социальной защиты населения на 2021 год и плановый период 2022 и 2023 годов</t>
  </si>
  <si>
    <t>Прочие межбюджетные трансферты, передаваемые бюджетам городских округов на организацию обучения инвалидов навыкам передвижения на колясках активного типа и прогулочных креслах-колясках муниципальными учреждениями социальной защиты населения на 2021 год и плановый период 2022 и 2023 годов</t>
  </si>
  <si>
    <t>000 2 04 00000 00 0000 000</t>
  </si>
  <si>
    <t>Безвозмездные поступления от негосударственных организаций</t>
  </si>
  <si>
    <t>288 2 04 04020 04 0000 150</t>
  </si>
  <si>
    <t>Поступления от денежных пожертвований, предоставляемых негосударственными организациями получателям средств бюджетов городских округов</t>
  </si>
  <si>
    <t>289 2 04 04020 04 0000 150</t>
  </si>
  <si>
    <t>000 2 07 00000 00 0000 000</t>
  </si>
  <si>
    <t>Прочие безвозмездные поступления</t>
  </si>
  <si>
    <t>285 2 07 04020 04 0000 150</t>
  </si>
  <si>
    <t>Поступления от денежных пожертвований, предоставляемых физическими лицами получателям средств бюджетов городских округов</t>
  </si>
  <si>
    <t>288 2 07 04020 04 0000 150</t>
  </si>
  <si>
    <t>000 2 00 00000 00 0000 000</t>
  </si>
  <si>
    <t>БЕЗВОЗМЕЗДНЫЕ ПОСТУПЛЕНИЯ</t>
  </si>
  <si>
    <t>ВСЕГО ДОХОДОВ</t>
  </si>
  <si>
    <t>Приложение 2</t>
  </si>
</sst>
</file>

<file path=xl/styles.xml><?xml version="1.0" encoding="utf-8"?>
<styleSheet xmlns="http://schemas.openxmlformats.org/spreadsheetml/2006/main">
  <numFmts count="3">
    <numFmt numFmtId="164" formatCode="0.0"/>
    <numFmt numFmtId="165" formatCode="#,##0.0"/>
    <numFmt numFmtId="166" formatCode="_-* #,##0.00_р_._-;\-* #,##0.00_р_._-;_-* &quot;-&quot;??_р_._-;_-@_-"/>
  </numFmts>
  <fonts count="12">
    <font>
      <sz val="11"/>
      <color theme="1"/>
      <name val="Calibri"/>
      <family val="2"/>
      <charset val="204"/>
      <scheme val="minor"/>
    </font>
    <font>
      <sz val="10"/>
      <name val="Arial"/>
      <family val="2"/>
      <charset val="204"/>
    </font>
    <font>
      <sz val="12"/>
      <name val="Times New Roman"/>
      <family val="1"/>
      <charset val="204"/>
    </font>
    <font>
      <sz val="10"/>
      <name val="Arial Cyr"/>
      <charset val="204"/>
    </font>
    <font>
      <sz val="11"/>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b/>
      <sz val="9"/>
      <color indexed="81"/>
      <name val="Tahoma"/>
      <family val="2"/>
      <charset val="204"/>
    </font>
    <font>
      <sz val="9"/>
      <color indexed="81"/>
      <name val="Tahoma"/>
      <family val="2"/>
      <charset val="204"/>
    </font>
    <font>
      <sz val="11"/>
      <color rgb="FF000000"/>
      <name val="Calibri"/>
      <family val="2"/>
      <scheme val="minor"/>
    </font>
    <font>
      <sz val="12"/>
      <color theme="1"/>
      <name val="Times New Roman"/>
      <family val="2"/>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16">
    <xf numFmtId="0" fontId="0" fillId="0" borderId="0"/>
    <xf numFmtId="0" fontId="1" fillId="0" borderId="0"/>
    <xf numFmtId="0" fontId="3" fillId="0" borderId="0"/>
    <xf numFmtId="0" fontId="3" fillId="0" borderId="0" applyFont="0" applyFill="0" applyBorder="0" applyAlignment="0" applyProtection="0"/>
    <xf numFmtId="0" fontId="1" fillId="0" borderId="0"/>
    <xf numFmtId="0" fontId="10" fillId="0" borderId="0"/>
    <xf numFmtId="0" fontId="1" fillId="0" borderId="0"/>
    <xf numFmtId="0" fontId="1" fillId="0" borderId="0"/>
    <xf numFmtId="0" fontId="1" fillId="0" borderId="0"/>
    <xf numFmtId="9"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6" fontId="11" fillId="0" borderId="0" applyFont="0" applyFill="0" applyBorder="0" applyAlignment="0" applyProtection="0"/>
  </cellStyleXfs>
  <cellXfs count="60">
    <xf numFmtId="0" fontId="0" fillId="0" borderId="0" xfId="0"/>
    <xf numFmtId="0" fontId="4" fillId="0" borderId="0" xfId="2" applyFont="1" applyFill="1"/>
    <xf numFmtId="164" fontId="5" fillId="2" borderId="0" xfId="2" applyNumberFormat="1" applyFont="1" applyFill="1" applyBorder="1" applyAlignment="1">
      <alignment horizontal="center" wrapText="1"/>
    </xf>
    <xf numFmtId="0" fontId="2" fillId="2" borderId="0" xfId="2" applyFont="1" applyFill="1" applyAlignment="1">
      <alignment vertical="center" wrapText="1"/>
    </xf>
    <xf numFmtId="164" fontId="5" fillId="2" borderId="1" xfId="2" applyNumberFormat="1" applyFont="1" applyFill="1" applyBorder="1" applyAlignment="1">
      <alignment horizontal="center" vertical="center" wrapText="1"/>
    </xf>
    <xf numFmtId="164" fontId="5" fillId="2" borderId="1" xfId="2" applyNumberFormat="1" applyFont="1" applyFill="1" applyBorder="1" applyAlignment="1">
      <alignment horizontal="justify" vertical="center" wrapText="1"/>
    </xf>
    <xf numFmtId="164" fontId="2" fillId="2" borderId="1" xfId="2" applyNumberFormat="1" applyFont="1" applyFill="1" applyBorder="1" applyAlignment="1">
      <alignment horizontal="center" vertical="center" wrapText="1"/>
    </xf>
    <xf numFmtId="164" fontId="2" fillId="2" borderId="0" xfId="2" applyNumberFormat="1" applyFont="1" applyFill="1" applyBorder="1" applyAlignment="1">
      <alignment horizontal="center" vertical="center" wrapText="1"/>
    </xf>
    <xf numFmtId="0" fontId="2" fillId="2" borderId="2" xfId="2" applyFont="1" applyFill="1" applyBorder="1" applyAlignment="1">
      <alignment horizontal="center" vertical="center" wrapText="1"/>
    </xf>
    <xf numFmtId="0" fontId="2" fillId="2" borderId="0" xfId="2" applyFont="1" applyFill="1" applyBorder="1" applyAlignment="1">
      <alignment horizontal="center" wrapText="1"/>
    </xf>
    <xf numFmtId="0" fontId="5" fillId="2" borderId="2" xfId="2" applyFont="1" applyFill="1" applyBorder="1" applyAlignment="1">
      <alignment horizontal="center" vertical="center" wrapText="1"/>
    </xf>
    <xf numFmtId="0" fontId="5" fillId="2" borderId="2" xfId="2" applyFont="1" applyFill="1" applyBorder="1" applyAlignment="1">
      <alignment horizontal="justify" vertical="center" wrapText="1"/>
    </xf>
    <xf numFmtId="165" fontId="5" fillId="2" borderId="2" xfId="3" applyNumberFormat="1" applyFont="1" applyFill="1" applyBorder="1" applyAlignment="1">
      <alignment horizontal="center" vertical="center" wrapText="1"/>
    </xf>
    <xf numFmtId="2" fontId="2" fillId="2" borderId="0" xfId="2" applyNumberFormat="1" applyFont="1" applyFill="1" applyAlignment="1">
      <alignment horizontal="center" vertical="center" wrapText="1"/>
    </xf>
    <xf numFmtId="0" fontId="5" fillId="2" borderId="3" xfId="2" applyFont="1" applyFill="1" applyBorder="1" applyAlignment="1">
      <alignment horizontal="center" vertical="center" wrapText="1"/>
    </xf>
    <xf numFmtId="0" fontId="6" fillId="0" borderId="2" xfId="2" applyFont="1" applyFill="1" applyBorder="1" applyAlignment="1">
      <alignment horizontal="justify" vertical="center" wrapText="1"/>
    </xf>
    <xf numFmtId="165" fontId="2" fillId="2" borderId="2" xfId="3" applyNumberFormat="1" applyFont="1" applyFill="1" applyBorder="1" applyAlignment="1">
      <alignment horizontal="center" vertical="center" wrapText="1"/>
    </xf>
    <xf numFmtId="0" fontId="2" fillId="2" borderId="2" xfId="2" applyFont="1" applyFill="1" applyBorder="1" applyAlignment="1">
      <alignment horizontal="justify" vertical="center" wrapText="1"/>
    </xf>
    <xf numFmtId="3" fontId="2" fillId="2" borderId="2" xfId="2" applyNumberFormat="1" applyFont="1" applyFill="1" applyBorder="1" applyAlignment="1">
      <alignment horizontal="center" vertical="center" wrapText="1"/>
    </xf>
    <xf numFmtId="3" fontId="2" fillId="2" borderId="2" xfId="2" applyNumberFormat="1" applyFont="1" applyFill="1" applyBorder="1" applyAlignment="1">
      <alignment horizontal="justify" vertical="center" wrapText="1"/>
    </xf>
    <xf numFmtId="3" fontId="5" fillId="2" borderId="2" xfId="2" applyNumberFormat="1" applyFont="1" applyFill="1" applyBorder="1" applyAlignment="1">
      <alignment horizontal="center" vertical="center" wrapText="1"/>
    </xf>
    <xf numFmtId="3" fontId="5" fillId="2" borderId="2" xfId="2" applyNumberFormat="1" applyFont="1" applyFill="1" applyBorder="1" applyAlignment="1">
      <alignment horizontal="justify" vertical="center" wrapText="1"/>
    </xf>
    <xf numFmtId="0" fontId="2" fillId="2" borderId="2" xfId="1" applyFont="1" applyFill="1" applyBorder="1" applyAlignment="1">
      <alignment horizontal="justify" vertical="center" wrapText="1"/>
    </xf>
    <xf numFmtId="0" fontId="5" fillId="2" borderId="2" xfId="2" quotePrefix="1" applyFont="1" applyFill="1" applyBorder="1" applyAlignment="1">
      <alignment horizontal="justify" vertical="center" wrapText="1"/>
    </xf>
    <xf numFmtId="49" fontId="5" fillId="2" borderId="5" xfId="4" applyNumberFormat="1" applyFont="1" applyFill="1" applyBorder="1" applyAlignment="1">
      <alignment horizontal="center" vertical="center" wrapText="1"/>
    </xf>
    <xf numFmtId="49" fontId="5" fillId="2" borderId="6" xfId="4" applyNumberFormat="1" applyFont="1" applyFill="1" applyBorder="1" applyAlignment="1">
      <alignment horizontal="center" vertical="center" wrapText="1"/>
    </xf>
    <xf numFmtId="49" fontId="2" fillId="2" borderId="2" xfId="4" applyNumberFormat="1" applyFont="1" applyFill="1" applyBorder="1" applyAlignment="1">
      <alignment horizontal="center" vertical="center" wrapText="1"/>
    </xf>
    <xf numFmtId="0" fontId="2" fillId="2" borderId="2" xfId="4" applyNumberFormat="1" applyFont="1" applyFill="1" applyBorder="1" applyAlignment="1">
      <alignment horizontal="justify" vertical="center" wrapText="1"/>
    </xf>
    <xf numFmtId="0" fontId="2" fillId="2" borderId="2" xfId="2" applyNumberFormat="1" applyFont="1" applyFill="1" applyBorder="1" applyAlignment="1">
      <alignment horizontal="justify" vertical="center" wrapText="1"/>
    </xf>
    <xf numFmtId="0" fontId="2" fillId="2" borderId="0" xfId="2" applyFont="1" applyFill="1" applyAlignment="1">
      <alignment horizontal="center" vertical="center" wrapText="1"/>
    </xf>
    <xf numFmtId="165" fontId="2" fillId="2" borderId="0" xfId="2" applyNumberFormat="1" applyFont="1" applyFill="1" applyAlignment="1">
      <alignment horizontal="center" vertical="center" wrapText="1"/>
    </xf>
    <xf numFmtId="165" fontId="5" fillId="2" borderId="2" xfId="2" applyNumberFormat="1" applyFont="1" applyFill="1" applyBorder="1" applyAlignment="1">
      <alignment horizontal="center" vertical="center" wrapText="1"/>
    </xf>
    <xf numFmtId="165" fontId="2" fillId="2" borderId="2" xfId="2" applyNumberFormat="1" applyFont="1" applyFill="1" applyBorder="1" applyAlignment="1">
      <alignment horizontal="center" vertical="center" wrapText="1"/>
    </xf>
    <xf numFmtId="49" fontId="2" fillId="2" borderId="3" xfId="1" applyNumberFormat="1" applyFont="1" applyFill="1" applyBorder="1" applyAlignment="1">
      <alignment horizontal="center" vertical="center" wrapText="1"/>
    </xf>
    <xf numFmtId="0" fontId="6" fillId="2" borderId="2" xfId="0" applyFont="1" applyFill="1" applyBorder="1" applyAlignment="1">
      <alignment horizontal="justify" vertical="center" wrapText="1"/>
    </xf>
    <xf numFmtId="0" fontId="6" fillId="2" borderId="2" xfId="0" applyNumberFormat="1" applyFont="1" applyFill="1" applyBorder="1" applyAlignment="1">
      <alignment horizontal="justify" vertical="center"/>
    </xf>
    <xf numFmtId="49" fontId="2" fillId="2" borderId="2" xfId="1" applyNumberFormat="1" applyFont="1" applyFill="1" applyBorder="1" applyAlignment="1">
      <alignment horizontal="center" vertical="center" wrapText="1"/>
    </xf>
    <xf numFmtId="0" fontId="2" fillId="2" borderId="2" xfId="2" applyNumberFormat="1" applyFont="1" applyFill="1" applyBorder="1" applyAlignment="1">
      <alignment horizontal="justify" vertical="center"/>
    </xf>
    <xf numFmtId="49" fontId="5" fillId="2" borderId="7" xfId="4" applyNumberFormat="1" applyFont="1" applyFill="1" applyBorder="1" applyAlignment="1">
      <alignment horizontal="justify" vertical="center" wrapText="1"/>
    </xf>
    <xf numFmtId="0" fontId="6" fillId="2" borderId="2" xfId="0" applyFont="1" applyFill="1" applyBorder="1" applyAlignment="1">
      <alignment horizontal="justify" vertical="center" wrapText="1" readingOrder="1"/>
    </xf>
    <xf numFmtId="0" fontId="6" fillId="2" borderId="2" xfId="2" applyFont="1" applyFill="1" applyBorder="1" applyAlignment="1">
      <alignment horizontal="justify" vertical="center" wrapText="1"/>
    </xf>
    <xf numFmtId="49" fontId="2" fillId="2" borderId="2" xfId="2" applyNumberFormat="1" applyFont="1" applyFill="1" applyBorder="1" applyAlignment="1" applyProtection="1">
      <alignment horizontal="center" vertical="center" wrapText="1"/>
    </xf>
    <xf numFmtId="49" fontId="6" fillId="2" borderId="8" xfId="2" applyNumberFormat="1" applyFont="1" applyFill="1" applyBorder="1" applyAlignment="1" applyProtection="1">
      <alignment horizontal="justify" vertical="center" wrapText="1"/>
    </xf>
    <xf numFmtId="49" fontId="6" fillId="2" borderId="2" xfId="2" applyNumberFormat="1" applyFont="1" applyFill="1" applyBorder="1" applyAlignment="1" applyProtection="1">
      <alignment horizontal="justify" vertical="center" wrapText="1"/>
    </xf>
    <xf numFmtId="0" fontId="2" fillId="2" borderId="2" xfId="2" applyFont="1" applyFill="1" applyBorder="1" applyAlignment="1">
      <alignment horizontal="center" vertical="center"/>
    </xf>
    <xf numFmtId="0" fontId="6" fillId="2" borderId="4" xfId="2" applyFont="1" applyFill="1" applyBorder="1" applyAlignment="1">
      <alignment horizontal="justify" vertical="center" wrapText="1"/>
    </xf>
    <xf numFmtId="49" fontId="2" fillId="2" borderId="8" xfId="2" applyNumberFormat="1" applyFont="1" applyFill="1" applyBorder="1" applyAlignment="1" applyProtection="1">
      <alignment horizontal="center" vertical="center" wrapText="1"/>
    </xf>
    <xf numFmtId="0" fontId="6" fillId="2" borderId="2" xfId="2" applyNumberFormat="1" applyFont="1" applyFill="1" applyBorder="1" applyAlignment="1">
      <alignment horizontal="justify" vertical="center" wrapText="1"/>
    </xf>
    <xf numFmtId="165" fontId="2" fillId="2" borderId="4" xfId="3" applyNumberFormat="1" applyFont="1" applyFill="1" applyBorder="1" applyAlignment="1">
      <alignment horizontal="center" vertical="center" wrapText="1"/>
    </xf>
    <xf numFmtId="0" fontId="6" fillId="2" borderId="2" xfId="2" applyFont="1" applyFill="1" applyBorder="1" applyAlignment="1">
      <alignment horizontal="center" vertical="center"/>
    </xf>
    <xf numFmtId="165" fontId="6" fillId="2" borderId="2" xfId="3" applyNumberFormat="1" applyFont="1" applyFill="1" applyBorder="1" applyAlignment="1">
      <alignment horizontal="center" vertical="center" wrapText="1"/>
    </xf>
    <xf numFmtId="49" fontId="5" fillId="2" borderId="2" xfId="4" applyNumberFormat="1" applyFont="1" applyFill="1" applyBorder="1" applyAlignment="1">
      <alignment horizontal="left" vertical="center" wrapText="1"/>
    </xf>
    <xf numFmtId="0" fontId="2" fillId="2" borderId="0" xfId="2" applyFont="1" applyFill="1" applyAlignment="1">
      <alignment horizontal="justify" vertical="center" wrapText="1"/>
    </xf>
    <xf numFmtId="49" fontId="5" fillId="2" borderId="5" xfId="4" applyNumberFormat="1" applyFont="1" applyFill="1" applyBorder="1" applyAlignment="1">
      <alignment horizontal="left" vertical="center" wrapText="1"/>
    </xf>
    <xf numFmtId="49" fontId="5" fillId="2" borderId="6" xfId="4" applyNumberFormat="1" applyFont="1" applyFill="1" applyBorder="1" applyAlignment="1">
      <alignment horizontal="left" vertical="center" wrapText="1"/>
    </xf>
    <xf numFmtId="0" fontId="2" fillId="2" borderId="0" xfId="1" applyFont="1" applyFill="1" applyAlignment="1">
      <alignment horizontal="right" vertical="center" wrapText="1"/>
    </xf>
    <xf numFmtId="0" fontId="2" fillId="2" borderId="0" xfId="1" applyFont="1" applyFill="1" applyAlignment="1">
      <alignment horizontal="right" vertical="center"/>
    </xf>
    <xf numFmtId="164" fontId="5" fillId="2" borderId="0" xfId="2" applyNumberFormat="1" applyFont="1" applyFill="1" applyBorder="1" applyAlignment="1">
      <alignment horizontal="center" wrapText="1"/>
    </xf>
    <xf numFmtId="3" fontId="2" fillId="2" borderId="3" xfId="2" applyNumberFormat="1" applyFont="1" applyFill="1" applyBorder="1" applyAlignment="1">
      <alignment horizontal="center" vertical="center" wrapText="1"/>
    </xf>
    <xf numFmtId="3" fontId="2" fillId="2" borderId="4" xfId="2" applyNumberFormat="1" applyFont="1" applyFill="1" applyBorder="1" applyAlignment="1">
      <alignment horizontal="center" vertical="center" wrapText="1"/>
    </xf>
  </cellXfs>
  <cellStyles count="16">
    <cellStyle name="Normal" xfId="5"/>
    <cellStyle name="Обычный" xfId="0" builtinId="0"/>
    <cellStyle name="Обычный 2" xfId="6"/>
    <cellStyle name="Обычный 2 2" xfId="2"/>
    <cellStyle name="Обычный 2 3" xfId="1"/>
    <cellStyle name="Обычный 3" xfId="7"/>
    <cellStyle name="Обычный 4" xfId="8"/>
    <cellStyle name="Обычный_Лист2" xfId="4"/>
    <cellStyle name="Процентный 2" xfId="9"/>
    <cellStyle name="Финансовый 2" xfId="10"/>
    <cellStyle name="Финансовый 2 2" xfId="11"/>
    <cellStyle name="Финансовый 2 2 2" xfId="3"/>
    <cellStyle name="Финансовый 2 3" xfId="12"/>
    <cellStyle name="Финансовый 2 4" xfId="13"/>
    <cellStyle name="Финансовый 2 5" xfId="14"/>
    <cellStyle name="Финансовый 3"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consultantplus://offline/ref=D42EAC7BD398020209D35F6AF6672FBA6F13F77B84F225875A8095FA102A9B2D8E358CD609751112B9E7A4869E64DFF883BAA8D38BAB06D8YDV9M" TargetMode="External"/><Relationship Id="rId7" Type="http://schemas.openxmlformats.org/officeDocument/2006/relationships/vmlDrawing" Target="../drawings/vmlDrawing1.vml"/><Relationship Id="rId2" Type="http://schemas.openxmlformats.org/officeDocument/2006/relationships/hyperlink" Target="consultantplus://offline/ref=A5C545EE8C1C93B0B058E1FFE19DF454C219EB0B98198F2DC0D7B691EFFF64CC26DC8ECE4D9F7B181B1727911B979A94C0CB426D4AE9j9HFG" TargetMode="External"/><Relationship Id="rId1" Type="http://schemas.openxmlformats.org/officeDocument/2006/relationships/hyperlink" Target="consultantplus://offline/ref=988EC015ECBBF128B41797C3F93EFEE418A639455C871F0F56FDEF5480375203D55CBFEB8F11FA2C863F8EB8F7B01CF71C7C854735E60A15i2XAK" TargetMode="External"/><Relationship Id="rId6" Type="http://schemas.openxmlformats.org/officeDocument/2006/relationships/printerSettings" Target="../printerSettings/printerSettings1.bin"/><Relationship Id="rId5" Type="http://schemas.openxmlformats.org/officeDocument/2006/relationships/hyperlink" Target="consultantplus://offline/ref=64FC3C9F96C0230A0CECA4E56C028B5E86A06F799E50F1FABBE4A6CFAC6E9A2AB2A69A82FE33DE9CACC0441FC29EF02FFBFA7ABCF960A970JDh7G" TargetMode="External"/><Relationship Id="rId4" Type="http://schemas.openxmlformats.org/officeDocument/2006/relationships/hyperlink" Target="consultantplus://offline/ref=D42EAC7BD398020209D35F6AF6672FBA6F13F77B84F225875A8095FA102A9B2D8E358CD609751112B9E7A4869E64DFF883BAA8D38BAB06D8YDV9M" TargetMode="External"/></Relationships>
</file>

<file path=xl/worksheets/sheet1.xml><?xml version="1.0" encoding="utf-8"?>
<worksheet xmlns="http://schemas.openxmlformats.org/spreadsheetml/2006/main" xmlns:r="http://schemas.openxmlformats.org/officeDocument/2006/relationships">
  <dimension ref="A1:G243"/>
  <sheetViews>
    <sheetView tabSelected="1" zoomScaleNormal="100" workbookViewId="0">
      <selection activeCell="A2" sqref="A2:E2"/>
    </sheetView>
  </sheetViews>
  <sheetFormatPr defaultRowHeight="15.75"/>
  <cols>
    <col min="1" max="1" width="31.7109375" style="29" customWidth="1"/>
    <col min="2" max="2" width="63" style="52" customWidth="1"/>
    <col min="3" max="3" width="16.140625" style="29" customWidth="1"/>
    <col min="4" max="4" width="13.42578125" style="29" customWidth="1"/>
    <col min="5" max="5" width="14" style="29" customWidth="1"/>
    <col min="6" max="7" width="13.85546875" style="29" customWidth="1"/>
    <col min="8" max="8" width="9.140625" style="3"/>
    <col min="9" max="9" width="73.28515625" style="3" customWidth="1"/>
    <col min="10" max="10" width="15.85546875" style="3" customWidth="1"/>
    <col min="11" max="11" width="11" style="3" customWidth="1"/>
    <col min="12" max="16384" width="9.140625" style="3"/>
  </cols>
  <sheetData>
    <row r="1" spans="1:7" s="1" customFormat="1">
      <c r="A1" s="55" t="s">
        <v>381</v>
      </c>
      <c r="B1" s="55"/>
      <c r="C1" s="55"/>
      <c r="D1" s="55"/>
      <c r="E1" s="55"/>
    </row>
    <row r="2" spans="1:7" s="1" customFormat="1" ht="15.75" customHeight="1">
      <c r="A2" s="55" t="s">
        <v>0</v>
      </c>
      <c r="B2" s="55"/>
      <c r="C2" s="55"/>
      <c r="D2" s="55"/>
      <c r="E2" s="55"/>
    </row>
    <row r="3" spans="1:7" s="1" customFormat="1">
      <c r="A3" s="56" t="s">
        <v>1</v>
      </c>
      <c r="B3" s="56"/>
      <c r="C3" s="56"/>
      <c r="D3" s="56"/>
      <c r="E3" s="56"/>
    </row>
    <row r="4" spans="1:7" s="1" customFormat="1">
      <c r="A4" s="55" t="s">
        <v>2</v>
      </c>
      <c r="B4" s="55"/>
      <c r="C4" s="55"/>
      <c r="D4" s="55"/>
      <c r="E4" s="55"/>
    </row>
    <row r="6" spans="1:7">
      <c r="A6" s="57" t="s">
        <v>3</v>
      </c>
      <c r="B6" s="57"/>
      <c r="C6" s="57"/>
      <c r="D6" s="2"/>
      <c r="E6" s="2"/>
      <c r="F6" s="2"/>
      <c r="G6" s="2"/>
    </row>
    <row r="7" spans="1:7">
      <c r="A7" s="57"/>
      <c r="B7" s="57"/>
      <c r="C7" s="57"/>
      <c r="D7" s="2"/>
      <c r="E7" s="2"/>
      <c r="F7" s="2"/>
      <c r="G7" s="2"/>
    </row>
    <row r="8" spans="1:7">
      <c r="A8" s="4"/>
      <c r="B8" s="5"/>
      <c r="C8" s="6"/>
      <c r="D8" s="7"/>
      <c r="E8" s="7" t="s">
        <v>4</v>
      </c>
      <c r="F8" s="7"/>
      <c r="G8" s="7"/>
    </row>
    <row r="9" spans="1:7" ht="36" customHeight="1">
      <c r="A9" s="8" t="s">
        <v>5</v>
      </c>
      <c r="B9" s="8" t="s">
        <v>6</v>
      </c>
      <c r="C9" s="8" t="s">
        <v>7</v>
      </c>
      <c r="D9" s="8" t="s">
        <v>8</v>
      </c>
      <c r="E9" s="8" t="s">
        <v>9</v>
      </c>
      <c r="F9" s="9"/>
      <c r="G9" s="9"/>
    </row>
    <row r="10" spans="1:7" ht="18" customHeight="1">
      <c r="A10" s="10" t="s">
        <v>10</v>
      </c>
      <c r="B10" s="11" t="s">
        <v>11</v>
      </c>
      <c r="C10" s="12">
        <f>SUM(C12:C17)</f>
        <v>1131660.7999999998</v>
      </c>
      <c r="D10" s="12">
        <f>SUM(D12:D16)</f>
        <v>1117766.3999999999</v>
      </c>
      <c r="E10" s="12">
        <f>SUM(E12:E16)</f>
        <v>1203137.3</v>
      </c>
      <c r="F10" s="13"/>
      <c r="G10" s="13"/>
    </row>
    <row r="11" spans="1:7" ht="60.75" customHeight="1">
      <c r="A11" s="14"/>
      <c r="B11" s="15" t="s">
        <v>12</v>
      </c>
      <c r="C11" s="16">
        <f>(C12+C13+C14+C15)*16.8988501/31.8988501+C16+(C17)*16.8988501/29.8988501</f>
        <v>603526.97114554746</v>
      </c>
      <c r="D11" s="16">
        <f>(D12+D13+D14+D15)*16.522473/31.52273+D16</f>
        <v>587913.41254933504</v>
      </c>
      <c r="E11" s="16">
        <f>(E12+E13+E14+E15)*17.14368776/32.14368776+E16</f>
        <v>643846.61953328562</v>
      </c>
      <c r="F11" s="13"/>
      <c r="G11" s="13"/>
    </row>
    <row r="12" spans="1:7" ht="78.75">
      <c r="A12" s="58" t="s">
        <v>13</v>
      </c>
      <c r="B12" s="17" t="s">
        <v>14</v>
      </c>
      <c r="C12" s="16">
        <v>995244.4</v>
      </c>
      <c r="D12" s="16">
        <v>1049703.3999999999</v>
      </c>
      <c r="E12" s="16">
        <v>1130946.5</v>
      </c>
      <c r="F12" s="13"/>
      <c r="G12" s="13"/>
    </row>
    <row r="13" spans="1:7" ht="63">
      <c r="A13" s="59"/>
      <c r="B13" s="17" t="s">
        <v>15</v>
      </c>
      <c r="C13" s="16">
        <v>38815.5</v>
      </c>
      <c r="D13" s="16">
        <v>40122</v>
      </c>
      <c r="E13" s="16">
        <v>42508.2</v>
      </c>
      <c r="F13" s="13"/>
      <c r="G13" s="13"/>
    </row>
    <row r="14" spans="1:7" ht="126">
      <c r="A14" s="18" t="s">
        <v>16</v>
      </c>
      <c r="B14" s="19" t="s">
        <v>17</v>
      </c>
      <c r="C14" s="16">
        <v>20000</v>
      </c>
      <c r="D14" s="16">
        <v>15649.7</v>
      </c>
      <c r="E14" s="16">
        <v>16506.3</v>
      </c>
      <c r="F14" s="13"/>
      <c r="G14" s="13"/>
    </row>
    <row r="15" spans="1:7" ht="47.25">
      <c r="A15" s="18" t="s">
        <v>18</v>
      </c>
      <c r="B15" s="17" t="s">
        <v>19</v>
      </c>
      <c r="C15" s="16">
        <v>13400.9</v>
      </c>
      <c r="D15" s="16">
        <v>8000</v>
      </c>
      <c r="E15" s="16">
        <v>8550</v>
      </c>
      <c r="F15" s="13"/>
      <c r="G15" s="13"/>
    </row>
    <row r="16" spans="1:7" ht="94.5">
      <c r="A16" s="18" t="s">
        <v>20</v>
      </c>
      <c r="B16" s="19" t="s">
        <v>21</v>
      </c>
      <c r="C16" s="16">
        <v>4000</v>
      </c>
      <c r="D16" s="16">
        <v>4291.3</v>
      </c>
      <c r="E16" s="16">
        <v>4626.3</v>
      </c>
      <c r="F16" s="13"/>
      <c r="G16" s="13"/>
    </row>
    <row r="17" spans="1:7" ht="47.25">
      <c r="A17" s="18" t="s">
        <v>22</v>
      </c>
      <c r="B17" s="19" t="s">
        <v>23</v>
      </c>
      <c r="C17" s="16">
        <v>60200</v>
      </c>
      <c r="D17" s="16"/>
      <c r="E17" s="16"/>
      <c r="F17" s="13"/>
      <c r="G17" s="13"/>
    </row>
    <row r="18" spans="1:7" ht="31.5">
      <c r="A18" s="20" t="s">
        <v>24</v>
      </c>
      <c r="B18" s="21" t="s">
        <v>25</v>
      </c>
      <c r="C18" s="12">
        <f>C19+C20+C21+C22</f>
        <v>27742.7</v>
      </c>
      <c r="D18" s="12">
        <f>D19+D20+D21+D22</f>
        <v>29110.299999999996</v>
      </c>
      <c r="E18" s="12">
        <f>E19+E20+E21+E22</f>
        <v>29572.5</v>
      </c>
      <c r="F18" s="13"/>
      <c r="G18" s="13"/>
    </row>
    <row r="19" spans="1:7" ht="126">
      <c r="A19" s="18" t="s">
        <v>26</v>
      </c>
      <c r="B19" s="22" t="s">
        <v>27</v>
      </c>
      <c r="C19" s="16">
        <v>12743.2</v>
      </c>
      <c r="D19" s="16">
        <v>13382.6</v>
      </c>
      <c r="E19" s="16">
        <v>13691.5</v>
      </c>
      <c r="F19" s="13"/>
      <c r="G19" s="13"/>
    </row>
    <row r="20" spans="1:7" ht="141.75">
      <c r="A20" s="18" t="s">
        <v>28</v>
      </c>
      <c r="B20" s="22" t="s">
        <v>29</v>
      </c>
      <c r="C20" s="16">
        <v>90</v>
      </c>
      <c r="D20" s="16">
        <v>75.5</v>
      </c>
      <c r="E20" s="16">
        <v>76.5</v>
      </c>
      <c r="F20" s="13"/>
      <c r="G20" s="13"/>
    </row>
    <row r="21" spans="1:7" ht="126">
      <c r="A21" s="18" t="s">
        <v>30</v>
      </c>
      <c r="B21" s="22" t="s">
        <v>31</v>
      </c>
      <c r="C21" s="16">
        <v>17100</v>
      </c>
      <c r="D21" s="16">
        <v>17558.599999999999</v>
      </c>
      <c r="E21" s="16">
        <v>17906.5</v>
      </c>
      <c r="F21" s="13"/>
      <c r="G21" s="13"/>
    </row>
    <row r="22" spans="1:7" ht="126">
      <c r="A22" s="18" t="s">
        <v>32</v>
      </c>
      <c r="B22" s="22" t="s">
        <v>33</v>
      </c>
      <c r="C22" s="16">
        <v>-2190.5</v>
      </c>
      <c r="D22" s="16">
        <v>-1906.4</v>
      </c>
      <c r="E22" s="16">
        <v>-2102</v>
      </c>
      <c r="F22" s="13"/>
      <c r="G22" s="13"/>
    </row>
    <row r="23" spans="1:7">
      <c r="A23" s="10" t="s">
        <v>34</v>
      </c>
      <c r="B23" s="23" t="s">
        <v>35</v>
      </c>
      <c r="C23" s="12">
        <f>C24+C28+C29+C30</f>
        <v>344848.1</v>
      </c>
      <c r="D23" s="12">
        <f>D24+D28+D29+D30</f>
        <v>269596.79999999999</v>
      </c>
      <c r="E23" s="12">
        <f>E24+E28+E29+E30</f>
        <v>285543.8</v>
      </c>
      <c r="F23" s="13"/>
      <c r="G23" s="13"/>
    </row>
    <row r="24" spans="1:7" ht="31.5">
      <c r="A24" s="10" t="s">
        <v>36</v>
      </c>
      <c r="B24" s="11" t="s">
        <v>37</v>
      </c>
      <c r="C24" s="12">
        <f>C25+C26+C27</f>
        <v>315000</v>
      </c>
      <c r="D24" s="12">
        <f>D25+D26+D27</f>
        <v>238588.7</v>
      </c>
      <c r="E24" s="12">
        <f>E25+E26+E27</f>
        <v>245477.8</v>
      </c>
      <c r="F24" s="13"/>
      <c r="G24" s="13"/>
    </row>
    <row r="25" spans="1:7" ht="31.5">
      <c r="A25" s="8" t="s">
        <v>38</v>
      </c>
      <c r="B25" s="17" t="s">
        <v>39</v>
      </c>
      <c r="C25" s="16">
        <v>229451.6</v>
      </c>
      <c r="D25" s="16">
        <v>188468.7</v>
      </c>
      <c r="E25" s="16">
        <v>195357.8</v>
      </c>
      <c r="F25" s="13"/>
      <c r="G25" s="13"/>
    </row>
    <row r="26" spans="1:7" ht="47.25">
      <c r="A26" s="8" t="s">
        <v>40</v>
      </c>
      <c r="B26" s="17" t="s">
        <v>41</v>
      </c>
      <c r="C26" s="16">
        <v>0</v>
      </c>
      <c r="D26" s="16">
        <v>50</v>
      </c>
      <c r="E26" s="16">
        <v>50</v>
      </c>
      <c r="F26" s="13"/>
      <c r="G26" s="13"/>
    </row>
    <row r="27" spans="1:7" ht="63">
      <c r="A27" s="8" t="s">
        <v>42</v>
      </c>
      <c r="B27" s="17" t="s">
        <v>43</v>
      </c>
      <c r="C27" s="16">
        <v>85548.4</v>
      </c>
      <c r="D27" s="16">
        <v>50070</v>
      </c>
      <c r="E27" s="16">
        <v>50070</v>
      </c>
      <c r="F27" s="13"/>
      <c r="G27" s="13"/>
    </row>
    <row r="28" spans="1:7" ht="31.5">
      <c r="A28" s="8" t="s">
        <v>44</v>
      </c>
      <c r="B28" s="17" t="s">
        <v>45</v>
      </c>
      <c r="C28" s="16">
        <v>13350</v>
      </c>
      <c r="D28" s="16">
        <v>1622.4</v>
      </c>
      <c r="E28" s="16">
        <v>936</v>
      </c>
      <c r="F28" s="13"/>
      <c r="G28" s="13"/>
    </row>
    <row r="29" spans="1:7">
      <c r="A29" s="8" t="s">
        <v>46</v>
      </c>
      <c r="B29" s="17" t="s">
        <v>47</v>
      </c>
      <c r="C29" s="16">
        <v>198.1</v>
      </c>
      <c r="D29" s="16">
        <v>400</v>
      </c>
      <c r="E29" s="16">
        <v>400</v>
      </c>
      <c r="F29" s="13"/>
      <c r="G29" s="13"/>
    </row>
    <row r="30" spans="1:7" ht="47.25">
      <c r="A30" s="8" t="s">
        <v>48</v>
      </c>
      <c r="B30" s="17" t="s">
        <v>49</v>
      </c>
      <c r="C30" s="16">
        <v>16300</v>
      </c>
      <c r="D30" s="16">
        <v>28985.7</v>
      </c>
      <c r="E30" s="16">
        <v>38730</v>
      </c>
      <c r="F30" s="13"/>
      <c r="G30" s="13"/>
    </row>
    <row r="31" spans="1:7">
      <c r="A31" s="10" t="s">
        <v>50</v>
      </c>
      <c r="B31" s="23" t="s">
        <v>51</v>
      </c>
      <c r="C31" s="12">
        <f>C32+C33</f>
        <v>164000</v>
      </c>
      <c r="D31" s="12">
        <f>D32+D33</f>
        <v>204256.2</v>
      </c>
      <c r="E31" s="12">
        <f>E32+E33</f>
        <v>218427.8</v>
      </c>
      <c r="F31" s="13"/>
      <c r="G31" s="13"/>
    </row>
    <row r="32" spans="1:7" ht="47.25">
      <c r="A32" s="8" t="s">
        <v>52</v>
      </c>
      <c r="B32" s="17" t="s">
        <v>53</v>
      </c>
      <c r="C32" s="16">
        <v>67000</v>
      </c>
      <c r="D32" s="16">
        <v>63819.199999999997</v>
      </c>
      <c r="E32" s="16">
        <v>63946.8</v>
      </c>
      <c r="F32" s="13"/>
      <c r="G32" s="13"/>
    </row>
    <row r="33" spans="1:7">
      <c r="A33" s="8" t="s">
        <v>54</v>
      </c>
      <c r="B33" s="11" t="s">
        <v>55</v>
      </c>
      <c r="C33" s="12">
        <f>C34+C35</f>
        <v>97000</v>
      </c>
      <c r="D33" s="12">
        <f>D34+D35</f>
        <v>140437</v>
      </c>
      <c r="E33" s="12">
        <f>E34+E35</f>
        <v>154481</v>
      </c>
      <c r="F33" s="13"/>
      <c r="G33" s="13"/>
    </row>
    <row r="34" spans="1:7" ht="31.5">
      <c r="A34" s="8" t="s">
        <v>56</v>
      </c>
      <c r="B34" s="17" t="s">
        <v>57</v>
      </c>
      <c r="C34" s="16">
        <v>77500</v>
      </c>
      <c r="D34" s="16">
        <v>117637</v>
      </c>
      <c r="E34" s="16">
        <v>129681</v>
      </c>
      <c r="F34" s="13"/>
      <c r="G34" s="13"/>
    </row>
    <row r="35" spans="1:7" ht="31.5">
      <c r="A35" s="8" t="s">
        <v>58</v>
      </c>
      <c r="B35" s="17" t="s">
        <v>59</v>
      </c>
      <c r="C35" s="16">
        <v>19500</v>
      </c>
      <c r="D35" s="16">
        <v>22800</v>
      </c>
      <c r="E35" s="16">
        <v>24800</v>
      </c>
      <c r="F35" s="13"/>
      <c r="G35" s="13"/>
    </row>
    <row r="36" spans="1:7">
      <c r="A36" s="10" t="s">
        <v>60</v>
      </c>
      <c r="B36" s="11" t="s">
        <v>61</v>
      </c>
      <c r="C36" s="12">
        <f>SUM(C37:C39)</f>
        <v>23500</v>
      </c>
      <c r="D36" s="12">
        <f>SUM(D37:D39)</f>
        <v>21556.400000000001</v>
      </c>
      <c r="E36" s="12">
        <f>SUM(E37:E39)</f>
        <v>22054</v>
      </c>
      <c r="F36" s="13"/>
      <c r="G36" s="13"/>
    </row>
    <row r="37" spans="1:7" ht="47.25">
      <c r="A37" s="8" t="s">
        <v>62</v>
      </c>
      <c r="B37" s="17" t="s">
        <v>63</v>
      </c>
      <c r="C37" s="16">
        <v>23441</v>
      </c>
      <c r="D37" s="16">
        <v>21502.400000000001</v>
      </c>
      <c r="E37" s="16">
        <v>22000</v>
      </c>
      <c r="F37" s="13"/>
      <c r="G37" s="13"/>
    </row>
    <row r="38" spans="1:7" ht="31.5">
      <c r="A38" s="8" t="s">
        <v>64</v>
      </c>
      <c r="B38" s="17" t="s">
        <v>65</v>
      </c>
      <c r="C38" s="16">
        <v>35</v>
      </c>
      <c r="D38" s="16">
        <v>30</v>
      </c>
      <c r="E38" s="16">
        <v>30</v>
      </c>
      <c r="F38" s="13"/>
      <c r="G38" s="13"/>
    </row>
    <row r="39" spans="1:7" ht="94.5">
      <c r="A39" s="8" t="s">
        <v>66</v>
      </c>
      <c r="B39" s="17" t="s">
        <v>67</v>
      </c>
      <c r="C39" s="16">
        <v>24</v>
      </c>
      <c r="D39" s="16">
        <v>24</v>
      </c>
      <c r="E39" s="16">
        <v>24</v>
      </c>
      <c r="F39" s="13"/>
      <c r="G39" s="13"/>
    </row>
    <row r="40" spans="1:7">
      <c r="A40" s="24" t="s">
        <v>68</v>
      </c>
      <c r="B40" s="25"/>
      <c r="C40" s="12">
        <f>C10+C18+C23+C31+C36</f>
        <v>1691751.5999999996</v>
      </c>
      <c r="D40" s="12">
        <f>D10+D18+D23+D31+D36</f>
        <v>1642286.0999999999</v>
      </c>
      <c r="E40" s="12">
        <f>E10+E18+E23+E31+E36</f>
        <v>1758735.4000000001</v>
      </c>
      <c r="F40" s="13"/>
      <c r="G40" s="13"/>
    </row>
    <row r="41" spans="1:7" ht="31.5">
      <c r="A41" s="10" t="s">
        <v>69</v>
      </c>
      <c r="B41" s="23" t="s">
        <v>70</v>
      </c>
      <c r="C41" s="12">
        <f>SUM(C42:C51)</f>
        <v>68290.399999999994</v>
      </c>
      <c r="D41" s="12">
        <f>SUM(D42:D51)</f>
        <v>83128.7</v>
      </c>
      <c r="E41" s="12">
        <f>SUM(E42:E51)</f>
        <v>82984.7</v>
      </c>
      <c r="F41" s="13"/>
      <c r="G41" s="13"/>
    </row>
    <row r="42" spans="1:7" ht="78.75">
      <c r="A42" s="26" t="s">
        <v>71</v>
      </c>
      <c r="B42" s="27" t="s">
        <v>72</v>
      </c>
      <c r="C42" s="16">
        <v>40000</v>
      </c>
      <c r="D42" s="16">
        <v>55288.7</v>
      </c>
      <c r="E42" s="16">
        <v>55288.7</v>
      </c>
      <c r="F42" s="13"/>
      <c r="G42" s="13"/>
    </row>
    <row r="43" spans="1:7" ht="78.75">
      <c r="A43" s="26" t="s">
        <v>73</v>
      </c>
      <c r="B43" s="27" t="s">
        <v>74</v>
      </c>
      <c r="C43" s="16">
        <v>8104.3</v>
      </c>
      <c r="D43" s="16">
        <v>8104.3</v>
      </c>
      <c r="E43" s="16">
        <v>8104.3</v>
      </c>
      <c r="F43" s="13"/>
      <c r="G43" s="13"/>
    </row>
    <row r="44" spans="1:7" ht="78.75">
      <c r="A44" s="26" t="s">
        <v>75</v>
      </c>
      <c r="B44" s="27" t="s">
        <v>76</v>
      </c>
      <c r="C44" s="16">
        <v>333.5</v>
      </c>
      <c r="D44" s="16">
        <v>14.9</v>
      </c>
      <c r="E44" s="16">
        <v>14.9</v>
      </c>
      <c r="F44" s="13"/>
      <c r="G44" s="13"/>
    </row>
    <row r="45" spans="1:7" ht="78.75">
      <c r="A45" s="26" t="s">
        <v>77</v>
      </c>
      <c r="B45" s="27" t="s">
        <v>76</v>
      </c>
      <c r="C45" s="16">
        <v>10.199999999999999</v>
      </c>
      <c r="D45" s="16">
        <v>0</v>
      </c>
      <c r="E45" s="16">
        <v>0</v>
      </c>
      <c r="F45" s="13"/>
      <c r="G45" s="13"/>
    </row>
    <row r="46" spans="1:7" ht="78.75">
      <c r="A46" s="26" t="s">
        <v>78</v>
      </c>
      <c r="B46" s="27" t="s">
        <v>76</v>
      </c>
      <c r="C46" s="16">
        <v>1100</v>
      </c>
      <c r="D46" s="16">
        <v>787</v>
      </c>
      <c r="E46" s="16">
        <v>787</v>
      </c>
      <c r="F46" s="13"/>
      <c r="G46" s="13"/>
    </row>
    <row r="47" spans="1:7" ht="78.75">
      <c r="A47" s="26" t="s">
        <v>79</v>
      </c>
      <c r="B47" s="27" t="s">
        <v>76</v>
      </c>
      <c r="C47" s="16">
        <v>176.2</v>
      </c>
      <c r="D47" s="16">
        <v>205</v>
      </c>
      <c r="E47" s="16">
        <v>205</v>
      </c>
      <c r="F47" s="13"/>
      <c r="G47" s="13"/>
    </row>
    <row r="48" spans="1:7" ht="31.5">
      <c r="A48" s="26" t="s">
        <v>80</v>
      </c>
      <c r="B48" s="28" t="s">
        <v>81</v>
      </c>
      <c r="C48" s="16">
        <v>8925</v>
      </c>
      <c r="D48" s="16">
        <v>9918</v>
      </c>
      <c r="E48" s="16">
        <v>9918</v>
      </c>
      <c r="F48" s="13"/>
      <c r="G48" s="13"/>
    </row>
    <row r="49" spans="1:7" ht="126">
      <c r="A49" s="26" t="s">
        <v>82</v>
      </c>
      <c r="B49" s="27" t="s">
        <v>83</v>
      </c>
      <c r="C49" s="16">
        <v>0.1</v>
      </c>
      <c r="D49" s="16">
        <v>0</v>
      </c>
      <c r="E49" s="16">
        <v>0</v>
      </c>
      <c r="F49" s="13"/>
      <c r="G49" s="13"/>
    </row>
    <row r="50" spans="1:7" ht="63">
      <c r="A50" s="26" t="s">
        <v>84</v>
      </c>
      <c r="B50" s="27" t="s">
        <v>85</v>
      </c>
      <c r="C50" s="16">
        <v>641.1</v>
      </c>
      <c r="D50" s="16">
        <v>325</v>
      </c>
      <c r="E50" s="16">
        <v>325</v>
      </c>
    </row>
    <row r="51" spans="1:7" ht="78.75">
      <c r="A51" s="26" t="s">
        <v>86</v>
      </c>
      <c r="B51" s="17" t="s">
        <v>87</v>
      </c>
      <c r="C51" s="16">
        <v>9000</v>
      </c>
      <c r="D51" s="16">
        <v>8485.7999999999993</v>
      </c>
      <c r="E51" s="16">
        <v>8341.7999999999993</v>
      </c>
    </row>
    <row r="52" spans="1:7">
      <c r="A52" s="10" t="s">
        <v>88</v>
      </c>
      <c r="B52" s="11" t="s">
        <v>89</v>
      </c>
      <c r="C52" s="12">
        <f>SUM(C53:C55)</f>
        <v>3200</v>
      </c>
      <c r="D52" s="12">
        <f>SUM(D53:D55)</f>
        <v>2218.8000000000002</v>
      </c>
      <c r="E52" s="12">
        <f>SUM(E53:E55)</f>
        <v>2307.6999999999998</v>
      </c>
      <c r="F52" s="3"/>
      <c r="G52" s="3"/>
    </row>
    <row r="53" spans="1:7" ht="78.75">
      <c r="A53" s="8" t="s">
        <v>90</v>
      </c>
      <c r="B53" s="17" t="s">
        <v>91</v>
      </c>
      <c r="C53" s="16">
        <v>1578</v>
      </c>
      <c r="D53" s="16">
        <v>652.20000000000005</v>
      </c>
      <c r="E53" s="16">
        <v>678.3</v>
      </c>
      <c r="F53" s="3"/>
      <c r="G53" s="3"/>
    </row>
    <row r="54" spans="1:7" ht="63">
      <c r="A54" s="8" t="s">
        <v>92</v>
      </c>
      <c r="B54" s="17" t="s">
        <v>93</v>
      </c>
      <c r="C54" s="16">
        <v>492</v>
      </c>
      <c r="D54" s="16">
        <v>617.29999999999995</v>
      </c>
      <c r="E54" s="16">
        <v>642.1</v>
      </c>
      <c r="F54" s="3"/>
      <c r="G54" s="3"/>
    </row>
    <row r="55" spans="1:7" ht="63">
      <c r="A55" s="8" t="s">
        <v>94</v>
      </c>
      <c r="B55" s="17" t="s">
        <v>95</v>
      </c>
      <c r="C55" s="16">
        <v>1130</v>
      </c>
      <c r="D55" s="16">
        <v>949.3</v>
      </c>
      <c r="E55" s="16">
        <v>987.3</v>
      </c>
      <c r="F55" s="3"/>
      <c r="G55" s="3"/>
    </row>
    <row r="56" spans="1:7" ht="31.5">
      <c r="A56" s="10" t="s">
        <v>96</v>
      </c>
      <c r="B56" s="11" t="s">
        <v>97</v>
      </c>
      <c r="C56" s="12">
        <f>C57+C62</f>
        <v>15138.599999999999</v>
      </c>
      <c r="D56" s="12">
        <f>D57+D62</f>
        <v>18338.8</v>
      </c>
      <c r="E56" s="12">
        <f>E57+E62</f>
        <v>18257.3</v>
      </c>
      <c r="F56" s="3"/>
      <c r="G56" s="3"/>
    </row>
    <row r="57" spans="1:7" ht="31.5">
      <c r="A57" s="8" t="s">
        <v>98</v>
      </c>
      <c r="B57" s="17" t="s">
        <v>99</v>
      </c>
      <c r="C57" s="12">
        <f>SUM(C58:C61)</f>
        <v>11304.3</v>
      </c>
      <c r="D57" s="12">
        <f>SUM(D58:D61)</f>
        <v>16804.7</v>
      </c>
      <c r="E57" s="12">
        <f>SUM(E58:E61)</f>
        <v>16804.7</v>
      </c>
      <c r="F57" s="3"/>
      <c r="G57" s="3"/>
    </row>
    <row r="58" spans="1:7" ht="31.5">
      <c r="A58" s="8" t="s">
        <v>100</v>
      </c>
      <c r="B58" s="17" t="s">
        <v>99</v>
      </c>
      <c r="C58" s="16">
        <v>2631.8</v>
      </c>
      <c r="D58" s="16">
        <v>2910</v>
      </c>
      <c r="E58" s="16">
        <v>2910</v>
      </c>
      <c r="F58" s="3"/>
      <c r="G58" s="3"/>
    </row>
    <row r="59" spans="1:7" ht="78.75">
      <c r="A59" s="8" t="s">
        <v>101</v>
      </c>
      <c r="B59" s="17" t="s">
        <v>102</v>
      </c>
      <c r="C59" s="16">
        <v>7842</v>
      </c>
      <c r="D59" s="16">
        <v>12936</v>
      </c>
      <c r="E59" s="16">
        <v>12936</v>
      </c>
      <c r="F59" s="3"/>
      <c r="G59" s="3"/>
    </row>
    <row r="60" spans="1:7" ht="31.5">
      <c r="A60" s="8" t="s">
        <v>103</v>
      </c>
      <c r="B60" s="17" t="s">
        <v>99</v>
      </c>
      <c r="C60" s="16">
        <v>1.1000000000000001</v>
      </c>
      <c r="D60" s="16">
        <v>0</v>
      </c>
      <c r="E60" s="16">
        <v>0</v>
      </c>
      <c r="F60" s="3"/>
      <c r="G60" s="3"/>
    </row>
    <row r="61" spans="1:7" ht="31.5">
      <c r="A61" s="8" t="s">
        <v>104</v>
      </c>
      <c r="B61" s="17" t="s">
        <v>99</v>
      </c>
      <c r="C61" s="16">
        <v>829.4</v>
      </c>
      <c r="D61" s="16">
        <v>958.7</v>
      </c>
      <c r="E61" s="16">
        <v>958.7</v>
      </c>
      <c r="F61" s="3"/>
      <c r="G61" s="3"/>
    </row>
    <row r="62" spans="1:7">
      <c r="A62" s="10" t="s">
        <v>105</v>
      </c>
      <c r="B62" s="11" t="s">
        <v>106</v>
      </c>
      <c r="C62" s="12">
        <f>C63+C67</f>
        <v>3834.3</v>
      </c>
      <c r="D62" s="12">
        <f>D63+D67</f>
        <v>1534.1</v>
      </c>
      <c r="E62" s="12">
        <f>E63+E67</f>
        <v>1452.6</v>
      </c>
      <c r="F62" s="3"/>
      <c r="G62" s="3"/>
    </row>
    <row r="63" spans="1:7" ht="47.25">
      <c r="A63" s="8" t="s">
        <v>107</v>
      </c>
      <c r="B63" s="17" t="s">
        <v>108</v>
      </c>
      <c r="C63" s="16">
        <f>SUM(C64:C66)</f>
        <v>1473.5</v>
      </c>
      <c r="D63" s="16">
        <f>D64+D66</f>
        <v>990</v>
      </c>
      <c r="E63" s="16">
        <f>E64+E66</f>
        <v>908.5</v>
      </c>
      <c r="F63" s="3"/>
      <c r="G63" s="3"/>
    </row>
    <row r="64" spans="1:7" ht="47.25">
      <c r="A64" s="8" t="s">
        <v>109</v>
      </c>
      <c r="B64" s="17" t="s">
        <v>108</v>
      </c>
      <c r="C64" s="16">
        <v>274.3</v>
      </c>
      <c r="D64" s="16">
        <v>22.8</v>
      </c>
      <c r="E64" s="16">
        <v>22.8</v>
      </c>
      <c r="F64" s="3"/>
      <c r="G64" s="3"/>
    </row>
    <row r="65" spans="1:7" ht="47.25">
      <c r="A65" s="8" t="s">
        <v>110</v>
      </c>
      <c r="B65" s="17" t="s">
        <v>108</v>
      </c>
      <c r="C65" s="16">
        <v>6.1</v>
      </c>
      <c r="D65" s="16">
        <v>0</v>
      </c>
      <c r="E65" s="16">
        <v>0</v>
      </c>
      <c r="F65" s="3"/>
      <c r="G65" s="3"/>
    </row>
    <row r="66" spans="1:7" ht="47.25">
      <c r="A66" s="8" t="s">
        <v>111</v>
      </c>
      <c r="B66" s="17" t="s">
        <v>108</v>
      </c>
      <c r="C66" s="16">
        <v>1193.0999999999999</v>
      </c>
      <c r="D66" s="16">
        <v>967.2</v>
      </c>
      <c r="E66" s="16">
        <v>885.7</v>
      </c>
      <c r="F66" s="3"/>
      <c r="G66" s="3"/>
    </row>
    <row r="67" spans="1:7" ht="31.5">
      <c r="A67" s="8" t="s">
        <v>112</v>
      </c>
      <c r="B67" s="17" t="s">
        <v>113</v>
      </c>
      <c r="C67" s="16">
        <f>SUM(C68:C73)</f>
        <v>2360.8000000000002</v>
      </c>
      <c r="D67" s="16">
        <f>D68+D69+D70</f>
        <v>544.1</v>
      </c>
      <c r="E67" s="16">
        <f>E68+E69+E70</f>
        <v>544.1</v>
      </c>
      <c r="F67" s="3"/>
      <c r="G67" s="3"/>
    </row>
    <row r="68" spans="1:7" ht="31.5">
      <c r="A68" s="8" t="s">
        <v>114</v>
      </c>
      <c r="B68" s="17" t="s">
        <v>113</v>
      </c>
      <c r="C68" s="16">
        <v>412.6</v>
      </c>
      <c r="D68" s="16">
        <v>268.3</v>
      </c>
      <c r="E68" s="16">
        <v>268.3</v>
      </c>
      <c r="F68" s="3"/>
      <c r="G68" s="3"/>
    </row>
    <row r="69" spans="1:7" ht="31.5">
      <c r="A69" s="8" t="s">
        <v>115</v>
      </c>
      <c r="B69" s="17" t="s">
        <v>113</v>
      </c>
      <c r="C69" s="16">
        <v>36.6</v>
      </c>
      <c r="D69" s="16">
        <v>11.1</v>
      </c>
      <c r="E69" s="16">
        <v>11.1</v>
      </c>
      <c r="F69" s="3"/>
      <c r="G69" s="3"/>
    </row>
    <row r="70" spans="1:7" ht="31.5">
      <c r="A70" s="8" t="s">
        <v>116</v>
      </c>
      <c r="B70" s="17" t="s">
        <v>113</v>
      </c>
      <c r="C70" s="16">
        <v>1110</v>
      </c>
      <c r="D70" s="16">
        <v>264.7</v>
      </c>
      <c r="E70" s="16">
        <v>264.7</v>
      </c>
      <c r="G70" s="3"/>
    </row>
    <row r="71" spans="1:7" ht="31.5">
      <c r="A71" s="8" t="s">
        <v>117</v>
      </c>
      <c r="B71" s="17" t="s">
        <v>113</v>
      </c>
      <c r="C71" s="16">
        <v>729.5</v>
      </c>
      <c r="D71" s="16">
        <v>0</v>
      </c>
      <c r="E71" s="16">
        <v>0</v>
      </c>
      <c r="G71" s="3"/>
    </row>
    <row r="72" spans="1:7" ht="31.5">
      <c r="A72" s="8" t="s">
        <v>118</v>
      </c>
      <c r="B72" s="17" t="s">
        <v>113</v>
      </c>
      <c r="C72" s="16">
        <v>0.8</v>
      </c>
      <c r="D72" s="16">
        <v>0</v>
      </c>
      <c r="E72" s="16">
        <v>0</v>
      </c>
      <c r="G72" s="3"/>
    </row>
    <row r="73" spans="1:7" ht="31.5">
      <c r="A73" s="8" t="s">
        <v>119</v>
      </c>
      <c r="B73" s="17" t="s">
        <v>113</v>
      </c>
      <c r="C73" s="16">
        <v>71.3</v>
      </c>
      <c r="D73" s="16">
        <v>0</v>
      </c>
      <c r="E73" s="16">
        <v>0</v>
      </c>
      <c r="G73" s="3"/>
    </row>
    <row r="74" spans="1:7" ht="31.5">
      <c r="A74" s="10" t="s">
        <v>120</v>
      </c>
      <c r="B74" s="11" t="s">
        <v>121</v>
      </c>
      <c r="C74" s="12">
        <f>SUM(C75:C84)</f>
        <v>45847.7</v>
      </c>
      <c r="D74" s="12">
        <f>SUM(D75:D84)</f>
        <v>26491.9</v>
      </c>
      <c r="E74" s="12">
        <f>SUM(E75:E84)</f>
        <v>26367.5</v>
      </c>
      <c r="G74" s="3"/>
    </row>
    <row r="75" spans="1:7" ht="94.5">
      <c r="A75" s="18" t="s">
        <v>122</v>
      </c>
      <c r="B75" s="17" t="s">
        <v>123</v>
      </c>
      <c r="C75" s="16">
        <v>7.9</v>
      </c>
      <c r="D75" s="16">
        <v>14.1</v>
      </c>
      <c r="E75" s="16">
        <v>14.1</v>
      </c>
      <c r="G75" s="3"/>
    </row>
    <row r="76" spans="1:7" ht="94.5">
      <c r="A76" s="18" t="s">
        <v>124</v>
      </c>
      <c r="B76" s="17" t="s">
        <v>123</v>
      </c>
      <c r="C76" s="16">
        <v>3.5</v>
      </c>
      <c r="D76" s="16">
        <v>0</v>
      </c>
      <c r="E76" s="16">
        <v>0</v>
      </c>
      <c r="G76" s="3"/>
    </row>
    <row r="77" spans="1:7" ht="94.5">
      <c r="A77" s="8" t="s">
        <v>125</v>
      </c>
      <c r="B77" s="17" t="s">
        <v>126</v>
      </c>
      <c r="C77" s="16">
        <v>6643.8</v>
      </c>
      <c r="D77" s="16">
        <v>2432.3000000000002</v>
      </c>
      <c r="E77" s="16">
        <v>2307.9</v>
      </c>
      <c r="G77" s="3"/>
    </row>
    <row r="78" spans="1:7" ht="94.5">
      <c r="A78" s="18" t="s">
        <v>127</v>
      </c>
      <c r="B78" s="17" t="s">
        <v>128</v>
      </c>
      <c r="C78" s="16">
        <v>50.4</v>
      </c>
      <c r="D78" s="16">
        <v>0</v>
      </c>
      <c r="E78" s="16">
        <v>0</v>
      </c>
      <c r="F78" s="30"/>
      <c r="G78" s="3"/>
    </row>
    <row r="79" spans="1:7" ht="94.5">
      <c r="A79" s="18" t="s">
        <v>129</v>
      </c>
      <c r="B79" s="17" t="s">
        <v>128</v>
      </c>
      <c r="C79" s="16">
        <v>19.5</v>
      </c>
      <c r="D79" s="16">
        <v>0</v>
      </c>
      <c r="E79" s="16">
        <v>0</v>
      </c>
      <c r="F79" s="30"/>
      <c r="G79" s="3"/>
    </row>
    <row r="80" spans="1:7" ht="94.5">
      <c r="A80" s="8" t="s">
        <v>130</v>
      </c>
      <c r="B80" s="17" t="s">
        <v>131</v>
      </c>
      <c r="C80" s="16">
        <v>85.6</v>
      </c>
      <c r="D80" s="16">
        <v>195.5</v>
      </c>
      <c r="E80" s="16">
        <v>195.5</v>
      </c>
      <c r="G80" s="3"/>
    </row>
    <row r="81" spans="1:7" ht="47.25">
      <c r="A81" s="26" t="s">
        <v>132</v>
      </c>
      <c r="B81" s="17" t="s">
        <v>133</v>
      </c>
      <c r="C81" s="16">
        <v>29230</v>
      </c>
      <c r="D81" s="16">
        <v>20250</v>
      </c>
      <c r="E81" s="16">
        <v>20250</v>
      </c>
      <c r="G81" s="3"/>
    </row>
    <row r="82" spans="1:7" ht="63">
      <c r="A82" s="26" t="s">
        <v>134</v>
      </c>
      <c r="B82" s="17" t="s">
        <v>135</v>
      </c>
      <c r="C82" s="16">
        <v>2400</v>
      </c>
      <c r="D82" s="16">
        <v>1800</v>
      </c>
      <c r="E82" s="16">
        <v>1800</v>
      </c>
      <c r="G82" s="3"/>
    </row>
    <row r="83" spans="1:7" ht="94.5">
      <c r="A83" s="26" t="s">
        <v>136</v>
      </c>
      <c r="B83" s="28" t="s">
        <v>137</v>
      </c>
      <c r="C83" s="16">
        <v>7100</v>
      </c>
      <c r="D83" s="16">
        <v>1800</v>
      </c>
      <c r="E83" s="16">
        <v>1800</v>
      </c>
      <c r="G83" s="3"/>
    </row>
    <row r="84" spans="1:7" ht="47.25">
      <c r="A84" s="26" t="s">
        <v>138</v>
      </c>
      <c r="B84" s="28" t="s">
        <v>139</v>
      </c>
      <c r="C84" s="16">
        <v>307</v>
      </c>
      <c r="D84" s="16">
        <v>0</v>
      </c>
      <c r="E84" s="16">
        <v>0</v>
      </c>
      <c r="G84" s="3"/>
    </row>
    <row r="85" spans="1:7">
      <c r="A85" s="10" t="s">
        <v>140</v>
      </c>
      <c r="B85" s="11" t="s">
        <v>141</v>
      </c>
      <c r="C85" s="31">
        <f>SUM(C86:C129)</f>
        <v>11570.1</v>
      </c>
      <c r="D85" s="31">
        <f>SUM(D86:D127)</f>
        <v>14080</v>
      </c>
      <c r="E85" s="31">
        <f>SUM(E86:E127)</f>
        <v>14080</v>
      </c>
      <c r="G85" s="3"/>
    </row>
    <row r="86" spans="1:7" ht="94.5">
      <c r="A86" s="18" t="s">
        <v>142</v>
      </c>
      <c r="B86" s="17" t="s">
        <v>143</v>
      </c>
      <c r="C86" s="32">
        <v>70</v>
      </c>
      <c r="D86" s="32">
        <v>20.8</v>
      </c>
      <c r="E86" s="32">
        <v>20.8</v>
      </c>
      <c r="G86" s="3"/>
    </row>
    <row r="87" spans="1:7" ht="94.5">
      <c r="A87" s="18" t="s">
        <v>144</v>
      </c>
      <c r="B87" s="17" t="s">
        <v>143</v>
      </c>
      <c r="C87" s="32">
        <v>50</v>
      </c>
      <c r="D87" s="32">
        <v>21.2</v>
      </c>
      <c r="E87" s="32">
        <v>21.2</v>
      </c>
      <c r="F87" s="3"/>
      <c r="G87" s="3"/>
    </row>
    <row r="88" spans="1:7" ht="110.25">
      <c r="A88" s="18" t="s">
        <v>145</v>
      </c>
      <c r="B88" s="28" t="s">
        <v>146</v>
      </c>
      <c r="C88" s="32">
        <v>37</v>
      </c>
      <c r="D88" s="32">
        <v>20.100000000000001</v>
      </c>
      <c r="E88" s="32">
        <v>20.100000000000001</v>
      </c>
      <c r="F88" s="3"/>
      <c r="G88" s="3"/>
    </row>
    <row r="89" spans="1:7" ht="110.25">
      <c r="A89" s="18" t="s">
        <v>147</v>
      </c>
      <c r="B89" s="28" t="s">
        <v>146</v>
      </c>
      <c r="C89" s="32">
        <v>110</v>
      </c>
      <c r="D89" s="32">
        <v>100.8</v>
      </c>
      <c r="E89" s="32">
        <v>100.8</v>
      </c>
      <c r="F89" s="3"/>
      <c r="G89" s="3"/>
    </row>
    <row r="90" spans="1:7" ht="94.5">
      <c r="A90" s="33" t="s">
        <v>148</v>
      </c>
      <c r="B90" s="34" t="s">
        <v>149</v>
      </c>
      <c r="C90" s="32">
        <v>3.8</v>
      </c>
      <c r="D90" s="32">
        <v>4.0999999999999996</v>
      </c>
      <c r="E90" s="32">
        <v>4.0999999999999996</v>
      </c>
      <c r="F90" s="3"/>
      <c r="G90" s="3"/>
    </row>
    <row r="91" spans="1:7" ht="94.5">
      <c r="A91" s="33" t="s">
        <v>150</v>
      </c>
      <c r="B91" s="34" t="s">
        <v>149</v>
      </c>
      <c r="C91" s="32">
        <v>20</v>
      </c>
      <c r="D91" s="32">
        <v>13</v>
      </c>
      <c r="E91" s="32">
        <v>13</v>
      </c>
      <c r="F91" s="3"/>
      <c r="G91" s="3"/>
    </row>
    <row r="92" spans="1:7" ht="78.75">
      <c r="A92" s="26" t="s">
        <v>151</v>
      </c>
      <c r="B92" s="17" t="s">
        <v>152</v>
      </c>
      <c r="C92" s="32">
        <v>265</v>
      </c>
      <c r="D92" s="32">
        <v>10</v>
      </c>
      <c r="E92" s="32">
        <v>10</v>
      </c>
      <c r="F92" s="3"/>
      <c r="G92" s="3"/>
    </row>
    <row r="93" spans="1:7" ht="94.5">
      <c r="A93" s="33" t="s">
        <v>153</v>
      </c>
      <c r="B93" s="34" t="s">
        <v>154</v>
      </c>
      <c r="C93" s="32">
        <v>17.5</v>
      </c>
      <c r="D93" s="32">
        <v>7.2</v>
      </c>
      <c r="E93" s="32">
        <v>7.2</v>
      </c>
      <c r="F93" s="3"/>
      <c r="G93" s="3"/>
    </row>
    <row r="94" spans="1:7" ht="94.5">
      <c r="A94" s="33" t="s">
        <v>155</v>
      </c>
      <c r="B94" s="34" t="s">
        <v>156</v>
      </c>
      <c r="C94" s="32">
        <v>90</v>
      </c>
      <c r="D94" s="32">
        <v>0</v>
      </c>
      <c r="E94" s="32">
        <v>0</v>
      </c>
      <c r="F94" s="3"/>
      <c r="G94" s="3"/>
    </row>
    <row r="95" spans="1:7" ht="94.5">
      <c r="A95" s="33" t="s">
        <v>157</v>
      </c>
      <c r="B95" s="34" t="s">
        <v>158</v>
      </c>
      <c r="C95" s="32">
        <v>7.4</v>
      </c>
      <c r="D95" s="32">
        <v>60</v>
      </c>
      <c r="E95" s="32">
        <v>60</v>
      </c>
      <c r="F95" s="3"/>
      <c r="G95" s="3"/>
    </row>
    <row r="96" spans="1:7" ht="94.5">
      <c r="A96" s="33" t="s">
        <v>159</v>
      </c>
      <c r="B96" s="35" t="s">
        <v>160</v>
      </c>
      <c r="C96" s="32">
        <v>1.5</v>
      </c>
      <c r="D96" s="32">
        <v>0</v>
      </c>
      <c r="E96" s="32">
        <v>0</v>
      </c>
      <c r="F96" s="3"/>
      <c r="G96" s="3"/>
    </row>
    <row r="97" spans="1:7" ht="63.75" customHeight="1">
      <c r="A97" s="36" t="s">
        <v>161</v>
      </c>
      <c r="B97" s="34" t="s">
        <v>162</v>
      </c>
      <c r="C97" s="32">
        <v>16.7</v>
      </c>
      <c r="D97" s="32">
        <v>4.8</v>
      </c>
      <c r="E97" s="32">
        <v>4.8</v>
      </c>
      <c r="F97" s="3"/>
      <c r="G97" s="3"/>
    </row>
    <row r="98" spans="1:7" ht="110.25">
      <c r="A98" s="36" t="s">
        <v>163</v>
      </c>
      <c r="B98" s="34" t="s">
        <v>164</v>
      </c>
      <c r="C98" s="32">
        <v>365.5</v>
      </c>
      <c r="D98" s="32">
        <v>328.8</v>
      </c>
      <c r="E98" s="32">
        <v>328.8</v>
      </c>
      <c r="F98" s="3"/>
      <c r="G98" s="3"/>
    </row>
    <row r="99" spans="1:7" ht="126">
      <c r="A99" s="36" t="s">
        <v>165</v>
      </c>
      <c r="B99" s="34" t="s">
        <v>166</v>
      </c>
      <c r="C99" s="32">
        <v>27.7</v>
      </c>
      <c r="D99" s="32">
        <v>65.3</v>
      </c>
      <c r="E99" s="32">
        <v>65.3</v>
      </c>
      <c r="F99" s="3"/>
      <c r="G99" s="3"/>
    </row>
    <row r="100" spans="1:7" ht="94.5">
      <c r="A100" s="36" t="s">
        <v>167</v>
      </c>
      <c r="B100" s="34" t="s">
        <v>168</v>
      </c>
      <c r="C100" s="32">
        <v>10.1</v>
      </c>
      <c r="D100" s="32">
        <v>7.2</v>
      </c>
      <c r="E100" s="32">
        <v>7.2</v>
      </c>
      <c r="F100" s="3"/>
      <c r="G100" s="3"/>
    </row>
    <row r="101" spans="1:7" ht="78.75">
      <c r="A101" s="26" t="s">
        <v>169</v>
      </c>
      <c r="B101" s="17" t="s">
        <v>170</v>
      </c>
      <c r="C101" s="32">
        <v>0.2</v>
      </c>
      <c r="D101" s="32">
        <v>0</v>
      </c>
      <c r="E101" s="32">
        <v>0</v>
      </c>
      <c r="F101" s="3"/>
      <c r="G101" s="3"/>
    </row>
    <row r="102" spans="1:7" ht="78.75">
      <c r="A102" s="26" t="s">
        <v>171</v>
      </c>
      <c r="B102" s="17" t="s">
        <v>170</v>
      </c>
      <c r="C102" s="32">
        <v>345</v>
      </c>
      <c r="D102" s="32">
        <v>180</v>
      </c>
      <c r="E102" s="32">
        <v>180</v>
      </c>
      <c r="F102" s="3"/>
      <c r="G102" s="3"/>
    </row>
    <row r="103" spans="1:7" ht="78.75">
      <c r="A103" s="26" t="s">
        <v>172</v>
      </c>
      <c r="B103" s="37" t="s">
        <v>170</v>
      </c>
      <c r="C103" s="32">
        <v>6</v>
      </c>
      <c r="D103" s="32">
        <v>0</v>
      </c>
      <c r="E103" s="32">
        <v>0</v>
      </c>
      <c r="F103" s="3"/>
      <c r="G103" s="3"/>
    </row>
    <row r="104" spans="1:7" ht="94.5">
      <c r="A104" s="26" t="s">
        <v>173</v>
      </c>
      <c r="B104" s="17" t="s">
        <v>174</v>
      </c>
      <c r="C104" s="32">
        <v>53</v>
      </c>
      <c r="D104" s="32">
        <v>25</v>
      </c>
      <c r="E104" s="32">
        <v>25</v>
      </c>
      <c r="F104" s="3"/>
      <c r="G104" s="3"/>
    </row>
    <row r="105" spans="1:7" ht="94.5">
      <c r="A105" s="26" t="s">
        <v>175</v>
      </c>
      <c r="B105" s="17" t="s">
        <v>176</v>
      </c>
      <c r="C105" s="32">
        <v>663</v>
      </c>
      <c r="D105" s="32">
        <v>283</v>
      </c>
      <c r="E105" s="32">
        <v>283</v>
      </c>
      <c r="F105" s="3"/>
      <c r="G105" s="3"/>
    </row>
    <row r="106" spans="1:7" ht="63">
      <c r="A106" s="36" t="s">
        <v>177</v>
      </c>
      <c r="B106" s="34" t="s">
        <v>178</v>
      </c>
      <c r="C106" s="32">
        <v>76.099999999999994</v>
      </c>
      <c r="D106" s="32">
        <v>65.400000000000006</v>
      </c>
      <c r="E106" s="32">
        <v>65.400000000000006</v>
      </c>
      <c r="F106" s="3"/>
      <c r="G106" s="3"/>
    </row>
    <row r="107" spans="1:7" ht="78.75">
      <c r="A107" s="36" t="s">
        <v>179</v>
      </c>
      <c r="B107" s="34" t="s">
        <v>180</v>
      </c>
      <c r="C107" s="32">
        <v>890.4</v>
      </c>
      <c r="D107" s="32">
        <v>0</v>
      </c>
      <c r="E107" s="32">
        <v>0</v>
      </c>
      <c r="F107" s="3"/>
      <c r="G107" s="3"/>
    </row>
    <row r="108" spans="1:7" ht="78.75">
      <c r="A108" s="36" t="s">
        <v>181</v>
      </c>
      <c r="B108" s="34" t="s">
        <v>180</v>
      </c>
      <c r="C108" s="32">
        <v>0.4</v>
      </c>
      <c r="D108" s="32">
        <v>0</v>
      </c>
      <c r="E108" s="32">
        <v>0</v>
      </c>
      <c r="F108" s="3"/>
      <c r="G108" s="3"/>
    </row>
    <row r="109" spans="1:7" ht="78.75">
      <c r="A109" s="36" t="s">
        <v>182</v>
      </c>
      <c r="B109" s="34" t="s">
        <v>180</v>
      </c>
      <c r="C109" s="32">
        <v>0.7</v>
      </c>
      <c r="D109" s="32">
        <v>2.8</v>
      </c>
      <c r="E109" s="32">
        <v>2.8</v>
      </c>
      <c r="F109" s="3"/>
      <c r="G109" s="3"/>
    </row>
    <row r="110" spans="1:7" ht="78.75">
      <c r="A110" s="36" t="s">
        <v>183</v>
      </c>
      <c r="B110" s="34" t="s">
        <v>180</v>
      </c>
      <c r="C110" s="32">
        <v>69.8</v>
      </c>
      <c r="D110" s="32">
        <v>0</v>
      </c>
      <c r="E110" s="32">
        <v>0</v>
      </c>
      <c r="F110" s="3"/>
      <c r="G110" s="3"/>
    </row>
    <row r="111" spans="1:7" ht="78.75">
      <c r="A111" s="26" t="s">
        <v>184</v>
      </c>
      <c r="B111" s="17" t="s">
        <v>185</v>
      </c>
      <c r="C111" s="32">
        <v>7343.5</v>
      </c>
      <c r="D111" s="32">
        <v>455.5</v>
      </c>
      <c r="E111" s="32">
        <v>455.5</v>
      </c>
      <c r="F111" s="3"/>
      <c r="G111" s="3"/>
    </row>
    <row r="112" spans="1:7" ht="47.25">
      <c r="A112" s="26" t="s">
        <v>186</v>
      </c>
      <c r="B112" s="17" t="s">
        <v>187</v>
      </c>
      <c r="C112" s="32">
        <v>12.2</v>
      </c>
      <c r="D112" s="32">
        <v>0</v>
      </c>
      <c r="E112" s="32">
        <v>0</v>
      </c>
      <c r="F112" s="3"/>
      <c r="G112" s="3"/>
    </row>
    <row r="113" spans="1:7" ht="47.25">
      <c r="A113" s="26" t="s">
        <v>188</v>
      </c>
      <c r="B113" s="17" t="s">
        <v>187</v>
      </c>
      <c r="C113" s="32">
        <v>13.2</v>
      </c>
      <c r="D113" s="32">
        <v>0</v>
      </c>
      <c r="E113" s="32">
        <v>0</v>
      </c>
      <c r="F113" s="3"/>
      <c r="G113" s="3"/>
    </row>
    <row r="114" spans="1:7" ht="173.25">
      <c r="A114" s="36" t="s">
        <v>189</v>
      </c>
      <c r="B114" s="34" t="s">
        <v>190</v>
      </c>
      <c r="C114" s="32">
        <v>135.80000000000001</v>
      </c>
      <c r="D114" s="32">
        <v>41.5</v>
      </c>
      <c r="E114" s="32">
        <v>41.5</v>
      </c>
      <c r="F114" s="3"/>
      <c r="G114" s="3"/>
    </row>
    <row r="115" spans="1:7" ht="63">
      <c r="A115" s="36" t="s">
        <v>191</v>
      </c>
      <c r="B115" s="34" t="s">
        <v>192</v>
      </c>
      <c r="C115" s="32">
        <v>96.8</v>
      </c>
      <c r="D115" s="32">
        <v>0</v>
      </c>
      <c r="E115" s="32">
        <v>0</v>
      </c>
      <c r="F115" s="3"/>
      <c r="G115" s="3"/>
    </row>
    <row r="116" spans="1:7" ht="78.75">
      <c r="A116" s="26" t="s">
        <v>193</v>
      </c>
      <c r="B116" s="17" t="s">
        <v>194</v>
      </c>
      <c r="C116" s="32">
        <v>0</v>
      </c>
      <c r="D116" s="32">
        <v>3.4</v>
      </c>
      <c r="E116" s="32">
        <v>3.4</v>
      </c>
      <c r="F116" s="3"/>
      <c r="G116" s="3"/>
    </row>
    <row r="117" spans="1:7" ht="78.75">
      <c r="A117" s="26" t="s">
        <v>195</v>
      </c>
      <c r="B117" s="17" t="s">
        <v>194</v>
      </c>
      <c r="C117" s="32">
        <v>20</v>
      </c>
      <c r="D117" s="32">
        <v>60</v>
      </c>
      <c r="E117" s="32">
        <v>60</v>
      </c>
      <c r="F117" s="3"/>
      <c r="G117" s="3"/>
    </row>
    <row r="118" spans="1:7" ht="69" customHeight="1">
      <c r="A118" s="26" t="s">
        <v>196</v>
      </c>
      <c r="B118" s="17" t="s">
        <v>194</v>
      </c>
      <c r="C118" s="32">
        <v>7.7</v>
      </c>
      <c r="D118" s="32">
        <v>0</v>
      </c>
      <c r="E118" s="32">
        <v>0</v>
      </c>
      <c r="F118" s="3"/>
      <c r="G118" s="3"/>
    </row>
    <row r="119" spans="1:7" ht="68.25" customHeight="1">
      <c r="A119" s="26" t="s">
        <v>197</v>
      </c>
      <c r="B119" s="17" t="s">
        <v>194</v>
      </c>
      <c r="C119" s="32">
        <v>1.5</v>
      </c>
      <c r="D119" s="32">
        <v>0</v>
      </c>
      <c r="E119" s="32">
        <v>0</v>
      </c>
      <c r="F119" s="3"/>
      <c r="G119" s="3"/>
    </row>
    <row r="120" spans="1:7" ht="69" customHeight="1">
      <c r="A120" s="26" t="s">
        <v>198</v>
      </c>
      <c r="B120" s="17" t="s">
        <v>194</v>
      </c>
      <c r="C120" s="32">
        <v>45.7</v>
      </c>
      <c r="D120" s="32">
        <v>0</v>
      </c>
      <c r="E120" s="32">
        <v>0</v>
      </c>
      <c r="F120" s="3"/>
      <c r="G120" s="3"/>
    </row>
    <row r="121" spans="1:7" ht="78.75">
      <c r="A121" s="26" t="s">
        <v>199</v>
      </c>
      <c r="B121" s="17" t="s">
        <v>194</v>
      </c>
      <c r="C121" s="32">
        <v>15.9</v>
      </c>
      <c r="D121" s="32">
        <v>0</v>
      </c>
      <c r="E121" s="32">
        <v>0</v>
      </c>
      <c r="F121" s="3"/>
      <c r="G121" s="3"/>
    </row>
    <row r="122" spans="1:7" ht="78.75">
      <c r="A122" s="26" t="s">
        <v>200</v>
      </c>
      <c r="B122" s="17" t="s">
        <v>194</v>
      </c>
      <c r="C122" s="32">
        <v>0</v>
      </c>
      <c r="D122" s="32">
        <v>3500</v>
      </c>
      <c r="E122" s="32">
        <v>3500</v>
      </c>
      <c r="F122" s="3"/>
      <c r="G122" s="3"/>
    </row>
    <row r="123" spans="1:7" ht="78.75">
      <c r="A123" s="26" t="s">
        <v>201</v>
      </c>
      <c r="B123" s="17" t="s">
        <v>194</v>
      </c>
      <c r="C123" s="32">
        <v>106.4</v>
      </c>
      <c r="D123" s="32">
        <v>8343.4</v>
      </c>
      <c r="E123" s="32">
        <v>8343.4</v>
      </c>
      <c r="F123" s="3"/>
      <c r="G123" s="3"/>
    </row>
    <row r="124" spans="1:7" ht="68.25" customHeight="1">
      <c r="A124" s="26" t="s">
        <v>202</v>
      </c>
      <c r="B124" s="17" t="s">
        <v>194</v>
      </c>
      <c r="C124" s="32">
        <v>20</v>
      </c>
      <c r="D124" s="32">
        <v>0</v>
      </c>
      <c r="E124" s="32">
        <v>0</v>
      </c>
      <c r="F124" s="3"/>
      <c r="G124" s="3"/>
    </row>
    <row r="125" spans="1:7" ht="78.75">
      <c r="A125" s="26" t="s">
        <v>203</v>
      </c>
      <c r="B125" s="17" t="s">
        <v>194</v>
      </c>
      <c r="C125" s="32">
        <v>4.0999999999999996</v>
      </c>
      <c r="D125" s="32">
        <v>0</v>
      </c>
      <c r="E125" s="32">
        <v>0</v>
      </c>
      <c r="F125" s="3"/>
      <c r="G125" s="3"/>
    </row>
    <row r="126" spans="1:7" ht="79.5" customHeight="1">
      <c r="A126" s="26" t="s">
        <v>204</v>
      </c>
      <c r="B126" s="17" t="s">
        <v>205</v>
      </c>
      <c r="C126" s="32">
        <v>115</v>
      </c>
      <c r="D126" s="32">
        <v>350</v>
      </c>
      <c r="E126" s="32">
        <v>350</v>
      </c>
      <c r="F126" s="3"/>
      <c r="G126" s="3"/>
    </row>
    <row r="127" spans="1:7" ht="110.25">
      <c r="A127" s="26" t="s">
        <v>206</v>
      </c>
      <c r="B127" s="17" t="s">
        <v>207</v>
      </c>
      <c r="C127" s="32">
        <v>388.5</v>
      </c>
      <c r="D127" s="32">
        <v>106.7</v>
      </c>
      <c r="E127" s="32">
        <v>106.7</v>
      </c>
      <c r="F127" s="3"/>
      <c r="G127" s="3"/>
    </row>
    <row r="128" spans="1:7" ht="110.25">
      <c r="A128" s="26" t="s">
        <v>208</v>
      </c>
      <c r="B128" s="17" t="s">
        <v>207</v>
      </c>
      <c r="C128" s="32">
        <v>30.1</v>
      </c>
      <c r="D128" s="32">
        <v>0</v>
      </c>
      <c r="E128" s="32">
        <v>0</v>
      </c>
      <c r="F128" s="3"/>
      <c r="G128" s="3"/>
    </row>
    <row r="129" spans="1:7" ht="110.25">
      <c r="A129" s="26" t="s">
        <v>209</v>
      </c>
      <c r="B129" s="17" t="s">
        <v>207</v>
      </c>
      <c r="C129" s="32">
        <v>16.899999999999999</v>
      </c>
      <c r="D129" s="32">
        <v>0</v>
      </c>
      <c r="E129" s="32">
        <v>0</v>
      </c>
      <c r="F129" s="3"/>
      <c r="G129" s="3"/>
    </row>
    <row r="130" spans="1:7">
      <c r="A130" s="10" t="s">
        <v>210</v>
      </c>
      <c r="B130" s="11" t="s">
        <v>211</v>
      </c>
      <c r="C130" s="12">
        <f>C131</f>
        <v>5141.8</v>
      </c>
      <c r="D130" s="12">
        <f>D131</f>
        <v>1331.4</v>
      </c>
      <c r="E130" s="12">
        <f>E131</f>
        <v>1403.8</v>
      </c>
      <c r="F130" s="3"/>
      <c r="G130" s="3"/>
    </row>
    <row r="131" spans="1:7">
      <c r="A131" s="8" t="s">
        <v>212</v>
      </c>
      <c r="B131" s="17" t="s">
        <v>213</v>
      </c>
      <c r="C131" s="16">
        <v>5141.8</v>
      </c>
      <c r="D131" s="16">
        <v>1331.4</v>
      </c>
      <c r="E131" s="16">
        <v>1403.8</v>
      </c>
      <c r="F131" s="3"/>
      <c r="G131" s="3"/>
    </row>
    <row r="132" spans="1:7">
      <c r="A132" s="53" t="s">
        <v>214</v>
      </c>
      <c r="B132" s="54"/>
      <c r="C132" s="12">
        <f>C130+C85+C74+C56+C52+C41</f>
        <v>149188.59999999998</v>
      </c>
      <c r="D132" s="12">
        <f>D130+D85+D74+D56+D52+D41</f>
        <v>145589.6</v>
      </c>
      <c r="E132" s="12">
        <f>E130+E85+E74+E56+E52+E41</f>
        <v>145401</v>
      </c>
      <c r="F132" s="3"/>
      <c r="G132" s="3"/>
    </row>
    <row r="133" spans="1:7">
      <c r="A133" s="10" t="s">
        <v>215</v>
      </c>
      <c r="B133" s="38" t="s">
        <v>216</v>
      </c>
      <c r="C133" s="12">
        <f>C132+C40</f>
        <v>1840940.1999999997</v>
      </c>
      <c r="D133" s="12">
        <f>D132+D40</f>
        <v>1787875.7</v>
      </c>
      <c r="E133" s="12">
        <f>E132+E40</f>
        <v>1904136.4000000001</v>
      </c>
      <c r="F133" s="3"/>
      <c r="G133" s="3"/>
    </row>
    <row r="134" spans="1:7" ht="47.25">
      <c r="A134" s="10" t="s">
        <v>217</v>
      </c>
      <c r="B134" s="38" t="s">
        <v>218</v>
      </c>
      <c r="C134" s="12">
        <f>C135+C140+C183+C225</f>
        <v>4065740.1999999993</v>
      </c>
      <c r="D134" s="12">
        <f>D135+D140+D183+D225</f>
        <v>4873267.6000000006</v>
      </c>
      <c r="E134" s="12">
        <f>E135+E140+E183+E225</f>
        <v>3644784</v>
      </c>
      <c r="F134" s="3"/>
      <c r="G134" s="3"/>
    </row>
    <row r="135" spans="1:7" ht="31.5">
      <c r="A135" s="10" t="s">
        <v>219</v>
      </c>
      <c r="B135" s="11" t="s">
        <v>220</v>
      </c>
      <c r="C135" s="12">
        <f>SUM(C136:C139)</f>
        <v>473601.2</v>
      </c>
      <c r="D135" s="12">
        <f>SUM(D136:D138)</f>
        <v>180406.8</v>
      </c>
      <c r="E135" s="12">
        <f>SUM(E136:E138)</f>
        <v>158739.79999999999</v>
      </c>
      <c r="F135" s="3"/>
      <c r="G135" s="3"/>
    </row>
    <row r="136" spans="1:7" ht="47.25">
      <c r="A136" s="8" t="s">
        <v>221</v>
      </c>
      <c r="B136" s="17" t="s">
        <v>222</v>
      </c>
      <c r="C136" s="16">
        <v>253653</v>
      </c>
      <c r="D136" s="16">
        <v>120435</v>
      </c>
      <c r="E136" s="16">
        <v>98768</v>
      </c>
      <c r="F136" s="3"/>
      <c r="G136" s="3"/>
    </row>
    <row r="137" spans="1:7" ht="31.5">
      <c r="A137" s="8" t="s">
        <v>223</v>
      </c>
      <c r="B137" s="17" t="s">
        <v>224</v>
      </c>
      <c r="C137" s="16">
        <f>119435.2+30000+4590+10</f>
        <v>154035.20000000001</v>
      </c>
      <c r="D137" s="16">
        <v>0</v>
      </c>
      <c r="E137" s="16">
        <v>0</v>
      </c>
      <c r="F137" s="3"/>
      <c r="G137" s="3"/>
    </row>
    <row r="138" spans="1:7" ht="51" customHeight="1">
      <c r="A138" s="8" t="s">
        <v>225</v>
      </c>
      <c r="B138" s="17" t="s">
        <v>226</v>
      </c>
      <c r="C138" s="16">
        <v>59971.8</v>
      </c>
      <c r="D138" s="16">
        <v>59971.8</v>
      </c>
      <c r="E138" s="16">
        <v>59971.8</v>
      </c>
      <c r="F138" s="3"/>
      <c r="G138" s="3"/>
    </row>
    <row r="139" spans="1:7" ht="47.25">
      <c r="A139" s="36" t="s">
        <v>227</v>
      </c>
      <c r="B139" s="39" t="s">
        <v>228</v>
      </c>
      <c r="C139" s="16">
        <v>5941.2</v>
      </c>
      <c r="D139" s="16">
        <v>0</v>
      </c>
      <c r="E139" s="16">
        <v>0</v>
      </c>
      <c r="F139" s="3"/>
      <c r="G139" s="3"/>
    </row>
    <row r="140" spans="1:7" ht="31.5">
      <c r="A140" s="10" t="s">
        <v>229</v>
      </c>
      <c r="B140" s="11" t="s">
        <v>230</v>
      </c>
      <c r="C140" s="12">
        <f>SUM(C141:C182)</f>
        <v>674335.39999999991</v>
      </c>
      <c r="D140" s="12">
        <f>SUM(D141:D181)</f>
        <v>1832270.1999999997</v>
      </c>
      <c r="E140" s="12">
        <f>SUM(E141:E181)</f>
        <v>570078.29999999981</v>
      </c>
      <c r="F140" s="3"/>
      <c r="G140" s="3"/>
    </row>
    <row r="141" spans="1:7" ht="63">
      <c r="A141" s="8" t="s">
        <v>231</v>
      </c>
      <c r="B141" s="17" t="s">
        <v>232</v>
      </c>
      <c r="C141" s="16">
        <v>118111.5</v>
      </c>
      <c r="D141" s="16">
        <v>94995.8</v>
      </c>
      <c r="E141" s="16">
        <v>94241.5</v>
      </c>
      <c r="F141" s="3"/>
      <c r="G141" s="3"/>
    </row>
    <row r="142" spans="1:7" ht="110.25">
      <c r="A142" s="8" t="s">
        <v>231</v>
      </c>
      <c r="B142" s="17" t="s">
        <v>233</v>
      </c>
      <c r="C142" s="16">
        <v>10000</v>
      </c>
      <c r="D142" s="16">
        <v>0</v>
      </c>
      <c r="E142" s="16">
        <v>0</v>
      </c>
      <c r="F142" s="3"/>
      <c r="G142" s="3"/>
    </row>
    <row r="143" spans="1:7" ht="126">
      <c r="A143" s="8" t="s">
        <v>234</v>
      </c>
      <c r="B143" s="17" t="s">
        <v>235</v>
      </c>
      <c r="C143" s="16">
        <v>167254.5</v>
      </c>
      <c r="D143" s="16">
        <v>472608.3</v>
      </c>
      <c r="E143" s="16">
        <v>55245.599999999999</v>
      </c>
      <c r="F143" s="3"/>
      <c r="G143" s="3"/>
    </row>
    <row r="144" spans="1:7" ht="94.5">
      <c r="A144" s="8" t="s">
        <v>236</v>
      </c>
      <c r="B144" s="17" t="s">
        <v>237</v>
      </c>
      <c r="C144" s="16">
        <v>30095.599999999999</v>
      </c>
      <c r="D144" s="16">
        <v>13228</v>
      </c>
      <c r="E144" s="16">
        <v>0</v>
      </c>
      <c r="F144" s="3"/>
      <c r="G144" s="3"/>
    </row>
    <row r="145" spans="1:7" ht="78.75">
      <c r="A145" s="8" t="s">
        <v>238</v>
      </c>
      <c r="B145" s="17" t="s">
        <v>239</v>
      </c>
      <c r="C145" s="16">
        <v>2346.5</v>
      </c>
      <c r="D145" s="16">
        <v>2613.5</v>
      </c>
      <c r="E145" s="16">
        <v>2485.1</v>
      </c>
      <c r="F145" s="3"/>
      <c r="G145" s="3"/>
    </row>
    <row r="146" spans="1:7" ht="47.25">
      <c r="A146" s="8" t="s">
        <v>240</v>
      </c>
      <c r="B146" s="17" t="s">
        <v>241</v>
      </c>
      <c r="C146" s="16">
        <v>2670.9</v>
      </c>
      <c r="D146" s="16">
        <v>0</v>
      </c>
      <c r="E146" s="16">
        <v>0</v>
      </c>
      <c r="F146" s="3"/>
      <c r="G146" s="3"/>
    </row>
    <row r="147" spans="1:7" ht="63">
      <c r="A147" s="8" t="s">
        <v>242</v>
      </c>
      <c r="B147" s="17" t="s">
        <v>243</v>
      </c>
      <c r="C147" s="16">
        <v>96837.7</v>
      </c>
      <c r="D147" s="16">
        <v>101297.5</v>
      </c>
      <c r="E147" s="16">
        <v>97632.6</v>
      </c>
      <c r="F147" s="3"/>
      <c r="G147" s="3"/>
    </row>
    <row r="148" spans="1:7" ht="63">
      <c r="A148" s="8" t="s">
        <v>244</v>
      </c>
      <c r="B148" s="40" t="s">
        <v>245</v>
      </c>
      <c r="C148" s="16">
        <v>0</v>
      </c>
      <c r="D148" s="16">
        <v>0</v>
      </c>
      <c r="E148" s="16">
        <v>2233.8000000000002</v>
      </c>
      <c r="F148" s="3"/>
      <c r="G148" s="3"/>
    </row>
    <row r="149" spans="1:7" ht="67.5" customHeight="1">
      <c r="A149" s="8" t="s">
        <v>246</v>
      </c>
      <c r="B149" s="40" t="s">
        <v>247</v>
      </c>
      <c r="C149" s="16">
        <v>8581.7000000000007</v>
      </c>
      <c r="D149" s="16">
        <v>1449.1</v>
      </c>
      <c r="E149" s="16">
        <v>1404.1</v>
      </c>
      <c r="F149" s="3"/>
      <c r="G149" s="3"/>
    </row>
    <row r="150" spans="1:7" ht="31.5">
      <c r="A150" s="41" t="s">
        <v>248</v>
      </c>
      <c r="B150" s="40" t="s">
        <v>249</v>
      </c>
      <c r="C150" s="16">
        <v>399.6</v>
      </c>
      <c r="D150" s="16">
        <v>0</v>
      </c>
      <c r="E150" s="16">
        <v>0</v>
      </c>
      <c r="F150" s="3"/>
      <c r="G150" s="3"/>
    </row>
    <row r="151" spans="1:7" ht="47.25">
      <c r="A151" s="41" t="s">
        <v>250</v>
      </c>
      <c r="B151" s="40" t="s">
        <v>251</v>
      </c>
      <c r="C151" s="16">
        <v>248</v>
      </c>
      <c r="D151" s="16">
        <v>0</v>
      </c>
      <c r="E151" s="16">
        <v>0</v>
      </c>
      <c r="F151" s="3"/>
      <c r="G151" s="3"/>
    </row>
    <row r="152" spans="1:7" ht="47.25">
      <c r="A152" s="41" t="s">
        <v>250</v>
      </c>
      <c r="B152" s="40" t="s">
        <v>252</v>
      </c>
      <c r="C152" s="16">
        <v>124</v>
      </c>
      <c r="D152" s="16">
        <v>0</v>
      </c>
      <c r="E152" s="16">
        <v>0</v>
      </c>
      <c r="F152" s="3"/>
      <c r="G152" s="3"/>
    </row>
    <row r="153" spans="1:7" ht="63">
      <c r="A153" s="41" t="s">
        <v>250</v>
      </c>
      <c r="B153" s="42" t="s">
        <v>253</v>
      </c>
      <c r="C153" s="16">
        <v>10508.8</v>
      </c>
      <c r="D153" s="16">
        <v>0</v>
      </c>
      <c r="E153" s="16">
        <v>12421.5</v>
      </c>
      <c r="F153" s="3"/>
      <c r="G153" s="3"/>
    </row>
    <row r="154" spans="1:7" ht="47.25">
      <c r="A154" s="41" t="s">
        <v>250</v>
      </c>
      <c r="B154" s="43" t="s">
        <v>254</v>
      </c>
      <c r="C154" s="16">
        <v>0</v>
      </c>
      <c r="D154" s="16">
        <v>0</v>
      </c>
      <c r="E154" s="16">
        <v>4040</v>
      </c>
      <c r="F154" s="3"/>
      <c r="G154" s="3"/>
    </row>
    <row r="155" spans="1:7" ht="31.5">
      <c r="A155" s="44" t="s">
        <v>255</v>
      </c>
      <c r="B155" s="28" t="s">
        <v>256</v>
      </c>
      <c r="C155" s="16">
        <v>46953.599999999999</v>
      </c>
      <c r="D155" s="16">
        <v>59852.5</v>
      </c>
      <c r="E155" s="16">
        <v>59852.5</v>
      </c>
      <c r="F155" s="3"/>
      <c r="G155" s="3"/>
    </row>
    <row r="156" spans="1:7" ht="63">
      <c r="A156" s="8" t="s">
        <v>257</v>
      </c>
      <c r="B156" s="40" t="s">
        <v>258</v>
      </c>
      <c r="C156" s="16">
        <v>47500</v>
      </c>
      <c r="D156" s="16">
        <v>40000</v>
      </c>
      <c r="E156" s="16">
        <v>40000</v>
      </c>
      <c r="F156" s="3"/>
      <c r="G156" s="3"/>
    </row>
    <row r="157" spans="1:7" ht="63">
      <c r="A157" s="44" t="s">
        <v>259</v>
      </c>
      <c r="B157" s="17" t="s">
        <v>260</v>
      </c>
      <c r="C157" s="16">
        <v>0</v>
      </c>
      <c r="D157" s="16">
        <v>3648</v>
      </c>
      <c r="E157" s="16">
        <v>8512</v>
      </c>
      <c r="F157" s="3"/>
      <c r="G157" s="3"/>
    </row>
    <row r="158" spans="1:7" ht="47.25">
      <c r="A158" s="44" t="s">
        <v>259</v>
      </c>
      <c r="B158" s="17" t="s">
        <v>261</v>
      </c>
      <c r="C158" s="16">
        <v>0</v>
      </c>
      <c r="D158" s="16">
        <v>859000</v>
      </c>
      <c r="E158" s="16">
        <v>0</v>
      </c>
      <c r="F158" s="3"/>
      <c r="G158" s="3"/>
    </row>
    <row r="159" spans="1:7" ht="189">
      <c r="A159" s="44" t="s">
        <v>259</v>
      </c>
      <c r="B159" s="17" t="s">
        <v>262</v>
      </c>
      <c r="C159" s="16">
        <v>54785.9</v>
      </c>
      <c r="D159" s="16">
        <v>72010.899999999994</v>
      </c>
      <c r="E159" s="16">
        <v>72010.899999999994</v>
      </c>
      <c r="F159" s="3"/>
      <c r="G159" s="3"/>
    </row>
    <row r="160" spans="1:7" ht="126">
      <c r="A160" s="44" t="s">
        <v>263</v>
      </c>
      <c r="B160" s="40" t="s">
        <v>264</v>
      </c>
      <c r="C160" s="16">
        <v>0</v>
      </c>
      <c r="D160" s="16">
        <v>23255.8</v>
      </c>
      <c r="E160" s="16">
        <v>23255.8</v>
      </c>
      <c r="F160" s="3"/>
      <c r="G160" s="3"/>
    </row>
    <row r="161" spans="1:7" ht="92.25" customHeight="1">
      <c r="A161" s="44" t="s">
        <v>259</v>
      </c>
      <c r="B161" s="17" t="s">
        <v>265</v>
      </c>
      <c r="C161" s="16">
        <v>0</v>
      </c>
      <c r="D161" s="16">
        <v>0</v>
      </c>
      <c r="E161" s="16">
        <v>10000</v>
      </c>
      <c r="F161" s="3"/>
      <c r="G161" s="3"/>
    </row>
    <row r="162" spans="1:7" ht="63">
      <c r="A162" s="44" t="s">
        <v>259</v>
      </c>
      <c r="B162" s="17" t="s">
        <v>266</v>
      </c>
      <c r="C162" s="16">
        <v>1701.4</v>
      </c>
      <c r="D162" s="16">
        <v>0</v>
      </c>
      <c r="E162" s="16">
        <v>0</v>
      </c>
      <c r="F162" s="3"/>
      <c r="G162" s="3"/>
    </row>
    <row r="163" spans="1:7" ht="47.25">
      <c r="A163" s="8" t="s">
        <v>267</v>
      </c>
      <c r="B163" s="17" t="s">
        <v>268</v>
      </c>
      <c r="C163" s="16">
        <v>22878.7</v>
      </c>
      <c r="D163" s="16">
        <v>19083</v>
      </c>
      <c r="E163" s="16">
        <v>19083</v>
      </c>
      <c r="F163" s="3"/>
      <c r="G163" s="3"/>
    </row>
    <row r="164" spans="1:7" ht="55.5" customHeight="1">
      <c r="A164" s="8" t="s">
        <v>269</v>
      </c>
      <c r="B164" s="40" t="s">
        <v>270</v>
      </c>
      <c r="C164" s="16">
        <v>1584.9</v>
      </c>
      <c r="D164" s="16">
        <v>1584.9</v>
      </c>
      <c r="E164" s="16">
        <v>1584.9</v>
      </c>
      <c r="F164" s="3"/>
      <c r="G164" s="3"/>
    </row>
    <row r="165" spans="1:7" ht="69" customHeight="1">
      <c r="A165" s="8" t="s">
        <v>269</v>
      </c>
      <c r="B165" s="40" t="s">
        <v>271</v>
      </c>
      <c r="C165" s="16">
        <v>424.5</v>
      </c>
      <c r="D165" s="16">
        <v>424.5</v>
      </c>
      <c r="E165" s="16">
        <v>424.5</v>
      </c>
      <c r="F165" s="3"/>
      <c r="G165" s="3"/>
    </row>
    <row r="166" spans="1:7" ht="78.75">
      <c r="A166" s="8" t="s">
        <v>269</v>
      </c>
      <c r="B166" s="40" t="s">
        <v>272</v>
      </c>
      <c r="C166" s="16">
        <v>527.29999999999995</v>
      </c>
      <c r="D166" s="16">
        <v>527.20000000000005</v>
      </c>
      <c r="E166" s="16">
        <v>528</v>
      </c>
      <c r="F166" s="3"/>
      <c r="G166" s="3"/>
    </row>
    <row r="167" spans="1:7" ht="63">
      <c r="A167" s="8" t="s">
        <v>269</v>
      </c>
      <c r="B167" s="17" t="s">
        <v>273</v>
      </c>
      <c r="C167" s="16">
        <v>528.29999999999995</v>
      </c>
      <c r="D167" s="16">
        <v>528.29999999999995</v>
      </c>
      <c r="E167" s="16">
        <v>528.29999999999995</v>
      </c>
      <c r="F167" s="3"/>
      <c r="G167" s="3"/>
    </row>
    <row r="168" spans="1:7" ht="47.25">
      <c r="A168" s="8" t="s">
        <v>269</v>
      </c>
      <c r="B168" s="17" t="s">
        <v>274</v>
      </c>
      <c r="C168" s="16">
        <v>1100</v>
      </c>
      <c r="D168" s="16">
        <v>1637</v>
      </c>
      <c r="E168" s="16">
        <v>1637</v>
      </c>
      <c r="F168" s="3"/>
      <c r="G168" s="3"/>
    </row>
    <row r="169" spans="1:7" ht="82.5" customHeight="1">
      <c r="A169" s="44" t="s">
        <v>269</v>
      </c>
      <c r="B169" s="17" t="s">
        <v>275</v>
      </c>
      <c r="C169" s="16">
        <v>3385.7</v>
      </c>
      <c r="D169" s="16">
        <v>7938</v>
      </c>
      <c r="E169" s="16">
        <v>7938</v>
      </c>
      <c r="F169" s="3"/>
      <c r="G169" s="3"/>
    </row>
    <row r="170" spans="1:7" ht="53.25" customHeight="1">
      <c r="A170" s="44" t="s">
        <v>269</v>
      </c>
      <c r="B170" s="17" t="s">
        <v>276</v>
      </c>
      <c r="C170" s="16">
        <v>0</v>
      </c>
      <c r="D170" s="16">
        <v>170</v>
      </c>
      <c r="E170" s="16">
        <v>170</v>
      </c>
      <c r="F170" s="3"/>
      <c r="G170" s="3"/>
    </row>
    <row r="171" spans="1:7" ht="31.5">
      <c r="A171" s="44" t="s">
        <v>277</v>
      </c>
      <c r="B171" s="17" t="s">
        <v>278</v>
      </c>
      <c r="C171" s="16">
        <v>17370.5</v>
      </c>
      <c r="D171" s="16">
        <v>20695.2</v>
      </c>
      <c r="E171" s="16">
        <v>20695.2</v>
      </c>
      <c r="F171" s="3"/>
      <c r="G171" s="3"/>
    </row>
    <row r="172" spans="1:7" ht="63">
      <c r="A172" s="44" t="s">
        <v>277</v>
      </c>
      <c r="B172" s="17" t="s">
        <v>279</v>
      </c>
      <c r="C172" s="16">
        <v>1081.9000000000001</v>
      </c>
      <c r="D172" s="16">
        <v>1081.9000000000001</v>
      </c>
      <c r="E172" s="16">
        <v>1081.9000000000001</v>
      </c>
      <c r="F172" s="3"/>
      <c r="G172" s="3"/>
    </row>
    <row r="173" spans="1:7" ht="78.75">
      <c r="A173" s="44" t="s">
        <v>277</v>
      </c>
      <c r="B173" s="17" t="s">
        <v>280</v>
      </c>
      <c r="C173" s="16">
        <v>0</v>
      </c>
      <c r="D173" s="16">
        <v>1568.7</v>
      </c>
      <c r="E173" s="16">
        <v>0</v>
      </c>
      <c r="F173" s="3"/>
      <c r="G173" s="3"/>
    </row>
    <row r="174" spans="1:7" ht="47.25">
      <c r="A174" s="44" t="s">
        <v>277</v>
      </c>
      <c r="B174" s="17" t="s">
        <v>281</v>
      </c>
      <c r="C174" s="16">
        <v>0</v>
      </c>
      <c r="D174" s="16">
        <v>5200.2</v>
      </c>
      <c r="E174" s="16">
        <v>5200.2</v>
      </c>
      <c r="F174" s="3"/>
      <c r="G174" s="3"/>
    </row>
    <row r="175" spans="1:7" ht="47.25">
      <c r="A175" s="44" t="s">
        <v>277</v>
      </c>
      <c r="B175" s="17" t="s">
        <v>282</v>
      </c>
      <c r="C175" s="16">
        <v>0</v>
      </c>
      <c r="D175" s="16">
        <v>5060.8999999999996</v>
      </c>
      <c r="E175" s="16">
        <v>5060.8999999999996</v>
      </c>
      <c r="F175" s="3"/>
      <c r="G175" s="3"/>
    </row>
    <row r="176" spans="1:7" ht="51" customHeight="1">
      <c r="A176" s="44" t="s">
        <v>277</v>
      </c>
      <c r="B176" s="17" t="s">
        <v>283</v>
      </c>
      <c r="C176" s="16">
        <v>0</v>
      </c>
      <c r="D176" s="16">
        <v>960.5</v>
      </c>
      <c r="E176" s="16">
        <v>960.5</v>
      </c>
      <c r="F176" s="3"/>
      <c r="G176" s="3"/>
    </row>
    <row r="177" spans="1:7" ht="63">
      <c r="A177" s="44" t="s">
        <v>277</v>
      </c>
      <c r="B177" s="17" t="s">
        <v>284</v>
      </c>
      <c r="C177" s="16">
        <v>1071.5999999999999</v>
      </c>
      <c r="D177" s="16">
        <v>1562.2</v>
      </c>
      <c r="E177" s="16">
        <v>1562.2</v>
      </c>
      <c r="F177" s="3"/>
      <c r="G177" s="3"/>
    </row>
    <row r="178" spans="1:7" ht="63">
      <c r="A178" s="41" t="s">
        <v>277</v>
      </c>
      <c r="B178" s="45" t="s">
        <v>285</v>
      </c>
      <c r="C178" s="16">
        <v>12367.5</v>
      </c>
      <c r="D178" s="16">
        <v>12245.1</v>
      </c>
      <c r="E178" s="16">
        <v>12245.1</v>
      </c>
      <c r="F178" s="3"/>
      <c r="G178" s="3"/>
    </row>
    <row r="179" spans="1:7" ht="99" customHeight="1">
      <c r="A179" s="44" t="s">
        <v>286</v>
      </c>
      <c r="B179" s="17" t="s">
        <v>287</v>
      </c>
      <c r="C179" s="16">
        <v>5973.1</v>
      </c>
      <c r="D179" s="16">
        <v>5973.1</v>
      </c>
      <c r="E179" s="16">
        <v>5973.1</v>
      </c>
      <c r="F179" s="3"/>
      <c r="G179" s="3"/>
    </row>
    <row r="180" spans="1:7" ht="31.5">
      <c r="A180" s="44" t="s">
        <v>277</v>
      </c>
      <c r="B180" s="17" t="s">
        <v>288</v>
      </c>
      <c r="C180" s="16">
        <v>284</v>
      </c>
      <c r="D180" s="16">
        <v>284</v>
      </c>
      <c r="E180" s="16">
        <v>284</v>
      </c>
      <c r="F180" s="3"/>
      <c r="G180" s="3"/>
    </row>
    <row r="181" spans="1:7" ht="47.25">
      <c r="A181" s="41" t="s">
        <v>277</v>
      </c>
      <c r="B181" s="40" t="s">
        <v>289</v>
      </c>
      <c r="C181" s="16">
        <v>1786.1</v>
      </c>
      <c r="D181" s="16">
        <v>1786.1</v>
      </c>
      <c r="E181" s="16">
        <v>1786.1</v>
      </c>
      <c r="F181" s="3"/>
      <c r="G181" s="3"/>
    </row>
    <row r="182" spans="1:7">
      <c r="A182" s="46" t="s">
        <v>290</v>
      </c>
      <c r="B182" s="45" t="s">
        <v>291</v>
      </c>
      <c r="C182" s="16">
        <v>5851.6</v>
      </c>
      <c r="D182" s="16">
        <v>0</v>
      </c>
      <c r="E182" s="16">
        <v>0</v>
      </c>
      <c r="F182" s="3"/>
      <c r="G182" s="3"/>
    </row>
    <row r="183" spans="1:7" ht="31.5">
      <c r="A183" s="10" t="s">
        <v>292</v>
      </c>
      <c r="B183" s="11" t="s">
        <v>293</v>
      </c>
      <c r="C183" s="12">
        <f>SUM(C184:C224)</f>
        <v>2826643.8</v>
      </c>
      <c r="D183" s="12">
        <f>SUM(D184:D224)</f>
        <v>2783125.9000000004</v>
      </c>
      <c r="E183" s="12">
        <f>SUM(E184:E224)</f>
        <v>2838051.2</v>
      </c>
      <c r="F183" s="3"/>
      <c r="G183" s="3"/>
    </row>
    <row r="184" spans="1:7" ht="47.25">
      <c r="A184" s="8" t="s">
        <v>294</v>
      </c>
      <c r="B184" s="17" t="s">
        <v>295</v>
      </c>
      <c r="C184" s="16">
        <v>8513.2999999999993</v>
      </c>
      <c r="D184" s="16">
        <v>10124.9</v>
      </c>
      <c r="E184" s="16">
        <v>10511.4</v>
      </c>
      <c r="F184" s="3"/>
      <c r="G184" s="3"/>
    </row>
    <row r="185" spans="1:7" ht="47.25">
      <c r="A185" s="8" t="s">
        <v>296</v>
      </c>
      <c r="B185" s="17" t="s">
        <v>297</v>
      </c>
      <c r="C185" s="16">
        <v>242507.7</v>
      </c>
      <c r="D185" s="16">
        <v>242079.1</v>
      </c>
      <c r="E185" s="16">
        <v>273184.3</v>
      </c>
      <c r="F185" s="3"/>
      <c r="G185" s="3"/>
    </row>
    <row r="186" spans="1:7" ht="63">
      <c r="A186" s="8" t="s">
        <v>298</v>
      </c>
      <c r="B186" s="17" t="s">
        <v>299</v>
      </c>
      <c r="C186" s="16">
        <v>2216.4</v>
      </c>
      <c r="D186" s="16">
        <v>1505.8</v>
      </c>
      <c r="E186" s="16">
        <v>1505.8</v>
      </c>
      <c r="F186" s="3"/>
      <c r="G186" s="3"/>
    </row>
    <row r="187" spans="1:7" ht="67.5" customHeight="1">
      <c r="A187" s="8" t="s">
        <v>298</v>
      </c>
      <c r="B187" s="17" t="s">
        <v>300</v>
      </c>
      <c r="C187" s="16">
        <v>234.7</v>
      </c>
      <c r="D187" s="16">
        <v>234.7</v>
      </c>
      <c r="E187" s="16">
        <v>234.7</v>
      </c>
      <c r="F187" s="3"/>
      <c r="G187" s="3"/>
    </row>
    <row r="188" spans="1:7" ht="84" customHeight="1">
      <c r="A188" s="8" t="s">
        <v>298</v>
      </c>
      <c r="B188" s="17" t="s">
        <v>301</v>
      </c>
      <c r="C188" s="16">
        <v>106.6</v>
      </c>
      <c r="D188" s="16">
        <v>102.8</v>
      </c>
      <c r="E188" s="16">
        <v>102.8</v>
      </c>
      <c r="F188" s="3"/>
      <c r="G188" s="3"/>
    </row>
    <row r="189" spans="1:7" ht="63">
      <c r="A189" s="8" t="s">
        <v>298</v>
      </c>
      <c r="B189" s="17" t="s">
        <v>302</v>
      </c>
      <c r="C189" s="16">
        <v>405.6</v>
      </c>
      <c r="D189" s="16">
        <v>391.4</v>
      </c>
      <c r="E189" s="16">
        <v>391.4</v>
      </c>
      <c r="F189" s="3"/>
      <c r="G189" s="3"/>
    </row>
    <row r="190" spans="1:7" ht="63">
      <c r="A190" s="8" t="s">
        <v>298</v>
      </c>
      <c r="B190" s="17" t="s">
        <v>303</v>
      </c>
      <c r="C190" s="16">
        <v>1066</v>
      </c>
      <c r="D190" s="16">
        <v>1066</v>
      </c>
      <c r="E190" s="16">
        <v>1066</v>
      </c>
      <c r="F190" s="3"/>
      <c r="G190" s="3"/>
    </row>
    <row r="191" spans="1:7" ht="63">
      <c r="A191" s="8" t="s">
        <v>304</v>
      </c>
      <c r="B191" s="17" t="s">
        <v>305</v>
      </c>
      <c r="C191" s="16">
        <v>4599</v>
      </c>
      <c r="D191" s="16">
        <v>4101.5</v>
      </c>
      <c r="E191" s="16">
        <v>4101.5</v>
      </c>
      <c r="F191" s="3"/>
      <c r="G191" s="3"/>
    </row>
    <row r="192" spans="1:7" ht="78.75">
      <c r="A192" s="8" t="s">
        <v>304</v>
      </c>
      <c r="B192" s="17" t="s">
        <v>306</v>
      </c>
      <c r="C192" s="16">
        <v>9789.9</v>
      </c>
      <c r="D192" s="16">
        <v>10389.5</v>
      </c>
      <c r="E192" s="16">
        <v>10805.1</v>
      </c>
      <c r="F192" s="3"/>
      <c r="G192" s="3"/>
    </row>
    <row r="193" spans="1:7" ht="63">
      <c r="A193" s="8" t="s">
        <v>304</v>
      </c>
      <c r="B193" s="17" t="s">
        <v>307</v>
      </c>
      <c r="C193" s="16">
        <v>7335.6</v>
      </c>
      <c r="D193" s="16">
        <v>6102.1</v>
      </c>
      <c r="E193" s="16">
        <v>6102.1</v>
      </c>
      <c r="F193" s="3"/>
      <c r="G193" s="3"/>
    </row>
    <row r="194" spans="1:7" ht="47.25">
      <c r="A194" s="8" t="s">
        <v>304</v>
      </c>
      <c r="B194" s="17" t="s">
        <v>308</v>
      </c>
      <c r="C194" s="16">
        <v>59163.199999999997</v>
      </c>
      <c r="D194" s="16">
        <v>60406.1</v>
      </c>
      <c r="E194" s="16">
        <v>62822.3</v>
      </c>
      <c r="F194" s="3"/>
      <c r="G194" s="3"/>
    </row>
    <row r="195" spans="1:7" ht="63">
      <c r="A195" s="8" t="s">
        <v>304</v>
      </c>
      <c r="B195" s="17" t="s">
        <v>309</v>
      </c>
      <c r="C195" s="16">
        <v>1976.5</v>
      </c>
      <c r="D195" s="16">
        <v>1993.2</v>
      </c>
      <c r="E195" s="16">
        <v>2072.9</v>
      </c>
      <c r="F195" s="3"/>
      <c r="G195" s="3"/>
    </row>
    <row r="196" spans="1:7" ht="63">
      <c r="A196" s="44" t="s">
        <v>304</v>
      </c>
      <c r="B196" s="28" t="s">
        <v>310</v>
      </c>
      <c r="C196" s="16">
        <v>0</v>
      </c>
      <c r="D196" s="16">
        <v>1.4</v>
      </c>
      <c r="E196" s="16">
        <v>1.4</v>
      </c>
      <c r="F196" s="3"/>
      <c r="G196" s="3"/>
    </row>
    <row r="197" spans="1:7" ht="67.5" customHeight="1">
      <c r="A197" s="44" t="s">
        <v>304</v>
      </c>
      <c r="B197" s="28" t="s">
        <v>311</v>
      </c>
      <c r="C197" s="16">
        <v>9912.5</v>
      </c>
      <c r="D197" s="16">
        <v>9287.5</v>
      </c>
      <c r="E197" s="16">
        <v>9287.5</v>
      </c>
      <c r="F197" s="3"/>
      <c r="G197" s="3"/>
    </row>
    <row r="198" spans="1:7" ht="63">
      <c r="A198" s="8" t="s">
        <v>304</v>
      </c>
      <c r="B198" s="17" t="s">
        <v>312</v>
      </c>
      <c r="C198" s="16">
        <v>25151</v>
      </c>
      <c r="D198" s="16">
        <v>24805</v>
      </c>
      <c r="E198" s="16">
        <v>25797.200000000001</v>
      </c>
      <c r="F198" s="3"/>
      <c r="G198" s="3"/>
    </row>
    <row r="199" spans="1:7" ht="63">
      <c r="A199" s="8" t="s">
        <v>304</v>
      </c>
      <c r="B199" s="17" t="s">
        <v>313</v>
      </c>
      <c r="C199" s="16">
        <v>176011.3</v>
      </c>
      <c r="D199" s="16">
        <v>198490.6</v>
      </c>
      <c r="E199" s="16">
        <v>206430.2</v>
      </c>
      <c r="F199" s="3"/>
      <c r="G199" s="3"/>
    </row>
    <row r="200" spans="1:7" ht="78.75">
      <c r="A200" s="8" t="s">
        <v>304</v>
      </c>
      <c r="B200" s="17" t="s">
        <v>314</v>
      </c>
      <c r="C200" s="16">
        <v>123075.5</v>
      </c>
      <c r="D200" s="16">
        <v>134957.79999999999</v>
      </c>
      <c r="E200" s="16">
        <v>140356.1</v>
      </c>
      <c r="F200" s="3"/>
      <c r="G200" s="3"/>
    </row>
    <row r="201" spans="1:7" ht="78.75">
      <c r="A201" s="8" t="s">
        <v>304</v>
      </c>
      <c r="B201" s="17" t="s">
        <v>315</v>
      </c>
      <c r="C201" s="16">
        <v>76984.100000000006</v>
      </c>
      <c r="D201" s="16">
        <v>74143.199999999997</v>
      </c>
      <c r="E201" s="16">
        <v>74547</v>
      </c>
      <c r="F201" s="3"/>
      <c r="G201" s="3"/>
    </row>
    <row r="202" spans="1:7" ht="78.75">
      <c r="A202" s="8" t="s">
        <v>304</v>
      </c>
      <c r="B202" s="17" t="s">
        <v>316</v>
      </c>
      <c r="C202" s="16">
        <v>339.8</v>
      </c>
      <c r="D202" s="16">
        <v>367.9</v>
      </c>
      <c r="E202" s="16">
        <v>382.6</v>
      </c>
      <c r="F202" s="3"/>
      <c r="G202" s="3"/>
    </row>
    <row r="203" spans="1:7" ht="78.75">
      <c r="A203" s="8" t="s">
        <v>304</v>
      </c>
      <c r="B203" s="17" t="s">
        <v>317</v>
      </c>
      <c r="C203" s="16">
        <v>17.3</v>
      </c>
      <c r="D203" s="16">
        <v>19.8</v>
      </c>
      <c r="E203" s="16">
        <v>19.8</v>
      </c>
      <c r="F203" s="3"/>
      <c r="G203" s="3"/>
    </row>
    <row r="204" spans="1:7" ht="63">
      <c r="A204" s="8" t="s">
        <v>304</v>
      </c>
      <c r="B204" s="17" t="s">
        <v>318</v>
      </c>
      <c r="C204" s="16">
        <v>86959.1</v>
      </c>
      <c r="D204" s="16">
        <v>81485.899999999994</v>
      </c>
      <c r="E204" s="16">
        <v>81608.7</v>
      </c>
      <c r="F204" s="3"/>
      <c r="G204" s="3"/>
    </row>
    <row r="205" spans="1:7" ht="94.5">
      <c r="A205" s="8" t="s">
        <v>304</v>
      </c>
      <c r="B205" s="47" t="s">
        <v>319</v>
      </c>
      <c r="C205" s="16">
        <v>4.9000000000000004</v>
      </c>
      <c r="D205" s="16">
        <v>4.9000000000000004</v>
      </c>
      <c r="E205" s="16">
        <v>4.9000000000000004</v>
      </c>
      <c r="F205" s="3"/>
      <c r="G205" s="3"/>
    </row>
    <row r="206" spans="1:7" ht="78.75">
      <c r="A206" s="8" t="s">
        <v>304</v>
      </c>
      <c r="B206" s="47" t="s">
        <v>320</v>
      </c>
      <c r="C206" s="16">
        <v>7092.6</v>
      </c>
      <c r="D206" s="16">
        <v>10094.5</v>
      </c>
      <c r="E206" s="16">
        <v>11569.1</v>
      </c>
      <c r="F206" s="3"/>
      <c r="G206" s="3"/>
    </row>
    <row r="207" spans="1:7" ht="110.25">
      <c r="A207" s="8" t="s">
        <v>321</v>
      </c>
      <c r="B207" s="17" t="s">
        <v>322</v>
      </c>
      <c r="C207" s="16">
        <v>4023.6</v>
      </c>
      <c r="D207" s="16">
        <v>3287</v>
      </c>
      <c r="E207" s="16">
        <v>3287</v>
      </c>
      <c r="F207" s="3"/>
      <c r="G207" s="3"/>
    </row>
    <row r="208" spans="1:7" ht="141.75">
      <c r="A208" s="8" t="s">
        <v>321</v>
      </c>
      <c r="B208" s="17" t="s">
        <v>323</v>
      </c>
      <c r="C208" s="48">
        <v>46071.3</v>
      </c>
      <c r="D208" s="48">
        <v>41433.9</v>
      </c>
      <c r="E208" s="48">
        <v>41433.9</v>
      </c>
      <c r="F208" s="3"/>
      <c r="G208" s="3"/>
    </row>
    <row r="209" spans="1:7" ht="110.25">
      <c r="A209" s="8" t="s">
        <v>321</v>
      </c>
      <c r="B209" s="17" t="s">
        <v>324</v>
      </c>
      <c r="C209" s="16">
        <v>865212.7</v>
      </c>
      <c r="D209" s="16">
        <v>844805.6</v>
      </c>
      <c r="E209" s="16">
        <v>844805.6</v>
      </c>
      <c r="F209" s="3"/>
      <c r="G209" s="3"/>
    </row>
    <row r="210" spans="1:7" ht="78.75">
      <c r="A210" s="8" t="s">
        <v>321</v>
      </c>
      <c r="B210" s="17" t="s">
        <v>325</v>
      </c>
      <c r="C210" s="16">
        <v>625420.1</v>
      </c>
      <c r="D210" s="16">
        <v>565575.9</v>
      </c>
      <c r="E210" s="16">
        <v>565140</v>
      </c>
      <c r="F210" s="3"/>
      <c r="G210" s="3"/>
    </row>
    <row r="211" spans="1:7" ht="85.5" customHeight="1">
      <c r="A211" s="8" t="s">
        <v>321</v>
      </c>
      <c r="B211" s="17" t="s">
        <v>326</v>
      </c>
      <c r="C211" s="16">
        <v>33798.800000000003</v>
      </c>
      <c r="D211" s="16">
        <v>36466.6</v>
      </c>
      <c r="E211" s="16">
        <v>36466.6</v>
      </c>
      <c r="F211" s="3"/>
      <c r="G211" s="3"/>
    </row>
    <row r="212" spans="1:7" ht="47.25">
      <c r="A212" s="8" t="s">
        <v>327</v>
      </c>
      <c r="B212" s="17" t="s">
        <v>328</v>
      </c>
      <c r="C212" s="16">
        <v>93602</v>
      </c>
      <c r="D212" s="16">
        <v>103869.3</v>
      </c>
      <c r="E212" s="16">
        <v>105083.4</v>
      </c>
      <c r="F212" s="3"/>
      <c r="G212" s="3"/>
    </row>
    <row r="213" spans="1:7" ht="78.75">
      <c r="A213" s="8" t="s">
        <v>329</v>
      </c>
      <c r="B213" s="17" t="s">
        <v>330</v>
      </c>
      <c r="C213" s="16">
        <v>29274.7</v>
      </c>
      <c r="D213" s="16">
        <v>33588.699999999997</v>
      </c>
      <c r="E213" s="16">
        <v>33588.699999999997</v>
      </c>
      <c r="F213" s="3"/>
      <c r="G213" s="3"/>
    </row>
    <row r="214" spans="1:7" ht="63">
      <c r="A214" s="8" t="s">
        <v>331</v>
      </c>
      <c r="B214" s="17" t="s">
        <v>332</v>
      </c>
      <c r="C214" s="16">
        <v>53384.9</v>
      </c>
      <c r="D214" s="16">
        <v>52817.4</v>
      </c>
      <c r="E214" s="16">
        <v>52817.4</v>
      </c>
      <c r="F214" s="3"/>
      <c r="G214" s="3"/>
    </row>
    <row r="215" spans="1:7" ht="63">
      <c r="A215" s="8" t="s">
        <v>333</v>
      </c>
      <c r="B215" s="17" t="s">
        <v>334</v>
      </c>
      <c r="C215" s="16">
        <v>23.4</v>
      </c>
      <c r="D215" s="16">
        <v>138.6</v>
      </c>
      <c r="E215" s="16">
        <v>9.5</v>
      </c>
      <c r="F215" s="3"/>
      <c r="G215" s="3"/>
    </row>
    <row r="216" spans="1:7" ht="63">
      <c r="A216" s="8" t="s">
        <v>335</v>
      </c>
      <c r="B216" s="17" t="s">
        <v>336</v>
      </c>
      <c r="C216" s="16">
        <v>1714.5</v>
      </c>
      <c r="D216" s="16">
        <v>1880.9</v>
      </c>
      <c r="E216" s="16">
        <v>1880.9</v>
      </c>
      <c r="F216" s="3"/>
      <c r="G216" s="3"/>
    </row>
    <row r="217" spans="1:7" ht="63">
      <c r="A217" s="8" t="s">
        <v>337</v>
      </c>
      <c r="B217" s="17" t="s">
        <v>338</v>
      </c>
      <c r="C217" s="16">
        <v>15468.5</v>
      </c>
      <c r="D217" s="16">
        <v>15771.7</v>
      </c>
      <c r="E217" s="16">
        <v>16402.599999999999</v>
      </c>
      <c r="F217" s="3"/>
      <c r="G217" s="3"/>
    </row>
    <row r="218" spans="1:7" ht="31.5">
      <c r="A218" s="8" t="s">
        <v>339</v>
      </c>
      <c r="B218" s="17" t="s">
        <v>340</v>
      </c>
      <c r="C218" s="16">
        <v>100774.6</v>
      </c>
      <c r="D218" s="16">
        <v>100744.3</v>
      </c>
      <c r="E218" s="16">
        <v>100744.3</v>
      </c>
      <c r="F218" s="3"/>
      <c r="G218" s="3"/>
    </row>
    <row r="219" spans="1:7" ht="63">
      <c r="A219" s="8" t="s">
        <v>341</v>
      </c>
      <c r="B219" s="17" t="s">
        <v>342</v>
      </c>
      <c r="C219" s="16">
        <v>72.599999999999994</v>
      </c>
      <c r="D219" s="16">
        <v>72.599999999999994</v>
      </c>
      <c r="E219" s="16">
        <v>72.599999999999994</v>
      </c>
      <c r="F219" s="3"/>
      <c r="G219" s="3"/>
    </row>
    <row r="220" spans="1:7" ht="102" customHeight="1">
      <c r="A220" s="8" t="s">
        <v>343</v>
      </c>
      <c r="B220" s="17" t="s">
        <v>344</v>
      </c>
      <c r="C220" s="16">
        <v>88653.8</v>
      </c>
      <c r="D220" s="16">
        <v>88810.5</v>
      </c>
      <c r="E220" s="16">
        <v>92640</v>
      </c>
      <c r="F220" s="3"/>
      <c r="G220" s="3"/>
    </row>
    <row r="221" spans="1:7" ht="52.5" customHeight="1">
      <c r="A221" s="8" t="s">
        <v>345</v>
      </c>
      <c r="B221" s="17" t="s">
        <v>346</v>
      </c>
      <c r="C221" s="16">
        <v>17770.5</v>
      </c>
      <c r="D221" s="16">
        <v>16448.2</v>
      </c>
      <c r="E221" s="16">
        <v>16448.2</v>
      </c>
      <c r="F221" s="3"/>
      <c r="G221" s="3"/>
    </row>
    <row r="222" spans="1:7" ht="31.5">
      <c r="A222" s="8" t="s">
        <v>347</v>
      </c>
      <c r="B222" s="17" t="s">
        <v>348</v>
      </c>
      <c r="C222" s="16">
        <v>2215.8000000000002</v>
      </c>
      <c r="D222" s="16"/>
      <c r="E222" s="16"/>
      <c r="F222" s="3"/>
      <c r="G222" s="3"/>
    </row>
    <row r="223" spans="1:7" ht="39.75" customHeight="1">
      <c r="A223" s="8" t="s">
        <v>349</v>
      </c>
      <c r="B223" s="17" t="s">
        <v>350</v>
      </c>
      <c r="C223" s="16">
        <v>5543.8</v>
      </c>
      <c r="D223" s="16">
        <v>5109.5</v>
      </c>
      <c r="E223" s="16">
        <v>4176.1000000000004</v>
      </c>
      <c r="F223" s="3"/>
      <c r="G223" s="3"/>
    </row>
    <row r="224" spans="1:7" ht="47.25">
      <c r="A224" s="49" t="s">
        <v>351</v>
      </c>
      <c r="B224" s="47" t="s">
        <v>352</v>
      </c>
      <c r="C224" s="16">
        <v>155.6</v>
      </c>
      <c r="D224" s="16">
        <v>149.6</v>
      </c>
      <c r="E224" s="16">
        <v>149.6</v>
      </c>
      <c r="F224" s="3"/>
      <c r="G224" s="3"/>
    </row>
    <row r="225" spans="1:7">
      <c r="A225" s="10" t="s">
        <v>353</v>
      </c>
      <c r="B225" s="11" t="s">
        <v>354</v>
      </c>
      <c r="C225" s="12">
        <f>SUM(C226:C235)</f>
        <v>91159.8</v>
      </c>
      <c r="D225" s="12">
        <f>SUM(D226:D235)</f>
        <v>77464.7</v>
      </c>
      <c r="E225" s="12">
        <f>SUM(E226:E235)</f>
        <v>77914.7</v>
      </c>
      <c r="F225" s="3"/>
      <c r="G225" s="3"/>
    </row>
    <row r="226" spans="1:7" ht="78.75">
      <c r="A226" s="36" t="s">
        <v>355</v>
      </c>
      <c r="B226" s="39" t="s">
        <v>356</v>
      </c>
      <c r="C226" s="16">
        <v>78428.600000000006</v>
      </c>
      <c r="D226" s="16">
        <v>77464.7</v>
      </c>
      <c r="E226" s="16">
        <v>77464.7</v>
      </c>
      <c r="F226" s="3"/>
      <c r="G226" s="3"/>
    </row>
    <row r="227" spans="1:7" ht="47.25">
      <c r="A227" s="36" t="s">
        <v>357</v>
      </c>
      <c r="B227" s="39" t="s">
        <v>358</v>
      </c>
      <c r="C227" s="16">
        <v>5000</v>
      </c>
      <c r="D227" s="16">
        <v>0</v>
      </c>
      <c r="E227" s="16">
        <v>0</v>
      </c>
      <c r="F227" s="3"/>
      <c r="G227" s="3"/>
    </row>
    <row r="228" spans="1:7" ht="47.25">
      <c r="A228" s="8" t="s">
        <v>359</v>
      </c>
      <c r="B228" s="39" t="s">
        <v>360</v>
      </c>
      <c r="C228" s="16">
        <v>4376.6000000000004</v>
      </c>
      <c r="D228" s="16">
        <v>0</v>
      </c>
      <c r="E228" s="16">
        <v>0</v>
      </c>
      <c r="F228" s="3"/>
      <c r="G228" s="3"/>
    </row>
    <row r="229" spans="1:7" ht="47.25">
      <c r="A229" s="8" t="s">
        <v>359</v>
      </c>
      <c r="B229" s="39" t="s">
        <v>361</v>
      </c>
      <c r="C229" s="16">
        <v>744</v>
      </c>
      <c r="D229" s="16">
        <v>0</v>
      </c>
      <c r="E229" s="16">
        <v>0</v>
      </c>
      <c r="F229" s="3"/>
      <c r="G229" s="3"/>
    </row>
    <row r="230" spans="1:7" ht="47.25">
      <c r="A230" s="8" t="s">
        <v>359</v>
      </c>
      <c r="B230" s="39" t="s">
        <v>362</v>
      </c>
      <c r="C230" s="50">
        <v>1363.4</v>
      </c>
      <c r="D230" s="16">
        <v>0</v>
      </c>
      <c r="E230" s="16">
        <v>0</v>
      </c>
      <c r="F230" s="3"/>
      <c r="G230" s="3"/>
    </row>
    <row r="231" spans="1:7" ht="47.25">
      <c r="A231" s="8" t="s">
        <v>359</v>
      </c>
      <c r="B231" s="39" t="s">
        <v>363</v>
      </c>
      <c r="C231" s="50">
        <v>1048.8</v>
      </c>
      <c r="D231" s="16">
        <v>0</v>
      </c>
      <c r="E231" s="16">
        <v>0</v>
      </c>
      <c r="F231" s="3"/>
      <c r="G231" s="3"/>
    </row>
    <row r="232" spans="1:7" ht="47.25">
      <c r="A232" s="8" t="s">
        <v>359</v>
      </c>
      <c r="B232" s="39" t="s">
        <v>364</v>
      </c>
      <c r="C232" s="50">
        <v>0</v>
      </c>
      <c r="D232" s="16">
        <v>0</v>
      </c>
      <c r="E232" s="16">
        <v>0</v>
      </c>
      <c r="F232" s="3"/>
      <c r="G232" s="3"/>
    </row>
    <row r="233" spans="1:7" ht="45" customHeight="1">
      <c r="A233" s="8" t="s">
        <v>365</v>
      </c>
      <c r="B233" s="39" t="s">
        <v>364</v>
      </c>
      <c r="C233" s="50">
        <v>70.400000000000006</v>
      </c>
      <c r="D233" s="16">
        <v>0</v>
      </c>
      <c r="E233" s="16">
        <v>0</v>
      </c>
      <c r="F233" s="3"/>
      <c r="G233" s="3"/>
    </row>
    <row r="234" spans="1:7" ht="78.75" customHeight="1">
      <c r="A234" s="8" t="s">
        <v>365</v>
      </c>
      <c r="B234" s="47" t="s">
        <v>366</v>
      </c>
      <c r="C234" s="16">
        <v>128</v>
      </c>
      <c r="D234" s="16">
        <v>0</v>
      </c>
      <c r="E234" s="16">
        <v>350</v>
      </c>
      <c r="F234" s="3"/>
      <c r="G234" s="3"/>
    </row>
    <row r="235" spans="1:7" ht="93.75" customHeight="1">
      <c r="A235" s="8" t="s">
        <v>365</v>
      </c>
      <c r="B235" s="47" t="s">
        <v>367</v>
      </c>
      <c r="C235" s="16">
        <v>0</v>
      </c>
      <c r="D235" s="16">
        <v>0</v>
      </c>
      <c r="E235" s="16">
        <v>100</v>
      </c>
      <c r="F235" s="3"/>
      <c r="G235" s="3"/>
    </row>
    <row r="236" spans="1:7" ht="31.5">
      <c r="A236" s="10" t="s">
        <v>368</v>
      </c>
      <c r="B236" s="11" t="s">
        <v>369</v>
      </c>
      <c r="C236" s="12">
        <f>C237+C238</f>
        <v>235</v>
      </c>
      <c r="D236" s="12">
        <v>0</v>
      </c>
      <c r="E236" s="12">
        <v>0</v>
      </c>
      <c r="F236" s="3"/>
      <c r="G236" s="3"/>
    </row>
    <row r="237" spans="1:7" ht="47.25">
      <c r="A237" s="8" t="s">
        <v>370</v>
      </c>
      <c r="B237" s="17" t="s">
        <v>371</v>
      </c>
      <c r="C237" s="16">
        <f>75+50+100</f>
        <v>225</v>
      </c>
      <c r="D237" s="16">
        <v>0</v>
      </c>
      <c r="E237" s="16">
        <v>0</v>
      </c>
      <c r="F237" s="3"/>
      <c r="G237" s="3"/>
    </row>
    <row r="238" spans="1:7" ht="47.25">
      <c r="A238" s="8" t="s">
        <v>372</v>
      </c>
      <c r="B238" s="17" t="s">
        <v>371</v>
      </c>
      <c r="C238" s="16">
        <v>10</v>
      </c>
      <c r="D238" s="16">
        <v>0</v>
      </c>
      <c r="E238" s="16">
        <v>0</v>
      </c>
      <c r="F238" s="3"/>
      <c r="G238" s="3"/>
    </row>
    <row r="239" spans="1:7">
      <c r="A239" s="10" t="s">
        <v>373</v>
      </c>
      <c r="B239" s="11" t="s">
        <v>374</v>
      </c>
      <c r="C239" s="31">
        <f>SUM(C240:C241)</f>
        <v>6.5</v>
      </c>
      <c r="D239" s="31">
        <v>0</v>
      </c>
      <c r="E239" s="31">
        <v>0</v>
      </c>
      <c r="F239" s="3"/>
      <c r="G239" s="3"/>
    </row>
    <row r="240" spans="1:7" ht="47.25">
      <c r="A240" s="18" t="s">
        <v>375</v>
      </c>
      <c r="B240" s="17" t="s">
        <v>376</v>
      </c>
      <c r="C240" s="32">
        <v>3.5</v>
      </c>
      <c r="D240" s="32">
        <v>0</v>
      </c>
      <c r="E240" s="32">
        <v>0</v>
      </c>
      <c r="F240" s="3"/>
      <c r="G240" s="3"/>
    </row>
    <row r="241" spans="1:7" ht="47.25">
      <c r="A241" s="18" t="s">
        <v>377</v>
      </c>
      <c r="B241" s="17" t="s">
        <v>376</v>
      </c>
      <c r="C241" s="32">
        <v>3</v>
      </c>
      <c r="D241" s="32">
        <v>0</v>
      </c>
      <c r="E241" s="32">
        <v>0</v>
      </c>
      <c r="F241" s="3"/>
      <c r="G241" s="3"/>
    </row>
    <row r="242" spans="1:7">
      <c r="A242" s="10" t="s">
        <v>378</v>
      </c>
      <c r="B242" s="11" t="s">
        <v>379</v>
      </c>
      <c r="C242" s="12">
        <f>C134+C236+C239</f>
        <v>4065981.6999999993</v>
      </c>
      <c r="D242" s="12">
        <f>D134+D236+D239</f>
        <v>4873267.6000000006</v>
      </c>
      <c r="E242" s="12">
        <f>E134+E236+E239</f>
        <v>3644784</v>
      </c>
      <c r="F242" s="3"/>
      <c r="G242" s="3"/>
    </row>
    <row r="243" spans="1:7" ht="24.75" customHeight="1">
      <c r="A243" s="51" t="s">
        <v>380</v>
      </c>
      <c r="B243" s="51"/>
      <c r="C243" s="12">
        <f>C242+C133</f>
        <v>5906921.8999999985</v>
      </c>
      <c r="D243" s="12">
        <f>D242+D133</f>
        <v>6661143.3000000007</v>
      </c>
      <c r="E243" s="12">
        <f>E242+E133</f>
        <v>5548920.4000000004</v>
      </c>
      <c r="F243" s="3"/>
      <c r="G243" s="3"/>
    </row>
  </sheetData>
  <mergeCells count="7">
    <mergeCell ref="A132:B132"/>
    <mergeCell ref="A1:E1"/>
    <mergeCell ref="A2:E2"/>
    <mergeCell ref="A3:E3"/>
    <mergeCell ref="A4:E4"/>
    <mergeCell ref="A6:C7"/>
    <mergeCell ref="A12:A13"/>
  </mergeCells>
  <hyperlinks>
    <hyperlink ref="B95" r:id="rId1" display="consultantplus://offline/ref=988EC015ECBBF128B41797C3F93EFEE418A639455C871F0F56FDEF5480375203D55CBFEB8F11FA2C863F8EB8F7B01CF71C7C854735E60A15i2XAK"/>
    <hyperlink ref="B98" r:id="rId2" display="consultantplus://offline/ref=A5C545EE8C1C93B0B058E1FFE19DF454C219EB0B98198F2DC0D7B691EFFF64CC26DC8ECE4D9F7B181B1727911B979A94C0CB426D4AE9j9HFG"/>
    <hyperlink ref="B90" r:id="rId3" display="consultantplus://offline/ref=D42EAC7BD398020209D35F6AF6672FBA6F13F77B84F225875A8095FA102A9B2D8E358CD609751112B9E7A4869E64DFF883BAA8D38BAB06D8YDV9M"/>
    <hyperlink ref="B91" r:id="rId4" display="consultantplus://offline/ref=D42EAC7BD398020209D35F6AF6672FBA6F13F77B84F225875A8095FA102A9B2D8E358CD609751112B9E7A4869E64DFF883BAA8D38BAB06D8YDV9M"/>
    <hyperlink ref="B100" r:id="rId5" display="consultantplus://offline/ref=64FC3C9F96C0230A0CECA4E56C028B5E86A06F799E50F1FABBE4A6CFAC6E9A2AB2A69A82FE33DE9CACC0441FC29EF02FFBFA7ABCF960A970JDh7G"/>
  </hyperlinks>
  <pageMargins left="0.47244094488188981" right="0.27559055118110237" top="0.6692913385826772" bottom="0.15748031496062992" header="0.31496062992125984" footer="0.31496062992125984"/>
  <pageSetup paperSize="9" orientation="landscape" r:id="rId6"/>
  <legacy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доходы</vt:lpstr>
      <vt:lpstr>доходы!Заголовки_для_печати</vt:lpstr>
      <vt:lpstr>доходы!Область_печати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Julia</cp:lastModifiedBy>
  <dcterms:created xsi:type="dcterms:W3CDTF">2021-12-17T09:20:45Z</dcterms:created>
  <dcterms:modified xsi:type="dcterms:W3CDTF">2021-12-22T04:53:06Z</dcterms:modified>
</cp:coreProperties>
</file>