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50" windowWidth="15570" windowHeight="12075"/>
  </bookViews>
  <sheets>
    <sheet name="объекты" sheetId="3" r:id="rId1"/>
  </sheets>
  <definedNames>
    <definedName name="_xlnm.Print_Titles" localSheetId="0">объекты!$6:$7</definedName>
  </definedNames>
  <calcPr calcId="125725"/>
</workbook>
</file>

<file path=xl/calcChain.xml><?xml version="1.0" encoding="utf-8"?>
<calcChain xmlns="http://schemas.openxmlformats.org/spreadsheetml/2006/main">
  <c r="D14" i="3"/>
  <c r="E14"/>
  <c r="F14"/>
  <c r="G14"/>
  <c r="H14"/>
  <c r="C14"/>
  <c r="D31"/>
  <c r="E31"/>
  <c r="F31"/>
  <c r="G31"/>
  <c r="H31"/>
  <c r="C31"/>
  <c r="D35"/>
  <c r="E35"/>
  <c r="F35"/>
  <c r="G35"/>
  <c r="H35"/>
  <c r="C35"/>
  <c r="D27"/>
  <c r="E27"/>
  <c r="F27"/>
  <c r="G27"/>
  <c r="H27"/>
  <c r="C27"/>
  <c r="D44" l="1"/>
  <c r="E44"/>
  <c r="F44"/>
  <c r="G44"/>
  <c r="H44"/>
  <c r="D39"/>
  <c r="E39"/>
  <c r="F39"/>
  <c r="G39"/>
  <c r="H39"/>
  <c r="D33"/>
  <c r="E33"/>
  <c r="F33"/>
  <c r="G33"/>
  <c r="H33"/>
  <c r="D21"/>
  <c r="E21"/>
  <c r="F21"/>
  <c r="G21"/>
  <c r="H21"/>
  <c r="D13"/>
  <c r="E13"/>
  <c r="F13"/>
  <c r="G13"/>
  <c r="H13"/>
  <c r="H8"/>
  <c r="F8"/>
  <c r="D8"/>
  <c r="C44"/>
  <c r="C33"/>
  <c r="C39"/>
  <c r="C21"/>
  <c r="E8"/>
  <c r="G8"/>
  <c r="C13"/>
  <c r="C50" s="1"/>
  <c r="C8"/>
  <c r="F50" l="1"/>
  <c r="E50"/>
  <c r="H50"/>
  <c r="D50"/>
  <c r="G50"/>
</calcChain>
</file>

<file path=xl/sharedStrings.xml><?xml version="1.0" encoding="utf-8"?>
<sst xmlns="http://schemas.openxmlformats.org/spreadsheetml/2006/main" count="58" uniqueCount="54">
  <si>
    <t>Всего по программам</t>
  </si>
  <si>
    <t>Физкультурно-оздоровительный комплекс на стадионе «Заря» в Северной части г. Миасса</t>
  </si>
  <si>
    <t>Физкультурно-оздоровительный комплекс на стадионе  в Южной части г. Миасса</t>
  </si>
  <si>
    <t>Наименование объектов</t>
  </si>
  <si>
    <t>тыс.рублей</t>
  </si>
  <si>
    <t xml:space="preserve">Приложение 5 </t>
  </si>
  <si>
    <t>к пояснительной</t>
  </si>
  <si>
    <t xml:space="preserve"> 2022 год </t>
  </si>
  <si>
    <t xml:space="preserve"> 2023 год </t>
  </si>
  <si>
    <t>ГТС Поликарповского пруда</t>
  </si>
  <si>
    <t>Закольцовка водовода в Северной части г. Миасс</t>
  </si>
  <si>
    <t>Мост по ул. Буденного в г. Миасс Челябинской области</t>
  </si>
  <si>
    <t>Распределение бюджетных ассигнований на капитальные вложения в объекты муниципальной собственности Миасского городского округа на 2022 - 2024 годы</t>
  </si>
  <si>
    <t xml:space="preserve"> 2024 год </t>
  </si>
  <si>
    <t xml:space="preserve">Реконструкция очистных сооружений с биологической очисткой на биофильтрах, расположенных на территории пос. Хребет Миасского городского округа </t>
  </si>
  <si>
    <t>Электроснабжение п. Тыелга «Реконструкция воздушной линии 10кВ от ПС 110/35/10 Карабашская ф. Хвостовое 2 от границы МГО до ТП-38 (п. Тыелга)»</t>
  </si>
  <si>
    <t>Подпрограмма  «Модернизация объектов коммунальной инфраструктуры»</t>
  </si>
  <si>
    <t xml:space="preserve">Строительство подземного газопровода высокого давления «Новоандреевка-Селянкино». Газификация п. Селянкино, п. Новотагилка, п. Наилы, п. Тыелга, с.Новоандреевка в северной части Миасского городского округа </t>
  </si>
  <si>
    <t xml:space="preserve">Строительство сетей теплоснабжения ж/д №1,2,3,4 на пл. Революции </t>
  </si>
  <si>
    <t xml:space="preserve">Строительство дороги по ул. Колесова от ул. 8 Июля до ул. Набережная в г. Миассе Челябинской области </t>
  </si>
  <si>
    <t>Развитие «Национального парка спорта и туризма», клуба-отеля «Золотой пляж», Миасский городской округ. На автодорогу от ул. Ленина пос. Тургояк до ДОЛ им. Зои Космодемьянской Миасского городского округа</t>
  </si>
  <si>
    <t>Строительство путепровода с подъездными путями по ул. Ломоносова в г. Миасс Челябинской области</t>
  </si>
  <si>
    <t>Реконструкция участка автодороги по проспекту Макеева (на север от б-ра Седова) с устройством разворотного кольца и строительством контактной сети электротранспорта в Северной части г. Миасса Челябинской области</t>
  </si>
  <si>
    <t>Ливневая канализация по ул. Ветеранов, ул. Богдана Хмельницкого, ул. Циолковского, ул. Уральской</t>
  </si>
  <si>
    <t>Общеобразовательная организация в мкр. Динамо г. Миасс Челябинской области</t>
  </si>
  <si>
    <t>Общеобразовательный центр на пл. Революции в Южной части г. Миасса Челябинской области</t>
  </si>
  <si>
    <t>Разработка проектно-сметной документации по газовой котельной на стадионе «Труд»</t>
  </si>
  <si>
    <t xml:space="preserve">Физкультурно-спортивного комплекса (ФСК) «Центр скалолазания» г. Миасс, пр. Макеева, стадион «Заря» </t>
  </si>
  <si>
    <t>Строительство системы водоснабжения (скважина, водонапорная башня, водовод) для объектов малоэтажного строительства района новой застройки: ул. Боровая, Ягодная, Строительная, Чернореченская, Карла Маркса, пер. Северный, Светлый в с. Черновское</t>
  </si>
  <si>
    <t>Строительство газопроводов и газовых сетей</t>
  </si>
  <si>
    <t>Муниципальная программа "Формирование и использование муниципального жилищного фонда Миасского городского округа"</t>
  </si>
  <si>
    <t>№</t>
  </si>
  <si>
    <t>Подпрограмма «Обеспечение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«Об утверждении перечня тяжелых форм хронических заболеваний, при которых невозможно совместное проживание граждан в одной квартире», действующий с 01.01.2018г., жилыми помещениями на основании судебных решений»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</si>
  <si>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</si>
  <si>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Подпрограмма "Переселение граждан из аварийного жилищного фонда в Миасском городском округе" (строительство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проживания)</t>
  </si>
  <si>
    <t xml:space="preserve">Строительство водозаборного узла с. Черновское  </t>
  </si>
  <si>
    <t xml:space="preserve">Строительство водозаборного узла с. Смородинка  </t>
  </si>
  <si>
    <t xml:space="preserve">Строительство водозаборного узла  п. Н-Атлян  </t>
  </si>
  <si>
    <t>Строительство водозаборного узла с. Устиново</t>
  </si>
  <si>
    <t>в т.ч.обл.</t>
  </si>
  <si>
    <t>всего</t>
  </si>
  <si>
    <t>Выкуп здания для размещения общеобразовательной организации</t>
  </si>
  <si>
    <t>Муниципальная программа "Повышение эффективности использования муниципального имущества в Миасском городском округе "</t>
  </si>
  <si>
    <t xml:space="preserve">Приобретение линий наружного освещения </t>
  </si>
  <si>
    <t xml:space="preserve">Модернизация, реконструкция, капитальный ремонт котельных, систем водоснабжения, водоотведения, систем электроснабжения </t>
  </si>
  <si>
    <t xml:space="preserve">ГТС Миасского городского пруда </t>
  </si>
  <si>
    <t>Муниципальная программа "Капитальное строительство на территории Миасского городского округа"</t>
  </si>
  <si>
    <t xml:space="preserve">Муниципальная программа  "Обеспечение доступным и комфортным жильём граждан Российской Федерации" </t>
  </si>
  <si>
    <t>Муниципальная программа "Развитие улично-дорожной сети Миасского городского округа"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</si>
  <si>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</si>
  <si>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</si>
  <si>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физической культуры и спорта в Миасском городском округе"</t>
  </si>
  <si>
    <t>Муниципальная программа "Чистая вода"</t>
  </si>
  <si>
    <t>Памятник на братской могиле, где похоронены 70 жертв колчаковской расправы в городе Миассе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</si>
</sst>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49" fontId="2" fillId="0" borderId="1" xfId="0" applyNumberFormat="1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justify"/>
    </xf>
    <xf numFmtId="164" fontId="5" fillId="0" borderId="0" xfId="0" applyNumberFormat="1" applyFont="1" applyFill="1" applyAlignment="1">
      <alignment horizontal="center"/>
    </xf>
    <xf numFmtId="0" fontId="5" fillId="0" borderId="0" xfId="0" applyFont="1" applyFill="1"/>
    <xf numFmtId="0" fontId="1" fillId="0" borderId="0" xfId="0" applyFont="1" applyFill="1" applyBorder="1" applyAlignment="1">
      <alignment horizontal="justify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164" fontId="2" fillId="0" borderId="1" xfId="1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11" fillId="0" borderId="0" xfId="0" applyNumberFormat="1" applyFont="1" applyFill="1" applyAlignment="1">
      <alignment horizontal="center"/>
    </xf>
    <xf numFmtId="164" fontId="10" fillId="0" borderId="0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Alignment="1">
      <alignment horizontal="left"/>
    </xf>
    <xf numFmtId="164" fontId="11" fillId="0" borderId="0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0" fillId="0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tabSelected="1" zoomScaleNormal="100" zoomScaleSheetLayoutView="80" workbookViewId="0">
      <pane xSplit="2" ySplit="7" topLeftCell="C29" activePane="bottomRight" state="frozen"/>
      <selection pane="topRight" activeCell="B1" sqref="B1"/>
      <selection pane="bottomLeft" activeCell="A8" sqref="A8"/>
      <selection pane="bottomRight" activeCell="C9" sqref="C9"/>
    </sheetView>
  </sheetViews>
  <sheetFormatPr defaultRowHeight="15.75"/>
  <cols>
    <col min="1" max="1" width="4.5703125" style="33" customWidth="1"/>
    <col min="2" max="2" width="80" style="10" customWidth="1"/>
    <col min="3" max="3" width="13.42578125" style="11" customWidth="1"/>
    <col min="4" max="4" width="13.42578125" style="24" customWidth="1"/>
    <col min="5" max="5" width="13.42578125" style="11" customWidth="1"/>
    <col min="6" max="6" width="13.42578125" style="24" customWidth="1"/>
    <col min="7" max="7" width="13.42578125" style="11" customWidth="1"/>
    <col min="8" max="8" width="13.42578125" style="24" customWidth="1"/>
    <col min="9" max="16384" width="9.140625" style="12"/>
  </cols>
  <sheetData>
    <row r="1" spans="1:8">
      <c r="H1" s="30" t="s">
        <v>5</v>
      </c>
    </row>
    <row r="2" spans="1:8">
      <c r="H2" s="30" t="s">
        <v>6</v>
      </c>
    </row>
    <row r="4" spans="1:8" ht="27" customHeight="1">
      <c r="B4" s="36" t="s">
        <v>12</v>
      </c>
      <c r="C4" s="36"/>
      <c r="D4" s="36"/>
      <c r="E4" s="36"/>
      <c r="F4" s="36"/>
      <c r="G4" s="37"/>
      <c r="H4" s="40"/>
    </row>
    <row r="5" spans="1:8">
      <c r="B5" s="13"/>
      <c r="C5" s="14"/>
      <c r="D5" s="25"/>
      <c r="E5" s="14"/>
      <c r="F5" s="25"/>
      <c r="G5" s="15"/>
      <c r="H5" s="31" t="s">
        <v>4</v>
      </c>
    </row>
    <row r="6" spans="1:8">
      <c r="A6" s="34" t="s">
        <v>31</v>
      </c>
      <c r="B6" s="35" t="s">
        <v>3</v>
      </c>
      <c r="C6" s="38" t="s">
        <v>7</v>
      </c>
      <c r="D6" s="39"/>
      <c r="E6" s="38" t="s">
        <v>8</v>
      </c>
      <c r="F6" s="39"/>
      <c r="G6" s="38" t="s">
        <v>13</v>
      </c>
      <c r="H6" s="39"/>
    </row>
    <row r="7" spans="1:8">
      <c r="A7" s="41"/>
      <c r="B7" s="35"/>
      <c r="C7" s="19" t="s">
        <v>40</v>
      </c>
      <c r="D7" s="26" t="s">
        <v>39</v>
      </c>
      <c r="E7" s="19" t="s">
        <v>40</v>
      </c>
      <c r="F7" s="26" t="s">
        <v>39</v>
      </c>
      <c r="G7" s="19" t="s">
        <v>40</v>
      </c>
      <c r="H7" s="26" t="s">
        <v>39</v>
      </c>
    </row>
    <row r="8" spans="1:8" ht="31.5">
      <c r="A8" s="22">
        <v>1</v>
      </c>
      <c r="B8" s="1" t="s">
        <v>46</v>
      </c>
      <c r="C8" s="5">
        <f t="shared" ref="C8:H8" si="0">SUM(C9:C12)</f>
        <v>4200</v>
      </c>
      <c r="D8" s="27">
        <f t="shared" si="0"/>
        <v>0</v>
      </c>
      <c r="E8" s="5">
        <f t="shared" si="0"/>
        <v>0</v>
      </c>
      <c r="F8" s="27">
        <f t="shared" si="0"/>
        <v>0</v>
      </c>
      <c r="G8" s="5">
        <f t="shared" si="0"/>
        <v>0</v>
      </c>
      <c r="H8" s="27">
        <f t="shared" si="0"/>
        <v>0</v>
      </c>
    </row>
    <row r="9" spans="1:8">
      <c r="A9" s="22"/>
      <c r="B9" s="9" t="s">
        <v>45</v>
      </c>
      <c r="C9" s="7">
        <v>700</v>
      </c>
      <c r="D9" s="28"/>
      <c r="E9" s="7">
        <v>0</v>
      </c>
      <c r="F9" s="28"/>
      <c r="G9" s="20">
        <v>0</v>
      </c>
      <c r="H9" s="32"/>
    </row>
    <row r="10" spans="1:8">
      <c r="A10" s="22"/>
      <c r="B10" s="9" t="s">
        <v>9</v>
      </c>
      <c r="C10" s="7">
        <v>2000</v>
      </c>
      <c r="D10" s="28"/>
      <c r="E10" s="7">
        <v>0</v>
      </c>
      <c r="F10" s="28"/>
      <c r="G10" s="20">
        <v>0</v>
      </c>
      <c r="H10" s="32"/>
    </row>
    <row r="11" spans="1:8">
      <c r="A11" s="22"/>
      <c r="B11" s="9" t="s">
        <v>10</v>
      </c>
      <c r="C11" s="7">
        <v>1000</v>
      </c>
      <c r="D11" s="28"/>
      <c r="E11" s="7">
        <v>0</v>
      </c>
      <c r="F11" s="28"/>
      <c r="G11" s="20">
        <v>0</v>
      </c>
      <c r="H11" s="32"/>
    </row>
    <row r="12" spans="1:8">
      <c r="A12" s="22"/>
      <c r="B12" s="2" t="s">
        <v>11</v>
      </c>
      <c r="C12" s="7">
        <v>500</v>
      </c>
      <c r="D12" s="28"/>
      <c r="E12" s="7">
        <v>0</v>
      </c>
      <c r="F12" s="28"/>
      <c r="G12" s="20">
        <v>0</v>
      </c>
      <c r="H12" s="32"/>
    </row>
    <row r="13" spans="1:8" s="16" customFormat="1" ht="31.5">
      <c r="A13" s="22">
        <v>2</v>
      </c>
      <c r="B13" s="1" t="s">
        <v>47</v>
      </c>
      <c r="C13" s="5">
        <f t="shared" ref="C13:H13" si="1">C14</f>
        <v>243116.7</v>
      </c>
      <c r="D13" s="27">
        <f t="shared" si="1"/>
        <v>225416.7</v>
      </c>
      <c r="E13" s="5">
        <f t="shared" si="1"/>
        <v>29023.8</v>
      </c>
      <c r="F13" s="27">
        <f t="shared" si="1"/>
        <v>17023.8</v>
      </c>
      <c r="G13" s="5">
        <f t="shared" si="1"/>
        <v>17023.8</v>
      </c>
      <c r="H13" s="27">
        <f t="shared" si="1"/>
        <v>17023.8</v>
      </c>
    </row>
    <row r="14" spans="1:8" s="17" customFormat="1" ht="22.5" customHeight="1">
      <c r="A14" s="23"/>
      <c r="B14" s="8" t="s">
        <v>16</v>
      </c>
      <c r="C14" s="19">
        <f>SUM(C15:C20)</f>
        <v>243116.7</v>
      </c>
      <c r="D14" s="19">
        <f t="shared" ref="D14:H14" si="2">SUM(D15:D20)</f>
        <v>225416.7</v>
      </c>
      <c r="E14" s="19">
        <f t="shared" si="2"/>
        <v>29023.8</v>
      </c>
      <c r="F14" s="19">
        <f t="shared" si="2"/>
        <v>17023.8</v>
      </c>
      <c r="G14" s="19">
        <f t="shared" si="2"/>
        <v>17023.8</v>
      </c>
      <c r="H14" s="19">
        <f t="shared" si="2"/>
        <v>17023.8</v>
      </c>
    </row>
    <row r="15" spans="1:8" ht="47.25">
      <c r="A15" s="22"/>
      <c r="B15" s="8" t="s">
        <v>14</v>
      </c>
      <c r="C15" s="7">
        <v>4600</v>
      </c>
      <c r="D15" s="28"/>
      <c r="E15" s="7">
        <v>0</v>
      </c>
      <c r="F15" s="28"/>
      <c r="G15" s="7">
        <v>0</v>
      </c>
      <c r="H15" s="28"/>
    </row>
    <row r="16" spans="1:8" ht="31.5">
      <c r="A16" s="22"/>
      <c r="B16" s="8" t="s">
        <v>15</v>
      </c>
      <c r="C16" s="7">
        <v>10100</v>
      </c>
      <c r="D16" s="28">
        <v>10000</v>
      </c>
      <c r="E16" s="7">
        <v>0</v>
      </c>
      <c r="F16" s="28"/>
      <c r="G16" s="7">
        <v>0</v>
      </c>
      <c r="H16" s="28"/>
    </row>
    <row r="17" spans="1:8" ht="47.25">
      <c r="A17" s="22"/>
      <c r="B17" s="8" t="s">
        <v>17</v>
      </c>
      <c r="C17" s="7">
        <v>1000</v>
      </c>
      <c r="D17" s="28"/>
      <c r="E17" s="7">
        <v>12000</v>
      </c>
      <c r="F17" s="28"/>
      <c r="G17" s="7">
        <v>0</v>
      </c>
      <c r="H17" s="28"/>
    </row>
    <row r="18" spans="1:8">
      <c r="A18" s="22"/>
      <c r="B18" s="8" t="s">
        <v>18</v>
      </c>
      <c r="C18" s="7">
        <v>24000</v>
      </c>
      <c r="D18" s="28">
        <v>12000</v>
      </c>
      <c r="E18" s="7">
        <v>0</v>
      </c>
      <c r="F18" s="28"/>
      <c r="G18" s="7">
        <v>0</v>
      </c>
      <c r="H18" s="28"/>
    </row>
    <row r="19" spans="1:8" ht="31.5">
      <c r="A19" s="22"/>
      <c r="B19" s="8" t="s">
        <v>44</v>
      </c>
      <c r="C19" s="7">
        <v>203416.7</v>
      </c>
      <c r="D19" s="28">
        <v>203416.7</v>
      </c>
      <c r="E19" s="7">
        <v>0</v>
      </c>
      <c r="F19" s="28"/>
      <c r="G19" s="7">
        <v>0</v>
      </c>
      <c r="H19" s="28"/>
    </row>
    <row r="20" spans="1:8">
      <c r="A20" s="22"/>
      <c r="B20" s="8" t="s">
        <v>29</v>
      </c>
      <c r="C20" s="7">
        <v>0</v>
      </c>
      <c r="D20" s="28"/>
      <c r="E20" s="7">
        <v>17023.8</v>
      </c>
      <c r="F20" s="28">
        <v>17023.8</v>
      </c>
      <c r="G20" s="7">
        <v>17023.8</v>
      </c>
      <c r="H20" s="28">
        <v>17023.8</v>
      </c>
    </row>
    <row r="21" spans="1:8" s="16" customFormat="1" ht="31.5">
      <c r="A21" s="22">
        <v>3</v>
      </c>
      <c r="B21" s="1" t="s">
        <v>48</v>
      </c>
      <c r="C21" s="18">
        <f t="shared" ref="C21:H21" si="3">SUM(C22:C26)</f>
        <v>47964</v>
      </c>
      <c r="D21" s="29">
        <f t="shared" si="3"/>
        <v>31932</v>
      </c>
      <c r="E21" s="18">
        <f t="shared" si="3"/>
        <v>17400</v>
      </c>
      <c r="F21" s="29">
        <f t="shared" si="3"/>
        <v>0</v>
      </c>
      <c r="G21" s="18">
        <f t="shared" si="3"/>
        <v>0</v>
      </c>
      <c r="H21" s="29">
        <f t="shared" si="3"/>
        <v>0</v>
      </c>
    </row>
    <row r="22" spans="1:8" s="16" customFormat="1" ht="31.5">
      <c r="A22" s="22"/>
      <c r="B22" s="2" t="s">
        <v>23</v>
      </c>
      <c r="C22" s="7">
        <v>100</v>
      </c>
      <c r="D22" s="28"/>
      <c r="E22" s="7">
        <v>0</v>
      </c>
      <c r="F22" s="28"/>
      <c r="G22" s="7">
        <v>0</v>
      </c>
      <c r="H22" s="28"/>
    </row>
    <row r="23" spans="1:8" ht="31.5">
      <c r="A23" s="22"/>
      <c r="B23" s="2" t="s">
        <v>19</v>
      </c>
      <c r="C23" s="7">
        <v>4890</v>
      </c>
      <c r="D23" s="28"/>
      <c r="E23" s="7">
        <v>0</v>
      </c>
      <c r="F23" s="28"/>
      <c r="G23" s="7">
        <v>0</v>
      </c>
      <c r="H23" s="28"/>
    </row>
    <row r="24" spans="1:8" ht="47.25">
      <c r="A24" s="22"/>
      <c r="B24" s="2" t="s">
        <v>20</v>
      </c>
      <c r="C24" s="7">
        <v>31974</v>
      </c>
      <c r="D24" s="28">
        <v>31932</v>
      </c>
      <c r="E24" s="7">
        <v>0</v>
      </c>
      <c r="F24" s="28"/>
      <c r="G24" s="7">
        <v>0</v>
      </c>
      <c r="H24" s="28"/>
    </row>
    <row r="25" spans="1:8" ht="31.5">
      <c r="A25" s="22"/>
      <c r="B25" s="8" t="s">
        <v>21</v>
      </c>
      <c r="C25" s="7">
        <v>9000</v>
      </c>
      <c r="D25" s="28"/>
      <c r="E25" s="7">
        <v>17400</v>
      </c>
      <c r="F25" s="28"/>
      <c r="G25" s="7">
        <v>0</v>
      </c>
      <c r="H25" s="28"/>
    </row>
    <row r="26" spans="1:8" ht="47.25">
      <c r="A26" s="22"/>
      <c r="B26" s="2" t="s">
        <v>22</v>
      </c>
      <c r="C26" s="7">
        <v>2000</v>
      </c>
      <c r="D26" s="28"/>
      <c r="E26" s="7">
        <v>0</v>
      </c>
      <c r="F26" s="28"/>
      <c r="G26" s="7">
        <v>0</v>
      </c>
      <c r="H26" s="28"/>
    </row>
    <row r="27" spans="1:8" ht="31.5">
      <c r="A27" s="22">
        <v>4</v>
      </c>
      <c r="B27" s="21" t="s">
        <v>30</v>
      </c>
      <c r="C27" s="5">
        <f>SUM(C28:C30)</f>
        <v>512296.3</v>
      </c>
      <c r="D27" s="27">
        <f t="shared" ref="D27:H27" si="4">SUM(D28:D30)</f>
        <v>508852.89999999997</v>
      </c>
      <c r="E27" s="5">
        <f t="shared" si="4"/>
        <v>125784.5</v>
      </c>
      <c r="F27" s="27">
        <f t="shared" si="4"/>
        <v>125724.2</v>
      </c>
      <c r="G27" s="5">
        <f t="shared" si="4"/>
        <v>65478.6</v>
      </c>
      <c r="H27" s="27">
        <f t="shared" si="4"/>
        <v>65478.6</v>
      </c>
    </row>
    <row r="28" spans="1:8" ht="63">
      <c r="A28" s="22"/>
      <c r="B28" s="2" t="s">
        <v>34</v>
      </c>
      <c r="C28" s="7">
        <v>443817.7</v>
      </c>
      <c r="D28" s="28">
        <v>443374.3</v>
      </c>
      <c r="E28" s="7">
        <v>60305.9</v>
      </c>
      <c r="F28" s="28">
        <v>60245.599999999999</v>
      </c>
      <c r="G28" s="7"/>
      <c r="H28" s="28"/>
    </row>
    <row r="29" spans="1:8" ht="126">
      <c r="A29" s="22"/>
      <c r="B29" s="9" t="s">
        <v>32</v>
      </c>
      <c r="C29" s="7">
        <v>3000</v>
      </c>
      <c r="D29" s="28"/>
      <c r="E29" s="7"/>
      <c r="F29" s="28"/>
      <c r="G29" s="7"/>
      <c r="H29" s="28"/>
    </row>
    <row r="30" spans="1:8" ht="63">
      <c r="A30" s="22"/>
      <c r="B30" s="9" t="s">
        <v>33</v>
      </c>
      <c r="C30" s="7">
        <v>65478.6</v>
      </c>
      <c r="D30" s="28">
        <v>65478.6</v>
      </c>
      <c r="E30" s="7">
        <v>65478.6</v>
      </c>
      <c r="F30" s="28">
        <v>65478.6</v>
      </c>
      <c r="G30" s="7">
        <v>65478.6</v>
      </c>
      <c r="H30" s="28">
        <v>65478.6</v>
      </c>
    </row>
    <row r="31" spans="1:8" ht="31.5">
      <c r="A31" s="22">
        <v>5</v>
      </c>
      <c r="B31" s="3" t="s">
        <v>42</v>
      </c>
      <c r="C31" s="5">
        <f>SUM(C32)</f>
        <v>5000</v>
      </c>
      <c r="D31" s="5">
        <f t="shared" ref="D31:H31" si="5">SUM(D32)</f>
        <v>0</v>
      </c>
      <c r="E31" s="5">
        <f t="shared" si="5"/>
        <v>0</v>
      </c>
      <c r="F31" s="5">
        <f t="shared" si="5"/>
        <v>0</v>
      </c>
      <c r="G31" s="5">
        <f t="shared" si="5"/>
        <v>0</v>
      </c>
      <c r="H31" s="5">
        <f t="shared" si="5"/>
        <v>0</v>
      </c>
    </row>
    <row r="32" spans="1:8">
      <c r="A32" s="22"/>
      <c r="B32" s="9" t="s">
        <v>43</v>
      </c>
      <c r="C32" s="7">
        <v>5000</v>
      </c>
      <c r="D32" s="28"/>
      <c r="E32" s="7"/>
      <c r="F32" s="28"/>
      <c r="G32" s="7"/>
      <c r="H32" s="28"/>
    </row>
    <row r="33" spans="1:8" ht="63">
      <c r="A33" s="22">
        <v>6</v>
      </c>
      <c r="B33" s="21" t="s">
        <v>49</v>
      </c>
      <c r="C33" s="5">
        <f t="shared" ref="C33:H33" si="6">C34</f>
        <v>1500</v>
      </c>
      <c r="D33" s="27">
        <f t="shared" si="6"/>
        <v>0</v>
      </c>
      <c r="E33" s="5">
        <f t="shared" si="6"/>
        <v>0</v>
      </c>
      <c r="F33" s="27">
        <f t="shared" si="6"/>
        <v>0</v>
      </c>
      <c r="G33" s="5">
        <f t="shared" si="6"/>
        <v>0</v>
      </c>
      <c r="H33" s="27">
        <f t="shared" si="6"/>
        <v>0</v>
      </c>
    </row>
    <row r="34" spans="1:8" ht="31.5">
      <c r="A34" s="22"/>
      <c r="B34" s="2" t="s">
        <v>53</v>
      </c>
      <c r="C34" s="7">
        <v>1500</v>
      </c>
      <c r="D34" s="28"/>
      <c r="E34" s="7">
        <v>0</v>
      </c>
      <c r="F34" s="28"/>
      <c r="G34" s="7">
        <v>0</v>
      </c>
      <c r="H34" s="28"/>
    </row>
    <row r="35" spans="1:8" s="16" customFormat="1" ht="47.25">
      <c r="A35" s="22">
        <v>7</v>
      </c>
      <c r="B35" s="1" t="s">
        <v>50</v>
      </c>
      <c r="C35" s="5">
        <f>SUM(C36:C38)</f>
        <v>822704.8</v>
      </c>
      <c r="D35" s="27">
        <f t="shared" ref="D35:H35" si="7">SUM(D36:D38)</f>
        <v>815694.8</v>
      </c>
      <c r="E35" s="5">
        <f t="shared" si="7"/>
        <v>3500</v>
      </c>
      <c r="F35" s="27">
        <f t="shared" si="7"/>
        <v>0</v>
      </c>
      <c r="G35" s="5">
        <f t="shared" si="7"/>
        <v>0</v>
      </c>
      <c r="H35" s="27">
        <f t="shared" si="7"/>
        <v>0</v>
      </c>
    </row>
    <row r="36" spans="1:8" s="16" customFormat="1">
      <c r="A36" s="22"/>
      <c r="B36" s="8" t="s">
        <v>41</v>
      </c>
      <c r="C36" s="7">
        <v>815704.8</v>
      </c>
      <c r="D36" s="28">
        <v>815694.8</v>
      </c>
      <c r="E36" s="7"/>
      <c r="F36" s="7"/>
      <c r="G36" s="7"/>
      <c r="H36" s="7"/>
    </row>
    <row r="37" spans="1:8" s="16" customFormat="1" ht="31.5">
      <c r="A37" s="22"/>
      <c r="B37" s="9" t="s">
        <v>24</v>
      </c>
      <c r="C37" s="7">
        <v>5000</v>
      </c>
      <c r="D37" s="28"/>
      <c r="E37" s="7">
        <v>0</v>
      </c>
      <c r="F37" s="28"/>
      <c r="G37" s="7">
        <v>0</v>
      </c>
      <c r="H37" s="28"/>
    </row>
    <row r="38" spans="1:8" s="16" customFormat="1" ht="31.5">
      <c r="A38" s="22"/>
      <c r="B38" s="9" t="s">
        <v>25</v>
      </c>
      <c r="C38" s="7">
        <v>2000</v>
      </c>
      <c r="D38" s="28"/>
      <c r="E38" s="7">
        <v>3500</v>
      </c>
      <c r="F38" s="28"/>
      <c r="G38" s="7">
        <v>0</v>
      </c>
      <c r="H38" s="28"/>
    </row>
    <row r="39" spans="1:8" ht="31.5">
      <c r="A39" s="22">
        <v>8</v>
      </c>
      <c r="B39" s="1" t="s">
        <v>51</v>
      </c>
      <c r="C39" s="6">
        <f t="shared" ref="C39:H39" si="8">SUM(C40:C43)</f>
        <v>115000</v>
      </c>
      <c r="D39" s="4">
        <f t="shared" si="8"/>
        <v>100000</v>
      </c>
      <c r="E39" s="6">
        <f t="shared" si="8"/>
        <v>35000</v>
      </c>
      <c r="F39" s="4">
        <f t="shared" si="8"/>
        <v>35000</v>
      </c>
      <c r="G39" s="6">
        <f t="shared" si="8"/>
        <v>180360.3</v>
      </c>
      <c r="H39" s="4">
        <f t="shared" si="8"/>
        <v>180360.3</v>
      </c>
    </row>
    <row r="40" spans="1:8" ht="31.5">
      <c r="A40" s="22"/>
      <c r="B40" s="9" t="s">
        <v>1</v>
      </c>
      <c r="C40" s="7">
        <v>2500</v>
      </c>
      <c r="D40" s="28"/>
      <c r="E40" s="7">
        <v>0</v>
      </c>
      <c r="F40" s="28"/>
      <c r="G40" s="7">
        <v>0</v>
      </c>
      <c r="H40" s="28"/>
    </row>
    <row r="41" spans="1:8" ht="31.5">
      <c r="A41" s="22"/>
      <c r="B41" s="9" t="s">
        <v>2</v>
      </c>
      <c r="C41" s="7">
        <v>2500</v>
      </c>
      <c r="D41" s="28"/>
      <c r="E41" s="7">
        <v>0</v>
      </c>
      <c r="F41" s="28"/>
      <c r="G41" s="7">
        <v>0</v>
      </c>
      <c r="H41" s="28"/>
    </row>
    <row r="42" spans="1:8" ht="31.5">
      <c r="A42" s="22"/>
      <c r="B42" s="9" t="s">
        <v>26</v>
      </c>
      <c r="C42" s="7">
        <v>500</v>
      </c>
      <c r="D42" s="28"/>
      <c r="E42" s="7">
        <v>0</v>
      </c>
      <c r="F42" s="28"/>
      <c r="G42" s="7">
        <v>0</v>
      </c>
      <c r="H42" s="28"/>
    </row>
    <row r="43" spans="1:8" ht="31.5">
      <c r="A43" s="22"/>
      <c r="B43" s="9" t="s">
        <v>27</v>
      </c>
      <c r="C43" s="7">
        <v>109500</v>
      </c>
      <c r="D43" s="28">
        <v>100000</v>
      </c>
      <c r="E43" s="7">
        <v>35000</v>
      </c>
      <c r="F43" s="28">
        <v>35000</v>
      </c>
      <c r="G43" s="7">
        <v>180360.3</v>
      </c>
      <c r="H43" s="28">
        <v>180360.3</v>
      </c>
    </row>
    <row r="44" spans="1:8">
      <c r="A44" s="22">
        <v>9</v>
      </c>
      <c r="B44" s="3" t="s">
        <v>52</v>
      </c>
      <c r="C44" s="5">
        <f t="shared" ref="C44:H44" si="9">C45+C46+C47+C48+C49</f>
        <v>3810.5</v>
      </c>
      <c r="D44" s="27">
        <f t="shared" si="9"/>
        <v>0</v>
      </c>
      <c r="E44" s="5">
        <f t="shared" si="9"/>
        <v>0</v>
      </c>
      <c r="F44" s="27">
        <f t="shared" si="9"/>
        <v>0</v>
      </c>
      <c r="G44" s="5">
        <f t="shared" si="9"/>
        <v>0</v>
      </c>
      <c r="H44" s="27">
        <f t="shared" si="9"/>
        <v>0</v>
      </c>
    </row>
    <row r="45" spans="1:8" ht="63">
      <c r="A45" s="22"/>
      <c r="B45" s="9" t="s">
        <v>28</v>
      </c>
      <c r="C45" s="7">
        <v>310.5</v>
      </c>
      <c r="D45" s="28"/>
      <c r="E45" s="7">
        <v>0</v>
      </c>
      <c r="F45" s="28"/>
      <c r="G45" s="7">
        <v>0</v>
      </c>
      <c r="H45" s="28"/>
    </row>
    <row r="46" spans="1:8">
      <c r="A46" s="22"/>
      <c r="B46" s="9" t="s">
        <v>35</v>
      </c>
      <c r="C46" s="7">
        <v>1000</v>
      </c>
      <c r="D46" s="28"/>
      <c r="E46" s="7">
        <v>0</v>
      </c>
      <c r="F46" s="28"/>
      <c r="G46" s="7">
        <v>0</v>
      </c>
      <c r="H46" s="28"/>
    </row>
    <row r="47" spans="1:8">
      <c r="A47" s="22"/>
      <c r="B47" s="9" t="s">
        <v>36</v>
      </c>
      <c r="C47" s="7">
        <v>800</v>
      </c>
      <c r="D47" s="28"/>
      <c r="E47" s="7">
        <v>0</v>
      </c>
      <c r="F47" s="28"/>
      <c r="G47" s="7">
        <v>0</v>
      </c>
      <c r="H47" s="28"/>
    </row>
    <row r="48" spans="1:8">
      <c r="A48" s="22"/>
      <c r="B48" s="9" t="s">
        <v>37</v>
      </c>
      <c r="C48" s="7">
        <v>1000</v>
      </c>
      <c r="D48" s="28"/>
      <c r="E48" s="7">
        <v>0</v>
      </c>
      <c r="F48" s="28"/>
      <c r="G48" s="7">
        <v>0</v>
      </c>
      <c r="H48" s="28"/>
    </row>
    <row r="49" spans="1:8">
      <c r="A49" s="22"/>
      <c r="B49" s="9" t="s">
        <v>38</v>
      </c>
      <c r="C49" s="7">
        <v>700</v>
      </c>
      <c r="D49" s="28"/>
      <c r="E49" s="7">
        <v>0</v>
      </c>
      <c r="F49" s="28"/>
      <c r="G49" s="7">
        <v>0</v>
      </c>
      <c r="H49" s="28"/>
    </row>
    <row r="50" spans="1:8">
      <c r="A50" s="22"/>
      <c r="B50" s="3" t="s">
        <v>0</v>
      </c>
      <c r="C50" s="5">
        <f>C8+C13+C21+C33+C35+C39+C44+C27+C31</f>
        <v>1755592.3</v>
      </c>
      <c r="D50" s="27">
        <f t="shared" ref="D50:H50" si="10">D8+D13+D21+D33+D35+D39+D44+D27+D31</f>
        <v>1681896.4</v>
      </c>
      <c r="E50" s="5">
        <f t="shared" si="10"/>
        <v>210708.3</v>
      </c>
      <c r="F50" s="27">
        <f t="shared" si="10"/>
        <v>177748</v>
      </c>
      <c r="G50" s="5">
        <f t="shared" si="10"/>
        <v>262862.69999999995</v>
      </c>
      <c r="H50" s="27">
        <f t="shared" si="10"/>
        <v>262862.69999999995</v>
      </c>
    </row>
  </sheetData>
  <mergeCells count="6">
    <mergeCell ref="A6:A7"/>
    <mergeCell ref="B6:B7"/>
    <mergeCell ref="B4:H4"/>
    <mergeCell ref="C6:D6"/>
    <mergeCell ref="E6:F6"/>
    <mergeCell ref="G6:H6"/>
  </mergeCells>
  <pageMargins left="0.55118110236220474" right="0.19685039370078741" top="0.78740157480314965" bottom="0.19685039370078741" header="0.31496062992125984" footer="0.31496062992125984"/>
  <pageSetup paperSize="9" scale="8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объекты</vt:lpstr>
      <vt:lpstr>объекты!Заголовки_для_печати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k419-1</cp:lastModifiedBy>
  <cp:lastPrinted>2021-11-15T07:34:33Z</cp:lastPrinted>
  <dcterms:created xsi:type="dcterms:W3CDTF">2018-07-16T07:05:12Z</dcterms:created>
  <dcterms:modified xsi:type="dcterms:W3CDTF">2021-11-15T07:43:03Z</dcterms:modified>
</cp:coreProperties>
</file>