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24675" windowHeight="9495"/>
  </bookViews>
  <sheets>
    <sheet name="доходы" sheetId="1" r:id="rId1"/>
  </sheets>
  <definedNames>
    <definedName name="_xlnm.Print_Titles" localSheetId="0">доходы!$8:$8</definedName>
    <definedName name="_xlnm.Print_Area" localSheetId="0">доходы!$A$1:$E$199</definedName>
  </definedNames>
  <calcPr calcId="145621"/>
</workbook>
</file>

<file path=xl/calcChain.xml><?xml version="1.0" encoding="utf-8"?>
<calcChain xmlns="http://schemas.openxmlformats.org/spreadsheetml/2006/main">
  <c r="E192" i="1" l="1"/>
  <c r="D192" i="1"/>
  <c r="C192" i="1"/>
  <c r="E154" i="1"/>
  <c r="D154" i="1"/>
  <c r="C154" i="1"/>
  <c r="E112" i="1"/>
  <c r="D112" i="1"/>
  <c r="C112" i="1"/>
  <c r="E109" i="1"/>
  <c r="D109" i="1"/>
  <c r="C109" i="1"/>
  <c r="E104" i="1"/>
  <c r="D104" i="1"/>
  <c r="C104" i="1"/>
  <c r="E76" i="1"/>
  <c r="D76" i="1"/>
  <c r="C76" i="1"/>
  <c r="E67" i="1"/>
  <c r="D67" i="1"/>
  <c r="C67" i="1"/>
  <c r="E63" i="1"/>
  <c r="D63" i="1"/>
  <c r="C63" i="1"/>
  <c r="E59" i="1"/>
  <c r="D59" i="1"/>
  <c r="D58" i="1" s="1"/>
  <c r="C59" i="1"/>
  <c r="E55" i="1"/>
  <c r="D55" i="1"/>
  <c r="C55" i="1"/>
  <c r="E50" i="1"/>
  <c r="D50" i="1"/>
  <c r="C50" i="1"/>
  <c r="E40" i="1"/>
  <c r="D40" i="1"/>
  <c r="C40" i="1"/>
  <c r="E35" i="1"/>
  <c r="D35" i="1"/>
  <c r="C35" i="1"/>
  <c r="E32" i="1"/>
  <c r="E30" i="1" s="1"/>
  <c r="D32" i="1"/>
  <c r="D30" i="1" s="1"/>
  <c r="C32" i="1"/>
  <c r="C30" i="1" s="1"/>
  <c r="E23" i="1"/>
  <c r="E22" i="1" s="1"/>
  <c r="D23" i="1"/>
  <c r="D22" i="1" s="1"/>
  <c r="C23" i="1"/>
  <c r="C22" i="1" s="1"/>
  <c r="E17" i="1"/>
  <c r="D17" i="1"/>
  <c r="C17" i="1"/>
  <c r="E10" i="1"/>
  <c r="D10" i="1"/>
  <c r="C10" i="1"/>
  <c r="E9" i="1"/>
  <c r="D9" i="1"/>
  <c r="C9" i="1"/>
  <c r="E58" i="1" l="1"/>
  <c r="E54" i="1" s="1"/>
  <c r="E106" i="1" s="1"/>
  <c r="C108" i="1"/>
  <c r="C198" i="1" s="1"/>
  <c r="D54" i="1"/>
  <c r="D106" i="1" s="1"/>
  <c r="C58" i="1"/>
  <c r="C54" i="1" s="1"/>
  <c r="C106" i="1" s="1"/>
  <c r="D39" i="1"/>
  <c r="E108" i="1"/>
  <c r="E198" i="1" s="1"/>
  <c r="C39" i="1"/>
  <c r="D108" i="1"/>
  <c r="D198" i="1" s="1"/>
  <c r="E39" i="1"/>
  <c r="C107" i="1" l="1"/>
  <c r="C199" i="1" s="1"/>
  <c r="D107" i="1"/>
  <c r="D199" i="1" s="1"/>
  <c r="E107" i="1"/>
  <c r="E199" i="1" s="1"/>
</calcChain>
</file>

<file path=xl/sharedStrings.xml><?xml version="1.0" encoding="utf-8"?>
<sst xmlns="http://schemas.openxmlformats.org/spreadsheetml/2006/main" count="388" uniqueCount="321">
  <si>
    <t>Миасского городского округа</t>
  </si>
  <si>
    <t>(тыс. рублей)</t>
  </si>
  <si>
    <t>Коды бюджетной классификации</t>
  </si>
  <si>
    <t>Наименование доходов</t>
  </si>
  <si>
    <t xml:space="preserve"> 000 1 01 02000 01 0000 110</t>
  </si>
  <si>
    <t xml:space="preserve"> Налог на доходы физических лиц</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</si>
  <si>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</si>
  <si>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</si>
  <si>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</si>
  <si>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</si>
  <si>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</si>
  <si>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</si>
  <si>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</si>
  <si>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</si>
  <si>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</si>
  <si>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</si>
  <si>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</si>
  <si>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</si>
  <si>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</si>
  <si>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</si>
  <si>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</si>
  <si>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</si>
  <si>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</si>
  <si>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</si>
  <si>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</si>
  <si>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</si>
  <si>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</si>
  <si>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</si>
  <si>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</si>
  <si>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</si>
  <si>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</si>
  <si>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</si>
  <si>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</si>
  <si>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</si>
  <si>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</si>
  <si>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</si>
  <si>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</si>
  <si>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</si>
  <si>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</si>
  <si>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</si>
  <si>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</si>
  <si>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</si>
  <si>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</si>
  <si>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</si>
  <si>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</si>
  <si>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</si>
  <si>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</si>
  <si>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</si>
  <si>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</si>
  <si>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</si>
  <si>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</si>
  <si>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</si>
  <si>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</si>
  <si>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</si>
  <si>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</si>
  <si>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</si>
  <si>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</si>
  <si>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</si>
  <si>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</si>
  <si>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</si>
  <si>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</si>
  <si>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</si>
  <si>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</si>
  <si>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</si>
  <si>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</si>
  <si>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</si>
  <si>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</si>
  <si>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</si>
  <si>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</si>
  <si>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</si>
  <si>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</si>
  <si>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</si>
  <si>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</si>
  <si>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</si>
  <si>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</si>
  <si>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</si>
  <si>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</si>
  <si>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</si>
  <si>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</si>
  <si>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</si>
  <si>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</si>
  <si>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</si>
  <si>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</si>
  <si>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</si>
  <si>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</si>
  <si>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</si>
  <si>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</si>
  <si>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</si>
  <si>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</si>
  <si>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</si>
  <si>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</si>
  <si>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</si>
  <si>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</si>
  <si>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</si>
  <si>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</si>
  <si>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</si>
  <si>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</si>
  <si>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</si>
  <si>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</si>
  <si>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</si>
  <si>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</si>
  <si>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</si>
  <si>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</si>
  <si>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</si>
  <si>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</si>
  <si>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</si>
  <si>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</si>
  <si>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</si>
  <si>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</si>
  <si>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</si>
  <si>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</si>
  <si>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</si>
  <si>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</si>
  <si>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</si>
  <si>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</si>
  <si>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</si>
  <si>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</si>
  <si>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</si>
  <si>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</si>
  <si>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</si>
  <si>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</si>
  <si>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</si>
  <si>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</si>
  <si>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</si>
  <si>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</si>
  <si>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</si>
  <si>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</si>
  <si>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</si>
  <si>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</si>
  <si>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283 1 16 01074 01 0000 140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</si>
  <si>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</si>
  <si>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</si>
  <si>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</si>
  <si>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</si>
  <si>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</si>
  <si>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</si>
  <si>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</si>
  <si>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</si>
  <si>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</si>
  <si>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</si>
  <si>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</si>
  <si>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</si>
  <si>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</si>
  <si>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</si>
  <si>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</si>
  <si>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</si>
  <si>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</si>
  <si>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</si>
  <si>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285 1 16 07010 04 0000 140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</si>
  <si>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</si>
  <si>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</si>
  <si>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</si>
  <si>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</si>
  <si>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</si>
  <si>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</si>
  <si>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</si>
  <si>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</si>
  <si>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</si>
  <si>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</si>
  <si>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</si>
  <si>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</si>
  <si>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</si>
  <si>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</si>
  <si>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</si>
  <si>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</si>
  <si>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</si>
  <si>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</si>
  <si>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</si>
  <si>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</si>
  <si>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</si>
  <si>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</si>
  <si>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</si>
  <si>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</si>
  <si>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</si>
  <si>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</si>
  <si>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</si>
  <si>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</si>
  <si>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</si>
  <si>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</si>
  <si>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</si>
  <si>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</si>
  <si>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287 2 02 25081 04 0000 150</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</si>
  <si>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</si>
  <si>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</si>
  <si>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</si>
  <si>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</si>
  <si>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289 2 02 25519 04 0000 150</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</si>
  <si>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</si>
  <si>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</si>
  <si>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</si>
  <si>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283 2 02 29999 04 0000 150</t>
  </si>
  <si>
    <t>283 202 29999 04 0000 150</t>
  </si>
  <si>
    <t>285 2 02 29999 04 0000 150</t>
  </si>
  <si>
    <t>287 2 02 29999 04 0000 150</t>
  </si>
  <si>
    <t>288 2 02 29999 04 0000 150</t>
  </si>
  <si>
    <t>288 202 29999 04 0000 150</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</si>
  <si>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</si>
  <si>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</si>
  <si>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</si>
  <si>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</si>
  <si>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</si>
  <si>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</si>
  <si>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</si>
  <si>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285 2 02 30024 04 0000 150</t>
  </si>
  <si>
    <t>288 2 02 30024 04 0000 150</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</si>
  <si>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</si>
  <si>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</si>
  <si>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</si>
  <si>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</si>
  <si>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</si>
  <si>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</si>
  <si>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</si>
  <si>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</si>
  <si>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</si>
  <si>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</si>
  <si>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</si>
  <si>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</si>
  <si>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</si>
  <si>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</si>
  <si>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</si>
  <si>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</si>
  <si>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</si>
  <si>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000 2 02 40000 00 0000 150</t>
  </si>
  <si>
    <t>Иные межбюджетные трансферты</t>
  </si>
  <si>
    <t>285 2 02 49999 04 0000 150</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</si>
  <si>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</si>
  <si>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</si>
  <si>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</si>
  <si>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</si>
  <si>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</si>
  <si>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</si>
  <si>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</si>
  <si>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</si>
  <si>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182  1 01 02080 01 0000 110</t>
  </si>
  <si>
    <t>287 1 11 05034 04 0000 120</t>
  </si>
  <si>
    <t>287 1 13 02064 04 0000 130</t>
  </si>
  <si>
    <t>289 1 14 02042 04 0000 410</t>
  </si>
  <si>
    <t>283 1 16 01084 01 0000 140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</si>
  <si>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t>
  </si>
  <si>
    <t>012 1 16 01193 01 0000 140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</si>
  <si>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</si>
  <si>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</si>
  <si>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</si>
  <si>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</si>
  <si>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</si>
  <si>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</si>
  <si>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</si>
  <si>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</si>
  <si>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</si>
  <si>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</si>
  <si>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</si>
  <si>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</si>
  <si>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</si>
  <si>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</si>
  <si>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</si>
  <si>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</si>
  <si>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</si>
  <si>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</si>
  <si>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</si>
  <si>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</si>
  <si>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</si>
  <si>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</si>
  <si>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</si>
  <si>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</si>
  <si>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</si>
  <si>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</si>
  <si>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</si>
  <si>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</si>
  <si>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</si>
  <si>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</si>
  <si>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</si>
  <si>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</si>
  <si>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</si>
  <si>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</si>
  <si>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</si>
  <si>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289 2 02 29999 04 0000 150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</si>
  <si>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</si>
  <si>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</si>
  <si>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</si>
  <si>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</si>
  <si>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</si>
  <si>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</si>
  <si>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</si>
  <si>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</si>
  <si>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</si>
  <si>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</si>
  <si>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</si>
  <si>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</si>
  <si>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</si>
  <si>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</si>
  <si>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Сумма на 
2022 год</t>
  </si>
  <si>
    <t>Сумма на 
2023 год</t>
  </si>
  <si>
    <t>Сумма на 
2024 год</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</si>
  <si>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</si>
  <si>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</si>
  <si>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организацию и проведение мероприятий с детьми и молодежью</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</si>
  <si>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</si>
  <si>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</si>
  <si>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</si>
  <si>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</si>
  <si>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</si>
  <si>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</si>
  <si>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</si>
  <si>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 xml:space="preserve">от                          г.  № </t>
  </si>
  <si>
    <t>Объем бюджета Миасского городского округа по доходам на 2022 год и на плановый период 2023-2024 годов</t>
  </si>
  <si>
    <t>Налог на доходы физических лиц части суммы налога, превышающей 650 000 рублей, относящейся к части налоговой базы, превышающей 5 000 000 рублей</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</si>
  <si>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</si>
  <si>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288 202 45303 04 0000 150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</si>
  <si>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</si>
  <si>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</si>
  <si>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</si>
  <si>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</si>
  <si>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</si>
  <si>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</si>
  <si>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</si>
  <si>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</si>
  <si>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</si>
  <si>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</si>
  <si>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</si>
  <si>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Приложение  2</t>
  </si>
  <si>
    <t>к решению Собрания депутатов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</si>
</sst>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1"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color rgb="FF000000"/>
      <name val="Calibri"/>
      <family val="2"/>
      <scheme val="minor"/>
    </font>
    <font>
      <sz val="12"/>
      <color theme="1"/>
      <name val="Times New Roman"/>
      <family val="2"/>
      <charset val="204"/>
    </font>
    <font>
      <sz val="12"/>
      <color theme="1"/>
      <name val="Times New Roman"/>
      <family val="1"/>
      <charset val="204"/>
    </font>
    <font>
      <u/>
      <sz val="12"/>
      <name val="Times New Roman"/>
      <family val="1"/>
      <charset val="204"/>
    </font>
    <font>
      <sz val="12"/>
      <color indexed="10"/>
      <name val="Times New Roman"/>
      <family val="1"/>
      <charset val="204"/>
    </font>
    <font>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0" fontId="5" fillId="0" borderId="0"/>
    <xf numFmtId="0" fontId="1"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6" fillId="0" borderId="0" applyFont="0" applyFill="0" applyBorder="0" applyAlignment="0" applyProtection="0"/>
    <xf numFmtId="0" fontId="1" fillId="0" borderId="0"/>
  </cellStyleXfs>
  <cellXfs count="59">
    <xf numFmtId="0" fontId="0" fillId="0" borderId="0" xfId="0"/>
    <xf numFmtId="165" fontId="2" fillId="2" borderId="0" xfId="2" applyNumberFormat="1" applyFont="1" applyFill="1" applyBorder="1" applyAlignment="1">
      <alignment horizontal="center" vertical="center" wrapText="1"/>
    </xf>
    <xf numFmtId="0" fontId="2" fillId="2" borderId="0" xfId="2" applyFont="1" applyFill="1" applyAlignment="1">
      <alignment horizontal="justify" vertical="center" wrapText="1"/>
    </xf>
    <xf numFmtId="0" fontId="2" fillId="2" borderId="0" xfId="2" applyFont="1" applyFill="1" applyAlignment="1">
      <alignment horizontal="center" vertical="center" wrapText="1"/>
    </xf>
    <xf numFmtId="0" fontId="2" fillId="0" borderId="0" xfId="1" applyFont="1" applyFill="1" applyAlignment="1">
      <alignment horizontal="right"/>
    </xf>
    <xf numFmtId="0" fontId="2" fillId="2" borderId="0" xfId="2" applyFont="1" applyFill="1" applyAlignment="1">
      <alignment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6" fontId="4" fillId="2" borderId="2" xfId="3" applyNumberFormat="1" applyFont="1" applyFill="1" applyBorder="1" applyAlignment="1">
      <alignment horizontal="center" vertical="center" wrapText="1"/>
    </xf>
    <xf numFmtId="0" fontId="2" fillId="0" borderId="3" xfId="2" applyFont="1" applyFill="1" applyBorder="1" applyAlignment="1">
      <alignment horizontal="center" vertical="center" wrapText="1"/>
    </xf>
    <xf numFmtId="0" fontId="7" fillId="0" borderId="2" xfId="2" applyFont="1" applyFill="1" applyBorder="1" applyAlignment="1">
      <alignment horizontal="justify" vertical="center" wrapText="1"/>
    </xf>
    <xf numFmtId="166" fontId="2" fillId="2" borderId="2" xfId="4" applyNumberFormat="1" applyFont="1" applyFill="1" applyBorder="1" applyAlignment="1">
      <alignment horizontal="center" vertical="center" wrapText="1"/>
    </xf>
    <xf numFmtId="166" fontId="2" fillId="2" borderId="2" xfId="2" applyNumberFormat="1" applyFont="1" applyFill="1" applyBorder="1" applyAlignment="1">
      <alignment horizontal="center" vertical="center" wrapText="1"/>
    </xf>
    <xf numFmtId="0" fontId="2" fillId="0" borderId="2" xfId="2" applyFont="1" applyFill="1" applyBorder="1" applyAlignment="1">
      <alignment horizontal="justify" vertical="center" wrapText="1"/>
    </xf>
    <xf numFmtId="166" fontId="2" fillId="2" borderId="2" xfId="3"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2" xfId="2" applyNumberFormat="1" applyFont="1" applyFill="1" applyBorder="1" applyAlignment="1">
      <alignment horizontal="justify" vertical="center" wrapText="1"/>
    </xf>
    <xf numFmtId="166" fontId="2" fillId="0" borderId="2" xfId="3" applyNumberFormat="1" applyFont="1" applyFill="1" applyBorder="1" applyAlignment="1">
      <alignment horizontal="center" vertical="center" wrapText="1"/>
    </xf>
    <xf numFmtId="166" fontId="2" fillId="0" borderId="2" xfId="2" applyNumberFormat="1" applyFont="1" applyFill="1" applyBorder="1" applyAlignment="1">
      <alignment horizontal="center" vertical="center" wrapText="1"/>
    </xf>
    <xf numFmtId="3" fontId="4" fillId="0" borderId="2" xfId="2" applyNumberFormat="1" applyFont="1" applyFill="1" applyBorder="1" applyAlignment="1">
      <alignment horizontal="center" vertical="center" wrapText="1"/>
    </xf>
    <xf numFmtId="3" fontId="4" fillId="0" borderId="2" xfId="2" applyNumberFormat="1" applyFont="1" applyFill="1" applyBorder="1" applyAlignment="1">
      <alignment horizontal="justify" vertical="center" wrapText="1"/>
    </xf>
    <xf numFmtId="0" fontId="2" fillId="0" borderId="2" xfId="1" applyFont="1" applyFill="1" applyBorder="1" applyAlignment="1">
      <alignment horizontal="justify" vertical="center" wrapText="1"/>
    </xf>
    <xf numFmtId="0" fontId="4" fillId="0" borderId="2" xfId="2" applyFont="1" applyFill="1" applyBorder="1" applyAlignment="1">
      <alignment horizontal="center" vertical="center" wrapText="1"/>
    </xf>
    <xf numFmtId="0" fontId="4" fillId="0" borderId="2" xfId="2" quotePrefix="1" applyFont="1" applyFill="1" applyBorder="1" applyAlignment="1">
      <alignment horizontal="justify" vertical="center" wrapText="1"/>
    </xf>
    <xf numFmtId="0" fontId="2" fillId="2" borderId="2" xfId="2"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15" applyNumberFormat="1" applyFont="1" applyFill="1" applyBorder="1" applyAlignment="1">
      <alignment horizontal="center" vertical="center" wrapText="1"/>
    </xf>
    <xf numFmtId="49" fontId="4" fillId="2" borderId="6" xfId="15" applyNumberFormat="1" applyFont="1" applyFill="1" applyBorder="1" applyAlignment="1">
      <alignment horizontal="center" vertical="center" wrapText="1"/>
    </xf>
    <xf numFmtId="49" fontId="2" fillId="2" borderId="2" xfId="15" applyNumberFormat="1" applyFont="1" applyFill="1" applyBorder="1" applyAlignment="1">
      <alignment horizontal="center" vertical="center" wrapText="1"/>
    </xf>
    <xf numFmtId="0" fontId="2" fillId="2" borderId="2" xfId="1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166" fontId="4"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top" wrapText="1"/>
    </xf>
    <xf numFmtId="49" fontId="2" fillId="2" borderId="2" xfId="1" applyNumberFormat="1" applyFont="1" applyFill="1" applyBorder="1" applyAlignment="1">
      <alignment horizontal="center" vertical="center" wrapText="1"/>
    </xf>
    <xf numFmtId="49" fontId="2" fillId="0" borderId="2" xfId="15" applyNumberFormat="1" applyFont="1" applyFill="1" applyBorder="1" applyAlignment="1">
      <alignment horizontal="center" vertical="center" wrapText="1"/>
    </xf>
    <xf numFmtId="49" fontId="4" fillId="2" borderId="7" xfId="15" applyNumberFormat="1" applyFont="1" applyFill="1" applyBorder="1" applyAlignment="1">
      <alignment horizontal="justify" vertical="center" wrapText="1"/>
    </xf>
    <xf numFmtId="0" fontId="7" fillId="2" borderId="2" xfId="2"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7" fillId="2" borderId="8" xfId="2" applyNumberFormat="1" applyFont="1" applyFill="1" applyBorder="1" applyAlignment="1" applyProtection="1">
      <alignment horizontal="justify" vertical="center" wrapText="1"/>
    </xf>
    <xf numFmtId="0" fontId="7"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7" fillId="2" borderId="4" xfId="2" applyFont="1" applyFill="1" applyBorder="1" applyAlignment="1">
      <alignment horizontal="justify" vertical="center" wrapText="1"/>
    </xf>
    <xf numFmtId="0" fontId="7" fillId="2" borderId="2" xfId="2" applyNumberFormat="1" applyFont="1" applyFill="1" applyBorder="1" applyAlignment="1">
      <alignment horizontal="justify" vertical="center" wrapText="1"/>
    </xf>
    <xf numFmtId="166" fontId="2" fillId="2" borderId="4" xfId="3" applyNumberFormat="1" applyFont="1" applyFill="1" applyBorder="1" applyAlignment="1">
      <alignment horizontal="center" vertical="center" wrapText="1"/>
    </xf>
    <xf numFmtId="0" fontId="7" fillId="2" borderId="2" xfId="2" applyFont="1" applyFill="1" applyBorder="1" applyAlignment="1">
      <alignment horizontal="center" vertical="center"/>
    </xf>
    <xf numFmtId="49" fontId="4" fillId="2" borderId="2" xfId="15" applyNumberFormat="1" applyFont="1" applyFill="1" applyBorder="1" applyAlignment="1">
      <alignment horizontal="left" vertical="center" wrapText="1"/>
    </xf>
    <xf numFmtId="49" fontId="4" fillId="2" borderId="5" xfId="15" applyNumberFormat="1" applyFont="1" applyFill="1" applyBorder="1" applyAlignment="1">
      <alignment horizontal="left" vertical="center" wrapText="1"/>
    </xf>
    <xf numFmtId="49" fontId="4" fillId="2" borderId="6" xfId="15" applyNumberFormat="1" applyFont="1" applyFill="1" applyBorder="1" applyAlignment="1">
      <alignment horizontal="left" vertical="center" wrapText="1"/>
    </xf>
    <xf numFmtId="165" fontId="4" fillId="2" borderId="0" xfId="2" applyNumberFormat="1" applyFont="1" applyFill="1" applyBorder="1" applyAlignment="1">
      <alignment horizontal="center"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165" fontId="2" fillId="2" borderId="1" xfId="2" applyNumberFormat="1" applyFont="1" applyFill="1" applyBorder="1" applyAlignment="1">
      <alignment horizontal="right" vertical="center" wrapText="1"/>
    </xf>
    <xf numFmtId="3" fontId="2" fillId="0" borderId="3" xfId="2" applyNumberFormat="1" applyFont="1" applyFill="1" applyBorder="1" applyAlignment="1">
      <alignment horizontal="center" vertical="center" wrapText="1"/>
    </xf>
    <xf numFmtId="3" fontId="2" fillId="0" borderId="4" xfId="2" applyNumberFormat="1" applyFont="1" applyFill="1" applyBorder="1" applyAlignment="1">
      <alignment horizontal="center" vertical="center" wrapText="1"/>
    </xf>
  </cellXfs>
  <cellStyles count="16">
    <cellStyle name="Normal" xfId="7"/>
    <cellStyle name="Обычный" xfId="0" builtinId="0"/>
    <cellStyle name="Обычный 2" xfId="8"/>
    <cellStyle name="Обычный 2 2" xfId="2"/>
    <cellStyle name="Обычный 2 3" xfId="1"/>
    <cellStyle name="Обычный 3" xfId="6"/>
    <cellStyle name="Обычный 4" xfId="5"/>
    <cellStyle name="Обычный_Лист2" xfId="15"/>
    <cellStyle name="Процентный 2" xfId="4"/>
    <cellStyle name="Финансовый 2" xfId="9"/>
    <cellStyle name="Финансовый 2 2" xfId="10"/>
    <cellStyle name="Финансовый 2 2 2" xfId="3"/>
    <cellStyle name="Финансовый 2 3" xfId="11"/>
    <cellStyle name="Финансовый 2 4" xfId="12"/>
    <cellStyle name="Финансовый 2 5" xfId="13"/>
    <cellStyle name="Финансовый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9"/>
  <sheetViews>
    <sheetView tabSelected="1" zoomScaleNormal="100" workbookViewId="0">
      <selection activeCell="A4" sqref="A4:E4"/>
    </sheetView>
  </sheetViews>
  <sheetFormatPr defaultColWidth="9.140625" defaultRowHeight="15.75" x14ac:dyDescent="0.25"/>
  <cols>
    <col min="1" max="1" width="30.5703125" style="3" customWidth="1"/>
    <col min="2" max="2" width="81.28515625" style="2" customWidth="1"/>
    <col min="3" max="3" width="15.7109375" style="3" customWidth="1"/>
    <col min="4" max="5" width="13.85546875" style="3" customWidth="1"/>
    <col min="6" max="6" width="9.140625" style="5"/>
    <col min="7" max="7" width="73.28515625" style="5" customWidth="1"/>
    <col min="8" max="8" width="15.85546875" style="5" customWidth="1"/>
    <col min="9" max="9" width="11" style="5" customWidth="1"/>
    <col min="10" max="16384" width="9.140625" style="5"/>
  </cols>
  <sheetData>
    <row r="1" spans="1:5" s="4" customFormat="1" x14ac:dyDescent="0.25">
      <c r="A1" s="54" t="s">
        <v>319</v>
      </c>
      <c r="B1" s="54"/>
      <c r="C1" s="54"/>
      <c r="D1" s="54"/>
      <c r="E1" s="54"/>
    </row>
    <row r="2" spans="1:5" s="4" customFormat="1" ht="15.75" customHeight="1" x14ac:dyDescent="0.25">
      <c r="A2" s="54" t="s">
        <v>320</v>
      </c>
      <c r="B2" s="54"/>
      <c r="C2" s="54"/>
      <c r="D2" s="54"/>
      <c r="E2" s="54"/>
    </row>
    <row r="3" spans="1:5" s="4" customFormat="1" x14ac:dyDescent="0.25">
      <c r="A3" s="55" t="s">
        <v>0</v>
      </c>
      <c r="B3" s="55"/>
      <c r="C3" s="55"/>
      <c r="D3" s="55"/>
      <c r="E3" s="55"/>
    </row>
    <row r="4" spans="1:5" s="4" customFormat="1" x14ac:dyDescent="0.25">
      <c r="A4" s="54" t="s">
        <v>303</v>
      </c>
      <c r="B4" s="54"/>
      <c r="C4" s="54"/>
      <c r="D4" s="54"/>
      <c r="E4" s="54"/>
    </row>
    <row r="5" spans="1:5" ht="15.75" customHeight="1" x14ac:dyDescent="0.25">
      <c r="A5" s="53" t="s">
        <v>304</v>
      </c>
      <c r="B5" s="53"/>
      <c r="C5" s="53"/>
      <c r="D5" s="53"/>
      <c r="E5" s="53"/>
    </row>
    <row r="6" spans="1:5" x14ac:dyDescent="0.25">
      <c r="A6" s="53"/>
      <c r="B6" s="53"/>
      <c r="C6" s="53"/>
      <c r="D6" s="53"/>
      <c r="E6" s="53"/>
    </row>
    <row r="7" spans="1:5" ht="19.5" customHeight="1" x14ac:dyDescent="0.25">
      <c r="A7" s="56" t="s">
        <v>1</v>
      </c>
      <c r="B7" s="56"/>
      <c r="C7" s="56"/>
      <c r="D7" s="56"/>
      <c r="E7" s="1"/>
    </row>
    <row r="8" spans="1:5" ht="53.25" customHeight="1" x14ac:dyDescent="0.25">
      <c r="A8" s="6" t="s">
        <v>2</v>
      </c>
      <c r="B8" s="6" t="s">
        <v>3</v>
      </c>
      <c r="C8" s="6" t="s">
        <v>290</v>
      </c>
      <c r="D8" s="7" t="s">
        <v>291</v>
      </c>
      <c r="E8" s="7" t="s">
        <v>292</v>
      </c>
    </row>
    <row r="9" spans="1:5" x14ac:dyDescent="0.25">
      <c r="A9" s="8" t="s">
        <v>4</v>
      </c>
      <c r="B9" s="9" t="s">
        <v>5</v>
      </c>
      <c r="C9" s="10">
        <f>SUM(C11:C16)</f>
        <v>1195199.3</v>
      </c>
      <c r="D9" s="10">
        <f>SUM(D11:D16)</f>
        <v>1272164.2</v>
      </c>
      <c r="E9" s="10">
        <f>SUM(E11:E16)</f>
        <v>1326564.1000000001</v>
      </c>
    </row>
    <row r="10" spans="1:5" ht="48.75" customHeight="1" x14ac:dyDescent="0.25">
      <c r="A10" s="11"/>
      <c r="B10" s="12" t="s">
        <v>309</v>
      </c>
      <c r="C10" s="13">
        <f>((C11+C12+C13+C14)*17.01514368/32.01514368)+C15+(C16*17.01514368/30.01514368)</f>
        <v>638866.9662593992</v>
      </c>
      <c r="D10" s="13">
        <f>((D11+D12+D13+D14)*17.05801761/32.05801761)+D15+(D16*17.05801761/30.05801761)</f>
        <v>680658.65959051857</v>
      </c>
      <c r="E10" s="13">
        <f>((E11+E12+E13+E14)*17.16330128/32.16330128)+E15+(E16*17.16330128/30.16330128)</f>
        <v>711730.31969583104</v>
      </c>
    </row>
    <row r="11" spans="1:5" ht="67.5" customHeight="1" x14ac:dyDescent="0.25">
      <c r="A11" s="57" t="s">
        <v>6</v>
      </c>
      <c r="B11" s="15" t="s">
        <v>7</v>
      </c>
      <c r="C11" s="16">
        <v>1060253.8999999999</v>
      </c>
      <c r="D11" s="14">
        <v>1134007.2</v>
      </c>
      <c r="E11" s="14">
        <v>1184998.6000000001</v>
      </c>
    </row>
    <row r="12" spans="1:5" ht="47.25" x14ac:dyDescent="0.25">
      <c r="A12" s="58"/>
      <c r="B12" s="15" t="s">
        <v>8</v>
      </c>
      <c r="C12" s="16">
        <v>53089.9</v>
      </c>
      <c r="D12" s="14">
        <v>54171.1</v>
      </c>
      <c r="E12" s="14">
        <v>55327.199999999997</v>
      </c>
    </row>
    <row r="13" spans="1:5" ht="99.75" customHeight="1" x14ac:dyDescent="0.25">
      <c r="A13" s="17" t="s">
        <v>9</v>
      </c>
      <c r="B13" s="18" t="s">
        <v>10</v>
      </c>
      <c r="C13" s="16">
        <v>18507.099999999999</v>
      </c>
      <c r="D13" s="14">
        <v>18853.2</v>
      </c>
      <c r="E13" s="14">
        <v>19148.7</v>
      </c>
    </row>
    <row r="14" spans="1:5" ht="31.5" x14ac:dyDescent="0.25">
      <c r="A14" s="17" t="s">
        <v>11</v>
      </c>
      <c r="B14" s="15" t="s">
        <v>12</v>
      </c>
      <c r="C14" s="19">
        <v>9124.5</v>
      </c>
      <c r="D14" s="20">
        <v>9341</v>
      </c>
      <c r="E14" s="20">
        <v>9647.5</v>
      </c>
    </row>
    <row r="15" spans="1:5" ht="78.75" x14ac:dyDescent="0.25">
      <c r="A15" s="17" t="s">
        <v>13</v>
      </c>
      <c r="B15" s="18" t="s">
        <v>14</v>
      </c>
      <c r="C15" s="16">
        <v>3999.1</v>
      </c>
      <c r="D15" s="14">
        <v>4085.4</v>
      </c>
      <c r="E15" s="14">
        <v>4184.6000000000004</v>
      </c>
    </row>
    <row r="16" spans="1:5" ht="31.5" x14ac:dyDescent="0.25">
      <c r="A16" s="17" t="s">
        <v>233</v>
      </c>
      <c r="B16" s="18" t="s">
        <v>305</v>
      </c>
      <c r="C16" s="16">
        <v>50224.800000000003</v>
      </c>
      <c r="D16" s="14">
        <v>51706.3</v>
      </c>
      <c r="E16" s="14">
        <v>53257.5</v>
      </c>
    </row>
    <row r="17" spans="1:5" ht="31.5" x14ac:dyDescent="0.25">
      <c r="A17" s="21" t="s">
        <v>15</v>
      </c>
      <c r="B17" s="22" t="s">
        <v>16</v>
      </c>
      <c r="C17" s="10">
        <f>C18+C19+C20+C21</f>
        <v>28966.899999999998</v>
      </c>
      <c r="D17" s="10">
        <f>D18+D19+D20+D21</f>
        <v>28978</v>
      </c>
      <c r="E17" s="10">
        <f>E18+E19+E20+E21</f>
        <v>30506.799999999999</v>
      </c>
    </row>
    <row r="18" spans="1:5" ht="94.5" x14ac:dyDescent="0.25">
      <c r="A18" s="17" t="s">
        <v>17</v>
      </c>
      <c r="B18" s="23" t="s">
        <v>18</v>
      </c>
      <c r="C18" s="16">
        <v>13096.9</v>
      </c>
      <c r="D18" s="16">
        <v>12964.7</v>
      </c>
      <c r="E18" s="16">
        <v>13431.7</v>
      </c>
    </row>
    <row r="19" spans="1:5" ht="110.25" x14ac:dyDescent="0.25">
      <c r="A19" s="17" t="s">
        <v>19</v>
      </c>
      <c r="B19" s="23" t="s">
        <v>20</v>
      </c>
      <c r="C19" s="16">
        <v>72.5</v>
      </c>
      <c r="D19" s="16">
        <v>72.599999999999994</v>
      </c>
      <c r="E19" s="16">
        <v>77.599999999999994</v>
      </c>
    </row>
    <row r="20" spans="1:5" ht="94.5" x14ac:dyDescent="0.25">
      <c r="A20" s="17" t="s">
        <v>21</v>
      </c>
      <c r="B20" s="23" t="s">
        <v>22</v>
      </c>
      <c r="C20" s="16">
        <v>17439.8</v>
      </c>
      <c r="D20" s="16">
        <v>17547.2</v>
      </c>
      <c r="E20" s="16">
        <v>18721.2</v>
      </c>
    </row>
    <row r="21" spans="1:5" ht="97.5" customHeight="1" x14ac:dyDescent="0.25">
      <c r="A21" s="17" t="s">
        <v>23</v>
      </c>
      <c r="B21" s="23" t="s">
        <v>24</v>
      </c>
      <c r="C21" s="16">
        <v>-1642.3</v>
      </c>
      <c r="D21" s="16">
        <v>-1606.5</v>
      </c>
      <c r="E21" s="16">
        <v>-1723.7</v>
      </c>
    </row>
    <row r="22" spans="1:5" x14ac:dyDescent="0.25">
      <c r="A22" s="24" t="s">
        <v>25</v>
      </c>
      <c r="B22" s="25" t="s">
        <v>26</v>
      </c>
      <c r="C22" s="10">
        <f>C23+C27+C28+C29</f>
        <v>369917.6</v>
      </c>
      <c r="D22" s="10">
        <f>D23+D27+D28+D29</f>
        <v>378495.3</v>
      </c>
      <c r="E22" s="10">
        <f>E23+E27+E28+E29</f>
        <v>418900.1</v>
      </c>
    </row>
    <row r="23" spans="1:5" ht="31.5" x14ac:dyDescent="0.25">
      <c r="A23" s="8" t="s">
        <v>27</v>
      </c>
      <c r="B23" s="9" t="s">
        <v>28</v>
      </c>
      <c r="C23" s="10">
        <f>C24+C25+C26</f>
        <v>342359.6</v>
      </c>
      <c r="D23" s="10">
        <f>D24+D25+D26</f>
        <v>349262.39999999997</v>
      </c>
      <c r="E23" s="10">
        <f>E24+E25+E26</f>
        <v>389572.5</v>
      </c>
    </row>
    <row r="24" spans="1:5" ht="31.5" x14ac:dyDescent="0.25">
      <c r="A24" s="6" t="s">
        <v>29</v>
      </c>
      <c r="B24" s="26" t="s">
        <v>30</v>
      </c>
      <c r="C24" s="16">
        <v>282300</v>
      </c>
      <c r="D24" s="16">
        <v>289095.09999999998</v>
      </c>
      <c r="E24" s="16">
        <v>324514.90000000002</v>
      </c>
    </row>
    <row r="25" spans="1:5" ht="47.25" x14ac:dyDescent="0.25">
      <c r="A25" s="6" t="s">
        <v>31</v>
      </c>
      <c r="B25" s="26" t="s">
        <v>32</v>
      </c>
      <c r="C25" s="16">
        <v>59.6</v>
      </c>
      <c r="D25" s="16">
        <v>67.3</v>
      </c>
      <c r="E25" s="16">
        <v>57.6</v>
      </c>
    </row>
    <row r="26" spans="1:5" ht="63" x14ac:dyDescent="0.25">
      <c r="A26" s="6" t="s">
        <v>33</v>
      </c>
      <c r="B26" s="26" t="s">
        <v>34</v>
      </c>
      <c r="C26" s="16">
        <v>60000</v>
      </c>
      <c r="D26" s="16">
        <v>60100</v>
      </c>
      <c r="E26" s="16">
        <v>65000</v>
      </c>
    </row>
    <row r="27" spans="1:5" x14ac:dyDescent="0.25">
      <c r="A27" s="6" t="s">
        <v>35</v>
      </c>
      <c r="B27" s="26" t="s">
        <v>36</v>
      </c>
      <c r="C27" s="16">
        <v>850</v>
      </c>
      <c r="D27" s="16">
        <v>200</v>
      </c>
      <c r="E27" s="16">
        <v>150</v>
      </c>
    </row>
    <row r="28" spans="1:5" x14ac:dyDescent="0.25">
      <c r="A28" s="6" t="s">
        <v>37</v>
      </c>
      <c r="B28" s="26" t="s">
        <v>38</v>
      </c>
      <c r="C28" s="16">
        <v>147.6</v>
      </c>
      <c r="D28" s="16">
        <v>232.9</v>
      </c>
      <c r="E28" s="16">
        <v>327.60000000000002</v>
      </c>
    </row>
    <row r="29" spans="1:5" ht="31.5" x14ac:dyDescent="0.25">
      <c r="A29" s="6" t="s">
        <v>39</v>
      </c>
      <c r="B29" s="26" t="s">
        <v>40</v>
      </c>
      <c r="C29" s="16">
        <v>26560.400000000001</v>
      </c>
      <c r="D29" s="16">
        <v>28800</v>
      </c>
      <c r="E29" s="16">
        <v>28850</v>
      </c>
    </row>
    <row r="30" spans="1:5" x14ac:dyDescent="0.25">
      <c r="A30" s="8" t="s">
        <v>41</v>
      </c>
      <c r="B30" s="27" t="s">
        <v>42</v>
      </c>
      <c r="C30" s="10">
        <f>C31+C32</f>
        <v>167356.29999999999</v>
      </c>
      <c r="D30" s="10">
        <f>D31+D32</f>
        <v>167742.39999999999</v>
      </c>
      <c r="E30" s="10">
        <f>E31+E32</f>
        <v>168130.9</v>
      </c>
    </row>
    <row r="31" spans="1:5" ht="37.5" customHeight="1" x14ac:dyDescent="0.25">
      <c r="A31" s="6" t="s">
        <v>43</v>
      </c>
      <c r="B31" s="26" t="s">
        <v>44</v>
      </c>
      <c r="C31" s="16">
        <v>64356.3</v>
      </c>
      <c r="D31" s="16">
        <v>64742.400000000001</v>
      </c>
      <c r="E31" s="16">
        <v>65130.9</v>
      </c>
    </row>
    <row r="32" spans="1:5" x14ac:dyDescent="0.25">
      <c r="A32" s="6" t="s">
        <v>45</v>
      </c>
      <c r="B32" s="9" t="s">
        <v>46</v>
      </c>
      <c r="C32" s="10">
        <f>C33+C34</f>
        <v>103000</v>
      </c>
      <c r="D32" s="10">
        <f>D33+D34</f>
        <v>103000</v>
      </c>
      <c r="E32" s="10">
        <f>E33+E34</f>
        <v>103000</v>
      </c>
    </row>
    <row r="33" spans="1:5" ht="31.5" x14ac:dyDescent="0.25">
      <c r="A33" s="6" t="s">
        <v>47</v>
      </c>
      <c r="B33" s="26" t="s">
        <v>48</v>
      </c>
      <c r="C33" s="16">
        <v>90000</v>
      </c>
      <c r="D33" s="16">
        <v>90000</v>
      </c>
      <c r="E33" s="16">
        <v>90000</v>
      </c>
    </row>
    <row r="34" spans="1:5" ht="31.5" x14ac:dyDescent="0.25">
      <c r="A34" s="6" t="s">
        <v>49</v>
      </c>
      <c r="B34" s="26" t="s">
        <v>50</v>
      </c>
      <c r="C34" s="16">
        <v>13000</v>
      </c>
      <c r="D34" s="16">
        <v>13000</v>
      </c>
      <c r="E34" s="16">
        <v>13000</v>
      </c>
    </row>
    <row r="35" spans="1:5" x14ac:dyDescent="0.25">
      <c r="A35" s="8" t="s">
        <v>51</v>
      </c>
      <c r="B35" s="9" t="s">
        <v>52</v>
      </c>
      <c r="C35" s="10">
        <f>SUM(C36:C38)</f>
        <v>24962.3</v>
      </c>
      <c r="D35" s="10">
        <f>SUM(D36:D38)</f>
        <v>25732.400000000001</v>
      </c>
      <c r="E35" s="10">
        <f>SUM(E36:E38)</f>
        <v>25707.4</v>
      </c>
    </row>
    <row r="36" spans="1:5" ht="47.25" x14ac:dyDescent="0.25">
      <c r="A36" s="6" t="s">
        <v>53</v>
      </c>
      <c r="B36" s="26" t="s">
        <v>54</v>
      </c>
      <c r="C36" s="16">
        <v>24776.5</v>
      </c>
      <c r="D36" s="16">
        <v>25650</v>
      </c>
      <c r="E36" s="16">
        <v>25650</v>
      </c>
    </row>
    <row r="37" spans="1:5" ht="31.5" x14ac:dyDescent="0.25">
      <c r="A37" s="6" t="s">
        <v>55</v>
      </c>
      <c r="B37" s="26" t="s">
        <v>56</v>
      </c>
      <c r="C37" s="16">
        <v>165</v>
      </c>
      <c r="D37" s="16">
        <v>60</v>
      </c>
      <c r="E37" s="16">
        <v>35</v>
      </c>
    </row>
    <row r="38" spans="1:5" ht="78.75" x14ac:dyDescent="0.25">
      <c r="A38" s="6" t="s">
        <v>57</v>
      </c>
      <c r="B38" s="26" t="s">
        <v>58</v>
      </c>
      <c r="C38" s="16">
        <v>20.8</v>
      </c>
      <c r="D38" s="16">
        <v>22.4</v>
      </c>
      <c r="E38" s="16">
        <v>22.4</v>
      </c>
    </row>
    <row r="39" spans="1:5" x14ac:dyDescent="0.25">
      <c r="A39" s="28" t="s">
        <v>59</v>
      </c>
      <c r="B39" s="29"/>
      <c r="C39" s="10">
        <f>C9+C17+C22+C30+C35</f>
        <v>1786402.4</v>
      </c>
      <c r="D39" s="10">
        <f>D9+D17+D22+D30+D35</f>
        <v>1873112.2999999998</v>
      </c>
      <c r="E39" s="10">
        <f>E9+E17+E22+E30+E35</f>
        <v>1969809.2999999998</v>
      </c>
    </row>
    <row r="40" spans="1:5" ht="31.5" x14ac:dyDescent="0.25">
      <c r="A40" s="8" t="s">
        <v>60</v>
      </c>
      <c r="B40" s="27" t="s">
        <v>61</v>
      </c>
      <c r="C40" s="10">
        <f>SUM(C41:C49)</f>
        <v>79813.899999999994</v>
      </c>
      <c r="D40" s="10">
        <f>SUM(D41:D49)</f>
        <v>79657.899999999994</v>
      </c>
      <c r="E40" s="10">
        <f>SUM(E41:E49)</f>
        <v>79554.799999999988</v>
      </c>
    </row>
    <row r="41" spans="1:5" ht="68.25" customHeight="1" x14ac:dyDescent="0.25">
      <c r="A41" s="30" t="s">
        <v>62</v>
      </c>
      <c r="B41" s="31" t="s">
        <v>63</v>
      </c>
      <c r="C41" s="16">
        <v>52571.9</v>
      </c>
      <c r="D41" s="16">
        <v>52571.9</v>
      </c>
      <c r="E41" s="16">
        <v>52571.9</v>
      </c>
    </row>
    <row r="42" spans="1:5" ht="68.25" customHeight="1" x14ac:dyDescent="0.25">
      <c r="A42" s="30" t="s">
        <v>64</v>
      </c>
      <c r="B42" s="31" t="s">
        <v>65</v>
      </c>
      <c r="C42" s="16">
        <v>8257.2000000000007</v>
      </c>
      <c r="D42" s="16">
        <v>8257.2000000000007</v>
      </c>
      <c r="E42" s="16">
        <v>8257.2000000000007</v>
      </c>
    </row>
    <row r="43" spans="1:5" ht="63" x14ac:dyDescent="0.25">
      <c r="A43" s="30" t="s">
        <v>66</v>
      </c>
      <c r="B43" s="31" t="s">
        <v>67</v>
      </c>
      <c r="C43" s="16">
        <v>263.39999999999998</v>
      </c>
      <c r="D43" s="16">
        <v>263.39999999999998</v>
      </c>
      <c r="E43" s="16">
        <v>263.39999999999998</v>
      </c>
    </row>
    <row r="44" spans="1:5" ht="63" x14ac:dyDescent="0.25">
      <c r="A44" s="30" t="s">
        <v>234</v>
      </c>
      <c r="B44" s="31" t="s">
        <v>67</v>
      </c>
      <c r="C44" s="16">
        <v>11.2</v>
      </c>
      <c r="D44" s="16">
        <v>11.2</v>
      </c>
      <c r="E44" s="16">
        <v>11.2</v>
      </c>
    </row>
    <row r="45" spans="1:5" ht="63" x14ac:dyDescent="0.25">
      <c r="A45" s="30" t="s">
        <v>68</v>
      </c>
      <c r="B45" s="31" t="s">
        <v>67</v>
      </c>
      <c r="C45" s="16">
        <v>787</v>
      </c>
      <c r="D45" s="16">
        <v>787</v>
      </c>
      <c r="E45" s="16">
        <v>787</v>
      </c>
    </row>
    <row r="46" spans="1:5" ht="63" x14ac:dyDescent="0.25">
      <c r="A46" s="30" t="s">
        <v>69</v>
      </c>
      <c r="B46" s="31" t="s">
        <v>67</v>
      </c>
      <c r="C46" s="16">
        <v>176.2</v>
      </c>
      <c r="D46" s="16">
        <v>176.2</v>
      </c>
      <c r="E46" s="16">
        <v>176.2</v>
      </c>
    </row>
    <row r="47" spans="1:5" ht="31.5" x14ac:dyDescent="0.25">
      <c r="A47" s="30" t="s">
        <v>70</v>
      </c>
      <c r="B47" s="32" t="s">
        <v>71</v>
      </c>
      <c r="C47" s="16">
        <v>8920</v>
      </c>
      <c r="D47" s="16">
        <v>8920</v>
      </c>
      <c r="E47" s="16">
        <v>8920</v>
      </c>
    </row>
    <row r="48" spans="1:5" ht="47.25" x14ac:dyDescent="0.25">
      <c r="A48" s="30" t="s">
        <v>72</v>
      </c>
      <c r="B48" s="31" t="s">
        <v>73</v>
      </c>
      <c r="C48" s="16">
        <v>330</v>
      </c>
      <c r="D48" s="16">
        <v>330</v>
      </c>
      <c r="E48" s="16">
        <v>330</v>
      </c>
    </row>
    <row r="49" spans="1:5" ht="65.25" customHeight="1" x14ac:dyDescent="0.25">
      <c r="A49" s="30" t="s">
        <v>74</v>
      </c>
      <c r="B49" s="26" t="s">
        <v>75</v>
      </c>
      <c r="C49" s="16">
        <v>8497</v>
      </c>
      <c r="D49" s="16">
        <v>8341</v>
      </c>
      <c r="E49" s="16">
        <v>8237.9</v>
      </c>
    </row>
    <row r="50" spans="1:5" x14ac:dyDescent="0.25">
      <c r="A50" s="8" t="s">
        <v>76</v>
      </c>
      <c r="B50" s="9" t="s">
        <v>77</v>
      </c>
      <c r="C50" s="10">
        <f>SUM(C51:C53)</f>
        <v>3468.4</v>
      </c>
      <c r="D50" s="10">
        <f>SUM(D51:D53)</f>
        <v>3607.1</v>
      </c>
      <c r="E50" s="10">
        <f>SUM(E51:E53)</f>
        <v>3751.4</v>
      </c>
    </row>
    <row r="51" spans="1:5" ht="63.75" customHeight="1" x14ac:dyDescent="0.25">
      <c r="A51" s="6" t="s">
        <v>78</v>
      </c>
      <c r="B51" s="26" t="s">
        <v>79</v>
      </c>
      <c r="C51" s="16">
        <v>1702.7</v>
      </c>
      <c r="D51" s="16">
        <v>1770.8</v>
      </c>
      <c r="E51" s="16">
        <v>1841.7</v>
      </c>
    </row>
    <row r="52" spans="1:5" ht="52.5" customHeight="1" x14ac:dyDescent="0.25">
      <c r="A52" s="6" t="s">
        <v>80</v>
      </c>
      <c r="B52" s="26" t="s">
        <v>81</v>
      </c>
      <c r="C52" s="16">
        <v>598.29999999999995</v>
      </c>
      <c r="D52" s="16">
        <v>622.20000000000005</v>
      </c>
      <c r="E52" s="16">
        <v>647.1</v>
      </c>
    </row>
    <row r="53" spans="1:5" ht="47.25" x14ac:dyDescent="0.25">
      <c r="A53" s="6" t="s">
        <v>82</v>
      </c>
      <c r="B53" s="26" t="s">
        <v>83</v>
      </c>
      <c r="C53" s="16">
        <v>1167.4000000000001</v>
      </c>
      <c r="D53" s="16">
        <v>1214.0999999999999</v>
      </c>
      <c r="E53" s="16">
        <v>1262.5999999999999</v>
      </c>
    </row>
    <row r="54" spans="1:5" ht="27" customHeight="1" x14ac:dyDescent="0.25">
      <c r="A54" s="8" t="s">
        <v>84</v>
      </c>
      <c r="B54" s="9" t="s">
        <v>85</v>
      </c>
      <c r="C54" s="10">
        <f>C55+C58</f>
        <v>10949</v>
      </c>
      <c r="D54" s="10">
        <f>D55+D58</f>
        <v>10829.300000000001</v>
      </c>
      <c r="E54" s="10">
        <f>E55+E58</f>
        <v>10875.800000000001</v>
      </c>
    </row>
    <row r="55" spans="1:5" ht="31.5" x14ac:dyDescent="0.25">
      <c r="A55" s="6" t="s">
        <v>86</v>
      </c>
      <c r="B55" s="26" t="s">
        <v>87</v>
      </c>
      <c r="C55" s="10">
        <f>SUM(C56:C57)</f>
        <v>9158.7000000000007</v>
      </c>
      <c r="D55" s="10">
        <f>SUM(D56:D57)</f>
        <v>9158.7000000000007</v>
      </c>
      <c r="E55" s="10">
        <f>SUM(E56:E57)</f>
        <v>9158.7000000000007</v>
      </c>
    </row>
    <row r="56" spans="1:5" ht="63" x14ac:dyDescent="0.25">
      <c r="A56" s="6" t="s">
        <v>88</v>
      </c>
      <c r="B56" s="26" t="s">
        <v>89</v>
      </c>
      <c r="C56" s="16">
        <v>8200</v>
      </c>
      <c r="D56" s="16">
        <v>8200</v>
      </c>
      <c r="E56" s="16">
        <v>8200</v>
      </c>
    </row>
    <row r="57" spans="1:5" ht="31.5" x14ac:dyDescent="0.25">
      <c r="A57" s="6" t="s">
        <v>90</v>
      </c>
      <c r="B57" s="26" t="s">
        <v>87</v>
      </c>
      <c r="C57" s="16">
        <v>958.7</v>
      </c>
      <c r="D57" s="16">
        <v>958.7</v>
      </c>
      <c r="E57" s="16">
        <v>958.7</v>
      </c>
    </row>
    <row r="58" spans="1:5" x14ac:dyDescent="0.25">
      <c r="A58" s="8" t="s">
        <v>91</v>
      </c>
      <c r="B58" s="9" t="s">
        <v>92</v>
      </c>
      <c r="C58" s="10">
        <f>C59+C63</f>
        <v>1790.3</v>
      </c>
      <c r="D58" s="10">
        <f>D59+D63</f>
        <v>1670.6</v>
      </c>
      <c r="E58" s="10">
        <f>E59+E63</f>
        <v>1717.1</v>
      </c>
    </row>
    <row r="59" spans="1:5" ht="31.5" x14ac:dyDescent="0.25">
      <c r="A59" s="6" t="s">
        <v>93</v>
      </c>
      <c r="B59" s="26" t="s">
        <v>94</v>
      </c>
      <c r="C59" s="16">
        <f>SUM(C60:C62)</f>
        <v>1074.5</v>
      </c>
      <c r="D59" s="16">
        <f>SUM(D60:D62)</f>
        <v>954.8</v>
      </c>
      <c r="E59" s="16">
        <f>SUM(E60:E62)</f>
        <v>1001.3000000000001</v>
      </c>
    </row>
    <row r="60" spans="1:5" ht="31.5" x14ac:dyDescent="0.25">
      <c r="A60" s="6" t="s">
        <v>95</v>
      </c>
      <c r="B60" s="26" t="s">
        <v>94</v>
      </c>
      <c r="C60" s="16">
        <v>120.5</v>
      </c>
      <c r="D60" s="16">
        <v>128.4</v>
      </c>
      <c r="E60" s="16">
        <v>130.80000000000001</v>
      </c>
    </row>
    <row r="61" spans="1:5" ht="31.5" x14ac:dyDescent="0.25">
      <c r="A61" s="6" t="s">
        <v>235</v>
      </c>
      <c r="B61" s="26" t="s">
        <v>94</v>
      </c>
      <c r="C61" s="16">
        <v>18.899999999999999</v>
      </c>
      <c r="D61" s="16">
        <v>18.899999999999999</v>
      </c>
      <c r="E61" s="16">
        <v>18.899999999999999</v>
      </c>
    </row>
    <row r="62" spans="1:5" ht="31.5" x14ac:dyDescent="0.25">
      <c r="A62" s="6" t="s">
        <v>96</v>
      </c>
      <c r="B62" s="26" t="s">
        <v>94</v>
      </c>
      <c r="C62" s="16">
        <v>935.1</v>
      </c>
      <c r="D62" s="16">
        <v>807.5</v>
      </c>
      <c r="E62" s="16">
        <v>851.6</v>
      </c>
    </row>
    <row r="63" spans="1:5" x14ac:dyDescent="0.25">
      <c r="A63" s="6" t="s">
        <v>97</v>
      </c>
      <c r="B63" s="26" t="s">
        <v>98</v>
      </c>
      <c r="C63" s="16">
        <f>C64+C65+C66</f>
        <v>715.8</v>
      </c>
      <c r="D63" s="16">
        <f>D64+D65+D66</f>
        <v>715.8</v>
      </c>
      <c r="E63" s="16">
        <f>E64+E65+E66</f>
        <v>715.8</v>
      </c>
    </row>
    <row r="64" spans="1:5" x14ac:dyDescent="0.25">
      <c r="A64" s="6" t="s">
        <v>99</v>
      </c>
      <c r="B64" s="26" t="s">
        <v>98</v>
      </c>
      <c r="C64" s="16">
        <v>451.1</v>
      </c>
      <c r="D64" s="16">
        <v>451.1</v>
      </c>
      <c r="E64" s="16">
        <v>451.1</v>
      </c>
    </row>
    <row r="65" spans="1:5" x14ac:dyDescent="0.25">
      <c r="A65" s="6" t="s">
        <v>100</v>
      </c>
      <c r="B65" s="26" t="s">
        <v>98</v>
      </c>
      <c r="C65" s="16">
        <v>0</v>
      </c>
      <c r="D65" s="16">
        <v>0</v>
      </c>
      <c r="E65" s="16">
        <v>0</v>
      </c>
    </row>
    <row r="66" spans="1:5" x14ac:dyDescent="0.25">
      <c r="A66" s="6" t="s">
        <v>101</v>
      </c>
      <c r="B66" s="26" t="s">
        <v>98</v>
      </c>
      <c r="C66" s="16">
        <v>264.7</v>
      </c>
      <c r="D66" s="16">
        <v>264.7</v>
      </c>
      <c r="E66" s="16">
        <v>264.7</v>
      </c>
    </row>
    <row r="67" spans="1:5" x14ac:dyDescent="0.25">
      <c r="A67" s="8" t="s">
        <v>102</v>
      </c>
      <c r="B67" s="9" t="s">
        <v>103</v>
      </c>
      <c r="C67" s="10">
        <f>SUM(C68:C75)</f>
        <v>34975.599999999999</v>
      </c>
      <c r="D67" s="10">
        <f>SUM(D68:D75)</f>
        <v>22048.2</v>
      </c>
      <c r="E67" s="10">
        <f>SUM(E68:E75)</f>
        <v>20494.2</v>
      </c>
    </row>
    <row r="68" spans="1:5" ht="63" x14ac:dyDescent="0.25">
      <c r="A68" s="33" t="s">
        <v>104</v>
      </c>
      <c r="B68" s="26" t="s">
        <v>105</v>
      </c>
      <c r="C68" s="16">
        <v>12.2</v>
      </c>
      <c r="D68" s="16">
        <v>12.2</v>
      </c>
      <c r="E68" s="16">
        <v>12.2</v>
      </c>
    </row>
    <row r="69" spans="1:5" ht="79.5" customHeight="1" x14ac:dyDescent="0.25">
      <c r="A69" s="33" t="s">
        <v>236</v>
      </c>
      <c r="B69" s="26" t="s">
        <v>105</v>
      </c>
      <c r="C69" s="16">
        <v>3.5</v>
      </c>
      <c r="D69" s="16">
        <v>3.5</v>
      </c>
      <c r="E69" s="16">
        <v>3.5</v>
      </c>
    </row>
    <row r="70" spans="1:5" ht="82.5" customHeight="1" x14ac:dyDescent="0.25">
      <c r="A70" s="6" t="s">
        <v>106</v>
      </c>
      <c r="B70" s="26" t="s">
        <v>107</v>
      </c>
      <c r="C70" s="16">
        <v>7777.8</v>
      </c>
      <c r="D70" s="16">
        <v>4850.3999999999996</v>
      </c>
      <c r="E70" s="16">
        <v>3296.4</v>
      </c>
    </row>
    <row r="71" spans="1:5" ht="81.75" customHeight="1" x14ac:dyDescent="0.25">
      <c r="A71" s="6" t="s">
        <v>108</v>
      </c>
      <c r="B71" s="26" t="s">
        <v>232</v>
      </c>
      <c r="C71" s="16">
        <v>382.1</v>
      </c>
      <c r="D71" s="16">
        <v>382.1</v>
      </c>
      <c r="E71" s="16">
        <v>382.1</v>
      </c>
    </row>
    <row r="72" spans="1:5" ht="47.25" x14ac:dyDescent="0.25">
      <c r="A72" s="30" t="s">
        <v>109</v>
      </c>
      <c r="B72" s="26" t="s">
        <v>110</v>
      </c>
      <c r="C72" s="16">
        <v>12780</v>
      </c>
      <c r="D72" s="16">
        <v>12780</v>
      </c>
      <c r="E72" s="16">
        <v>12780</v>
      </c>
    </row>
    <row r="73" spans="1:5" ht="47.25" x14ac:dyDescent="0.25">
      <c r="A73" s="30" t="s">
        <v>111</v>
      </c>
      <c r="B73" s="26" t="s">
        <v>112</v>
      </c>
      <c r="C73" s="16">
        <v>800</v>
      </c>
      <c r="D73" s="16">
        <v>800</v>
      </c>
      <c r="E73" s="16">
        <v>800</v>
      </c>
    </row>
    <row r="74" spans="1:5" ht="63" x14ac:dyDescent="0.25">
      <c r="A74" s="30" t="s">
        <v>113</v>
      </c>
      <c r="B74" s="32" t="s">
        <v>114</v>
      </c>
      <c r="C74" s="16">
        <v>3220</v>
      </c>
      <c r="D74" s="16">
        <v>3220</v>
      </c>
      <c r="E74" s="16">
        <v>3220</v>
      </c>
    </row>
    <row r="75" spans="1:5" ht="31.5" x14ac:dyDescent="0.25">
      <c r="A75" s="30" t="s">
        <v>115</v>
      </c>
      <c r="B75" s="32" t="s">
        <v>116</v>
      </c>
      <c r="C75" s="16">
        <v>10000</v>
      </c>
      <c r="D75" s="16">
        <v>0</v>
      </c>
      <c r="E75" s="16">
        <v>0</v>
      </c>
    </row>
    <row r="76" spans="1:5" x14ac:dyDescent="0.25">
      <c r="A76" s="8" t="s">
        <v>117</v>
      </c>
      <c r="B76" s="9" t="s">
        <v>118</v>
      </c>
      <c r="C76" s="34">
        <f>SUM(C77:C103)</f>
        <v>5607.2</v>
      </c>
      <c r="D76" s="34">
        <f>SUM(D77:D103)</f>
        <v>5607.2</v>
      </c>
      <c r="E76" s="34">
        <f>SUM(E77:E103)</f>
        <v>5607.2</v>
      </c>
    </row>
    <row r="77" spans="1:5" ht="61.5" customHeight="1" x14ac:dyDescent="0.25">
      <c r="A77" s="33" t="s">
        <v>119</v>
      </c>
      <c r="B77" s="26" t="s">
        <v>120</v>
      </c>
      <c r="C77" s="14">
        <v>65.3</v>
      </c>
      <c r="D77" s="14">
        <v>65.3</v>
      </c>
      <c r="E77" s="14">
        <v>65.3</v>
      </c>
    </row>
    <row r="78" spans="1:5" ht="62.25" customHeight="1" x14ac:dyDescent="0.25">
      <c r="A78" s="33" t="s">
        <v>121</v>
      </c>
      <c r="B78" s="26" t="s">
        <v>120</v>
      </c>
      <c r="C78" s="14">
        <v>30.8</v>
      </c>
      <c r="D78" s="14">
        <v>30.8</v>
      </c>
      <c r="E78" s="14">
        <v>30.8</v>
      </c>
    </row>
    <row r="79" spans="1:5" ht="81.75" customHeight="1" x14ac:dyDescent="0.25">
      <c r="A79" s="33" t="s">
        <v>122</v>
      </c>
      <c r="B79" s="32" t="s">
        <v>123</v>
      </c>
      <c r="C79" s="14">
        <v>61.4</v>
      </c>
      <c r="D79" s="14">
        <v>61.4</v>
      </c>
      <c r="E79" s="14">
        <v>61.4</v>
      </c>
    </row>
    <row r="80" spans="1:5" ht="84" customHeight="1" x14ac:dyDescent="0.25">
      <c r="A80" s="33" t="s">
        <v>124</v>
      </c>
      <c r="B80" s="32" t="s">
        <v>123</v>
      </c>
      <c r="C80" s="14">
        <v>128.69999999999999</v>
      </c>
      <c r="D80" s="14">
        <v>128.69999999999999</v>
      </c>
      <c r="E80" s="14">
        <v>128.69999999999999</v>
      </c>
    </row>
    <row r="81" spans="1:5" ht="65.25" customHeight="1" x14ac:dyDescent="0.25">
      <c r="A81" s="35" t="s">
        <v>125</v>
      </c>
      <c r="B81" s="36" t="s">
        <v>126</v>
      </c>
      <c r="C81" s="14">
        <v>5.0999999999999996</v>
      </c>
      <c r="D81" s="14">
        <v>5.0999999999999996</v>
      </c>
      <c r="E81" s="14">
        <v>5.0999999999999996</v>
      </c>
    </row>
    <row r="82" spans="1:5" ht="65.25" customHeight="1" x14ac:dyDescent="0.25">
      <c r="A82" s="35" t="s">
        <v>127</v>
      </c>
      <c r="B82" s="36" t="s">
        <v>126</v>
      </c>
      <c r="C82" s="14">
        <v>10.9</v>
      </c>
      <c r="D82" s="14">
        <v>10.9</v>
      </c>
      <c r="E82" s="14">
        <v>10.9</v>
      </c>
    </row>
    <row r="83" spans="1:5" ht="69" customHeight="1" x14ac:dyDescent="0.25">
      <c r="A83" s="30" t="s">
        <v>129</v>
      </c>
      <c r="B83" s="26" t="s">
        <v>128</v>
      </c>
      <c r="C83" s="14">
        <v>70</v>
      </c>
      <c r="D83" s="14">
        <v>70</v>
      </c>
      <c r="E83" s="14">
        <v>70</v>
      </c>
    </row>
    <row r="84" spans="1:5" ht="77.25" customHeight="1" x14ac:dyDescent="0.25">
      <c r="A84" s="35" t="s">
        <v>130</v>
      </c>
      <c r="B84" s="36" t="s">
        <v>131</v>
      </c>
      <c r="C84" s="14">
        <v>24.9</v>
      </c>
      <c r="D84" s="14">
        <v>24.9</v>
      </c>
      <c r="E84" s="14">
        <v>24.9</v>
      </c>
    </row>
    <row r="85" spans="1:5" ht="63" customHeight="1" x14ac:dyDescent="0.25">
      <c r="A85" s="35" t="s">
        <v>237</v>
      </c>
      <c r="B85" s="37" t="s">
        <v>238</v>
      </c>
      <c r="C85" s="14">
        <v>70</v>
      </c>
      <c r="D85" s="14">
        <v>70</v>
      </c>
      <c r="E85" s="14">
        <v>70</v>
      </c>
    </row>
    <row r="86" spans="1:5" ht="66" customHeight="1" x14ac:dyDescent="0.25">
      <c r="A86" s="35" t="s">
        <v>132</v>
      </c>
      <c r="B86" s="36" t="s">
        <v>133</v>
      </c>
      <c r="C86" s="14">
        <v>7.5</v>
      </c>
      <c r="D86" s="14">
        <v>7.5</v>
      </c>
      <c r="E86" s="14">
        <v>7.5</v>
      </c>
    </row>
    <row r="87" spans="1:5" ht="81" customHeight="1" x14ac:dyDescent="0.25">
      <c r="A87" s="38" t="s">
        <v>134</v>
      </c>
      <c r="B87" s="36" t="s">
        <v>135</v>
      </c>
      <c r="C87" s="14">
        <v>252</v>
      </c>
      <c r="D87" s="14">
        <v>252</v>
      </c>
      <c r="E87" s="14">
        <v>252</v>
      </c>
    </row>
    <row r="88" spans="1:5" ht="95.25" customHeight="1" x14ac:dyDescent="0.25">
      <c r="A88" s="38" t="s">
        <v>136</v>
      </c>
      <c r="B88" s="36" t="s">
        <v>137</v>
      </c>
      <c r="C88" s="14">
        <v>38.299999999999997</v>
      </c>
      <c r="D88" s="14">
        <v>38.299999999999997</v>
      </c>
      <c r="E88" s="14">
        <v>38.299999999999997</v>
      </c>
    </row>
    <row r="89" spans="1:5" ht="66" customHeight="1" x14ac:dyDescent="0.25">
      <c r="A89" s="38" t="s">
        <v>138</v>
      </c>
      <c r="B89" s="36" t="s">
        <v>139</v>
      </c>
      <c r="C89" s="14">
        <v>9</v>
      </c>
      <c r="D89" s="14">
        <v>9</v>
      </c>
      <c r="E89" s="14">
        <v>9</v>
      </c>
    </row>
    <row r="90" spans="1:5" ht="63.75" customHeight="1" x14ac:dyDescent="0.25">
      <c r="A90" s="38" t="s">
        <v>239</v>
      </c>
      <c r="B90" s="36" t="s">
        <v>141</v>
      </c>
      <c r="C90" s="14">
        <v>0.1</v>
      </c>
      <c r="D90" s="14">
        <v>0.1</v>
      </c>
      <c r="E90" s="14">
        <v>0.1</v>
      </c>
    </row>
    <row r="91" spans="1:5" ht="70.5" customHeight="1" x14ac:dyDescent="0.25">
      <c r="A91" s="30" t="s">
        <v>140</v>
      </c>
      <c r="B91" s="26" t="s">
        <v>141</v>
      </c>
      <c r="C91" s="14">
        <v>381.1</v>
      </c>
      <c r="D91" s="14">
        <v>381.1</v>
      </c>
      <c r="E91" s="14">
        <v>381.1</v>
      </c>
    </row>
    <row r="92" spans="1:5" ht="78.75" x14ac:dyDescent="0.25">
      <c r="A92" s="30" t="s">
        <v>142</v>
      </c>
      <c r="B92" s="26" t="s">
        <v>143</v>
      </c>
      <c r="C92" s="14">
        <v>36</v>
      </c>
      <c r="D92" s="14">
        <v>36</v>
      </c>
      <c r="E92" s="14">
        <v>36</v>
      </c>
    </row>
    <row r="93" spans="1:5" ht="78.75" x14ac:dyDescent="0.25">
      <c r="A93" s="30" t="s">
        <v>144</v>
      </c>
      <c r="B93" s="26" t="s">
        <v>145</v>
      </c>
      <c r="C93" s="14">
        <v>432</v>
      </c>
      <c r="D93" s="14">
        <v>432</v>
      </c>
      <c r="E93" s="14">
        <v>432</v>
      </c>
    </row>
    <row r="94" spans="1:5" ht="47.25" x14ac:dyDescent="0.25">
      <c r="A94" s="38" t="s">
        <v>146</v>
      </c>
      <c r="B94" s="36" t="s">
        <v>147</v>
      </c>
      <c r="C94" s="14">
        <v>89.3</v>
      </c>
      <c r="D94" s="14">
        <v>89.3</v>
      </c>
      <c r="E94" s="14">
        <v>89.3</v>
      </c>
    </row>
    <row r="95" spans="1:5" ht="65.25" customHeight="1" x14ac:dyDescent="0.25">
      <c r="A95" s="38" t="s">
        <v>148</v>
      </c>
      <c r="B95" s="36" t="s">
        <v>149</v>
      </c>
      <c r="C95" s="14">
        <v>0</v>
      </c>
      <c r="D95" s="14">
        <v>0</v>
      </c>
      <c r="E95" s="14">
        <v>0</v>
      </c>
    </row>
    <row r="96" spans="1:5" ht="68.25" customHeight="1" x14ac:dyDescent="0.25">
      <c r="A96" s="30" t="s">
        <v>150</v>
      </c>
      <c r="B96" s="26" t="s">
        <v>151</v>
      </c>
      <c r="C96" s="14">
        <v>2160.1999999999998</v>
      </c>
      <c r="D96" s="14">
        <v>2160.1999999999998</v>
      </c>
      <c r="E96" s="14">
        <v>2160.1999999999998</v>
      </c>
    </row>
    <row r="97" spans="1:5" ht="132" customHeight="1" x14ac:dyDescent="0.25">
      <c r="A97" s="38" t="s">
        <v>152</v>
      </c>
      <c r="B97" s="36" t="s">
        <v>153</v>
      </c>
      <c r="C97" s="14">
        <v>17.399999999999999</v>
      </c>
      <c r="D97" s="14">
        <v>17.399999999999999</v>
      </c>
      <c r="E97" s="14">
        <v>17.399999999999999</v>
      </c>
    </row>
    <row r="98" spans="1:5" ht="63" x14ac:dyDescent="0.25">
      <c r="A98" s="30" t="s">
        <v>154</v>
      </c>
      <c r="B98" s="26" t="s">
        <v>155</v>
      </c>
      <c r="C98" s="14">
        <v>0.5</v>
      </c>
      <c r="D98" s="14">
        <v>0.5</v>
      </c>
      <c r="E98" s="14">
        <v>0.5</v>
      </c>
    </row>
    <row r="99" spans="1:5" ht="15.75" customHeight="1" x14ac:dyDescent="0.25">
      <c r="A99" s="30" t="s">
        <v>156</v>
      </c>
      <c r="B99" s="26" t="s">
        <v>155</v>
      </c>
      <c r="C99" s="14">
        <v>60</v>
      </c>
      <c r="D99" s="14">
        <v>60</v>
      </c>
      <c r="E99" s="14">
        <v>60</v>
      </c>
    </row>
    <row r="100" spans="1:5" ht="63" x14ac:dyDescent="0.25">
      <c r="A100" s="30" t="s">
        <v>157</v>
      </c>
      <c r="B100" s="26" t="s">
        <v>155</v>
      </c>
      <c r="C100" s="14">
        <v>400</v>
      </c>
      <c r="D100" s="14">
        <v>400</v>
      </c>
      <c r="E100" s="14">
        <v>400</v>
      </c>
    </row>
    <row r="101" spans="1:5" ht="63" x14ac:dyDescent="0.25">
      <c r="A101" s="30" t="s">
        <v>158</v>
      </c>
      <c r="B101" s="26" t="s">
        <v>155</v>
      </c>
      <c r="C101" s="14">
        <v>1000</v>
      </c>
      <c r="D101" s="14">
        <v>1000</v>
      </c>
      <c r="E101" s="14">
        <v>1000</v>
      </c>
    </row>
    <row r="102" spans="1:5" ht="63.75" customHeight="1" x14ac:dyDescent="0.25">
      <c r="A102" s="30" t="s">
        <v>159</v>
      </c>
      <c r="B102" s="26" t="s">
        <v>160</v>
      </c>
      <c r="C102" s="14">
        <v>150</v>
      </c>
      <c r="D102" s="14">
        <v>150</v>
      </c>
      <c r="E102" s="14">
        <v>150</v>
      </c>
    </row>
    <row r="103" spans="1:5" ht="83.25" customHeight="1" x14ac:dyDescent="0.25">
      <c r="A103" s="39" t="s">
        <v>161</v>
      </c>
      <c r="B103" s="26" t="s">
        <v>162</v>
      </c>
      <c r="C103" s="14">
        <v>106.7</v>
      </c>
      <c r="D103" s="14">
        <v>106.7</v>
      </c>
      <c r="E103" s="14">
        <v>106.7</v>
      </c>
    </row>
    <row r="104" spans="1:5" x14ac:dyDescent="0.25">
      <c r="A104" s="8" t="s">
        <v>163</v>
      </c>
      <c r="B104" s="9" t="s">
        <v>164</v>
      </c>
      <c r="C104" s="10">
        <f>C105</f>
        <v>353.5</v>
      </c>
      <c r="D104" s="10">
        <f>D105</f>
        <v>356.8</v>
      </c>
      <c r="E104" s="10">
        <f>E105</f>
        <v>334.1</v>
      </c>
    </row>
    <row r="105" spans="1:5" ht="15.75" customHeight="1" x14ac:dyDescent="0.25">
      <c r="A105" s="6" t="s">
        <v>165</v>
      </c>
      <c r="B105" s="26" t="s">
        <v>166</v>
      </c>
      <c r="C105" s="16">
        <v>353.5</v>
      </c>
      <c r="D105" s="16">
        <v>356.8</v>
      </c>
      <c r="E105" s="16">
        <v>334.1</v>
      </c>
    </row>
    <row r="106" spans="1:5" x14ac:dyDescent="0.25">
      <c r="A106" s="51" t="s">
        <v>167</v>
      </c>
      <c r="B106" s="52"/>
      <c r="C106" s="10">
        <f>C104+C76+C67+C54+C50+C40</f>
        <v>135167.59999999998</v>
      </c>
      <c r="D106" s="10">
        <f>D104+D76+D67+D54+D50+D40</f>
        <v>122106.5</v>
      </c>
      <c r="E106" s="10">
        <f>E104+E76+E67+E54+E50+E40</f>
        <v>120617.5</v>
      </c>
    </row>
    <row r="107" spans="1:5" x14ac:dyDescent="0.25">
      <c r="A107" s="8" t="s">
        <v>168</v>
      </c>
      <c r="B107" s="40" t="s">
        <v>169</v>
      </c>
      <c r="C107" s="10">
        <f>C106+C39</f>
        <v>1921570</v>
      </c>
      <c r="D107" s="10">
        <f>D106+D39</f>
        <v>1995218.7999999998</v>
      </c>
      <c r="E107" s="10">
        <f>E106+E39</f>
        <v>2090426.7999999998</v>
      </c>
    </row>
    <row r="108" spans="1:5" ht="31.5" x14ac:dyDescent="0.25">
      <c r="A108" s="8" t="s">
        <v>170</v>
      </c>
      <c r="B108" s="40" t="s">
        <v>171</v>
      </c>
      <c r="C108" s="10">
        <f>C109+C112+C154+C192</f>
        <v>5384049.3999999994</v>
      </c>
      <c r="D108" s="10">
        <f>D109+D112+D154+D192</f>
        <v>3672766.1</v>
      </c>
      <c r="E108" s="10">
        <f>E109+E112+E154+E192</f>
        <v>3878251.7</v>
      </c>
    </row>
    <row r="109" spans="1:5" x14ac:dyDescent="0.25">
      <c r="A109" s="8" t="s">
        <v>172</v>
      </c>
      <c r="B109" s="9" t="s">
        <v>173</v>
      </c>
      <c r="C109" s="10">
        <f>SUM(C110:C111)</f>
        <v>336831.2</v>
      </c>
      <c r="D109" s="10">
        <f>SUM(D110:D111)</f>
        <v>169384.2</v>
      </c>
      <c r="E109" s="10">
        <f>SUM(E110:E111)</f>
        <v>158937.20000000001</v>
      </c>
    </row>
    <row r="110" spans="1:5" ht="31.5" x14ac:dyDescent="0.25">
      <c r="A110" s="6" t="s">
        <v>174</v>
      </c>
      <c r="B110" s="26" t="s">
        <v>175</v>
      </c>
      <c r="C110" s="16">
        <v>296644</v>
      </c>
      <c r="D110" s="16">
        <v>129197</v>
      </c>
      <c r="E110" s="16">
        <v>118750</v>
      </c>
    </row>
    <row r="111" spans="1:5" ht="47.25" x14ac:dyDescent="0.25">
      <c r="A111" s="6" t="s">
        <v>176</v>
      </c>
      <c r="B111" s="26" t="s">
        <v>177</v>
      </c>
      <c r="C111" s="16">
        <v>40187.199999999997</v>
      </c>
      <c r="D111" s="16">
        <v>40187.199999999997</v>
      </c>
      <c r="E111" s="16">
        <v>40187.199999999997</v>
      </c>
    </row>
    <row r="112" spans="1:5" ht="31.5" x14ac:dyDescent="0.25">
      <c r="A112" s="8" t="s">
        <v>178</v>
      </c>
      <c r="B112" s="9" t="s">
        <v>179</v>
      </c>
      <c r="C112" s="10">
        <f>SUM(C113:C153)</f>
        <v>2291442.6999999997</v>
      </c>
      <c r="D112" s="10">
        <f>SUM(D113:D153)</f>
        <v>700487.00000000012</v>
      </c>
      <c r="E112" s="10">
        <f>SUM(E113:E153)</f>
        <v>854602.90000000014</v>
      </c>
    </row>
    <row r="113" spans="1:5" ht="82.5" customHeight="1" x14ac:dyDescent="0.25">
      <c r="A113" s="6" t="s">
        <v>180</v>
      </c>
      <c r="B113" s="26" t="s">
        <v>240</v>
      </c>
      <c r="C113" s="16">
        <v>102353.3</v>
      </c>
      <c r="D113" s="14">
        <v>87353.3</v>
      </c>
      <c r="E113" s="14">
        <v>87353.3</v>
      </c>
    </row>
    <row r="114" spans="1:5" ht="81.75" customHeight="1" x14ac:dyDescent="0.25">
      <c r="A114" s="6" t="s">
        <v>180</v>
      </c>
      <c r="B114" s="26" t="s">
        <v>293</v>
      </c>
      <c r="C114" s="16">
        <v>31932</v>
      </c>
      <c r="D114" s="14">
        <v>0</v>
      </c>
      <c r="E114" s="14">
        <v>0</v>
      </c>
    </row>
    <row r="115" spans="1:5" ht="63" x14ac:dyDescent="0.25">
      <c r="A115" s="6" t="s">
        <v>181</v>
      </c>
      <c r="B115" s="26" t="s">
        <v>241</v>
      </c>
      <c r="C115" s="16">
        <v>3563.6</v>
      </c>
      <c r="D115" s="14">
        <v>3379</v>
      </c>
      <c r="E115" s="14">
        <v>3804.6</v>
      </c>
    </row>
    <row r="116" spans="1:5" ht="63" x14ac:dyDescent="0.25">
      <c r="A116" s="6" t="s">
        <v>242</v>
      </c>
      <c r="B116" s="26" t="s">
        <v>243</v>
      </c>
      <c r="C116" s="16">
        <v>0</v>
      </c>
      <c r="D116" s="14">
        <v>0</v>
      </c>
      <c r="E116" s="14">
        <v>17819.7</v>
      </c>
    </row>
    <row r="117" spans="1:5" ht="47.25" x14ac:dyDescent="0.25">
      <c r="A117" s="6" t="s">
        <v>244</v>
      </c>
      <c r="B117" s="26" t="s">
        <v>245</v>
      </c>
      <c r="C117" s="16">
        <v>7475.8</v>
      </c>
      <c r="D117" s="14">
        <v>7890.5</v>
      </c>
      <c r="E117" s="14">
        <v>9157.2999999999993</v>
      </c>
    </row>
    <row r="118" spans="1:5" ht="47.25" x14ac:dyDescent="0.25">
      <c r="A118" s="6" t="s">
        <v>182</v>
      </c>
      <c r="B118" s="26" t="s">
        <v>183</v>
      </c>
      <c r="C118" s="16">
        <v>101297.5</v>
      </c>
      <c r="D118" s="14">
        <v>97632.6</v>
      </c>
      <c r="E118" s="14">
        <v>99947.6</v>
      </c>
    </row>
    <row r="119" spans="1:5" ht="47.25" x14ac:dyDescent="0.25">
      <c r="A119" s="6" t="s">
        <v>184</v>
      </c>
      <c r="B119" s="41" t="s">
        <v>185</v>
      </c>
      <c r="C119" s="16">
        <v>3337.5</v>
      </c>
      <c r="D119" s="14">
        <v>0</v>
      </c>
      <c r="E119" s="14">
        <v>0</v>
      </c>
    </row>
    <row r="120" spans="1:5" ht="31.5" x14ac:dyDescent="0.25">
      <c r="A120" s="42" t="s">
        <v>186</v>
      </c>
      <c r="B120" s="26" t="s">
        <v>246</v>
      </c>
      <c r="C120" s="16">
        <v>752.2</v>
      </c>
      <c r="D120" s="14">
        <v>0</v>
      </c>
      <c r="E120" s="14">
        <v>0</v>
      </c>
    </row>
    <row r="121" spans="1:5" ht="48" customHeight="1" x14ac:dyDescent="0.25">
      <c r="A121" s="42" t="s">
        <v>186</v>
      </c>
      <c r="B121" s="26" t="s">
        <v>247</v>
      </c>
      <c r="C121" s="16">
        <v>990.2</v>
      </c>
      <c r="D121" s="14">
        <v>898.9</v>
      </c>
      <c r="E121" s="14">
        <v>898.9</v>
      </c>
    </row>
    <row r="122" spans="1:5" ht="54" customHeight="1" x14ac:dyDescent="0.25">
      <c r="A122" s="42" t="s">
        <v>186</v>
      </c>
      <c r="B122" s="43" t="s">
        <v>248</v>
      </c>
      <c r="C122" s="16">
        <v>0</v>
      </c>
      <c r="D122" s="14">
        <v>12421.5</v>
      </c>
      <c r="E122" s="14">
        <v>0</v>
      </c>
    </row>
    <row r="123" spans="1:5" ht="69" customHeight="1" x14ac:dyDescent="0.25">
      <c r="A123" s="42" t="s">
        <v>186</v>
      </c>
      <c r="B123" s="44" t="s">
        <v>249</v>
      </c>
      <c r="C123" s="16">
        <v>0</v>
      </c>
      <c r="D123" s="14">
        <v>4669.1000000000004</v>
      </c>
      <c r="E123" s="14">
        <v>2735.7</v>
      </c>
    </row>
    <row r="124" spans="1:5" ht="31.5" x14ac:dyDescent="0.25">
      <c r="A124" s="45" t="s">
        <v>187</v>
      </c>
      <c r="B124" s="32" t="s">
        <v>188</v>
      </c>
      <c r="C124" s="16">
        <v>59432.4</v>
      </c>
      <c r="D124" s="14">
        <v>59432.4</v>
      </c>
      <c r="E124" s="14">
        <v>65715.399999999994</v>
      </c>
    </row>
    <row r="125" spans="1:5" ht="47.25" x14ac:dyDescent="0.25">
      <c r="A125" s="6" t="s">
        <v>189</v>
      </c>
      <c r="B125" s="41" t="s">
        <v>250</v>
      </c>
      <c r="C125" s="16">
        <v>0</v>
      </c>
      <c r="D125" s="14">
        <v>17023.8</v>
      </c>
      <c r="E125" s="14">
        <v>17023.8</v>
      </c>
    </row>
    <row r="126" spans="1:5" ht="47.25" x14ac:dyDescent="0.25">
      <c r="A126" s="6" t="s">
        <v>189</v>
      </c>
      <c r="B126" s="41" t="s">
        <v>251</v>
      </c>
      <c r="C126" s="16">
        <v>443374.3</v>
      </c>
      <c r="D126" s="14">
        <v>60245.599999999999</v>
      </c>
      <c r="E126" s="14">
        <v>0</v>
      </c>
    </row>
    <row r="127" spans="1:5" ht="47.25" x14ac:dyDescent="0.25">
      <c r="A127" s="45" t="s">
        <v>190</v>
      </c>
      <c r="B127" s="26" t="s">
        <v>252</v>
      </c>
      <c r="C127" s="16">
        <v>0</v>
      </c>
      <c r="D127" s="14">
        <v>0</v>
      </c>
      <c r="E127" s="14">
        <v>95907.8</v>
      </c>
    </row>
    <row r="128" spans="1:5" ht="31.5" x14ac:dyDescent="0.25">
      <c r="A128" s="45" t="s">
        <v>190</v>
      </c>
      <c r="B128" s="26" t="s">
        <v>253</v>
      </c>
      <c r="C128" s="16">
        <v>815694.8</v>
      </c>
      <c r="D128" s="14">
        <v>0</v>
      </c>
      <c r="E128" s="14">
        <v>0</v>
      </c>
    </row>
    <row r="129" spans="1:5" ht="31.5" x14ac:dyDescent="0.25">
      <c r="A129" s="45" t="s">
        <v>190</v>
      </c>
      <c r="B129" s="26" t="s">
        <v>254</v>
      </c>
      <c r="C129" s="16">
        <v>100000</v>
      </c>
      <c r="D129" s="14">
        <v>35000</v>
      </c>
      <c r="E129" s="14">
        <v>180360.3</v>
      </c>
    </row>
    <row r="130" spans="1:5" ht="56.25" customHeight="1" x14ac:dyDescent="0.25">
      <c r="A130" s="45" t="s">
        <v>190</v>
      </c>
      <c r="B130" s="26" t="s">
        <v>255</v>
      </c>
      <c r="C130" s="16">
        <v>100000</v>
      </c>
      <c r="D130" s="14">
        <v>100000</v>
      </c>
      <c r="E130" s="14">
        <v>100000</v>
      </c>
    </row>
    <row r="131" spans="1:5" ht="87.75" customHeight="1" x14ac:dyDescent="0.25">
      <c r="A131" s="45" t="s">
        <v>190</v>
      </c>
      <c r="B131" s="26" t="s">
        <v>256</v>
      </c>
      <c r="C131" s="16">
        <v>72154.7</v>
      </c>
      <c r="D131" s="14">
        <v>68547</v>
      </c>
      <c r="E131" s="14">
        <v>64939.3</v>
      </c>
    </row>
    <row r="132" spans="1:5" ht="94.5" x14ac:dyDescent="0.25">
      <c r="A132" s="45" t="s">
        <v>191</v>
      </c>
      <c r="B132" s="41" t="s">
        <v>257</v>
      </c>
      <c r="C132" s="16">
        <v>354574.9</v>
      </c>
      <c r="D132" s="14">
        <v>23255.8</v>
      </c>
      <c r="E132" s="14">
        <v>23255.8</v>
      </c>
    </row>
    <row r="133" spans="1:5" ht="41.25" customHeight="1" x14ac:dyDescent="0.25">
      <c r="A133" s="6" t="s">
        <v>192</v>
      </c>
      <c r="B133" s="26" t="s">
        <v>258</v>
      </c>
      <c r="C133" s="16">
        <v>20281.900000000001</v>
      </c>
      <c r="D133" s="16">
        <v>20281.900000000001</v>
      </c>
      <c r="E133" s="16">
        <v>20281.900000000001</v>
      </c>
    </row>
    <row r="134" spans="1:5" ht="55.5" customHeight="1" x14ac:dyDescent="0.25">
      <c r="A134" s="6" t="s">
        <v>193</v>
      </c>
      <c r="B134" s="41" t="s">
        <v>259</v>
      </c>
      <c r="C134" s="16">
        <v>1584.9</v>
      </c>
      <c r="D134" s="16">
        <v>1584.9</v>
      </c>
      <c r="E134" s="16">
        <v>1584.9</v>
      </c>
    </row>
    <row r="135" spans="1:5" ht="47.25" x14ac:dyDescent="0.25">
      <c r="A135" s="6" t="s">
        <v>193</v>
      </c>
      <c r="B135" s="41" t="s">
        <v>260</v>
      </c>
      <c r="C135" s="16">
        <v>422.6</v>
      </c>
      <c r="D135" s="16">
        <v>422.6</v>
      </c>
      <c r="E135" s="16">
        <v>422.6</v>
      </c>
    </row>
    <row r="136" spans="1:5" ht="52.5" customHeight="1" x14ac:dyDescent="0.25">
      <c r="A136" s="6" t="s">
        <v>193</v>
      </c>
      <c r="B136" s="41" t="s">
        <v>294</v>
      </c>
      <c r="C136" s="16">
        <v>528.29999999999995</v>
      </c>
      <c r="D136" s="16">
        <v>528.29999999999995</v>
      </c>
      <c r="E136" s="16">
        <v>528.29999999999995</v>
      </c>
    </row>
    <row r="137" spans="1:5" ht="54" customHeight="1" x14ac:dyDescent="0.25">
      <c r="A137" s="6" t="s">
        <v>193</v>
      </c>
      <c r="B137" s="26" t="s">
        <v>261</v>
      </c>
      <c r="C137" s="16">
        <v>528.29999999999995</v>
      </c>
      <c r="D137" s="16">
        <v>528.29999999999995</v>
      </c>
      <c r="E137" s="16">
        <v>528.29999999999995</v>
      </c>
    </row>
    <row r="138" spans="1:5" ht="38.25" customHeight="1" x14ac:dyDescent="0.25">
      <c r="A138" s="6" t="s">
        <v>193</v>
      </c>
      <c r="B138" s="26" t="s">
        <v>262</v>
      </c>
      <c r="C138" s="16">
        <v>3000</v>
      </c>
      <c r="D138" s="16">
        <v>3000</v>
      </c>
      <c r="E138" s="16">
        <v>3000</v>
      </c>
    </row>
    <row r="139" spans="1:5" ht="54.75" customHeight="1" x14ac:dyDescent="0.25">
      <c r="A139" s="45" t="s">
        <v>193</v>
      </c>
      <c r="B139" s="26" t="s">
        <v>263</v>
      </c>
      <c r="C139" s="16">
        <v>3353.7</v>
      </c>
      <c r="D139" s="16">
        <v>3353.7</v>
      </c>
      <c r="E139" s="16">
        <v>3353.7</v>
      </c>
    </row>
    <row r="140" spans="1:5" ht="31.5" x14ac:dyDescent="0.25">
      <c r="A140" s="45" t="s">
        <v>194</v>
      </c>
      <c r="B140" s="26" t="s">
        <v>264</v>
      </c>
      <c r="C140" s="16">
        <v>21192.1</v>
      </c>
      <c r="D140" s="16">
        <v>21192.1</v>
      </c>
      <c r="E140" s="16">
        <v>21192.1</v>
      </c>
    </row>
    <row r="141" spans="1:5" ht="31.5" x14ac:dyDescent="0.25">
      <c r="A141" s="45" t="s">
        <v>194</v>
      </c>
      <c r="B141" s="26" t="s">
        <v>265</v>
      </c>
      <c r="C141" s="16">
        <v>1075.2</v>
      </c>
      <c r="D141" s="16">
        <v>1075.2</v>
      </c>
      <c r="E141" s="16">
        <v>1075.2</v>
      </c>
    </row>
    <row r="142" spans="1:5" ht="42.75" customHeight="1" x14ac:dyDescent="0.25">
      <c r="A142" s="45" t="s">
        <v>194</v>
      </c>
      <c r="B142" s="26" t="s">
        <v>266</v>
      </c>
      <c r="C142" s="16">
        <v>851.8</v>
      </c>
      <c r="D142" s="16">
        <v>851.8</v>
      </c>
      <c r="E142" s="16">
        <v>851.8</v>
      </c>
    </row>
    <row r="143" spans="1:5" ht="47.25" x14ac:dyDescent="0.25">
      <c r="A143" s="45" t="s">
        <v>194</v>
      </c>
      <c r="B143" s="26" t="s">
        <v>267</v>
      </c>
      <c r="C143" s="16">
        <v>917.6</v>
      </c>
      <c r="D143" s="16">
        <v>917.6</v>
      </c>
      <c r="E143" s="16">
        <v>917.6</v>
      </c>
    </row>
    <row r="144" spans="1:5" ht="72" customHeight="1" x14ac:dyDescent="0.25">
      <c r="A144" s="45" t="s">
        <v>194</v>
      </c>
      <c r="B144" s="26" t="s">
        <v>268</v>
      </c>
      <c r="C144" s="16">
        <v>1568.7</v>
      </c>
      <c r="D144" s="14">
        <v>0</v>
      </c>
      <c r="E144" s="14">
        <v>1500</v>
      </c>
    </row>
    <row r="145" spans="1:5" ht="47.25" x14ac:dyDescent="0.25">
      <c r="A145" s="45" t="s">
        <v>194</v>
      </c>
      <c r="B145" s="26" t="s">
        <v>269</v>
      </c>
      <c r="C145" s="16">
        <v>4156.5</v>
      </c>
      <c r="D145" s="16">
        <v>4156.5</v>
      </c>
      <c r="E145" s="16">
        <v>4156.5</v>
      </c>
    </row>
    <row r="146" spans="1:5" ht="47.25" x14ac:dyDescent="0.25">
      <c r="A146" s="45" t="s">
        <v>194</v>
      </c>
      <c r="B146" s="26" t="s">
        <v>270</v>
      </c>
      <c r="C146" s="16">
        <v>1028.8</v>
      </c>
      <c r="D146" s="14">
        <v>1078.8</v>
      </c>
      <c r="E146" s="14">
        <v>1078.8</v>
      </c>
    </row>
    <row r="147" spans="1:5" ht="51.75" customHeight="1" x14ac:dyDescent="0.25">
      <c r="A147" s="45" t="s">
        <v>194</v>
      </c>
      <c r="B147" s="26" t="s">
        <v>271</v>
      </c>
      <c r="C147" s="16">
        <v>1151.5999999999999</v>
      </c>
      <c r="D147" s="16">
        <v>1151.5999999999999</v>
      </c>
      <c r="E147" s="16">
        <v>1151.5999999999999</v>
      </c>
    </row>
    <row r="148" spans="1:5" ht="50.25" customHeight="1" x14ac:dyDescent="0.25">
      <c r="A148" s="42" t="s">
        <v>194</v>
      </c>
      <c r="B148" s="46" t="s">
        <v>272</v>
      </c>
      <c r="C148" s="16">
        <v>12245.1</v>
      </c>
      <c r="D148" s="16">
        <v>12245.1</v>
      </c>
      <c r="E148" s="16">
        <v>12245.1</v>
      </c>
    </row>
    <row r="149" spans="1:5" ht="87" customHeight="1" x14ac:dyDescent="0.25">
      <c r="A149" s="45" t="s">
        <v>195</v>
      </c>
      <c r="B149" s="26" t="s">
        <v>273</v>
      </c>
      <c r="C149" s="16">
        <v>3832.8</v>
      </c>
      <c r="D149" s="16">
        <v>3832.8</v>
      </c>
      <c r="E149" s="16">
        <v>3832.8</v>
      </c>
    </row>
    <row r="150" spans="1:5" ht="94.5" x14ac:dyDescent="0.25">
      <c r="A150" s="45" t="s">
        <v>195</v>
      </c>
      <c r="B150" s="26" t="s">
        <v>274</v>
      </c>
      <c r="C150" s="16">
        <v>1912.3</v>
      </c>
      <c r="D150" s="16">
        <v>1912.3</v>
      </c>
      <c r="E150" s="16">
        <v>1912.3</v>
      </c>
    </row>
    <row r="151" spans="1:5" ht="31.5" x14ac:dyDescent="0.25">
      <c r="A151" s="45" t="s">
        <v>194</v>
      </c>
      <c r="B151" s="26" t="s">
        <v>295</v>
      </c>
      <c r="C151" s="16">
        <v>234</v>
      </c>
      <c r="D151" s="16">
        <v>234</v>
      </c>
      <c r="E151" s="16">
        <v>234</v>
      </c>
    </row>
    <row r="152" spans="1:5" ht="81" customHeight="1" x14ac:dyDescent="0.25">
      <c r="A152" s="42" t="s">
        <v>275</v>
      </c>
      <c r="B152" s="26" t="s">
        <v>306</v>
      </c>
      <c r="C152" s="16">
        <v>14643.3</v>
      </c>
      <c r="D152" s="14">
        <v>40470</v>
      </c>
      <c r="E152" s="14">
        <v>1915.9</v>
      </c>
    </row>
    <row r="153" spans="1:5" ht="58.5" customHeight="1" x14ac:dyDescent="0.25">
      <c r="A153" s="42" t="s">
        <v>275</v>
      </c>
      <c r="B153" s="44" t="s">
        <v>296</v>
      </c>
      <c r="C153" s="16">
        <v>0</v>
      </c>
      <c r="D153" s="14">
        <v>3920</v>
      </c>
      <c r="E153" s="14">
        <v>3920</v>
      </c>
    </row>
    <row r="154" spans="1:5" ht="31.5" customHeight="1" x14ac:dyDescent="0.25">
      <c r="A154" s="8" t="s">
        <v>196</v>
      </c>
      <c r="B154" s="9" t="s">
        <v>197</v>
      </c>
      <c r="C154" s="10">
        <f>SUM(C155:C191)</f>
        <v>2677346.9</v>
      </c>
      <c r="D154" s="10">
        <f>SUM(D155:D191)</f>
        <v>2724116.3</v>
      </c>
      <c r="E154" s="10">
        <f>SUM(E155:E191)</f>
        <v>2777637.2</v>
      </c>
    </row>
    <row r="155" spans="1:5" ht="53.25" customHeight="1" x14ac:dyDescent="0.25">
      <c r="A155" s="6" t="s">
        <v>198</v>
      </c>
      <c r="B155" s="26" t="s">
        <v>199</v>
      </c>
      <c r="C155" s="16">
        <v>10769.5</v>
      </c>
      <c r="D155" s="14">
        <v>11117.9</v>
      </c>
      <c r="E155" s="14">
        <v>11480.2</v>
      </c>
    </row>
    <row r="156" spans="1:5" ht="31.5" x14ac:dyDescent="0.25">
      <c r="A156" s="6" t="s">
        <v>200</v>
      </c>
      <c r="B156" s="26" t="s">
        <v>201</v>
      </c>
      <c r="C156" s="16">
        <v>215694.9</v>
      </c>
      <c r="D156" s="14">
        <v>242253.3</v>
      </c>
      <c r="E156" s="14">
        <v>273358.5</v>
      </c>
    </row>
    <row r="157" spans="1:5" ht="47.25" x14ac:dyDescent="0.25">
      <c r="A157" s="6" t="s">
        <v>202</v>
      </c>
      <c r="B157" s="26" t="s">
        <v>276</v>
      </c>
      <c r="C157" s="16">
        <v>3972.5</v>
      </c>
      <c r="D157" s="16">
        <v>3972.5</v>
      </c>
      <c r="E157" s="16">
        <v>3972.5</v>
      </c>
    </row>
    <row r="158" spans="1:5" ht="65.25" customHeight="1" x14ac:dyDescent="0.25">
      <c r="A158" s="6" t="s">
        <v>202</v>
      </c>
      <c r="B158" s="26" t="s">
        <v>311</v>
      </c>
      <c r="C158" s="16">
        <v>236.4</v>
      </c>
      <c r="D158" s="16">
        <v>236.4</v>
      </c>
      <c r="E158" s="16">
        <v>236.4</v>
      </c>
    </row>
    <row r="159" spans="1:5" ht="69.75" customHeight="1" x14ac:dyDescent="0.25">
      <c r="A159" s="6" t="s">
        <v>202</v>
      </c>
      <c r="B159" s="26" t="s">
        <v>310</v>
      </c>
      <c r="C159" s="16">
        <v>105.4</v>
      </c>
      <c r="D159" s="14">
        <v>105.4</v>
      </c>
      <c r="E159" s="14">
        <v>105.4</v>
      </c>
    </row>
    <row r="160" spans="1:5" ht="54" customHeight="1" x14ac:dyDescent="0.25">
      <c r="A160" s="6" t="s">
        <v>202</v>
      </c>
      <c r="B160" s="26" t="s">
        <v>315</v>
      </c>
      <c r="C160" s="16">
        <v>401.2</v>
      </c>
      <c r="D160" s="14">
        <v>401.2</v>
      </c>
      <c r="E160" s="14">
        <v>401.2</v>
      </c>
    </row>
    <row r="161" spans="1:5" ht="48.75" customHeight="1" x14ac:dyDescent="0.25">
      <c r="A161" s="6" t="s">
        <v>202</v>
      </c>
      <c r="B161" s="26" t="s">
        <v>314</v>
      </c>
      <c r="C161" s="16">
        <v>1066</v>
      </c>
      <c r="D161" s="16">
        <v>1066</v>
      </c>
      <c r="E161" s="16">
        <v>1066</v>
      </c>
    </row>
    <row r="162" spans="1:5" ht="47.25" x14ac:dyDescent="0.25">
      <c r="A162" s="6" t="s">
        <v>203</v>
      </c>
      <c r="B162" s="26" t="s">
        <v>313</v>
      </c>
      <c r="C162" s="16">
        <v>8166.4</v>
      </c>
      <c r="D162" s="16">
        <v>8166.4</v>
      </c>
      <c r="E162" s="16">
        <v>8166.4</v>
      </c>
    </row>
    <row r="163" spans="1:5" ht="63" x14ac:dyDescent="0.25">
      <c r="A163" s="6" t="s">
        <v>203</v>
      </c>
      <c r="B163" s="26" t="s">
        <v>312</v>
      </c>
      <c r="C163" s="16">
        <v>11641.2</v>
      </c>
      <c r="D163" s="14">
        <v>12106.9</v>
      </c>
      <c r="E163" s="14">
        <v>12591.2</v>
      </c>
    </row>
    <row r="164" spans="1:5" ht="30.75" customHeight="1" x14ac:dyDescent="0.25">
      <c r="A164" s="6" t="s">
        <v>203</v>
      </c>
      <c r="B164" s="26" t="s">
        <v>297</v>
      </c>
      <c r="C164" s="16">
        <v>6507.2</v>
      </c>
      <c r="D164" s="14">
        <v>6507.2</v>
      </c>
      <c r="E164" s="14">
        <v>6507.2</v>
      </c>
    </row>
    <row r="165" spans="1:5" ht="43.5" customHeight="1" x14ac:dyDescent="0.25">
      <c r="A165" s="6" t="s">
        <v>203</v>
      </c>
      <c r="B165" s="26" t="s">
        <v>298</v>
      </c>
      <c r="C165" s="16">
        <v>59263</v>
      </c>
      <c r="D165" s="14">
        <v>61633.5</v>
      </c>
      <c r="E165" s="14">
        <v>64098.9</v>
      </c>
    </row>
    <row r="166" spans="1:5" ht="47.25" x14ac:dyDescent="0.25">
      <c r="A166" s="6" t="s">
        <v>203</v>
      </c>
      <c r="B166" s="26" t="s">
        <v>316</v>
      </c>
      <c r="C166" s="16">
        <v>1850.3</v>
      </c>
      <c r="D166" s="16">
        <v>1850.3</v>
      </c>
      <c r="E166" s="16">
        <v>1850.3</v>
      </c>
    </row>
    <row r="167" spans="1:5" ht="55.5" customHeight="1" x14ac:dyDescent="0.25">
      <c r="A167" s="45" t="s">
        <v>203</v>
      </c>
      <c r="B167" s="32" t="s">
        <v>277</v>
      </c>
      <c r="C167" s="16">
        <v>0.1</v>
      </c>
      <c r="D167" s="14">
        <v>0.1</v>
      </c>
      <c r="E167" s="14">
        <v>0.1</v>
      </c>
    </row>
    <row r="168" spans="1:5" ht="36" customHeight="1" x14ac:dyDescent="0.25">
      <c r="A168" s="45" t="s">
        <v>203</v>
      </c>
      <c r="B168" s="32" t="s">
        <v>299</v>
      </c>
      <c r="C168" s="16">
        <v>10090.5</v>
      </c>
      <c r="D168" s="16">
        <v>10090.5</v>
      </c>
      <c r="E168" s="16">
        <v>10090.5</v>
      </c>
    </row>
    <row r="169" spans="1:5" ht="47.25" x14ac:dyDescent="0.25">
      <c r="A169" s="6" t="s">
        <v>203</v>
      </c>
      <c r="B169" s="26" t="s">
        <v>317</v>
      </c>
      <c r="C169" s="16">
        <v>26474</v>
      </c>
      <c r="D169" s="14">
        <v>27533</v>
      </c>
      <c r="E169" s="14">
        <v>28634.3</v>
      </c>
    </row>
    <row r="170" spans="1:5" ht="47.25" x14ac:dyDescent="0.25">
      <c r="A170" s="6" t="s">
        <v>203</v>
      </c>
      <c r="B170" s="26" t="s">
        <v>278</v>
      </c>
      <c r="C170" s="16">
        <v>185740</v>
      </c>
      <c r="D170" s="14">
        <v>192064.8</v>
      </c>
      <c r="E170" s="14">
        <v>199747.4</v>
      </c>
    </row>
    <row r="171" spans="1:5" ht="54.75" customHeight="1" x14ac:dyDescent="0.25">
      <c r="A171" s="6" t="s">
        <v>203</v>
      </c>
      <c r="B171" s="26" t="s">
        <v>318</v>
      </c>
      <c r="C171" s="16">
        <v>133158.5</v>
      </c>
      <c r="D171" s="14">
        <v>138326</v>
      </c>
      <c r="E171" s="14">
        <v>143700.29999999999</v>
      </c>
    </row>
    <row r="172" spans="1:5" ht="65.25" customHeight="1" x14ac:dyDescent="0.25">
      <c r="A172" s="6" t="s">
        <v>203</v>
      </c>
      <c r="B172" s="26" t="s">
        <v>279</v>
      </c>
      <c r="C172" s="16">
        <v>77793.7</v>
      </c>
      <c r="D172" s="14">
        <v>78707.8</v>
      </c>
      <c r="E172" s="14">
        <v>79658.5</v>
      </c>
    </row>
    <row r="173" spans="1:5" ht="71.25" customHeight="1" x14ac:dyDescent="0.25">
      <c r="A173" s="6" t="s">
        <v>203</v>
      </c>
      <c r="B173" s="26" t="s">
        <v>300</v>
      </c>
      <c r="C173" s="16">
        <v>515.9</v>
      </c>
      <c r="D173" s="14">
        <v>536.5</v>
      </c>
      <c r="E173" s="14">
        <v>558</v>
      </c>
    </row>
    <row r="174" spans="1:5" ht="63" x14ac:dyDescent="0.25">
      <c r="A174" s="6" t="s">
        <v>203</v>
      </c>
      <c r="B174" s="26" t="s">
        <v>301</v>
      </c>
      <c r="C174" s="16">
        <v>27.2</v>
      </c>
      <c r="D174" s="14">
        <v>27.2</v>
      </c>
      <c r="E174" s="14">
        <v>27.2</v>
      </c>
    </row>
    <row r="175" spans="1:5" ht="51.75" customHeight="1" x14ac:dyDescent="0.25">
      <c r="A175" s="6" t="s">
        <v>203</v>
      </c>
      <c r="B175" s="26" t="s">
        <v>280</v>
      </c>
      <c r="C175" s="16">
        <v>83527.8</v>
      </c>
      <c r="D175" s="14">
        <v>84433.8</v>
      </c>
      <c r="E175" s="14">
        <v>84884.9</v>
      </c>
    </row>
    <row r="176" spans="1:5" ht="85.5" customHeight="1" x14ac:dyDescent="0.25">
      <c r="A176" s="6" t="s">
        <v>203</v>
      </c>
      <c r="B176" s="26" t="s">
        <v>281</v>
      </c>
      <c r="C176" s="16">
        <v>88.2</v>
      </c>
      <c r="D176" s="14">
        <v>88.2</v>
      </c>
      <c r="E176" s="14">
        <v>88.2</v>
      </c>
    </row>
    <row r="177" spans="1:5" ht="54" customHeight="1" x14ac:dyDescent="0.25">
      <c r="A177" s="6" t="s">
        <v>203</v>
      </c>
      <c r="B177" s="47" t="s">
        <v>282</v>
      </c>
      <c r="C177" s="16">
        <v>71.8</v>
      </c>
      <c r="D177" s="14">
        <v>71.8</v>
      </c>
      <c r="E177" s="14">
        <v>71.8</v>
      </c>
    </row>
    <row r="178" spans="1:5" ht="83.25" customHeight="1" x14ac:dyDescent="0.25">
      <c r="A178" s="6" t="s">
        <v>204</v>
      </c>
      <c r="B178" s="26" t="s">
        <v>283</v>
      </c>
      <c r="C178" s="16">
        <v>3882.5</v>
      </c>
      <c r="D178" s="16">
        <v>3882.5</v>
      </c>
      <c r="E178" s="16">
        <v>3882.5</v>
      </c>
    </row>
    <row r="179" spans="1:5" ht="120" customHeight="1" x14ac:dyDescent="0.25">
      <c r="A179" s="6" t="s">
        <v>204</v>
      </c>
      <c r="B179" s="26" t="s">
        <v>284</v>
      </c>
      <c r="C179" s="48">
        <v>45221</v>
      </c>
      <c r="D179" s="48">
        <v>45221</v>
      </c>
      <c r="E179" s="48">
        <v>45221</v>
      </c>
    </row>
    <row r="180" spans="1:5" ht="81" customHeight="1" x14ac:dyDescent="0.25">
      <c r="A180" s="6" t="s">
        <v>204</v>
      </c>
      <c r="B180" s="26" t="s">
        <v>285</v>
      </c>
      <c r="C180" s="16">
        <v>845440.4</v>
      </c>
      <c r="D180" s="16">
        <v>845440.4</v>
      </c>
      <c r="E180" s="16">
        <v>845440.4</v>
      </c>
    </row>
    <row r="181" spans="1:5" ht="63" x14ac:dyDescent="0.25">
      <c r="A181" s="6" t="s">
        <v>204</v>
      </c>
      <c r="B181" s="26" t="s">
        <v>302</v>
      </c>
      <c r="C181" s="16">
        <v>556523.5</v>
      </c>
      <c r="D181" s="16">
        <v>556523.5</v>
      </c>
      <c r="E181" s="16">
        <v>556523.5</v>
      </c>
    </row>
    <row r="182" spans="1:5" ht="69" customHeight="1" x14ac:dyDescent="0.25">
      <c r="A182" s="6" t="s">
        <v>204</v>
      </c>
      <c r="B182" s="26" t="s">
        <v>286</v>
      </c>
      <c r="C182" s="16">
        <v>39787.300000000003</v>
      </c>
      <c r="D182" s="16">
        <v>39787.300000000003</v>
      </c>
      <c r="E182" s="16">
        <v>39787.300000000003</v>
      </c>
    </row>
    <row r="183" spans="1:5" ht="39.75" customHeight="1" x14ac:dyDescent="0.25">
      <c r="A183" s="6" t="s">
        <v>205</v>
      </c>
      <c r="B183" s="26" t="s">
        <v>206</v>
      </c>
      <c r="C183" s="16">
        <v>98440.1</v>
      </c>
      <c r="D183" s="14">
        <v>99576</v>
      </c>
      <c r="E183" s="14">
        <v>100757.2</v>
      </c>
    </row>
    <row r="184" spans="1:5" ht="63" x14ac:dyDescent="0.25">
      <c r="A184" s="6" t="s">
        <v>207</v>
      </c>
      <c r="B184" s="26" t="s">
        <v>208</v>
      </c>
      <c r="C184" s="16">
        <v>31774.7</v>
      </c>
      <c r="D184" s="16">
        <v>31774.7</v>
      </c>
      <c r="E184" s="16">
        <v>31774.7</v>
      </c>
    </row>
    <row r="185" spans="1:5" ht="56.25" customHeight="1" x14ac:dyDescent="0.25">
      <c r="A185" s="6" t="s">
        <v>209</v>
      </c>
      <c r="B185" s="26" t="s">
        <v>210</v>
      </c>
      <c r="C185" s="16">
        <v>65478.6</v>
      </c>
      <c r="D185" s="16">
        <v>65478.6</v>
      </c>
      <c r="E185" s="16">
        <v>65478.6</v>
      </c>
    </row>
    <row r="186" spans="1:5" ht="55.5" customHeight="1" x14ac:dyDescent="0.25">
      <c r="A186" s="6" t="s">
        <v>211</v>
      </c>
      <c r="B186" s="26" t="s">
        <v>212</v>
      </c>
      <c r="C186" s="16">
        <v>166.8</v>
      </c>
      <c r="D186" s="14">
        <v>16.399999999999999</v>
      </c>
      <c r="E186" s="14">
        <v>14.6</v>
      </c>
    </row>
    <row r="187" spans="1:5" ht="55.5" customHeight="1" x14ac:dyDescent="0.25">
      <c r="A187" s="6" t="s">
        <v>213</v>
      </c>
      <c r="B187" s="26" t="s">
        <v>214</v>
      </c>
      <c r="C187" s="16">
        <v>16268.5</v>
      </c>
      <c r="D187" s="14">
        <v>16919.3</v>
      </c>
      <c r="E187" s="14">
        <v>17596.099999999999</v>
      </c>
    </row>
    <row r="188" spans="1:5" ht="31.5" x14ac:dyDescent="0.25">
      <c r="A188" s="6" t="s">
        <v>215</v>
      </c>
      <c r="B188" s="26" t="s">
        <v>216</v>
      </c>
      <c r="C188" s="16">
        <v>105843.8</v>
      </c>
      <c r="D188" s="14">
        <v>105829.8</v>
      </c>
      <c r="E188" s="14">
        <v>105829.8</v>
      </c>
    </row>
    <row r="189" spans="1:5" ht="51.75" customHeight="1" x14ac:dyDescent="0.25">
      <c r="A189" s="6" t="s">
        <v>217</v>
      </c>
      <c r="B189" s="26" t="s">
        <v>218</v>
      </c>
      <c r="C189" s="16">
        <v>26098.6</v>
      </c>
      <c r="D189" s="14">
        <v>27532.6</v>
      </c>
      <c r="E189" s="14">
        <v>28966.6</v>
      </c>
    </row>
    <row r="190" spans="1:5" ht="31.5" x14ac:dyDescent="0.25">
      <c r="A190" s="6" t="s">
        <v>219</v>
      </c>
      <c r="B190" s="26" t="s">
        <v>220</v>
      </c>
      <c r="C190" s="16">
        <v>5109.8</v>
      </c>
      <c r="D190" s="14">
        <v>4687.8999999999996</v>
      </c>
      <c r="E190" s="14">
        <v>4919.8999999999996</v>
      </c>
    </row>
    <row r="191" spans="1:5" ht="36" customHeight="1" x14ac:dyDescent="0.25">
      <c r="A191" s="49" t="s">
        <v>221</v>
      </c>
      <c r="B191" s="47" t="s">
        <v>287</v>
      </c>
      <c r="C191" s="16">
        <v>149.6</v>
      </c>
      <c r="D191" s="16">
        <v>149.6</v>
      </c>
      <c r="E191" s="16">
        <v>149.6</v>
      </c>
    </row>
    <row r="192" spans="1:5" x14ac:dyDescent="0.25">
      <c r="A192" s="8" t="s">
        <v>222</v>
      </c>
      <c r="B192" s="9" t="s">
        <v>223</v>
      </c>
      <c r="C192" s="10">
        <f>SUM(C193:C195)</f>
        <v>78428.600000000006</v>
      </c>
      <c r="D192" s="10">
        <f>SUM(D193:D195)</f>
        <v>78778.600000000006</v>
      </c>
      <c r="E192" s="10">
        <f>SUM(E193:E195)</f>
        <v>87074.4</v>
      </c>
    </row>
    <row r="193" spans="1:5" ht="61.5" customHeight="1" x14ac:dyDescent="0.25">
      <c r="A193" s="6" t="s">
        <v>307</v>
      </c>
      <c r="B193" s="47" t="s">
        <v>308</v>
      </c>
      <c r="C193" s="16">
        <v>78428.600000000006</v>
      </c>
      <c r="D193" s="14">
        <v>78428.600000000006</v>
      </c>
      <c r="E193" s="14">
        <v>85074.4</v>
      </c>
    </row>
    <row r="194" spans="1:5" ht="53.25" customHeight="1" x14ac:dyDescent="0.25">
      <c r="A194" s="6" t="s">
        <v>224</v>
      </c>
      <c r="B194" s="47" t="s">
        <v>288</v>
      </c>
      <c r="C194" s="16">
        <v>0</v>
      </c>
      <c r="D194" s="14">
        <v>350</v>
      </c>
      <c r="E194" s="14">
        <v>0</v>
      </c>
    </row>
    <row r="195" spans="1:5" ht="66" customHeight="1" x14ac:dyDescent="0.25">
      <c r="A195" s="6" t="s">
        <v>224</v>
      </c>
      <c r="B195" s="47" t="s">
        <v>289</v>
      </c>
      <c r="C195" s="16">
        <v>0</v>
      </c>
      <c r="D195" s="14">
        <v>0</v>
      </c>
      <c r="E195" s="14">
        <v>2000</v>
      </c>
    </row>
    <row r="196" spans="1:5" ht="18" customHeight="1" x14ac:dyDescent="0.25">
      <c r="A196" s="8" t="s">
        <v>225</v>
      </c>
      <c r="B196" s="9" t="s">
        <v>226</v>
      </c>
      <c r="C196" s="10">
        <v>0</v>
      </c>
      <c r="D196" s="10">
        <v>0</v>
      </c>
      <c r="E196" s="10">
        <v>0</v>
      </c>
    </row>
    <row r="197" spans="1:5" ht="18" customHeight="1" x14ac:dyDescent="0.25">
      <c r="A197" s="8" t="s">
        <v>227</v>
      </c>
      <c r="B197" s="9" t="s">
        <v>228</v>
      </c>
      <c r="C197" s="34">
        <v>0</v>
      </c>
      <c r="D197" s="34">
        <v>0</v>
      </c>
      <c r="E197" s="34">
        <v>0</v>
      </c>
    </row>
    <row r="198" spans="1:5" ht="18" customHeight="1" x14ac:dyDescent="0.25">
      <c r="A198" s="8" t="s">
        <v>229</v>
      </c>
      <c r="B198" s="9" t="s">
        <v>230</v>
      </c>
      <c r="C198" s="10">
        <f>C108+C196+C197</f>
        <v>5384049.3999999994</v>
      </c>
      <c r="D198" s="10">
        <f>D108+D196+D197</f>
        <v>3672766.1</v>
      </c>
      <c r="E198" s="10">
        <f>E108+E196+E197</f>
        <v>3878251.7</v>
      </c>
    </row>
    <row r="199" spans="1:5" ht="18" customHeight="1" x14ac:dyDescent="0.25">
      <c r="A199" s="50" t="s">
        <v>231</v>
      </c>
      <c r="B199" s="50"/>
      <c r="C199" s="10">
        <f>C198+C107</f>
        <v>7305619.3999999994</v>
      </c>
      <c r="D199" s="10">
        <f>D198+D107</f>
        <v>5667984.9000000004</v>
      </c>
      <c r="E199" s="10">
        <f>E198+E107</f>
        <v>5968678.5</v>
      </c>
    </row>
  </sheetData>
  <mergeCells count="8">
    <mergeCell ref="A106:B106"/>
    <mergeCell ref="A5:E6"/>
    <mergeCell ref="A1:E1"/>
    <mergeCell ref="A2:E2"/>
    <mergeCell ref="A3:E3"/>
    <mergeCell ref="A4:E4"/>
    <mergeCell ref="A7:D7"/>
    <mergeCell ref="A11:A12"/>
  </mergeCells>
  <hyperlinks>
    <hyperlink ref="B86" r:id="rId1" display="consultantplus://offline/ref=988EC015ECBBF128B41797C3F93EFEE418A639455C871F0F56FDEF5480375203D55CBFEB8F11FA2C863F8EB8F7B01CF71C7C854735E60A15i2XAK"/>
    <hyperlink ref="B87" r:id="rId2" display="consultantplus://offline/ref=A5C545EE8C1C93B0B058E1FFE19DF454C219EB0B98198F2DC0D7B691EFFF64CC26DC8ECE4D9F7B181B1727911B979A94C0CB426D4AE9j9HFG"/>
    <hyperlink ref="B81" r:id="rId3" display="consultantplus://offline/ref=D42EAC7BD398020209D35F6AF6672FBA6F13F77B84F225875A8095FA102A9B2D8E358CD609751112B9E7A4869E64DFF883BAA8D38BAB06D8YDV9M"/>
    <hyperlink ref="B82" r:id="rId4" display="consultantplus://offline/ref=D42EAC7BD398020209D35F6AF6672FBA6F13F77B84F225875A8095FA102A9B2D8E358CD609751112B9E7A4869E64DFF883BAA8D38BAB06D8YDV9M"/>
    <hyperlink ref="B89" r:id="rId5" display="consultantplus://offline/ref=64FC3C9F96C0230A0CECA4E56C028B5E86A06F799E50F1FABBE4A6CFAC6E9A2AB2A69A82FE33DE9CACC0441FC29EF02FFBFA7ABCF960A970JDh7G"/>
  </hyperlinks>
  <pageMargins left="0.59055118110236227" right="0.31496062992125984" top="0.35433070866141736" bottom="0.23622047244094491" header="0.39370078740157483" footer="0.23622047244094491"/>
  <pageSetup paperSize="9" scale="88" fitToHeight="23"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2021-11-11T02:57:39Z</cp:lastPrinted>
  <dcterms:created xsi:type="dcterms:W3CDTF">2020-10-08T07:42:47Z</dcterms:created>
  <dcterms:modified xsi:type="dcterms:W3CDTF">2021-11-11T03:11:16Z</dcterms:modified>
</cp:coreProperties>
</file>