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405" windowWidth="27555" windowHeight="12300"/>
  </bookViews>
  <sheets>
    <sheet name="Перечень ГАД" sheetId="2" r:id="rId1"/>
    <sheet name="доходы" sheetId="1" r:id="rId2"/>
  </sheets>
  <definedNames>
    <definedName name="_xlnm._FilterDatabase" localSheetId="1" hidden="1">доходы!$A$8:$O$223</definedName>
    <definedName name="_xlnm.Print_Titles" localSheetId="1">доходы!$8:$8</definedName>
    <definedName name="_xlnm.Print_Titles" localSheetId="0">'Перечень ГАД'!$10:$11</definedName>
    <definedName name="_xlnm.Print_Area" localSheetId="1">доходы!$A$1:$E$224</definedName>
    <definedName name="_xlnm.Print_Area" localSheetId="0">'Перечень ГАД'!$A$1:$C$309</definedName>
  </definedNames>
  <calcPr calcId="125725"/>
</workbook>
</file>

<file path=xl/calcChain.xml><?xml version="1.0" encoding="utf-8"?>
<calcChain xmlns="http://schemas.openxmlformats.org/spreadsheetml/2006/main">
  <c r="C209" i="1"/>
  <c r="C219" l="1"/>
  <c r="C217"/>
  <c r="E211"/>
  <c r="D211"/>
  <c r="C211"/>
  <c r="E169"/>
  <c r="D169"/>
  <c r="C169"/>
  <c r="E124"/>
  <c r="D124"/>
  <c r="C124"/>
  <c r="E119"/>
  <c r="D119"/>
  <c r="C119"/>
  <c r="C118" s="1"/>
  <c r="C222" s="1"/>
  <c r="E114"/>
  <c r="D114"/>
  <c r="C114"/>
  <c r="E79"/>
  <c r="D79"/>
  <c r="C79"/>
  <c r="E69"/>
  <c r="D69"/>
  <c r="C69"/>
  <c r="E62"/>
  <c r="E58" s="1"/>
  <c r="E53" s="1"/>
  <c r="D62"/>
  <c r="C62"/>
  <c r="E59"/>
  <c r="D59"/>
  <c r="C59"/>
  <c r="C58" s="1"/>
  <c r="C53" s="1"/>
  <c r="E54"/>
  <c r="D54"/>
  <c r="C54"/>
  <c r="E49"/>
  <c r="D49"/>
  <c r="C49"/>
  <c r="E40"/>
  <c r="D40"/>
  <c r="C40"/>
  <c r="E35"/>
  <c r="D35"/>
  <c r="C35"/>
  <c r="E32"/>
  <c r="D32"/>
  <c r="D30" s="1"/>
  <c r="C32"/>
  <c r="C30" s="1"/>
  <c r="E30"/>
  <c r="E23"/>
  <c r="E22" s="1"/>
  <c r="D23"/>
  <c r="D22" s="1"/>
  <c r="C23"/>
  <c r="C22"/>
  <c r="E17"/>
  <c r="D17"/>
  <c r="C17"/>
  <c r="E10"/>
  <c r="D10"/>
  <c r="C10"/>
  <c r="E9"/>
  <c r="D9"/>
  <c r="C9"/>
  <c r="C39" l="1"/>
  <c r="D58"/>
  <c r="D53" s="1"/>
  <c r="E116"/>
  <c r="E117" s="1"/>
  <c r="D118"/>
  <c r="D222" s="1"/>
  <c r="E118"/>
  <c r="E222" s="1"/>
  <c r="E39"/>
  <c r="C116"/>
  <c r="C117" s="1"/>
  <c r="C223" s="1"/>
  <c r="D39"/>
  <c r="D116"/>
  <c r="E223"/>
  <c r="D117" l="1"/>
  <c r="D223" s="1"/>
</calcChain>
</file>

<file path=xl/sharedStrings.xml><?xml version="1.0" encoding="utf-8"?>
<sst xmlns="http://schemas.openxmlformats.org/spreadsheetml/2006/main" count="1112" uniqueCount="773">
  <si>
    <t>к  решению Собрания депутатов</t>
  </si>
  <si>
    <t>Миасского городского округа</t>
  </si>
  <si>
    <t>Объем бюджета Миасского городского округа по доходам на 2021 год и на плановый период 2022-2023 годов.</t>
  </si>
  <si>
    <t>Коды бюджетной классификации</t>
  </si>
  <si>
    <t>Наименование доходов</t>
  </si>
  <si>
    <t xml:space="preserve">Сумма на 2021 год </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</si>
  <si>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</si>
  <si>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</si>
  <si>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</si>
  <si>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</si>
  <si>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2023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</si>
  <si>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</si>
  <si>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</si>
  <si>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</si>
  <si>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</si>
  <si>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</si>
  <si>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</si>
  <si>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</si>
  <si>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</si>
  <si>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</si>
  <si>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</si>
  <si>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</si>
  <si>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</si>
  <si>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</si>
  <si>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</si>
  <si>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</si>
  <si>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</si>
  <si>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</si>
  <si>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</si>
  <si>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</si>
  <si>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</si>
  <si>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</si>
  <si>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</si>
  <si>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</si>
  <si>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</si>
  <si>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</si>
  <si>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</si>
  <si>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</si>
  <si>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</si>
  <si>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</si>
  <si>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</si>
  <si>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</si>
  <si>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</si>
  <si>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</si>
  <si>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</si>
  <si>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</si>
  <si>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</si>
  <si>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</si>
  <si>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</si>
  <si>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</si>
  <si>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</si>
  <si>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</si>
  <si>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</si>
  <si>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</si>
  <si>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</si>
  <si>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</si>
  <si>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</si>
  <si>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</si>
  <si>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</si>
  <si>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</si>
  <si>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</si>
  <si>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</si>
  <si>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</si>
  <si>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</si>
  <si>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</si>
  <si>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</si>
  <si>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</si>
  <si>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</si>
  <si>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</si>
  <si>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</si>
  <si>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</si>
  <si>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</si>
  <si>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</si>
  <si>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</si>
  <si>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</si>
  <si>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</si>
  <si>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</si>
  <si>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</si>
  <si>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</si>
  <si>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</si>
  <si>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</si>
  <si>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</si>
  <si>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</si>
  <si>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</si>
  <si>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</si>
  <si>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</si>
  <si>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</si>
  <si>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</si>
  <si>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</si>
  <si>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</si>
  <si>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</si>
  <si>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</si>
  <si>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</si>
  <si>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</si>
  <si>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</si>
  <si>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</si>
  <si>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</si>
  <si>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</si>
  <si>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</si>
  <si>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</si>
  <si>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</si>
  <si>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</si>
  <si>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</si>
  <si>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</si>
  <si>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</si>
  <si>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</si>
  <si>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</si>
  <si>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</si>
  <si>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</si>
  <si>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</si>
  <si>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289 1 13 02994 04 0000 130</t>
  </si>
  <si>
    <t>291 1 13 02994 04 0000 130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</si>
  <si>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</si>
  <si>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</si>
  <si>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</si>
  <si>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</si>
  <si>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</si>
  <si>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</si>
  <si>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</si>
  <si>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</si>
  <si>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</si>
  <si>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</si>
  <si>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</si>
  <si>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</si>
  <si>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</si>
  <si>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</si>
  <si>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</si>
  <si>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</si>
  <si>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</si>
  <si>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</si>
  <si>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</si>
  <si>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</si>
  <si>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</si>
  <si>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</si>
  <si>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</si>
  <si>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</si>
  <si>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</si>
  <si>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</si>
  <si>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</si>
  <si>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</si>
  <si>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</si>
  <si>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</si>
  <si>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</si>
  <si>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</si>
  <si>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</si>
  <si>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</si>
  <si>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</si>
  <si>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</si>
  <si>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</si>
  <si>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</si>
  <si>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</si>
  <si>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</si>
  <si>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</si>
  <si>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</si>
  <si>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</si>
  <si>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</si>
  <si>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</si>
  <si>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</si>
  <si>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</si>
  <si>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</si>
  <si>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</si>
  <si>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</si>
  <si>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</si>
  <si>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</si>
  <si>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</si>
  <si>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</si>
  <si>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</si>
  <si>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</si>
  <si>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</si>
  <si>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284 1 16 07010 04 0000 140</t>
  </si>
  <si>
    <t>285 1 16 07010 04 0000 140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</si>
  <si>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</si>
  <si>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</si>
  <si>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</si>
  <si>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</si>
  <si>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</si>
  <si>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</si>
  <si>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</si>
  <si>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</si>
  <si>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</si>
  <si>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076 1 16 10123 01 0000 140</t>
  </si>
  <si>
    <t>141 1 16 10123 01 0000 140</t>
  </si>
  <si>
    <t>182 1 16 10123 01 0000 140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</si>
  <si>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</si>
  <si>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</si>
  <si>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</si>
  <si>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</si>
  <si>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</si>
  <si>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</si>
  <si>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</si>
  <si>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</si>
  <si>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</si>
  <si>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</si>
  <si>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</si>
  <si>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</si>
  <si>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</si>
  <si>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</si>
  <si>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</si>
  <si>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</si>
  <si>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</si>
  <si>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</si>
  <si>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</si>
  <si>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</si>
  <si>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</si>
  <si>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</si>
  <si>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</si>
  <si>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</si>
  <si>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</si>
  <si>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</si>
  <si>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</si>
  <si>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</si>
  <si>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</si>
  <si>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</si>
  <si>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</si>
  <si>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</si>
  <si>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</si>
  <si>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</si>
  <si>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</si>
  <si>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</si>
  <si>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</si>
  <si>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</si>
  <si>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</si>
  <si>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</si>
  <si>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</si>
  <si>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</si>
  <si>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</si>
  <si>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</si>
  <si>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</si>
  <si>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</si>
  <si>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(Государственная поддержка лучших сельских учреждений культуры)</t>
  </si>
  <si>
    <t>Субсидии бюджетам городских округов на поддержку отрасли культуры (Государственная поддержка лучших работников сельских учреждений культуры)</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</si>
  <si>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</si>
  <si>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</si>
  <si>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</si>
  <si>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</si>
  <si>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</si>
  <si>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</si>
  <si>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</si>
  <si>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</si>
  <si>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</si>
  <si>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</si>
  <si>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</si>
  <si>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</si>
  <si>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</si>
  <si>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</si>
  <si>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</si>
  <si>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</si>
  <si>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</si>
  <si>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</si>
  <si>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</si>
  <si>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</si>
  <si>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</si>
  <si>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</si>
  <si>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</si>
  <si>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</si>
  <si>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</si>
  <si>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</si>
  <si>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</si>
  <si>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</si>
  <si>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</si>
  <si>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</si>
  <si>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</si>
  <si>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</si>
  <si>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</si>
  <si>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</si>
  <si>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</si>
  <si>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</si>
  <si>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</si>
  <si>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</si>
  <si>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</si>
  <si>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</si>
  <si>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</si>
  <si>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</si>
  <si>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</si>
  <si>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</si>
  <si>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</si>
  <si>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</si>
  <si>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</si>
  <si>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</si>
  <si>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</si>
  <si>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</si>
  <si>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</si>
  <si>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</si>
  <si>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</si>
  <si>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</si>
  <si>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</si>
  <si>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</si>
  <si>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</si>
  <si>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</si>
  <si>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</si>
  <si>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</si>
  <si>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</si>
  <si>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</si>
  <si>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</si>
  <si>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</si>
  <si>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</si>
  <si>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</si>
  <si>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</si>
  <si>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</si>
  <si>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</si>
  <si>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</si>
  <si>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</si>
  <si>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</si>
  <si>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</si>
  <si>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</si>
  <si>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</si>
  <si>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</si>
  <si>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</si>
  <si>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</si>
  <si>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</si>
  <si>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</si>
  <si>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</si>
  <si>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</si>
  <si>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</si>
  <si>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</si>
  <si>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</si>
  <si>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</si>
  <si>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</si>
  <si>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</si>
  <si>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</si>
  <si>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</si>
  <si>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</si>
  <si>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</si>
  <si>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</si>
  <si>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</si>
  <si>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</si>
  <si>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</si>
  <si>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283 2 02 35469 04 0000 150</t>
  </si>
  <si>
    <t>Субвенции бюджетам городских округов на проведение Всероссийской переписи населения 2020 года</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</si>
  <si>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</si>
  <si>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</si>
  <si>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</si>
  <si>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</si>
  <si>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</si>
  <si>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</si>
  <si>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</si>
  <si>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</si>
  <si>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283 2 02 49999 04 0000 150</t>
  </si>
  <si>
    <t>Прочие межбюджетные трансферты, передаваемые бюджетам городских округов на создание и содержания мест (площадок) накопления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</si>
  <si>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</si>
  <si>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</si>
  <si>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</si>
  <si>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288 2 02 49999 04 0000 150</t>
  </si>
  <si>
    <t xml:space="preserve">Прочие межбюджетные трансферты, передаваемые бюджетам городских округов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</si>
  <si>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000 2 04 00000 00 0000 000</t>
  </si>
  <si>
    <t>Безвозмездные поступления от негосударственных организаций</t>
  </si>
  <si>
    <t>288 2 04 04040 04 0000 150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</si>
  <si>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</si>
  <si>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</si>
  <si>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</si>
  <si>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</si>
  <si>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</si>
  <si>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</si>
  <si>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000 2 00 00000 00 0000 000</t>
  </si>
  <si>
    <t>БЕЗВОЗМЕЗДНЫЕ ПОСТУПЛЕНИЯ</t>
  </si>
  <si>
    <t>ВСЕГО ДОХОДОВ</t>
  </si>
  <si>
    <t>Приложение  2</t>
  </si>
  <si>
    <t xml:space="preserve">от </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</si>
  <si>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</si>
  <si>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</si>
  <si>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</si>
  <si>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</si>
  <si>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</si>
  <si>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006</t>
  </si>
  <si>
    <t>Министерство дорожного хозяйства и транспорта Челябинской области</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</si>
  <si>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</si>
  <si>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&lt;1,3&gt;</t>
  </si>
  <si>
    <t>007</t>
  </si>
  <si>
    <t>Контрольно-счетная палата Челябинской области</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</si>
  <si>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</si>
  <si>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&lt;1,3&gt;</t>
  </si>
  <si>
    <t>1 16 01157 01 0000 140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</si>
  <si>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 &lt;1,3&gt;</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</si>
  <si>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</si>
  <si>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&lt;1,3&gt;</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</si>
  <si>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&lt;2,3&gt;</t>
  </si>
  <si>
    <t>008</t>
  </si>
  <si>
    <t>Министерство сельского хозяйства Челябинской области</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</si>
  <si>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</si>
  <si>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&lt;1,3&gt;</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</si>
  <si>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</si>
  <si>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&lt;1,3&gt;</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</si>
  <si>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</si>
  <si>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&lt;1,3&gt;</t>
  </si>
  <si>
    <t>009</t>
  </si>
  <si>
    <t>Министерство экологии Челябинской области</t>
  </si>
  <si>
    <t>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</si>
  <si>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 &lt;1,3&gt;</t>
  </si>
  <si>
    <t>011</t>
  </si>
  <si>
    <t>Министерство строительства и  инфраструктуры Челябинской области</t>
  </si>
  <si>
    <t>012</t>
  </si>
  <si>
    <t>Министерство образования и науки Челябинской области</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</si>
  <si>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</si>
  <si>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&lt;1,3&gt;</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</si>
  <si>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</si>
  <si>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&lt;1,3&gt;</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</si>
  <si>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</si>
  <si>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&lt;1,3&gt;</t>
  </si>
  <si>
    <t>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</si>
  <si>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&lt;1,3&gt;</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</si>
  <si>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</si>
  <si>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&lt;1,3&gt;</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</si>
  <si>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</si>
  <si>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 &lt;1,3&gt;</t>
  </si>
  <si>
    <t>018</t>
  </si>
  <si>
    <t>Государственный комитет по делам архивов Челябинской области</t>
  </si>
  <si>
    <r>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r>
    <r>
      <rPr>
        <sz val="12"/>
        <rFont val="Times New Roman"/>
        <family val="1"/>
        <charset val="204"/>
      </rPr>
      <t xml:space="preserve"> &lt;1,3&gt;</t>
    </r>
  </si>
  <si>
    <r>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r>
    <r>
      <rPr>
        <sz val="12"/>
        <rFont val="Times New Roman"/>
        <family val="1"/>
        <charset val="204"/>
      </rPr>
      <t xml:space="preserve"> &lt;1,3&gt;</t>
    </r>
  </si>
  <si>
    <t>024</t>
  </si>
  <si>
    <t>Главное управление юстиции Челябинской области</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</si>
  <si>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</si>
  <si>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&lt;1,3&gt;</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</si>
  <si>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</si>
  <si>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&lt;1,3&gt;</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</si>
  <si>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</si>
  <si>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&lt;1,3&gt;</t>
  </si>
  <si>
    <t>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</si>
  <si>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 &lt;1,3&gt;</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</si>
  <si>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</si>
  <si>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&lt;1,3&gt;</t>
  </si>
  <si>
    <t>1 16 01213 01 0000 140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</si>
  <si>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 &lt;1,3&gt;</t>
  </si>
  <si>
    <t>032</t>
  </si>
  <si>
    <t>Главное управление по труду и занятости населения Челябинской области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</si>
  <si>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&lt;1,3&gt;</t>
  </si>
  <si>
    <t>033</t>
  </si>
  <si>
    <t>Главное управление лесами Челябинской области</t>
  </si>
  <si>
    <t xml:space="preserve">  1 16 01193 01 0000 140</t>
  </si>
  <si>
    <t>034</t>
  </si>
  <si>
    <t>Главное контрольное управление Челябинской области</t>
  </si>
  <si>
    <t>037</t>
  </si>
  <si>
    <t>Избирательная комиссия Челябинской области</t>
  </si>
  <si>
    <t xml:space="preserve">  1 16 10123 01 0000 140</t>
  </si>
  <si>
    <t>048</t>
  </si>
  <si>
    <t>Уральское межрегиональное управление Федеральной службы по надзору в сфере природопользования</t>
  </si>
  <si>
    <t>1 12 01000 01 0000 120</t>
  </si>
  <si>
    <t>Плата за негативное воздействие на окружающую среду &lt;1,3&gt;</t>
  </si>
  <si>
    <t>060</t>
  </si>
  <si>
    <t>Федеральная служба по надзору в сфере здравоохранения</t>
  </si>
  <si>
    <t>062</t>
  </si>
  <si>
    <t>Министерство общественной безопасности Челябинской области</t>
  </si>
  <si>
    <t>076</t>
  </si>
  <si>
    <t>Федеральное  агентство по рыболовству</t>
  </si>
  <si>
    <t>078</t>
  </si>
  <si>
    <t>Главное управление "Государственная жилищная инспекция Челябинской области"</t>
  </si>
  <si>
    <t xml:space="preserve"> 1 16 01093 01 0000 140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</si>
  <si>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&lt;1,3&gt;</t>
  </si>
  <si>
    <t>081</t>
  </si>
  <si>
    <t>Федеральная служба по ветеринарному и фитосанитарному надзору</t>
  </si>
  <si>
    <t>098</t>
  </si>
  <si>
    <t>Министерство промышленности, новых технологий и природных ресурсов Челябинской области</t>
  </si>
  <si>
    <t>100</t>
  </si>
  <si>
    <t>Управление Федерального казначейства по Челябинской области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</si>
  <si>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</si>
  <si>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</si>
  <si>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</si>
  <si>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</si>
  <si>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</si>
  <si>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</si>
  <si>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</si>
  <si>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&lt;3&gt;</t>
  </si>
  <si>
    <t>106</t>
  </si>
  <si>
    <t>Уральское межрегиональное управление государственного автодорожного надзора Федеральной службы по надзору в сфере транспорта</t>
  </si>
  <si>
    <t>141</t>
  </si>
  <si>
    <t>Управление Федеральной службы по надзору в сфере защиты прав потребителей и благополучия человека по Челябинской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</si>
  <si>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</si>
  <si>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</si>
  <si>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</si>
  <si>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</si>
  <si>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</si>
  <si>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</si>
  <si>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</si>
  <si>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1 16 01201 01 0000 140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</si>
  <si>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</si>
  <si>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</si>
  <si>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</si>
  <si>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</si>
  <si>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</si>
  <si>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</si>
  <si>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</si>
  <si>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</si>
  <si>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1 05 03000 01 0000 110</t>
  </si>
  <si>
    <t>1 05 04000 02 0000 110</t>
  </si>
  <si>
    <t>Налог, взимаемый в связи с применением патентной системы налогообложения</t>
  </si>
  <si>
    <t>1 06 01000 00 0000 110</t>
  </si>
  <si>
    <t>Налог на имущество физических лиц</t>
  </si>
  <si>
    <t>1 06 06000 00 0000 110</t>
  </si>
  <si>
    <t xml:space="preserve">Земельный налог </t>
  </si>
  <si>
    <t>1 08 03000 01 0000 110</t>
  </si>
  <si>
    <t>Государственная пошлина по делам, рассматриваемым в судах общей юрисдикции, мировыми судьями</t>
  </si>
  <si>
    <t>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</si>
  <si>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</si>
  <si>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1 09 00000 00 0000 000</t>
  </si>
  <si>
    <t xml:space="preserve">Задолженность и перерасчеты по отмененным налогам, сборам и иным обязательным платежам </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</si>
  <si>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</si>
  <si>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&lt;1,3&gt;</t>
  </si>
  <si>
    <t>Главное управление Министерства внутренних дел Российской Федерации по Челябинской области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</si>
  <si>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</si>
  <si>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</si>
  <si>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</si>
  <si>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</si>
  <si>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</si>
  <si>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</si>
  <si>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</si>
  <si>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&lt;1,3&gt;</t>
  </si>
  <si>
    <t>188</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</si>
  <si>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</si>
  <si>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</si>
  <si>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</si>
  <si>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</si>
  <si>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</si>
  <si>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</si>
  <si>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</si>
  <si>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</si>
  <si>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</si>
  <si>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</si>
  <si>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1 11 05024 04 0000 120</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</si>
  <si>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</si>
  <si>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t>
  </si>
  <si>
    <t>1 11 05034 04 0000 120</t>
  </si>
  <si>
    <t>1 11 05074 04 0000 120</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</si>
  <si>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</si>
  <si>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</si>
  <si>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1 11 05312 04 0000 120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</si>
  <si>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</si>
  <si>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</si>
  <si>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</si>
  <si>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1 11 07014 04 0000 120</t>
  </si>
  <si>
    <t>1 11 08040 04 0000 120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</si>
  <si>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</si>
  <si>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</si>
  <si>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</si>
  <si>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</si>
  <si>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</si>
  <si>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</si>
  <si>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</si>
  <si>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</si>
  <si>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</si>
  <si>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</si>
  <si>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</si>
  <si>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</si>
  <si>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1 14 02043 04 0000 440</t>
  </si>
  <si>
    <t>1 14 04040 04 0000 420</t>
  </si>
  <si>
    <t>Доходы от продажи нематериальных активов, находящихся в собственности городских округов</t>
  </si>
  <si>
    <t>1 14 06012 04 0000 430</t>
  </si>
  <si>
    <t>1 14 06024 04 0000 430</t>
  </si>
  <si>
    <t>1 14 06312 04 0000 430</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</si>
  <si>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</si>
  <si>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</si>
  <si>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1 14 13040 04 0000 410</t>
  </si>
  <si>
    <t>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</si>
  <si>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округа&lt;2&gt;</t>
  </si>
  <si>
    <t>1 17 05040 04 0000 180</t>
  </si>
  <si>
    <t>2 02 20041 04 0000 150</t>
  </si>
  <si>
    <t>2 02 27112 04 0000 150</t>
  </si>
  <si>
    <t>Субсидии бюджетам городских округов на софинансирование капитальных вложений в объекты муниципальной собственности</t>
  </si>
  <si>
    <t>2 02 20079 04 0000 150</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</si>
  <si>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</si>
  <si>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</si>
  <si>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</si>
  <si>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</si>
  <si>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</si>
  <si>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</si>
  <si>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</si>
  <si>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2 02 25027 04 0000 150</t>
  </si>
  <si>
    <t>Субсидии бюджетам городских округов на реализацию мероприятий государственной программы Российской Федерации "Доступная среда"</t>
  </si>
  <si>
    <t>2 02 25497 04 0000 150</t>
  </si>
  <si>
    <t>Субсидии бюджетам городских округов на реализацию мероприятий по обеспечению жильем молодых семей</t>
  </si>
  <si>
    <t>2 02 25527 04 0000 150</t>
  </si>
  <si>
    <t>Субсидии бюджетам городских округов на государственную поддержку малого и среднего предпринимательства в субъектах Российской Федерации</t>
  </si>
  <si>
    <t>2 02 25555 04 0000 150</t>
  </si>
  <si>
    <t>2 02 27384 04 0000 150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</si>
  <si>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</si>
  <si>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2 02 35082 04 0000 150</t>
  </si>
  <si>
    <t>2 02 35120 04 0000 150</t>
  </si>
  <si>
    <t>2 02 35469 04 0000 150</t>
  </si>
  <si>
    <t>2 02 35930 04 0000 150</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</si>
  <si>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</si>
  <si>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</si>
  <si>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2 19 25555 04 0000 150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</si>
  <si>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</si>
  <si>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Финансовое управление Администрации Миасского городского округа</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</si>
  <si>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</si>
  <si>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</si>
  <si>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</si>
  <si>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</si>
  <si>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</si>
  <si>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&lt;3&gt;</t>
  </si>
  <si>
    <t>2 02 15001 04 0000 150</t>
  </si>
  <si>
    <t>2 02 15002 04 0000 150</t>
  </si>
  <si>
    <t>2 02 15009 04 0000 150</t>
  </si>
  <si>
    <t>2 02 19999 04 0000 150</t>
  </si>
  <si>
    <t>Прочие дотации бюджетам городских округов</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</si>
  <si>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</si>
  <si>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</si>
  <si>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285</t>
  </si>
  <si>
    <t>Управление социальной защиты населения Администрации Миасского городского округа</t>
  </si>
  <si>
    <t>2 02 30013 04 0000 150</t>
  </si>
  <si>
    <t>2 02 30022 04 0000 150</t>
  </si>
  <si>
    <t>2 02 30027 04 0000 150</t>
  </si>
  <si>
    <t>2 02 35084 04 0000 150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</si>
  <si>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</si>
  <si>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2 02 35137 04 0000 150</t>
  </si>
  <si>
    <t>2 02 35220 04 0000 150</t>
  </si>
  <si>
    <t>2 02 35250 04 0000 150</t>
  </si>
  <si>
    <t>2 02 35280 04 0000 150</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</si>
  <si>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</si>
  <si>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</si>
  <si>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</si>
  <si>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2 02 35462 04 0000 150</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</si>
  <si>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</si>
  <si>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</si>
  <si>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</si>
  <si>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</si>
  <si>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</si>
  <si>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</si>
  <si>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</si>
  <si>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</si>
  <si>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</si>
  <si>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</si>
  <si>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</si>
  <si>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</si>
  <si>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</si>
  <si>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</si>
  <si>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</si>
  <si>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</si>
  <si>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Управление по физической культуре и спорту Администрации Миасского городского округа</t>
  </si>
  <si>
    <t>2 02 20077 04 0000 150</t>
  </si>
  <si>
    <t>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</si>
  <si>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</si>
  <si>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2 02 25228 04 0000 150 </t>
  </si>
  <si>
    <t>Субсидии бюджетам городских округов на оснащение объектов спортивной инфраструктуры спортивно-технологическим оборудованием</t>
  </si>
  <si>
    <t xml:space="preserve"> Управление образования Администрации Миасского городского округа</t>
  </si>
  <si>
    <t>1 13 01994 04 0000 130</t>
  </si>
  <si>
    <t>Прочие доходы от оказания платных услуг (работ) получателями средств бюджетов городских округов &lt;2&gt;</t>
  </si>
  <si>
    <t>2 02 25097 04 0000 150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</si>
  <si>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</si>
  <si>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</si>
  <si>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</si>
  <si>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2 02 25304 04 0000 150</t>
  </si>
  <si>
    <t>2 02 25491 04 0000 150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</si>
  <si>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</si>
  <si>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2 02 30021 04 0000 150</t>
  </si>
  <si>
    <t>Субвенции бюджетам городских округов на ежемесячное денежное вознаграждение за классное руководство</t>
  </si>
  <si>
    <t>2 02 30029 04 0000 150</t>
  </si>
  <si>
    <t>2 02 45303 04 0000 150</t>
  </si>
  <si>
    <t>2 19 25304 04 0000 150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</si>
  <si>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</si>
  <si>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Управление культуры Администрации Миасского городского округа</t>
  </si>
  <si>
    <t>2 02 25519 04 0000 150</t>
  </si>
  <si>
    <t>Субсидии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</si>
  <si>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</si>
  <si>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</si>
  <si>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Министерства юстиции Российской Федерации по Челябинской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</si>
  <si>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&lt;3&gt;</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</si>
  <si>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</si>
  <si>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</si>
  <si>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</si>
  <si>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1 13 01031 01 0000 130</t>
  </si>
  <si>
    <t>Плата за предоставление сведений из Единого государственного реестра недвижимости</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</si>
  <si>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</si>
  <si>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&lt;1,3&gt;</t>
  </si>
  <si>
    <t>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</si>
  <si>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&lt;1,3&gt;</t>
  </si>
  <si>
    <t>Федеральная служба судебных приставов</t>
  </si>
  <si>
    <t xml:space="preserve">  1 16 10123 01 0000 140 </t>
  </si>
  <si>
    <t>Межрегиональное управление № 92 Федерального медико - биологического агентства</t>
  </si>
  <si>
    <t>Прокуратура Челябинской области</t>
  </si>
  <si>
    <t xml:space="preserve"> 1 16 10123 01 0000 140 </t>
  </si>
  <si>
    <t>Федеральная служба по экологическому, технологическому и атомному надзору</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</si>
  <si>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</si>
  <si>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</si>
  <si>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</si>
  <si>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</si>
  <si>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1 13 02064 04 0000 130</t>
  </si>
  <si>
    <t>1 13 02994 04 0000 130</t>
  </si>
  <si>
    <t>1 14 02042 04 0000 410</t>
  </si>
  <si>
    <t>1 14 02042 04 0000 440</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</si>
  <si>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</si>
  <si>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</si>
  <si>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</si>
  <si>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</si>
  <si>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1 14 03040 04 0000 440</t>
  </si>
  <si>
    <t>Средства от распоряжения и реализации выморочного имущества, обращенного в собственность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</si>
  <si>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</si>
  <si>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</si>
  <si>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1 16 01054 01 0000 140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</si>
  <si>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органов муниципального контроля &lt;3&gt;</t>
  </si>
  <si>
    <t>1 16 01064 01 0000 140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</si>
  <si>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 &lt;3&gt;</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</si>
  <si>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&lt;3&gt;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</si>
  <si>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&lt;3&gt;</t>
  </si>
  <si>
    <t>1 16 01094 01 0000 140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</si>
  <si>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выявленные должностными лицами органов муниципального контроля &lt;3&gt;</t>
  </si>
  <si>
    <t>1 16 01114 01 0000 140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</si>
  <si>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выявленные должностными лицами органов муниципального контроля &lt;3&gt;</t>
  </si>
  <si>
    <t>1 16 01134 01 0000 140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</si>
  <si>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выявленные должностными лицами органов муниципального контроля &lt;3&gt;</t>
  </si>
  <si>
    <t>1 16 01144 01 0000 140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</si>
  <si>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выявленные должностными лицами органов муниципального контроля &lt;3&gt; </t>
  </si>
  <si>
    <t>1 16 01154 01 0000 140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</si>
  <si>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t>
  </si>
  <si>
    <t>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</si>
  <si>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 &lt;3&gt;</t>
  </si>
  <si>
    <t>1 16 01204 01 0000 140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</si>
  <si>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 &lt;3&gt;</t>
  </si>
  <si>
    <t>1 16 02020 02 0000 140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</si>
  <si>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t>
  </si>
  <si>
    <t>1 16 07040 04 0000 140</t>
  </si>
  <si>
    <t xml:space="preserve">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</si>
  <si>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</si>
  <si>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1 16 09040 04 0000 140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</si>
  <si>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 &lt;3&gt;</t>
  </si>
  <si>
    <t>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</si>
  <si>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 &lt;3&gt;</t>
  </si>
  <si>
    <t>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</si>
  <si>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&lt;3&gt;</t>
  </si>
  <si>
    <t>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</si>
  <si>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 &lt;3&gt;</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</si>
  <si>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&lt;3&gt;</t>
  </si>
  <si>
    <t>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</si>
  <si>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 &lt;3&gt;</t>
  </si>
  <si>
    <t>1 16 10062 04 0000 140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</si>
  <si>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&lt;3&gt;</t>
  </si>
  <si>
    <t>1 16 10081 04 0000 140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</si>
  <si>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 &lt;3&gt;</t>
  </si>
  <si>
    <t>1 16 10082 04 0000 140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</si>
  <si>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 &lt;3&gt;</t>
  </si>
  <si>
    <t>1 16 11030 01 0000 140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</si>
  <si>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 &lt;3&gt;</t>
  </si>
  <si>
    <t>1 17 01040 04 0000 180</t>
  </si>
  <si>
    <t>Невыясненные поступления, зачисляемые в бюджеты городских округов</t>
  </si>
  <si>
    <t>1 17 14020 04 0000 150</t>
  </si>
  <si>
    <t>Средства самообложения граждан, зачисляемые в бюджеты городских округов</t>
  </si>
  <si>
    <t>1 17 15020 04 0000 150</t>
  </si>
  <si>
    <t>Инициативные платежи, зачисляемые в бюджеты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</si>
  <si>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</si>
  <si>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</si>
  <si>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</si>
  <si>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</si>
  <si>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</si>
  <si>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</si>
  <si>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</si>
  <si>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</si>
  <si>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</si>
  <si>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</si>
  <si>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</si>
  <si>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2 04 04099 04 0000 150</t>
  </si>
  <si>
    <t>Прочие безвозмездные поступления от негосударственных организаций в бюджеты городских округов</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</si>
  <si>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</si>
  <si>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</si>
  <si>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</si>
  <si>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2 07 04050 04 0000 150</t>
  </si>
  <si>
    <t>Прочие безвозмездные поступления в бюджеты городских округов</t>
  </si>
  <si>
    <t>2 18 04010 04 0000 150</t>
  </si>
  <si>
    <t>Доходы бюджетов городских округов от возврата бюджетными учреждениями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</si>
  <si>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</si>
  <si>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</si>
  <si>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2 18 04030 04 0000 150</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</si>
  <si>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</si>
  <si>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</si>
  <si>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</si>
  <si>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</si>
  <si>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</si>
  <si>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Примечание</t>
  </si>
  <si>
    <r>
      <rPr>
        <b/>
        <sz val="12"/>
        <rFont val="Times New Roman"/>
        <family val="1"/>
        <charset val="204"/>
      </rPr>
      <t xml:space="preserve"> &lt;1&gt; </t>
    </r>
    <r>
      <rPr>
        <sz val="12"/>
        <rFont val="Times New Roman"/>
        <family val="1"/>
        <charset val="204"/>
      </rPr>
      <t xml:space="preserve"> Администрирование данных поступлений осуществляется с применением кодов (перечней кодов) видов доходов, предусмотренных приказом Министерства финансов Российской Федерации от 08.06.2020 N 99н "Об утверждении кодов (перечней кодов) бюджетной классификации Российской Федерации на 2021 год (на 2021 год и на плановый период 2022 и 2023 годов)".</t>
    </r>
  </si>
  <si>
    <r>
      <t xml:space="preserve"> &lt;</t>
    </r>
    <r>
      <rPr>
        <b/>
        <sz val="12"/>
        <rFont val="Times New Roman"/>
        <family val="1"/>
        <charset val="204"/>
      </rPr>
      <t>2</t>
    </r>
    <r>
      <rPr>
        <sz val="12"/>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</si>
  <si>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2"/>
        <rFont val="Times New Roman"/>
        <family val="1"/>
        <charset val="204"/>
      </rPr>
      <t xml:space="preserve">  &lt;3&gt;</t>
    </r>
    <r>
      <rPr>
        <sz val="12"/>
        <rFont val="Times New Roman"/>
        <family val="1"/>
        <charset val="204"/>
      </rPr>
      <t xml:space="preserve"> В части доходов, зачисляемых в бюджет Миасского городского округа.</t>
    </r>
  </si>
  <si>
    <t>к  Решению Собрания депутатов</t>
  </si>
  <si>
    <t>ПРИЛОЖЕНИЕ 2</t>
  </si>
  <si>
    <t>ПРИЛОЖЕНИЕ 1</t>
  </si>
  <si>
    <t xml:space="preserve">от 25.06.2021 г. №4                      </t>
  </si>
  <si>
    <t xml:space="preserve">от 25.06.2021 г. №4                    </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</si>
</sst>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2">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name val="Times New Roman"/>
      <family val="1"/>
      <charset val="204"/>
    </font>
    <font>
      <sz val="11"/>
      <color rgb="FF000000"/>
      <name val="Calibri"/>
      <family val="2"/>
      <scheme val="minor"/>
    </font>
    <font>
      <sz val="12"/>
      <color theme="1"/>
      <name val="Times New Roman"/>
      <family val="2"/>
      <charset val="204"/>
    </font>
    <font>
      <b/>
      <sz val="12"/>
      <color theme="1"/>
      <name val="Times New Roman"/>
      <family val="1"/>
      <charset val="204"/>
    </font>
    <font>
      <sz val="12"/>
      <color indexed="8"/>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thin">
        <color indexed="64"/>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9" fillId="0" borderId="0" applyFont="0" applyFill="0" applyBorder="0" applyAlignment="0" applyProtection="0"/>
  </cellStyleXfs>
  <cellXfs count="115">
    <xf numFmtId="0" fontId="0" fillId="0" borderId="0" xfId="0"/>
    <xf numFmtId="0" fontId="2" fillId="2" borderId="0" xfId="1" applyFont="1" applyFill="1" applyAlignment="1">
      <alignment horizontal="justify" vertical="center" wrapText="1"/>
    </xf>
    <xf numFmtId="0" fontId="2" fillId="2" borderId="0" xfId="1" applyFont="1" applyFill="1" applyAlignment="1">
      <alignment horizontal="right"/>
    </xf>
    <xf numFmtId="0" fontId="2" fillId="2" borderId="0" xfId="1" applyFont="1" applyFill="1" applyAlignment="1">
      <alignment horizontal="right" vertical="center" wrapText="1"/>
    </xf>
    <xf numFmtId="0" fontId="2" fillId="2" borderId="0" xfId="1" applyFont="1" applyFill="1" applyAlignment="1">
      <alignment vertical="center"/>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4"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4" applyNumberFormat="1" applyFont="1" applyFill="1" applyBorder="1" applyAlignment="1">
      <alignment horizontal="center" vertical="center" wrapText="1"/>
    </xf>
    <xf numFmtId="49" fontId="4" fillId="2" borderId="6" xfId="4" applyNumberFormat="1" applyFont="1" applyFill="1" applyBorder="1" applyAlignment="1">
      <alignment horizontal="center" vertical="center" wrapText="1"/>
    </xf>
    <xf numFmtId="49"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4" fillId="2" borderId="7" xfId="4" applyNumberFormat="1" applyFont="1" applyFill="1" applyBorder="1" applyAlignment="1">
      <alignment horizontal="justify" vertical="center" wrapText="1"/>
    </xf>
    <xf numFmtId="0" fontId="5" fillId="2" borderId="2" xfId="0" applyFont="1" applyFill="1" applyBorder="1" applyAlignment="1">
      <alignment horizontal="justify" vertical="center" wrapText="1" readingOrder="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49" fontId="4" fillId="2" borderId="2" xfId="4" applyNumberFormat="1" applyFont="1" applyFill="1" applyBorder="1" applyAlignment="1">
      <alignment horizontal="left" vertical="center" wrapText="1"/>
    </xf>
    <xf numFmtId="0" fontId="2" fillId="2" borderId="0" xfId="2" applyFont="1" applyFill="1" applyAlignment="1">
      <alignment horizontal="justify" vertical="center" wrapText="1"/>
    </xf>
    <xf numFmtId="0" fontId="7" fillId="2" borderId="0" xfId="2" applyFont="1" applyFill="1" applyAlignment="1">
      <alignment vertical="center" wrapText="1"/>
    </xf>
    <xf numFmtId="0" fontId="2" fillId="2" borderId="0" xfId="1" applyFont="1" applyFill="1" applyAlignment="1">
      <alignment horizontal="center" vertical="center" wrapText="1"/>
    </xf>
    <xf numFmtId="0" fontId="2" fillId="2" borderId="0" xfId="1" applyFont="1" applyFill="1" applyAlignment="1">
      <alignment horizontal="right" vertical="center" wrapText="1" readingOrder="1"/>
    </xf>
    <xf numFmtId="0" fontId="2" fillId="2" borderId="0" xfId="1" applyFont="1" applyFill="1"/>
    <xf numFmtId="0" fontId="5" fillId="2" borderId="0" xfId="1" applyFont="1" applyFill="1"/>
    <xf numFmtId="0" fontId="2"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readingOrder="1"/>
    </xf>
    <xf numFmtId="0" fontId="10" fillId="2" borderId="2" xfId="0" applyFont="1" applyFill="1" applyBorder="1" applyAlignment="1">
      <alignment horizontal="justify" vertical="center" wrapText="1" readingOrder="1"/>
    </xf>
    <xf numFmtId="49" fontId="2" fillId="2" borderId="5" xfId="1" applyNumberFormat="1" applyFont="1" applyFill="1" applyBorder="1" applyAlignment="1">
      <alignment horizontal="center" vertical="center" wrapText="1"/>
    </xf>
    <xf numFmtId="49" fontId="4" fillId="2" borderId="2" xfId="1" applyNumberFormat="1" applyFont="1" applyFill="1" applyBorder="1" applyAlignment="1">
      <alignment horizontal="left" vertical="center" wrapText="1"/>
    </xf>
    <xf numFmtId="49" fontId="4" fillId="2" borderId="2" xfId="1" applyNumberFormat="1" applyFont="1" applyFill="1" applyBorder="1" applyAlignment="1">
      <alignment horizontal="center" vertical="center" wrapText="1"/>
    </xf>
    <xf numFmtId="0" fontId="5" fillId="2" borderId="3" xfId="0" applyFont="1" applyFill="1" applyBorder="1" applyAlignment="1">
      <alignment horizontal="justify" vertical="center" wrapText="1" readingOrder="1"/>
    </xf>
    <xf numFmtId="0" fontId="4" fillId="2" borderId="2" xfId="0" applyFont="1" applyFill="1" applyBorder="1" applyAlignment="1">
      <alignment horizontal="left" vertical="center" wrapText="1"/>
    </xf>
    <xf numFmtId="0" fontId="5" fillId="2" borderId="4" xfId="0" applyFont="1" applyFill="1" applyBorder="1" applyAlignment="1">
      <alignment horizontal="justify" vertical="center" wrapText="1" readingOrder="1"/>
    </xf>
    <xf numFmtId="49" fontId="2" fillId="2" borderId="9" xfId="1"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4" fillId="2" borderId="2" xfId="0" applyFont="1" applyFill="1" applyBorder="1" applyAlignment="1">
      <alignment vertical="center" wrapText="1"/>
    </xf>
    <xf numFmtId="0" fontId="4" fillId="2" borderId="2" xfId="0" applyFont="1" applyFill="1" applyBorder="1" applyAlignment="1">
      <alignment vertical="center"/>
    </xf>
    <xf numFmtId="49" fontId="2" fillId="2" borderId="6" xfId="1" applyNumberFormat="1"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vertical="center" wrapText="1"/>
    </xf>
    <xf numFmtId="0" fontId="5" fillId="2" borderId="6" xfId="0" applyFont="1" applyFill="1" applyBorder="1" applyAlignment="1">
      <alignment horizontal="justify" vertical="center" wrapText="1" readingOrder="1"/>
    </xf>
    <xf numFmtId="0" fontId="2" fillId="2" borderId="2" xfId="0" applyFont="1" applyFill="1" applyBorder="1" applyAlignment="1">
      <alignment horizontal="center" vertical="center" wrapText="1"/>
    </xf>
    <xf numFmtId="0" fontId="10" fillId="2" borderId="3" xfId="0" applyFont="1" applyFill="1" applyBorder="1" applyAlignment="1">
      <alignment horizontal="justify" vertical="center" wrapText="1" readingOrder="1"/>
    </xf>
    <xf numFmtId="0" fontId="4" fillId="2" borderId="2" xfId="0" applyFont="1" applyFill="1" applyBorder="1" applyAlignment="1">
      <alignment horizontal="left" vertical="top" wrapText="1"/>
    </xf>
    <xf numFmtId="49" fontId="2" fillId="2" borderId="10" xfId="1" applyNumberFormat="1" applyFont="1" applyFill="1" applyBorder="1" applyAlignment="1">
      <alignment horizontal="center" vertical="center" wrapText="1"/>
    </xf>
    <xf numFmtId="0" fontId="5" fillId="2" borderId="6" xfId="0" applyFont="1" applyFill="1" applyBorder="1" applyAlignment="1">
      <alignment horizontal="justify" vertical="center" wrapText="1"/>
    </xf>
    <xf numFmtId="49" fontId="4" fillId="2" borderId="5" xfId="1" applyNumberFormat="1" applyFont="1" applyFill="1" applyBorder="1" applyAlignment="1">
      <alignment horizontal="left" vertical="center" wrapText="1"/>
    </xf>
    <xf numFmtId="49" fontId="4" fillId="2" borderId="6" xfId="1" applyNumberFormat="1" applyFont="1" applyFill="1" applyBorder="1" applyAlignment="1">
      <alignment horizontal="center" vertical="center" wrapText="1"/>
    </xf>
    <xf numFmtId="0" fontId="7" fillId="2" borderId="0" xfId="0" applyFont="1" applyFill="1"/>
    <xf numFmtId="49" fontId="2" fillId="2" borderId="4" xfId="1" applyNumberFormat="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0" fontId="2" fillId="2" borderId="11" xfId="7"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2" xfId="1" applyFont="1" applyFill="1" applyBorder="1" applyAlignment="1">
      <alignment horizontal="center" vertical="center"/>
    </xf>
    <xf numFmtId="0" fontId="5" fillId="2" borderId="2" xfId="0" applyFont="1" applyFill="1" applyBorder="1" applyAlignment="1">
      <alignment horizontal="left" vertical="center" wrapText="1" readingOrder="1"/>
    </xf>
    <xf numFmtId="0" fontId="2" fillId="2" borderId="5" xfId="1" applyFont="1" applyFill="1" applyBorder="1" applyAlignment="1">
      <alignment horizontal="left" vertical="center" wrapText="1"/>
    </xf>
    <xf numFmtId="0" fontId="11" fillId="2" borderId="0" xfId="1" applyFont="1" applyFill="1" applyAlignment="1">
      <alignment horizontal="center" vertical="center" wrapText="1"/>
    </xf>
    <xf numFmtId="0" fontId="11" fillId="2" borderId="0" xfId="1" applyFont="1" applyFill="1" applyAlignment="1">
      <alignment vertical="center" wrapText="1"/>
    </xf>
    <xf numFmtId="0" fontId="2" fillId="2" borderId="0" xfId="1" applyFont="1" applyFill="1" applyAlignment="1">
      <alignment horizontal="justify" vertical="center" wrapText="1" readingOrder="1"/>
    </xf>
    <xf numFmtId="49" fontId="4" fillId="2" borderId="5" xfId="1" applyNumberFormat="1" applyFont="1" applyFill="1" applyBorder="1" applyAlignment="1">
      <alignment horizontal="left" vertical="center" wrapText="1"/>
    </xf>
    <xf numFmtId="49" fontId="4" fillId="2" borderId="6" xfId="1" applyNumberFormat="1" applyFont="1" applyFill="1" applyBorder="1" applyAlignment="1">
      <alignment horizontal="left" vertical="center" wrapText="1"/>
    </xf>
    <xf numFmtId="0" fontId="10" fillId="2" borderId="0" xfId="1" applyFont="1" applyFill="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readingOrder="1"/>
    </xf>
    <xf numFmtId="0" fontId="2" fillId="2" borderId="4" xfId="1" applyFont="1" applyFill="1" applyBorder="1" applyAlignment="1">
      <alignment horizontal="center" vertical="center" wrapText="1" readingOrder="1"/>
    </xf>
    <xf numFmtId="49" fontId="4" fillId="2" borderId="10" xfId="1" applyNumberFormat="1" applyFont="1" applyFill="1" applyBorder="1" applyAlignment="1">
      <alignment horizontal="left" vertical="center" wrapText="1"/>
    </xf>
    <xf numFmtId="49" fontId="4" fillId="2" borderId="9" xfId="1" applyNumberFormat="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xf numFmtId="0" fontId="2" fillId="2" borderId="12" xfId="1" applyFont="1" applyFill="1" applyBorder="1" applyAlignment="1">
      <alignment horizontal="left" wrapText="1"/>
    </xf>
    <xf numFmtId="0" fontId="2" fillId="2" borderId="0" xfId="1" applyFont="1" applyFill="1" applyAlignment="1">
      <alignment horizontal="justify" vertical="center" wrapText="1"/>
    </xf>
    <xf numFmtId="49" fontId="4" fillId="2" borderId="5" xfId="4" applyNumberFormat="1" applyFont="1" applyFill="1" applyBorder="1" applyAlignment="1">
      <alignment horizontal="left" vertical="center" wrapText="1"/>
    </xf>
    <xf numFmtId="49" fontId="4" fillId="2" borderId="6" xfId="4" applyNumberFormat="1" applyFont="1" applyFill="1" applyBorder="1" applyAlignment="1">
      <alignment horizontal="left" vertical="center" wrapText="1"/>
    </xf>
    <xf numFmtId="0" fontId="2" fillId="2" borderId="0" xfId="1" applyFont="1" applyFill="1" applyAlignment="1">
      <alignment horizontal="right" vertical="center" wrapText="1"/>
    </xf>
    <xf numFmtId="0" fontId="2" fillId="2" borderId="0" xfId="1" applyFont="1" applyFill="1" applyAlignment="1">
      <alignment horizontal="right" vertical="center"/>
    </xf>
    <xf numFmtId="164" fontId="4" fillId="2" borderId="0" xfId="2" applyNumberFormat="1" applyFont="1" applyFill="1" applyBorder="1" applyAlignment="1">
      <alignment horizont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cellXfs>
  <cellStyles count="16">
    <cellStyle name="Normal" xfId="5"/>
    <cellStyle name="Обычный" xfId="0" builtinId="0"/>
    <cellStyle name="Обычный 2" xfId="6"/>
    <cellStyle name="Обычный 2 2" xfId="2"/>
    <cellStyle name="Обычный 2 3" xfId="1"/>
    <cellStyle name="Обычный 3" xfId="7"/>
    <cellStyle name="Обычный 4" xfId="8"/>
    <cellStyle name="Обычный_Лист2" xfId="4"/>
    <cellStyle name="Процентный 2" xfId="9"/>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consultantplus://offline/ref=0F3B78C7FC6FEDA8DD034BF95C01BDBB5A3AD0523E2123E99B365CC999E7862C2758A8033624A2155BCA81463EE34975E724685CF7BE806AY4U4M" TargetMode="External"/><Relationship Id="rId3" Type="http://schemas.openxmlformats.org/officeDocument/2006/relationships/hyperlink" Target="consultantplus://offline/ref=D42EAC7BD398020209D35F6AF6672FBA6F13F77B84F225875A8095FA102A9B2D8E358CD609751112B9E7A4869E64DFF883BAA8D38BAB06D8YDV9M" TargetMode="External"/><Relationship Id="rId7" Type="http://schemas.openxmlformats.org/officeDocument/2006/relationships/hyperlink" Target="consultantplus://offline/ref=7F466C8183FCA1E10C6849D20779ACC8DB2916DF44B451973DCE5E74F2176D41EFC7BB21006FF632C7EAA866C589DB8115B3B41C71482D1CUEWFM" TargetMode="External"/><Relationship Id="rId2" Type="http://schemas.openxmlformats.org/officeDocument/2006/relationships/hyperlink" Target="consultantplus://offline/ref=3C3A831E8FE65CCC71179544A7880CE78FA04D3B38A54BF794E1ADB658ABB577AE4CF8BB66C649D49699DAFC0918A6405056C44F012E3C81xBU6M" TargetMode="External"/><Relationship Id="rId1" Type="http://schemas.openxmlformats.org/officeDocument/2006/relationships/hyperlink" Target="consultantplus://offline/ref=0F3B78C7FC6FEDA8DD034BF95C01BDBB5A3AD0523E2123E99B365CC999E7862C2758A8033624A2155BCA81463EE34975E724685CF7BE806AY4U4M" TargetMode="External"/><Relationship Id="rId6" Type="http://schemas.openxmlformats.org/officeDocument/2006/relationships/hyperlink" Target="consultantplus://offline/ref=64FC3C9F96C0230A0CECA4E56C028B5E86A06F799E50F1FABBE4A6CFAC6E9A2AB2A69A82FE33DE9CACC0441FC29EF02FFBFA7ABCF960A970JDh7G" TargetMode="External"/><Relationship Id="rId5" Type="http://schemas.openxmlformats.org/officeDocument/2006/relationships/hyperlink" Target="consultantplus://offline/ref=64FC3C9F96C0230A0CECA4E56C028B5E86A06F799E50F1FABBE4A6CFAC6E9A2AB2A69A82FE33DE9CACC0441FC29EF02FFBFA7ABCF960A970JDh7G" TargetMode="External"/><Relationship Id="rId10" Type="http://schemas.openxmlformats.org/officeDocument/2006/relationships/printerSettings" Target="../printerSettings/printerSettings1.bin"/><Relationship Id="rId4" Type="http://schemas.openxmlformats.org/officeDocument/2006/relationships/hyperlink" Target="consultantplus://offline/ref=A5C545EE8C1C93B0B058E1FFE19DF454C219EB0B98198F2DC0D7B691EFFF64CC26DC8ECE4D9F7B181B1727911B979A94C0CB426D4AE9j9HFG" TargetMode="External"/><Relationship Id="rId9" Type="http://schemas.openxmlformats.org/officeDocument/2006/relationships/hyperlink" Target="consultantplus://offline/ref=988EC015ECBBF128B41797C3F93EFEE418A639455C871F0F56FDEF5480375203D55CBFEB8F11FA2C863F8EB8F7B01CF71C7C854735E60A15i2XA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2.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tabColor theme="0"/>
  </sheetPr>
  <dimension ref="A1:IO309"/>
  <sheetViews>
    <sheetView tabSelected="1" topLeftCell="A5" zoomScaleNormal="100" workbookViewId="0">
      <selection activeCell="C14" sqref="C14"/>
    </sheetView>
  </sheetViews>
  <sheetFormatPr defaultColWidth="9.140625" defaultRowHeight="15.75"/>
  <cols>
    <col min="1" max="1" width="17.28515625" style="52" customWidth="1"/>
    <col min="2" max="2" width="26.140625" style="52" customWidth="1"/>
    <col min="3" max="3" width="74" style="94" customWidth="1"/>
    <col min="4" max="16384" width="9.140625" style="54"/>
  </cols>
  <sheetData>
    <row r="1" spans="1:249" hidden="1">
      <c r="C1" s="53" t="s">
        <v>356</v>
      </c>
    </row>
    <row r="2" spans="1:249" hidden="1">
      <c r="C2" s="53" t="s">
        <v>0</v>
      </c>
    </row>
    <row r="3" spans="1:249" hidden="1">
      <c r="C3" s="53" t="s">
        <v>1</v>
      </c>
    </row>
    <row r="4" spans="1:249" hidden="1">
      <c r="C4" s="53" t="s">
        <v>357</v>
      </c>
    </row>
    <row r="5" spans="1:249">
      <c r="C5" s="53" t="s">
        <v>770</v>
      </c>
    </row>
    <row r="6" spans="1:249">
      <c r="C6" s="53" t="s">
        <v>768</v>
      </c>
    </row>
    <row r="7" spans="1:249">
      <c r="C7" s="53" t="s">
        <v>1</v>
      </c>
    </row>
    <row r="8" spans="1:249">
      <c r="C8" s="53" t="s">
        <v>772</v>
      </c>
    </row>
    <row r="9" spans="1:249" ht="48.75" customHeight="1">
      <c r="A9" s="97" t="s">
        <v>358</v>
      </c>
      <c r="B9" s="97"/>
      <c r="C9" s="97"/>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row>
    <row r="10" spans="1:249" ht="41.25" customHeight="1">
      <c r="A10" s="98" t="s">
        <v>359</v>
      </c>
      <c r="B10" s="99"/>
      <c r="C10" s="100" t="s">
        <v>360</v>
      </c>
    </row>
    <row r="11" spans="1:249" ht="60" customHeight="1">
      <c r="A11" s="56" t="s">
        <v>361</v>
      </c>
      <c r="B11" s="56" t="s">
        <v>362</v>
      </c>
      <c r="C11" s="101"/>
    </row>
    <row r="12" spans="1:249" ht="33" customHeight="1">
      <c r="A12" s="95" t="s">
        <v>363</v>
      </c>
      <c r="B12" s="96"/>
      <c r="C12" s="57" t="s">
        <v>364</v>
      </c>
    </row>
    <row r="13" spans="1:249" ht="63">
      <c r="A13" s="37" t="s">
        <v>363</v>
      </c>
      <c r="B13" s="37" t="s">
        <v>365</v>
      </c>
      <c r="C13" s="39" t="s">
        <v>366</v>
      </c>
    </row>
    <row r="14" spans="1:249" ht="21.75" customHeight="1">
      <c r="A14" s="95" t="s">
        <v>367</v>
      </c>
      <c r="B14" s="96"/>
      <c r="C14" s="57" t="s">
        <v>368</v>
      </c>
    </row>
    <row r="15" spans="1:249" ht="108.75" customHeight="1">
      <c r="A15" s="37" t="s">
        <v>367</v>
      </c>
      <c r="B15" s="37" t="s">
        <v>369</v>
      </c>
      <c r="C15" s="39" t="s">
        <v>370</v>
      </c>
    </row>
    <row r="16" spans="1:249" ht="204.75">
      <c r="A16" s="37" t="s">
        <v>367</v>
      </c>
      <c r="B16" s="37" t="s">
        <v>371</v>
      </c>
      <c r="C16" s="39" t="s">
        <v>372</v>
      </c>
    </row>
    <row r="17" spans="1:3" ht="78" customHeight="1">
      <c r="A17" s="37" t="s">
        <v>367</v>
      </c>
      <c r="B17" s="37" t="s">
        <v>373</v>
      </c>
      <c r="C17" s="39" t="s">
        <v>374</v>
      </c>
    </row>
    <row r="18" spans="1:3" ht="66.75" customHeight="1">
      <c r="A18" s="37" t="s">
        <v>367</v>
      </c>
      <c r="B18" s="37" t="s">
        <v>365</v>
      </c>
      <c r="C18" s="39" t="s">
        <v>375</v>
      </c>
    </row>
    <row r="19" spans="1:3" ht="19.5" customHeight="1">
      <c r="A19" s="95" t="s">
        <v>376</v>
      </c>
      <c r="B19" s="96"/>
      <c r="C19" s="58" t="s">
        <v>377</v>
      </c>
    </row>
    <row r="20" spans="1:3" ht="95.25" customHeight="1">
      <c r="A20" s="59" t="s">
        <v>376</v>
      </c>
      <c r="B20" s="37" t="s">
        <v>378</v>
      </c>
      <c r="C20" s="39" t="s">
        <v>379</v>
      </c>
    </row>
    <row r="21" spans="1:3" ht="78.75" customHeight="1">
      <c r="A21" s="37" t="s">
        <v>376</v>
      </c>
      <c r="B21" s="37" t="s">
        <v>373</v>
      </c>
      <c r="C21" s="39" t="s">
        <v>374</v>
      </c>
    </row>
    <row r="22" spans="1:3" ht="81" customHeight="1">
      <c r="A22" s="37" t="s">
        <v>376</v>
      </c>
      <c r="B22" s="37" t="s">
        <v>380</v>
      </c>
      <c r="C22" s="39" t="s">
        <v>381</v>
      </c>
    </row>
    <row r="23" spans="1:3" ht="126">
      <c r="A23" s="37" t="s">
        <v>376</v>
      </c>
      <c r="B23" s="37" t="s">
        <v>382</v>
      </c>
      <c r="C23" s="39" t="s">
        <v>383</v>
      </c>
    </row>
    <row r="24" spans="1:3" ht="63">
      <c r="A24" s="37" t="s">
        <v>376</v>
      </c>
      <c r="B24" s="37" t="s">
        <v>365</v>
      </c>
      <c r="C24" s="39" t="s">
        <v>366</v>
      </c>
    </row>
    <row r="25" spans="1:3" ht="19.5" customHeight="1">
      <c r="A25" s="95" t="s">
        <v>384</v>
      </c>
      <c r="B25" s="96"/>
      <c r="C25" s="58" t="s">
        <v>385</v>
      </c>
    </row>
    <row r="26" spans="1:3" ht="63">
      <c r="A26" s="37" t="s">
        <v>384</v>
      </c>
      <c r="B26" s="37" t="s">
        <v>365</v>
      </c>
      <c r="C26" s="39" t="s">
        <v>366</v>
      </c>
    </row>
    <row r="27" spans="1:3" ht="94.5">
      <c r="A27" s="37" t="s">
        <v>384</v>
      </c>
      <c r="B27" s="37" t="s">
        <v>386</v>
      </c>
      <c r="C27" s="39" t="s">
        <v>387</v>
      </c>
    </row>
    <row r="28" spans="1:3" ht="21.75" customHeight="1">
      <c r="A28" s="95" t="s">
        <v>388</v>
      </c>
      <c r="B28" s="96"/>
      <c r="C28" s="58" t="s">
        <v>389</v>
      </c>
    </row>
    <row r="29" spans="1:3" ht="78.75">
      <c r="A29" s="35" t="s">
        <v>388</v>
      </c>
      <c r="B29" s="35" t="s">
        <v>373</v>
      </c>
      <c r="C29" s="39" t="s">
        <v>374</v>
      </c>
    </row>
    <row r="30" spans="1:3" ht="78.75">
      <c r="A30" s="37" t="s">
        <v>388</v>
      </c>
      <c r="B30" s="37" t="s">
        <v>380</v>
      </c>
      <c r="C30" s="39" t="s">
        <v>381</v>
      </c>
    </row>
    <row r="31" spans="1:3" ht="63">
      <c r="A31" s="37" t="s">
        <v>388</v>
      </c>
      <c r="B31" s="37" t="s">
        <v>365</v>
      </c>
      <c r="C31" s="39" t="s">
        <v>366</v>
      </c>
    </row>
    <row r="32" spans="1:3" ht="22.5" customHeight="1">
      <c r="A32" s="60" t="s">
        <v>390</v>
      </c>
      <c r="B32" s="61"/>
      <c r="C32" s="58" t="s">
        <v>391</v>
      </c>
    </row>
    <row r="33" spans="1:3" ht="74.25" customHeight="1">
      <c r="A33" s="37" t="s">
        <v>390</v>
      </c>
      <c r="B33" s="35" t="s">
        <v>392</v>
      </c>
      <c r="C33" s="39" t="s">
        <v>393</v>
      </c>
    </row>
    <row r="34" spans="1:3" ht="94.5">
      <c r="A34" s="37" t="s">
        <v>390</v>
      </c>
      <c r="B34" s="35" t="s">
        <v>394</v>
      </c>
      <c r="C34" s="39" t="s">
        <v>395</v>
      </c>
    </row>
    <row r="35" spans="1:3" ht="78.75">
      <c r="A35" s="37" t="s">
        <v>390</v>
      </c>
      <c r="B35" s="35" t="s">
        <v>396</v>
      </c>
      <c r="C35" s="39" t="s">
        <v>397</v>
      </c>
    </row>
    <row r="36" spans="1:3" ht="78.75">
      <c r="A36" s="37" t="s">
        <v>390</v>
      </c>
      <c r="B36" s="35" t="s">
        <v>398</v>
      </c>
      <c r="C36" s="39" t="s">
        <v>399</v>
      </c>
    </row>
    <row r="37" spans="1:3" ht="72" customHeight="1">
      <c r="A37" s="37" t="s">
        <v>390</v>
      </c>
      <c r="B37" s="35" t="s">
        <v>400</v>
      </c>
      <c r="C37" s="39" t="s">
        <v>401</v>
      </c>
    </row>
    <row r="38" spans="1:3" ht="94.5">
      <c r="A38" s="37" t="s">
        <v>390</v>
      </c>
      <c r="B38" s="35" t="s">
        <v>378</v>
      </c>
      <c r="C38" s="39" t="s">
        <v>379</v>
      </c>
    </row>
    <row r="39" spans="1:3" ht="110.25">
      <c r="A39" s="37" t="s">
        <v>390</v>
      </c>
      <c r="B39" s="37" t="s">
        <v>402</v>
      </c>
      <c r="C39" s="39" t="s">
        <v>403</v>
      </c>
    </row>
    <row r="40" spans="1:3" ht="72.75" customHeight="1">
      <c r="A40" s="37" t="s">
        <v>390</v>
      </c>
      <c r="B40" s="35" t="s">
        <v>373</v>
      </c>
      <c r="C40" s="39" t="s">
        <v>374</v>
      </c>
    </row>
    <row r="41" spans="1:3" ht="78.75">
      <c r="A41" s="37" t="s">
        <v>390</v>
      </c>
      <c r="B41" s="35" t="s">
        <v>380</v>
      </c>
      <c r="C41" s="39" t="s">
        <v>381</v>
      </c>
    </row>
    <row r="42" spans="1:3" ht="21.75" customHeight="1">
      <c r="A42" s="95" t="s">
        <v>404</v>
      </c>
      <c r="B42" s="96"/>
      <c r="C42" s="58" t="s">
        <v>405</v>
      </c>
    </row>
    <row r="43" spans="1:3" ht="78.75">
      <c r="A43" s="37" t="s">
        <v>404</v>
      </c>
      <c r="B43" s="35" t="s">
        <v>400</v>
      </c>
      <c r="C43" s="39" t="s">
        <v>406</v>
      </c>
    </row>
    <row r="44" spans="1:3" ht="78.75">
      <c r="A44" s="37" t="s">
        <v>404</v>
      </c>
      <c r="B44" s="35" t="s">
        <v>373</v>
      </c>
      <c r="C44" s="62" t="s">
        <v>407</v>
      </c>
    </row>
    <row r="45" spans="1:3" ht="23.25" customHeight="1">
      <c r="A45" s="95" t="s">
        <v>408</v>
      </c>
      <c r="B45" s="96"/>
      <c r="C45" s="63" t="s">
        <v>409</v>
      </c>
    </row>
    <row r="46" spans="1:3" ht="78.75">
      <c r="A46" s="37" t="s">
        <v>408</v>
      </c>
      <c r="B46" s="35" t="s">
        <v>392</v>
      </c>
      <c r="C46" s="64" t="s">
        <v>393</v>
      </c>
    </row>
    <row r="47" spans="1:3" ht="94.5">
      <c r="A47" s="37" t="s">
        <v>408</v>
      </c>
      <c r="B47" s="35" t="s">
        <v>394</v>
      </c>
      <c r="C47" s="39" t="s">
        <v>395</v>
      </c>
    </row>
    <row r="48" spans="1:3" ht="72" customHeight="1">
      <c r="A48" s="37" t="s">
        <v>408</v>
      </c>
      <c r="B48" s="35" t="s">
        <v>396</v>
      </c>
      <c r="C48" s="39" t="s">
        <v>397</v>
      </c>
    </row>
    <row r="49" spans="1:3" ht="78.75">
      <c r="A49" s="37" t="s">
        <v>408</v>
      </c>
      <c r="B49" s="35" t="s">
        <v>410</v>
      </c>
      <c r="C49" s="39" t="s">
        <v>411</v>
      </c>
    </row>
    <row r="50" spans="1:3" ht="78.75">
      <c r="A50" s="37" t="s">
        <v>408</v>
      </c>
      <c r="B50" s="35" t="s">
        <v>412</v>
      </c>
      <c r="C50" s="39" t="s">
        <v>413</v>
      </c>
    </row>
    <row r="51" spans="1:3" ht="78.75">
      <c r="A51" s="65" t="s">
        <v>408</v>
      </c>
      <c r="B51" s="35" t="s">
        <v>414</v>
      </c>
      <c r="C51" s="39" t="s">
        <v>415</v>
      </c>
    </row>
    <row r="52" spans="1:3" ht="78.75">
      <c r="A52" s="65" t="s">
        <v>408</v>
      </c>
      <c r="B52" s="35" t="s">
        <v>398</v>
      </c>
      <c r="C52" s="39" t="s">
        <v>399</v>
      </c>
    </row>
    <row r="53" spans="1:3" ht="78.75">
      <c r="A53" s="65" t="s">
        <v>408</v>
      </c>
      <c r="B53" s="37" t="s">
        <v>400</v>
      </c>
      <c r="C53" s="39" t="s">
        <v>401</v>
      </c>
    </row>
    <row r="54" spans="1:3" ht="94.5">
      <c r="A54" s="65" t="s">
        <v>408</v>
      </c>
      <c r="B54" s="37" t="s">
        <v>378</v>
      </c>
      <c r="C54" s="39" t="s">
        <v>379</v>
      </c>
    </row>
    <row r="55" spans="1:3" ht="104.25" customHeight="1">
      <c r="A55" s="65" t="s">
        <v>408</v>
      </c>
      <c r="B55" s="37" t="s">
        <v>369</v>
      </c>
      <c r="C55" s="39" t="s">
        <v>370</v>
      </c>
    </row>
    <row r="56" spans="1:3" ht="78.75">
      <c r="A56" s="65" t="s">
        <v>408</v>
      </c>
      <c r="B56" s="37" t="s">
        <v>416</v>
      </c>
      <c r="C56" s="39" t="s">
        <v>417</v>
      </c>
    </row>
    <row r="57" spans="1:3" ht="78.75">
      <c r="A57" s="65" t="s">
        <v>408</v>
      </c>
      <c r="B57" s="37" t="s">
        <v>418</v>
      </c>
      <c r="C57" s="39" t="s">
        <v>419</v>
      </c>
    </row>
    <row r="58" spans="1:3" ht="110.25">
      <c r="A58" s="65" t="s">
        <v>408</v>
      </c>
      <c r="B58" s="66" t="s">
        <v>402</v>
      </c>
      <c r="C58" s="39" t="s">
        <v>403</v>
      </c>
    </row>
    <row r="59" spans="1:3" ht="78.75">
      <c r="A59" s="65" t="s">
        <v>408</v>
      </c>
      <c r="B59" s="37" t="s">
        <v>373</v>
      </c>
      <c r="C59" s="39" t="s">
        <v>374</v>
      </c>
    </row>
    <row r="60" spans="1:3" ht="78.75">
      <c r="A60" s="37" t="s">
        <v>408</v>
      </c>
      <c r="B60" s="35" t="s">
        <v>380</v>
      </c>
      <c r="C60" s="39" t="s">
        <v>381</v>
      </c>
    </row>
    <row r="61" spans="1:3" ht="78.75">
      <c r="A61" s="37" t="s">
        <v>408</v>
      </c>
      <c r="B61" s="66" t="s">
        <v>420</v>
      </c>
      <c r="C61" s="39" t="s">
        <v>421</v>
      </c>
    </row>
    <row r="62" spans="1:3" ht="33.75" customHeight="1">
      <c r="A62" s="95" t="s">
        <v>422</v>
      </c>
      <c r="B62" s="96"/>
      <c r="C62" s="67" t="s">
        <v>423</v>
      </c>
    </row>
    <row r="63" spans="1:3" ht="75.75" customHeight="1">
      <c r="A63" s="37" t="s">
        <v>422</v>
      </c>
      <c r="B63" s="37" t="s">
        <v>392</v>
      </c>
      <c r="C63" s="39" t="s">
        <v>393</v>
      </c>
    </row>
    <row r="64" spans="1:3" ht="97.5" customHeight="1">
      <c r="A64" s="59" t="s">
        <v>422</v>
      </c>
      <c r="B64" s="37" t="s">
        <v>400</v>
      </c>
      <c r="C64" s="39" t="s">
        <v>424</v>
      </c>
    </row>
    <row r="65" spans="1:3" ht="74.25" customHeight="1">
      <c r="A65" s="59" t="s">
        <v>422</v>
      </c>
      <c r="B65" s="37" t="s">
        <v>373</v>
      </c>
      <c r="C65" s="39" t="s">
        <v>374</v>
      </c>
    </row>
    <row r="66" spans="1:3" ht="67.5" customHeight="1">
      <c r="A66" s="37" t="s">
        <v>422</v>
      </c>
      <c r="B66" s="37" t="s">
        <v>365</v>
      </c>
      <c r="C66" s="39" t="s">
        <v>366</v>
      </c>
    </row>
    <row r="67" spans="1:3" ht="20.25" customHeight="1">
      <c r="A67" s="95" t="s">
        <v>425</v>
      </c>
      <c r="B67" s="96"/>
      <c r="C67" s="68" t="s">
        <v>426</v>
      </c>
    </row>
    <row r="68" spans="1:3" ht="78.75">
      <c r="A68" s="37" t="s">
        <v>425</v>
      </c>
      <c r="B68" s="69" t="s">
        <v>410</v>
      </c>
      <c r="C68" s="70" t="s">
        <v>411</v>
      </c>
    </row>
    <row r="69" spans="1:3" ht="78.75">
      <c r="A69" s="37" t="s">
        <v>425</v>
      </c>
      <c r="B69" s="69" t="s">
        <v>427</v>
      </c>
      <c r="C69" s="70" t="s">
        <v>374</v>
      </c>
    </row>
    <row r="70" spans="1:3" ht="78.75">
      <c r="A70" s="37" t="s">
        <v>425</v>
      </c>
      <c r="B70" s="69" t="s">
        <v>380</v>
      </c>
      <c r="C70" s="70" t="s">
        <v>381</v>
      </c>
    </row>
    <row r="71" spans="1:3" ht="94.5">
      <c r="A71" s="37" t="s">
        <v>425</v>
      </c>
      <c r="B71" s="37" t="s">
        <v>386</v>
      </c>
      <c r="C71" s="39" t="s">
        <v>387</v>
      </c>
    </row>
    <row r="72" spans="1:3" ht="20.25" customHeight="1">
      <c r="A72" s="103" t="s">
        <v>428</v>
      </c>
      <c r="B72" s="102"/>
      <c r="C72" s="58" t="s">
        <v>429</v>
      </c>
    </row>
    <row r="73" spans="1:3" ht="66.75" customHeight="1">
      <c r="A73" s="37" t="s">
        <v>428</v>
      </c>
      <c r="B73" s="37" t="s">
        <v>396</v>
      </c>
      <c r="C73" s="39" t="s">
        <v>397</v>
      </c>
    </row>
    <row r="74" spans="1:3" ht="98.25" customHeight="1">
      <c r="A74" s="37" t="s">
        <v>428</v>
      </c>
      <c r="B74" s="37" t="s">
        <v>369</v>
      </c>
      <c r="C74" s="39" t="s">
        <v>370</v>
      </c>
    </row>
    <row r="75" spans="1:3" ht="68.25" customHeight="1">
      <c r="A75" s="65" t="s">
        <v>428</v>
      </c>
      <c r="B75" s="37" t="s">
        <v>373</v>
      </c>
      <c r="C75" s="39" t="s">
        <v>374</v>
      </c>
    </row>
    <row r="76" spans="1:3" ht="83.25" customHeight="1">
      <c r="A76" s="65" t="s">
        <v>428</v>
      </c>
      <c r="B76" s="37" t="s">
        <v>380</v>
      </c>
      <c r="C76" s="39" t="s">
        <v>381</v>
      </c>
    </row>
    <row r="77" spans="1:3" ht="63">
      <c r="A77" s="65" t="s">
        <v>428</v>
      </c>
      <c r="B77" s="37" t="s">
        <v>365</v>
      </c>
      <c r="C77" s="39" t="s">
        <v>366</v>
      </c>
    </row>
    <row r="78" spans="1:3" ht="21.75" customHeight="1">
      <c r="A78" s="95" t="s">
        <v>430</v>
      </c>
      <c r="B78" s="96"/>
      <c r="C78" s="60" t="s">
        <v>431</v>
      </c>
    </row>
    <row r="79" spans="1:3" ht="66" customHeight="1">
      <c r="A79" s="37" t="s">
        <v>430</v>
      </c>
      <c r="B79" s="71" t="s">
        <v>432</v>
      </c>
      <c r="C79" s="72" t="s">
        <v>366</v>
      </c>
    </row>
    <row r="80" spans="1:3" ht="31.5">
      <c r="A80" s="95" t="s">
        <v>433</v>
      </c>
      <c r="B80" s="102"/>
      <c r="C80" s="60" t="s">
        <v>434</v>
      </c>
    </row>
    <row r="81" spans="1:3" ht="23.25" customHeight="1">
      <c r="A81" s="37" t="s">
        <v>433</v>
      </c>
      <c r="B81" s="37" t="s">
        <v>435</v>
      </c>
      <c r="C81" s="39" t="s">
        <v>436</v>
      </c>
    </row>
    <row r="82" spans="1:3" ht="63">
      <c r="A82" s="37" t="s">
        <v>433</v>
      </c>
      <c r="B82" s="37" t="s">
        <v>365</v>
      </c>
      <c r="C82" s="39" t="s">
        <v>366</v>
      </c>
    </row>
    <row r="83" spans="1:3" ht="94.5">
      <c r="A83" s="37" t="s">
        <v>433</v>
      </c>
      <c r="B83" s="37" t="s">
        <v>386</v>
      </c>
      <c r="C83" s="39" t="s">
        <v>387</v>
      </c>
    </row>
    <row r="84" spans="1:3" ht="21.75" customHeight="1">
      <c r="A84" s="95" t="s">
        <v>437</v>
      </c>
      <c r="B84" s="96"/>
      <c r="C84" s="58" t="s">
        <v>438</v>
      </c>
    </row>
    <row r="85" spans="1:3" ht="21.75" customHeight="1">
      <c r="A85" s="95" t="s">
        <v>439</v>
      </c>
      <c r="B85" s="96"/>
      <c r="C85" s="58" t="s">
        <v>440</v>
      </c>
    </row>
    <row r="86" spans="1:3" ht="66" customHeight="1">
      <c r="A86" s="37" t="s">
        <v>439</v>
      </c>
      <c r="B86" s="71" t="s">
        <v>432</v>
      </c>
      <c r="C86" s="72" t="s">
        <v>366</v>
      </c>
    </row>
    <row r="87" spans="1:3" ht="20.25" customHeight="1">
      <c r="A87" s="95" t="s">
        <v>441</v>
      </c>
      <c r="B87" s="102"/>
      <c r="C87" s="58" t="s">
        <v>442</v>
      </c>
    </row>
    <row r="88" spans="1:3" ht="36" customHeight="1">
      <c r="A88" s="95" t="s">
        <v>443</v>
      </c>
      <c r="B88" s="96"/>
      <c r="C88" s="60" t="s">
        <v>444</v>
      </c>
    </row>
    <row r="89" spans="1:3" ht="78.75">
      <c r="A89" s="59" t="s">
        <v>443</v>
      </c>
      <c r="B89" s="37" t="s">
        <v>396</v>
      </c>
      <c r="C89" s="72" t="s">
        <v>397</v>
      </c>
    </row>
    <row r="90" spans="1:3" ht="78.75">
      <c r="A90" s="59" t="s">
        <v>443</v>
      </c>
      <c r="B90" s="37" t="s">
        <v>445</v>
      </c>
      <c r="C90" s="72" t="s">
        <v>413</v>
      </c>
    </row>
    <row r="91" spans="1:3" ht="78.75">
      <c r="A91" s="59" t="s">
        <v>443</v>
      </c>
      <c r="B91" s="37" t="s">
        <v>400</v>
      </c>
      <c r="C91" s="72" t="s">
        <v>401</v>
      </c>
    </row>
    <row r="92" spans="1:3" ht="94.5">
      <c r="A92" s="59" t="s">
        <v>443</v>
      </c>
      <c r="B92" s="37" t="s">
        <v>378</v>
      </c>
      <c r="C92" s="72" t="s">
        <v>379</v>
      </c>
    </row>
    <row r="93" spans="1:3" ht="78.75">
      <c r="A93" s="59" t="s">
        <v>443</v>
      </c>
      <c r="B93" s="37" t="s">
        <v>373</v>
      </c>
      <c r="C93" s="72" t="s">
        <v>374</v>
      </c>
    </row>
    <row r="94" spans="1:3" ht="78.75">
      <c r="A94" s="37" t="s">
        <v>443</v>
      </c>
      <c r="B94" s="35" t="s">
        <v>380</v>
      </c>
      <c r="C94" s="39" t="s">
        <v>446</v>
      </c>
    </row>
    <row r="95" spans="1:3" ht="63">
      <c r="A95" s="37" t="s">
        <v>443</v>
      </c>
      <c r="B95" s="73" t="s">
        <v>365</v>
      </c>
      <c r="C95" s="72" t="s">
        <v>366</v>
      </c>
    </row>
    <row r="96" spans="1:3" ht="22.5" customHeight="1">
      <c r="A96" s="95" t="s">
        <v>447</v>
      </c>
      <c r="B96" s="102"/>
      <c r="C96" s="74" t="s">
        <v>448</v>
      </c>
    </row>
    <row r="97" spans="1:3" ht="31.5">
      <c r="A97" s="95" t="s">
        <v>449</v>
      </c>
      <c r="B97" s="102"/>
      <c r="C97" s="75" t="s">
        <v>450</v>
      </c>
    </row>
    <row r="98" spans="1:3" ht="78.75">
      <c r="A98" s="37" t="s">
        <v>449</v>
      </c>
      <c r="B98" s="76" t="s">
        <v>373</v>
      </c>
      <c r="C98" s="70" t="s">
        <v>374</v>
      </c>
    </row>
    <row r="99" spans="1:3" ht="78.75">
      <c r="A99" s="37" t="s">
        <v>449</v>
      </c>
      <c r="B99" s="37" t="s">
        <v>380</v>
      </c>
      <c r="C99" s="36" t="s">
        <v>446</v>
      </c>
    </row>
    <row r="100" spans="1:3" ht="63">
      <c r="A100" s="37" t="s">
        <v>449</v>
      </c>
      <c r="B100" s="71" t="s">
        <v>432</v>
      </c>
      <c r="C100" s="77" t="s">
        <v>366</v>
      </c>
    </row>
    <row r="101" spans="1:3" ht="21.75" customHeight="1">
      <c r="A101" s="95" t="s">
        <v>451</v>
      </c>
      <c r="B101" s="102"/>
      <c r="C101" s="58" t="s">
        <v>452</v>
      </c>
    </row>
    <row r="102" spans="1:3" ht="110.25">
      <c r="A102" s="37" t="s">
        <v>451</v>
      </c>
      <c r="B102" s="37" t="s">
        <v>453</v>
      </c>
      <c r="C102" s="39" t="s">
        <v>454</v>
      </c>
    </row>
    <row r="103" spans="1:3" ht="126">
      <c r="A103" s="37" t="s">
        <v>451</v>
      </c>
      <c r="B103" s="37" t="s">
        <v>455</v>
      </c>
      <c r="C103" s="39" t="s">
        <v>456</v>
      </c>
    </row>
    <row r="104" spans="1:3" ht="110.25">
      <c r="A104" s="37" t="s">
        <v>451</v>
      </c>
      <c r="B104" s="37" t="s">
        <v>457</v>
      </c>
      <c r="C104" s="39" t="s">
        <v>458</v>
      </c>
    </row>
    <row r="105" spans="1:3" ht="110.25">
      <c r="A105" s="37" t="s">
        <v>451</v>
      </c>
      <c r="B105" s="37" t="s">
        <v>459</v>
      </c>
      <c r="C105" s="39" t="s">
        <v>460</v>
      </c>
    </row>
    <row r="106" spans="1:3" ht="47.25">
      <c r="A106" s="78" t="s">
        <v>461</v>
      </c>
      <c r="B106" s="79"/>
      <c r="C106" s="58" t="s">
        <v>462</v>
      </c>
    </row>
    <row r="107" spans="1:3" ht="31.5">
      <c r="A107" s="95" t="s">
        <v>463</v>
      </c>
      <c r="B107" s="96"/>
      <c r="C107" s="58" t="s">
        <v>464</v>
      </c>
    </row>
    <row r="108" spans="1:3" ht="63">
      <c r="A108" s="37" t="s">
        <v>463</v>
      </c>
      <c r="B108" s="71" t="s">
        <v>432</v>
      </c>
      <c r="C108" s="72" t="s">
        <v>465</v>
      </c>
    </row>
    <row r="109" spans="1:3" ht="20.25" customHeight="1">
      <c r="A109" s="95" t="s">
        <v>466</v>
      </c>
      <c r="B109" s="102"/>
      <c r="C109" s="58" t="s">
        <v>467</v>
      </c>
    </row>
    <row r="110" spans="1:3" ht="31.5">
      <c r="A110" s="95" t="s">
        <v>468</v>
      </c>
      <c r="B110" s="96"/>
      <c r="C110" s="58" t="s">
        <v>469</v>
      </c>
    </row>
    <row r="111" spans="1:3" ht="63">
      <c r="A111" s="95" t="s">
        <v>470</v>
      </c>
      <c r="B111" s="96"/>
      <c r="C111" s="58" t="s">
        <v>471</v>
      </c>
    </row>
    <row r="112" spans="1:3" ht="110.25">
      <c r="A112" s="37" t="s">
        <v>470</v>
      </c>
      <c r="B112" s="69" t="s">
        <v>472</v>
      </c>
      <c r="C112" s="39" t="s">
        <v>473</v>
      </c>
    </row>
    <row r="113" spans="1:3" ht="21.75" customHeight="1">
      <c r="A113" s="95" t="s">
        <v>474</v>
      </c>
      <c r="B113" s="96"/>
      <c r="C113" s="58" t="s">
        <v>475</v>
      </c>
    </row>
    <row r="114" spans="1:3" ht="20.25" customHeight="1">
      <c r="A114" s="37" t="s">
        <v>474</v>
      </c>
      <c r="B114" s="37" t="s">
        <v>476</v>
      </c>
      <c r="C114" s="39" t="s">
        <v>477</v>
      </c>
    </row>
    <row r="115" spans="1:3" ht="31.5">
      <c r="A115" s="37" t="s">
        <v>474</v>
      </c>
      <c r="B115" s="37" t="s">
        <v>478</v>
      </c>
      <c r="C115" s="39" t="s">
        <v>479</v>
      </c>
    </row>
    <row r="116" spans="1:3" ht="18.75" customHeight="1">
      <c r="A116" s="37" t="s">
        <v>474</v>
      </c>
      <c r="B116" s="37" t="s">
        <v>480</v>
      </c>
      <c r="C116" s="39" t="s">
        <v>43</v>
      </c>
    </row>
    <row r="117" spans="1:3" ht="18.75" customHeight="1">
      <c r="A117" s="37" t="s">
        <v>474</v>
      </c>
      <c r="B117" s="37" t="s">
        <v>481</v>
      </c>
      <c r="C117" s="39" t="s">
        <v>45</v>
      </c>
    </row>
    <row r="118" spans="1:3" ht="18.75" customHeight="1">
      <c r="A118" s="37" t="s">
        <v>474</v>
      </c>
      <c r="B118" s="37" t="s">
        <v>482</v>
      </c>
      <c r="C118" s="80" t="s">
        <v>483</v>
      </c>
    </row>
    <row r="119" spans="1:3" ht="18.75" customHeight="1">
      <c r="A119" s="37" t="s">
        <v>474</v>
      </c>
      <c r="B119" s="37" t="s">
        <v>484</v>
      </c>
      <c r="C119" s="39" t="s">
        <v>485</v>
      </c>
    </row>
    <row r="120" spans="1:3" ht="18.75" customHeight="1">
      <c r="A120" s="37" t="s">
        <v>474</v>
      </c>
      <c r="B120" s="37" t="s">
        <v>486</v>
      </c>
      <c r="C120" s="39" t="s">
        <v>487</v>
      </c>
    </row>
    <row r="121" spans="1:3" ht="31.5">
      <c r="A121" s="37" t="s">
        <v>474</v>
      </c>
      <c r="B121" s="37" t="s">
        <v>488</v>
      </c>
      <c r="C121" s="39" t="s">
        <v>489</v>
      </c>
    </row>
    <row r="122" spans="1:3" ht="78.75">
      <c r="A122" s="37" t="s">
        <v>474</v>
      </c>
      <c r="B122" s="37" t="s">
        <v>490</v>
      </c>
      <c r="C122" s="39" t="s">
        <v>491</v>
      </c>
    </row>
    <row r="123" spans="1:3" ht="31.5">
      <c r="A123" s="37" t="s">
        <v>474</v>
      </c>
      <c r="B123" s="37" t="s">
        <v>492</v>
      </c>
      <c r="C123" s="39" t="s">
        <v>493</v>
      </c>
    </row>
    <row r="124" spans="1:3" ht="63">
      <c r="A124" s="59" t="s">
        <v>474</v>
      </c>
      <c r="B124" s="81" t="s">
        <v>365</v>
      </c>
      <c r="C124" s="72" t="s">
        <v>366</v>
      </c>
    </row>
    <row r="125" spans="1:3" ht="78.75">
      <c r="A125" s="59" t="s">
        <v>474</v>
      </c>
      <c r="B125" s="81" t="s">
        <v>494</v>
      </c>
      <c r="C125" s="39" t="s">
        <v>495</v>
      </c>
    </row>
    <row r="126" spans="1:3" ht="31.5">
      <c r="A126" s="104">
        <v>188</v>
      </c>
      <c r="B126" s="105"/>
      <c r="C126" s="58" t="s">
        <v>496</v>
      </c>
    </row>
    <row r="127" spans="1:3" ht="63">
      <c r="A127" s="56">
        <v>188</v>
      </c>
      <c r="B127" s="69" t="s">
        <v>497</v>
      </c>
      <c r="C127" s="39" t="s">
        <v>498</v>
      </c>
    </row>
    <row r="128" spans="1:3" ht="31.5">
      <c r="A128" s="56">
        <v>188</v>
      </c>
      <c r="B128" s="69" t="s">
        <v>499</v>
      </c>
      <c r="C128" s="39" t="s">
        <v>500</v>
      </c>
    </row>
    <row r="129" spans="1:3" ht="78.75">
      <c r="A129" s="56">
        <v>188</v>
      </c>
      <c r="B129" s="69" t="s">
        <v>501</v>
      </c>
      <c r="C129" s="39" t="s">
        <v>502</v>
      </c>
    </row>
    <row r="130" spans="1:3" ht="63">
      <c r="A130" s="56">
        <v>188</v>
      </c>
      <c r="B130" s="69" t="s">
        <v>503</v>
      </c>
      <c r="C130" s="39" t="s">
        <v>504</v>
      </c>
    </row>
    <row r="131" spans="1:3" ht="63">
      <c r="A131" s="59" t="s">
        <v>505</v>
      </c>
      <c r="B131" s="81" t="s">
        <v>365</v>
      </c>
      <c r="C131" s="72" t="s">
        <v>366</v>
      </c>
    </row>
    <row r="132" spans="1:3" ht="22.5" customHeight="1">
      <c r="A132" s="104">
        <v>283</v>
      </c>
      <c r="B132" s="105"/>
      <c r="C132" s="58" t="s">
        <v>506</v>
      </c>
    </row>
    <row r="133" spans="1:3" ht="31.5">
      <c r="A133" s="56">
        <v>283</v>
      </c>
      <c r="B133" s="37" t="s">
        <v>507</v>
      </c>
      <c r="C133" s="39" t="s">
        <v>508</v>
      </c>
    </row>
    <row r="134" spans="1:3" ht="78.75">
      <c r="A134" s="56">
        <v>283</v>
      </c>
      <c r="B134" s="37" t="s">
        <v>509</v>
      </c>
      <c r="C134" s="39" t="s">
        <v>510</v>
      </c>
    </row>
    <row r="135" spans="1:3" ht="47.25">
      <c r="A135" s="56">
        <v>283</v>
      </c>
      <c r="B135" s="37" t="s">
        <v>511</v>
      </c>
      <c r="C135" s="39" t="s">
        <v>512</v>
      </c>
    </row>
    <row r="136" spans="1:3" ht="47.25">
      <c r="A136" s="56">
        <v>283</v>
      </c>
      <c r="B136" s="37" t="s">
        <v>513</v>
      </c>
      <c r="C136" s="39" t="s">
        <v>514</v>
      </c>
    </row>
    <row r="137" spans="1:3" ht="78.75">
      <c r="A137" s="56">
        <v>283</v>
      </c>
      <c r="B137" s="37" t="s">
        <v>515</v>
      </c>
      <c r="C137" s="39" t="s">
        <v>70</v>
      </c>
    </row>
    <row r="138" spans="1:3" ht="63">
      <c r="A138" s="56">
        <v>283</v>
      </c>
      <c r="B138" s="37" t="s">
        <v>516</v>
      </c>
      <c r="C138" s="39" t="s">
        <v>72</v>
      </c>
    </row>
    <row r="139" spans="1:3" ht="63">
      <c r="A139" s="56">
        <v>283</v>
      </c>
      <c r="B139" s="37" t="s">
        <v>517</v>
      </c>
      <c r="C139" s="39" t="s">
        <v>518</v>
      </c>
    </row>
    <row r="140" spans="1:3" ht="63">
      <c r="A140" s="82">
        <v>283</v>
      </c>
      <c r="B140" s="35" t="s">
        <v>519</v>
      </c>
      <c r="C140" s="39" t="s">
        <v>74</v>
      </c>
    </row>
    <row r="141" spans="1:3" ht="31.5">
      <c r="A141" s="82">
        <v>283</v>
      </c>
      <c r="B141" s="35" t="s">
        <v>520</v>
      </c>
      <c r="C141" s="39" t="s">
        <v>78</v>
      </c>
    </row>
    <row r="142" spans="1:3" ht="63">
      <c r="A142" s="56">
        <v>283</v>
      </c>
      <c r="B142" s="37" t="s">
        <v>521</v>
      </c>
      <c r="C142" s="39" t="s">
        <v>522</v>
      </c>
    </row>
    <row r="143" spans="1:3" ht="94.5">
      <c r="A143" s="56">
        <v>283</v>
      </c>
      <c r="B143" s="37" t="s">
        <v>523</v>
      </c>
      <c r="C143" s="39" t="s">
        <v>524</v>
      </c>
    </row>
    <row r="144" spans="1:3" ht="78.75">
      <c r="A144" s="56">
        <v>283</v>
      </c>
      <c r="B144" s="37" t="s">
        <v>525</v>
      </c>
      <c r="C144" s="39" t="s">
        <v>526</v>
      </c>
    </row>
    <row r="145" spans="1:3" ht="47.25">
      <c r="A145" s="56">
        <v>283</v>
      </c>
      <c r="B145" s="37" t="s">
        <v>527</v>
      </c>
      <c r="C145" s="39" t="s">
        <v>80</v>
      </c>
    </row>
    <row r="146" spans="1:3" ht="78.75">
      <c r="A146" s="83">
        <v>283</v>
      </c>
      <c r="B146" s="81" t="s">
        <v>528</v>
      </c>
      <c r="C146" s="39" t="s">
        <v>529</v>
      </c>
    </row>
    <row r="147" spans="1:3" ht="31.5">
      <c r="A147" s="84">
        <v>283</v>
      </c>
      <c r="B147" s="85" t="s">
        <v>530</v>
      </c>
      <c r="C147" s="39" t="s">
        <v>531</v>
      </c>
    </row>
    <row r="148" spans="1:3" ht="78.75">
      <c r="A148" s="56">
        <v>283</v>
      </c>
      <c r="B148" s="37" t="s">
        <v>532</v>
      </c>
      <c r="C148" s="39" t="s">
        <v>533</v>
      </c>
    </row>
    <row r="149" spans="1:3" ht="82.5" customHeight="1">
      <c r="A149" s="56">
        <v>283</v>
      </c>
      <c r="B149" s="37" t="s">
        <v>534</v>
      </c>
      <c r="C149" s="39" t="s">
        <v>535</v>
      </c>
    </row>
    <row r="150" spans="1:3" ht="49.5" customHeight="1">
      <c r="A150" s="56">
        <v>283</v>
      </c>
      <c r="B150" s="37" t="s">
        <v>536</v>
      </c>
      <c r="C150" s="39" t="s">
        <v>537</v>
      </c>
    </row>
    <row r="151" spans="1:3" ht="34.5" customHeight="1">
      <c r="A151" s="56">
        <v>283</v>
      </c>
      <c r="B151" s="37" t="s">
        <v>538</v>
      </c>
      <c r="C151" s="39" t="s">
        <v>539</v>
      </c>
    </row>
    <row r="152" spans="1:3" ht="78.75">
      <c r="A152" s="56">
        <v>283</v>
      </c>
      <c r="B152" s="37" t="s">
        <v>540</v>
      </c>
      <c r="C152" s="39" t="s">
        <v>119</v>
      </c>
    </row>
    <row r="153" spans="1:3" ht="78.75">
      <c r="A153" s="56">
        <v>283</v>
      </c>
      <c r="B153" s="37" t="s">
        <v>541</v>
      </c>
      <c r="C153" s="39" t="s">
        <v>123</v>
      </c>
    </row>
    <row r="154" spans="1:3" ht="31.5">
      <c r="A154" s="56">
        <v>283</v>
      </c>
      <c r="B154" s="37" t="s">
        <v>542</v>
      </c>
      <c r="C154" s="39" t="s">
        <v>543</v>
      </c>
    </row>
    <row r="155" spans="1:3" ht="47.25">
      <c r="A155" s="56">
        <v>283</v>
      </c>
      <c r="B155" s="37" t="s">
        <v>544</v>
      </c>
      <c r="C155" s="39" t="s">
        <v>125</v>
      </c>
    </row>
    <row r="156" spans="1:3" ht="47.25">
      <c r="A156" s="56">
        <v>283</v>
      </c>
      <c r="B156" s="37" t="s">
        <v>545</v>
      </c>
      <c r="C156" s="39" t="s">
        <v>127</v>
      </c>
    </row>
    <row r="157" spans="1:3" ht="78.75">
      <c r="A157" s="56">
        <v>283</v>
      </c>
      <c r="B157" s="37" t="s">
        <v>546</v>
      </c>
      <c r="C157" s="39" t="s">
        <v>129</v>
      </c>
    </row>
    <row r="158" spans="1:3" ht="63">
      <c r="A158" s="56">
        <v>283</v>
      </c>
      <c r="B158" s="37" t="s">
        <v>547</v>
      </c>
      <c r="C158" s="39" t="s">
        <v>548</v>
      </c>
    </row>
    <row r="159" spans="1:3" ht="47.25">
      <c r="A159" s="56">
        <v>283</v>
      </c>
      <c r="B159" s="37" t="s">
        <v>549</v>
      </c>
      <c r="C159" s="39" t="s">
        <v>131</v>
      </c>
    </row>
    <row r="160" spans="1:3" ht="63">
      <c r="A160" s="56">
        <v>283</v>
      </c>
      <c r="B160" s="37" t="s">
        <v>550</v>
      </c>
      <c r="C160" s="39" t="s">
        <v>551</v>
      </c>
    </row>
    <row r="161" spans="1:3" ht="63">
      <c r="A161" s="56">
        <v>283</v>
      </c>
      <c r="B161" s="37" t="s">
        <v>365</v>
      </c>
      <c r="C161" s="39" t="s">
        <v>375</v>
      </c>
    </row>
    <row r="162" spans="1:3" ht="19.5" customHeight="1">
      <c r="A162" s="56">
        <v>283</v>
      </c>
      <c r="B162" s="37" t="s">
        <v>552</v>
      </c>
      <c r="C162" s="39" t="s">
        <v>193</v>
      </c>
    </row>
    <row r="163" spans="1:3" ht="63">
      <c r="A163" s="56">
        <v>283</v>
      </c>
      <c r="B163" s="37" t="s">
        <v>553</v>
      </c>
      <c r="C163" s="39" t="s">
        <v>212</v>
      </c>
    </row>
    <row r="164" spans="1:3" ht="31.5">
      <c r="A164" s="82">
        <v>283</v>
      </c>
      <c r="B164" s="86" t="s">
        <v>554</v>
      </c>
      <c r="C164" s="39" t="s">
        <v>555</v>
      </c>
    </row>
    <row r="165" spans="1:3" ht="47.25">
      <c r="A165" s="82">
        <v>283</v>
      </c>
      <c r="B165" s="86" t="s">
        <v>556</v>
      </c>
      <c r="C165" s="39" t="s">
        <v>557</v>
      </c>
    </row>
    <row r="166" spans="1:3" ht="63">
      <c r="A166" s="56">
        <v>283</v>
      </c>
      <c r="B166" s="37" t="s">
        <v>558</v>
      </c>
      <c r="C166" s="39" t="s">
        <v>559</v>
      </c>
    </row>
    <row r="167" spans="1:3" ht="94.5">
      <c r="A167" s="56">
        <v>283</v>
      </c>
      <c r="B167" s="87" t="s">
        <v>560</v>
      </c>
      <c r="C167" s="39" t="s">
        <v>215</v>
      </c>
    </row>
    <row r="168" spans="1:3" ht="47.25">
      <c r="A168" s="56">
        <v>283</v>
      </c>
      <c r="B168" s="87" t="s">
        <v>561</v>
      </c>
      <c r="C168" s="39" t="s">
        <v>562</v>
      </c>
    </row>
    <row r="169" spans="1:3" ht="78.75">
      <c r="A169" s="56">
        <v>283</v>
      </c>
      <c r="B169" s="87" t="s">
        <v>563</v>
      </c>
      <c r="C169" s="39" t="s">
        <v>217</v>
      </c>
    </row>
    <row r="170" spans="1:3" ht="31.5">
      <c r="A170" s="56">
        <v>283</v>
      </c>
      <c r="B170" s="37" t="s">
        <v>564</v>
      </c>
      <c r="C170" s="39" t="s">
        <v>565</v>
      </c>
    </row>
    <row r="171" spans="1:3" ht="31.5">
      <c r="A171" s="56">
        <v>283</v>
      </c>
      <c r="B171" s="37" t="s">
        <v>566</v>
      </c>
      <c r="C171" s="39" t="s">
        <v>567</v>
      </c>
    </row>
    <row r="172" spans="1:3" ht="47.25">
      <c r="A172" s="56">
        <v>283</v>
      </c>
      <c r="B172" s="37" t="s">
        <v>568</v>
      </c>
      <c r="C172" s="39" t="s">
        <v>569</v>
      </c>
    </row>
    <row r="173" spans="1:3" ht="31.5">
      <c r="A173" s="56">
        <v>283</v>
      </c>
      <c r="B173" s="37" t="s">
        <v>570</v>
      </c>
      <c r="C173" s="39" t="s">
        <v>235</v>
      </c>
    </row>
    <row r="174" spans="1:3" ht="84" customHeight="1">
      <c r="A174" s="56">
        <v>283</v>
      </c>
      <c r="B174" s="37" t="s">
        <v>571</v>
      </c>
      <c r="C174" s="39" t="s">
        <v>572</v>
      </c>
    </row>
    <row r="175" spans="1:3" ht="63">
      <c r="A175" s="56">
        <v>283</v>
      </c>
      <c r="B175" s="37" t="s">
        <v>573</v>
      </c>
      <c r="C175" s="39" t="s">
        <v>312</v>
      </c>
    </row>
    <row r="176" spans="1:3" ht="63">
      <c r="A176" s="56">
        <v>283</v>
      </c>
      <c r="B176" s="37" t="s">
        <v>574</v>
      </c>
      <c r="C176" s="39" t="s">
        <v>314</v>
      </c>
    </row>
    <row r="177" spans="1:3" ht="36.75" customHeight="1">
      <c r="A177" s="56">
        <v>283</v>
      </c>
      <c r="B177" s="37" t="s">
        <v>575</v>
      </c>
      <c r="C177" s="39" t="s">
        <v>328</v>
      </c>
    </row>
    <row r="178" spans="1:3" ht="31.5">
      <c r="A178" s="56">
        <v>283</v>
      </c>
      <c r="B178" s="37" t="s">
        <v>576</v>
      </c>
      <c r="C178" s="39" t="s">
        <v>330</v>
      </c>
    </row>
    <row r="179" spans="1:3" ht="47.25">
      <c r="A179" s="56">
        <v>283</v>
      </c>
      <c r="B179" s="37" t="s">
        <v>577</v>
      </c>
      <c r="C179" s="39" t="s">
        <v>578</v>
      </c>
    </row>
    <row r="180" spans="1:3" ht="63">
      <c r="A180" s="56">
        <v>283</v>
      </c>
      <c r="B180" s="37" t="s">
        <v>579</v>
      </c>
      <c r="C180" s="39" t="s">
        <v>580</v>
      </c>
    </row>
    <row r="181" spans="1:3" ht="22.5" customHeight="1">
      <c r="A181" s="104">
        <v>284</v>
      </c>
      <c r="B181" s="105"/>
      <c r="C181" s="58" t="s">
        <v>581</v>
      </c>
    </row>
    <row r="182" spans="1:3" ht="31.5">
      <c r="A182" s="56">
        <v>284</v>
      </c>
      <c r="B182" s="37" t="s">
        <v>582</v>
      </c>
      <c r="C182" s="39" t="s">
        <v>583</v>
      </c>
    </row>
    <row r="183" spans="1:3" ht="31.5">
      <c r="A183" s="56">
        <v>284</v>
      </c>
      <c r="B183" s="37" t="s">
        <v>584</v>
      </c>
      <c r="C183" s="39" t="s">
        <v>585</v>
      </c>
    </row>
    <row r="184" spans="1:3" ht="72" customHeight="1">
      <c r="A184" s="56">
        <v>284</v>
      </c>
      <c r="B184" s="37" t="s">
        <v>586</v>
      </c>
      <c r="C184" s="39" t="s">
        <v>587</v>
      </c>
    </row>
    <row r="185" spans="1:3" ht="31.5">
      <c r="A185" s="56">
        <v>284</v>
      </c>
      <c r="B185" s="37" t="s">
        <v>588</v>
      </c>
      <c r="C185" s="39" t="s">
        <v>202</v>
      </c>
    </row>
    <row r="186" spans="1:3" ht="31.5">
      <c r="A186" s="56">
        <v>284</v>
      </c>
      <c r="B186" s="37" t="s">
        <v>589</v>
      </c>
      <c r="C186" s="39" t="s">
        <v>204</v>
      </c>
    </row>
    <row r="187" spans="1:3" ht="47.25">
      <c r="A187" s="56">
        <v>284</v>
      </c>
      <c r="B187" s="37" t="s">
        <v>590</v>
      </c>
      <c r="C187" s="39" t="s">
        <v>206</v>
      </c>
    </row>
    <row r="188" spans="1:3" ht="21.75" customHeight="1">
      <c r="A188" s="56">
        <v>284</v>
      </c>
      <c r="B188" s="37" t="s">
        <v>591</v>
      </c>
      <c r="C188" s="39" t="s">
        <v>592</v>
      </c>
    </row>
    <row r="189" spans="1:3" ht="78.75">
      <c r="A189" s="56">
        <v>284</v>
      </c>
      <c r="B189" s="37" t="s">
        <v>593</v>
      </c>
      <c r="C189" s="39" t="s">
        <v>594</v>
      </c>
    </row>
    <row r="190" spans="1:3" ht="31.5">
      <c r="A190" s="95" t="s">
        <v>595</v>
      </c>
      <c r="B190" s="96"/>
      <c r="C190" s="58" t="s">
        <v>596</v>
      </c>
    </row>
    <row r="191" spans="1:3" ht="47.25">
      <c r="A191" s="56">
        <v>285</v>
      </c>
      <c r="B191" s="37" t="s">
        <v>597</v>
      </c>
      <c r="C191" s="39" t="s">
        <v>275</v>
      </c>
    </row>
    <row r="192" spans="1:3" ht="31.5">
      <c r="A192" s="56">
        <v>285</v>
      </c>
      <c r="B192" s="37" t="s">
        <v>598</v>
      </c>
      <c r="C192" s="39" t="s">
        <v>277</v>
      </c>
    </row>
    <row r="193" spans="1:3" ht="47.25">
      <c r="A193" s="56">
        <v>285</v>
      </c>
      <c r="B193" s="37" t="s">
        <v>599</v>
      </c>
      <c r="C193" s="39" t="s">
        <v>308</v>
      </c>
    </row>
    <row r="194" spans="1:3" ht="63">
      <c r="A194" s="56">
        <v>285</v>
      </c>
      <c r="B194" s="69" t="s">
        <v>600</v>
      </c>
      <c r="C194" s="39" t="s">
        <v>601</v>
      </c>
    </row>
    <row r="195" spans="1:3" ht="47.25">
      <c r="A195" s="56">
        <v>285</v>
      </c>
      <c r="B195" s="69" t="s">
        <v>602</v>
      </c>
      <c r="C195" s="39" t="s">
        <v>316</v>
      </c>
    </row>
    <row r="196" spans="1:3" ht="63">
      <c r="A196" s="56">
        <v>285</v>
      </c>
      <c r="B196" s="37" t="s">
        <v>603</v>
      </c>
      <c r="C196" s="39" t="s">
        <v>318</v>
      </c>
    </row>
    <row r="197" spans="1:3" ht="31.5">
      <c r="A197" s="56">
        <v>285</v>
      </c>
      <c r="B197" s="37" t="s">
        <v>604</v>
      </c>
      <c r="C197" s="39" t="s">
        <v>320</v>
      </c>
    </row>
    <row r="198" spans="1:3" ht="63">
      <c r="A198" s="56">
        <v>285</v>
      </c>
      <c r="B198" s="37" t="s">
        <v>605</v>
      </c>
      <c r="C198" s="39" t="s">
        <v>606</v>
      </c>
    </row>
    <row r="199" spans="1:3" ht="78.75">
      <c r="A199" s="56">
        <v>285</v>
      </c>
      <c r="B199" s="37" t="s">
        <v>607</v>
      </c>
      <c r="C199" s="39" t="s">
        <v>608</v>
      </c>
    </row>
    <row r="200" spans="1:3" ht="47.25">
      <c r="A200" s="56">
        <v>285</v>
      </c>
      <c r="B200" s="69" t="s">
        <v>609</v>
      </c>
      <c r="C200" s="39" t="s">
        <v>326</v>
      </c>
    </row>
    <row r="201" spans="1:3" ht="63">
      <c r="A201" s="56">
        <v>285</v>
      </c>
      <c r="B201" s="69" t="s">
        <v>610</v>
      </c>
      <c r="C201" s="39" t="s">
        <v>611</v>
      </c>
    </row>
    <row r="202" spans="1:3" ht="63">
      <c r="A202" s="56">
        <v>285</v>
      </c>
      <c r="B202" s="69" t="s">
        <v>612</v>
      </c>
      <c r="C202" s="39" t="s">
        <v>613</v>
      </c>
    </row>
    <row r="203" spans="1:3" ht="31.5">
      <c r="A203" s="56">
        <v>285</v>
      </c>
      <c r="B203" s="69" t="s">
        <v>614</v>
      </c>
      <c r="C203" s="39" t="s">
        <v>615</v>
      </c>
    </row>
    <row r="204" spans="1:3" ht="47.25">
      <c r="A204" s="56">
        <v>285</v>
      </c>
      <c r="B204" s="69" t="s">
        <v>616</v>
      </c>
      <c r="C204" s="39" t="s">
        <v>617</v>
      </c>
    </row>
    <row r="205" spans="1:3" ht="94.5">
      <c r="A205" s="56">
        <v>285</v>
      </c>
      <c r="B205" s="69" t="s">
        <v>618</v>
      </c>
      <c r="C205" s="39" t="s">
        <v>619</v>
      </c>
    </row>
    <row r="206" spans="1:3" ht="94.5">
      <c r="A206" s="56">
        <v>285</v>
      </c>
      <c r="B206" s="69" t="s">
        <v>620</v>
      </c>
      <c r="C206" s="39" t="s">
        <v>621</v>
      </c>
    </row>
    <row r="207" spans="1:3" ht="110.25">
      <c r="A207" s="56">
        <v>285</v>
      </c>
      <c r="B207" s="69" t="s">
        <v>622</v>
      </c>
      <c r="C207" s="39" t="s">
        <v>623</v>
      </c>
    </row>
    <row r="208" spans="1:3" ht="47.25">
      <c r="A208" s="56">
        <v>285</v>
      </c>
      <c r="B208" s="69" t="s">
        <v>624</v>
      </c>
      <c r="C208" s="39" t="s">
        <v>625</v>
      </c>
    </row>
    <row r="209" spans="1:3" ht="31.5">
      <c r="A209" s="104">
        <v>287</v>
      </c>
      <c r="B209" s="105"/>
      <c r="C209" s="58" t="s">
        <v>626</v>
      </c>
    </row>
    <row r="210" spans="1:3" ht="31.5">
      <c r="A210" s="56">
        <v>287</v>
      </c>
      <c r="B210" s="37" t="s">
        <v>627</v>
      </c>
      <c r="C210" s="39" t="s">
        <v>555</v>
      </c>
    </row>
    <row r="211" spans="1:3" ht="63">
      <c r="A211" s="56">
        <v>287</v>
      </c>
      <c r="B211" s="37" t="s">
        <v>628</v>
      </c>
      <c r="C211" s="39" t="s">
        <v>629</v>
      </c>
    </row>
    <row r="212" spans="1:3" ht="47.25">
      <c r="A212" s="56">
        <v>287</v>
      </c>
      <c r="B212" s="69" t="s">
        <v>630</v>
      </c>
      <c r="C212" s="39" t="s">
        <v>631</v>
      </c>
    </row>
    <row r="213" spans="1:3" ht="24" customHeight="1">
      <c r="A213" s="104">
        <v>288</v>
      </c>
      <c r="B213" s="105"/>
      <c r="C213" s="58" t="s">
        <v>632</v>
      </c>
    </row>
    <row r="214" spans="1:3" ht="63">
      <c r="A214" s="84">
        <v>288</v>
      </c>
      <c r="B214" s="85" t="s">
        <v>519</v>
      </c>
      <c r="C214" s="39" t="s">
        <v>74</v>
      </c>
    </row>
    <row r="215" spans="1:3" ht="31.5">
      <c r="A215" s="56">
        <v>288</v>
      </c>
      <c r="B215" s="37" t="s">
        <v>633</v>
      </c>
      <c r="C215" s="39" t="s">
        <v>634</v>
      </c>
    </row>
    <row r="216" spans="1:3" ht="31.5">
      <c r="A216" s="56">
        <v>288</v>
      </c>
      <c r="B216" s="37" t="s">
        <v>564</v>
      </c>
      <c r="C216" s="39" t="s">
        <v>565</v>
      </c>
    </row>
    <row r="217" spans="1:3" ht="63">
      <c r="A217" s="56">
        <v>288</v>
      </c>
      <c r="B217" s="37" t="s">
        <v>635</v>
      </c>
      <c r="C217" s="39" t="s">
        <v>636</v>
      </c>
    </row>
    <row r="218" spans="1:3" ht="47.25">
      <c r="A218" s="56">
        <v>288</v>
      </c>
      <c r="B218" s="37" t="s">
        <v>637</v>
      </c>
      <c r="C218" s="39" t="s">
        <v>638</v>
      </c>
    </row>
    <row r="219" spans="1:3" ht="63">
      <c r="A219" s="56">
        <v>288</v>
      </c>
      <c r="B219" s="37" t="s">
        <v>639</v>
      </c>
      <c r="C219" s="39" t="s">
        <v>223</v>
      </c>
    </row>
    <row r="220" spans="1:3" ht="47.25">
      <c r="A220" s="56">
        <v>288</v>
      </c>
      <c r="B220" s="37" t="s">
        <v>640</v>
      </c>
      <c r="C220" s="39" t="s">
        <v>641</v>
      </c>
    </row>
    <row r="221" spans="1:3" ht="31.5">
      <c r="A221" s="56">
        <v>288</v>
      </c>
      <c r="B221" s="37" t="s">
        <v>642</v>
      </c>
      <c r="C221" s="39" t="s">
        <v>643</v>
      </c>
    </row>
    <row r="222" spans="1:3" ht="63">
      <c r="A222" s="56">
        <v>288</v>
      </c>
      <c r="B222" s="37" t="s">
        <v>644</v>
      </c>
      <c r="C222" s="39" t="s">
        <v>310</v>
      </c>
    </row>
    <row r="223" spans="1:3" ht="70.5" customHeight="1">
      <c r="A223" s="56">
        <v>288</v>
      </c>
      <c r="B223" s="37" t="s">
        <v>645</v>
      </c>
      <c r="C223" s="39" t="s">
        <v>336</v>
      </c>
    </row>
    <row r="224" spans="1:3" ht="65.25" customHeight="1">
      <c r="A224" s="88">
        <v>288</v>
      </c>
      <c r="B224" s="37" t="s">
        <v>646</v>
      </c>
      <c r="C224" s="39" t="s">
        <v>647</v>
      </c>
    </row>
    <row r="225" spans="1:3" ht="24.75" customHeight="1">
      <c r="A225" s="104">
        <v>289</v>
      </c>
      <c r="B225" s="105"/>
      <c r="C225" s="58" t="s">
        <v>648</v>
      </c>
    </row>
    <row r="226" spans="1:3" ht="22.5" customHeight="1">
      <c r="A226" s="56">
        <v>289</v>
      </c>
      <c r="B226" s="89" t="s">
        <v>649</v>
      </c>
      <c r="C226" s="39" t="s">
        <v>650</v>
      </c>
    </row>
    <row r="227" spans="1:3" ht="23.25" customHeight="1">
      <c r="A227" s="104">
        <v>291</v>
      </c>
      <c r="B227" s="105"/>
      <c r="C227" s="58" t="s">
        <v>651</v>
      </c>
    </row>
    <row r="228" spans="1:3" ht="18.75" customHeight="1">
      <c r="A228" s="104">
        <v>292</v>
      </c>
      <c r="B228" s="105"/>
      <c r="C228" s="58" t="s">
        <v>652</v>
      </c>
    </row>
    <row r="229" spans="1:3" ht="31.5">
      <c r="A229" s="104">
        <v>318</v>
      </c>
      <c r="B229" s="105"/>
      <c r="C229" s="58" t="s">
        <v>653</v>
      </c>
    </row>
    <row r="230" spans="1:3" ht="63">
      <c r="A230" s="88">
        <v>318</v>
      </c>
      <c r="B230" s="81" t="s">
        <v>365</v>
      </c>
      <c r="C230" s="72" t="s">
        <v>654</v>
      </c>
    </row>
    <row r="231" spans="1:3" ht="31.5">
      <c r="A231" s="104">
        <v>321</v>
      </c>
      <c r="B231" s="105"/>
      <c r="C231" s="58" t="s">
        <v>655</v>
      </c>
    </row>
    <row r="232" spans="1:3" ht="47.25">
      <c r="A232" s="56">
        <v>321</v>
      </c>
      <c r="B232" s="56" t="s">
        <v>656</v>
      </c>
      <c r="C232" s="39" t="s">
        <v>657</v>
      </c>
    </row>
    <row r="233" spans="1:3" ht="31.5">
      <c r="A233" s="56">
        <v>321</v>
      </c>
      <c r="B233" s="56" t="s">
        <v>658</v>
      </c>
      <c r="C233" s="39" t="s">
        <v>659</v>
      </c>
    </row>
    <row r="234" spans="1:3" ht="78.75">
      <c r="A234" s="56">
        <v>321</v>
      </c>
      <c r="B234" s="37" t="s">
        <v>660</v>
      </c>
      <c r="C234" s="39" t="s">
        <v>661</v>
      </c>
    </row>
    <row r="235" spans="1:3" ht="78.75">
      <c r="A235" s="56">
        <v>321</v>
      </c>
      <c r="B235" s="37" t="s">
        <v>662</v>
      </c>
      <c r="C235" s="39" t="s">
        <v>663</v>
      </c>
    </row>
    <row r="236" spans="1:3" ht="78.75">
      <c r="A236" s="56">
        <v>321</v>
      </c>
      <c r="B236" s="37" t="s">
        <v>373</v>
      </c>
      <c r="C236" s="39" t="s">
        <v>374</v>
      </c>
    </row>
    <row r="237" spans="1:3" ht="78.75">
      <c r="A237" s="56">
        <v>321</v>
      </c>
      <c r="B237" s="37" t="s">
        <v>380</v>
      </c>
      <c r="C237" s="39" t="s">
        <v>381</v>
      </c>
    </row>
    <row r="238" spans="1:3" ht="63">
      <c r="A238" s="88">
        <v>321</v>
      </c>
      <c r="B238" s="81" t="s">
        <v>365</v>
      </c>
      <c r="C238" s="72" t="s">
        <v>654</v>
      </c>
    </row>
    <row r="239" spans="1:3" ht="21.75" customHeight="1">
      <c r="A239" s="104">
        <v>322</v>
      </c>
      <c r="B239" s="105"/>
      <c r="C239" s="58" t="s">
        <v>664</v>
      </c>
    </row>
    <row r="240" spans="1:3" ht="63">
      <c r="A240" s="56">
        <v>322</v>
      </c>
      <c r="B240" s="71" t="s">
        <v>665</v>
      </c>
      <c r="C240" s="39" t="s">
        <v>654</v>
      </c>
    </row>
    <row r="241" spans="1:3" ht="31.5">
      <c r="A241" s="104">
        <v>388</v>
      </c>
      <c r="B241" s="105"/>
      <c r="C241" s="58" t="s">
        <v>666</v>
      </c>
    </row>
    <row r="242" spans="1:3" ht="21.75" customHeight="1">
      <c r="A242" s="104">
        <v>415</v>
      </c>
      <c r="B242" s="105"/>
      <c r="C242" s="58" t="s">
        <v>667</v>
      </c>
    </row>
    <row r="243" spans="1:3" ht="63">
      <c r="A243" s="88">
        <v>415</v>
      </c>
      <c r="B243" s="73" t="s">
        <v>668</v>
      </c>
      <c r="C243" s="39" t="s">
        <v>654</v>
      </c>
    </row>
    <row r="244" spans="1:3" ht="31.5">
      <c r="A244" s="104">
        <v>498</v>
      </c>
      <c r="B244" s="105"/>
      <c r="C244" s="58" t="s">
        <v>669</v>
      </c>
    </row>
    <row r="245" spans="1:3" ht="63">
      <c r="A245" s="98"/>
      <c r="B245" s="99"/>
      <c r="C245" s="58" t="s">
        <v>670</v>
      </c>
    </row>
    <row r="246" spans="1:3" ht="63">
      <c r="A246" s="84"/>
      <c r="B246" s="85" t="s">
        <v>519</v>
      </c>
      <c r="C246" s="39" t="s">
        <v>671</v>
      </c>
    </row>
    <row r="247" spans="1:3" ht="47.25">
      <c r="A247" s="88"/>
      <c r="B247" s="37" t="s">
        <v>672</v>
      </c>
      <c r="C247" s="39" t="s">
        <v>673</v>
      </c>
    </row>
    <row r="248" spans="1:3" ht="47.25">
      <c r="A248" s="88"/>
      <c r="B248" s="37" t="s">
        <v>536</v>
      </c>
      <c r="C248" s="39" t="s">
        <v>537</v>
      </c>
    </row>
    <row r="249" spans="1:3" ht="31.5">
      <c r="A249" s="88"/>
      <c r="B249" s="37" t="s">
        <v>633</v>
      </c>
      <c r="C249" s="39" t="s">
        <v>94</v>
      </c>
    </row>
    <row r="250" spans="1:3" ht="31.5">
      <c r="A250" s="88"/>
      <c r="B250" s="37" t="s">
        <v>674</v>
      </c>
      <c r="C250" s="39" t="s">
        <v>102</v>
      </c>
    </row>
    <row r="251" spans="1:3" ht="21" customHeight="1">
      <c r="A251" s="88"/>
      <c r="B251" s="37" t="s">
        <v>675</v>
      </c>
      <c r="C251" s="39" t="s">
        <v>106</v>
      </c>
    </row>
    <row r="252" spans="1:3" ht="78.75">
      <c r="A252" s="88"/>
      <c r="B252" s="37" t="s">
        <v>676</v>
      </c>
      <c r="C252" s="39" t="s">
        <v>116</v>
      </c>
    </row>
    <row r="253" spans="1:3" ht="78.75">
      <c r="A253" s="88"/>
      <c r="B253" s="37" t="s">
        <v>677</v>
      </c>
      <c r="C253" s="39" t="s">
        <v>121</v>
      </c>
    </row>
    <row r="254" spans="1:3" ht="47.25">
      <c r="A254" s="88"/>
      <c r="B254" s="37" t="s">
        <v>678</v>
      </c>
      <c r="C254" s="39" t="s">
        <v>679</v>
      </c>
    </row>
    <row r="255" spans="1:3" ht="47.25">
      <c r="A255" s="56"/>
      <c r="B255" s="37" t="s">
        <v>680</v>
      </c>
      <c r="C255" s="39" t="s">
        <v>681</v>
      </c>
    </row>
    <row r="256" spans="1:3" ht="47.25">
      <c r="A256" s="56"/>
      <c r="B256" s="37" t="s">
        <v>682</v>
      </c>
      <c r="C256" s="39" t="s">
        <v>683</v>
      </c>
    </row>
    <row r="257" spans="1:3" ht="47.25">
      <c r="A257" s="56"/>
      <c r="B257" s="37" t="s">
        <v>684</v>
      </c>
      <c r="C257" s="39" t="s">
        <v>685</v>
      </c>
    </row>
    <row r="258" spans="1:3" ht="78.75">
      <c r="A258" s="88"/>
      <c r="B258" s="37" t="s">
        <v>686</v>
      </c>
      <c r="C258" s="39" t="s">
        <v>687</v>
      </c>
    </row>
    <row r="259" spans="1:3" ht="94.5">
      <c r="A259" s="88"/>
      <c r="B259" s="37" t="s">
        <v>688</v>
      </c>
      <c r="C259" s="39" t="s">
        <v>689</v>
      </c>
    </row>
    <row r="260" spans="1:3" ht="78.75">
      <c r="A260" s="88"/>
      <c r="B260" s="37" t="s">
        <v>660</v>
      </c>
      <c r="C260" s="39" t="s">
        <v>690</v>
      </c>
    </row>
    <row r="261" spans="1:3" ht="78.75">
      <c r="A261" s="88"/>
      <c r="B261" s="37" t="s">
        <v>662</v>
      </c>
      <c r="C261" s="39" t="s">
        <v>691</v>
      </c>
    </row>
    <row r="262" spans="1:3" ht="78.75">
      <c r="A262" s="88"/>
      <c r="B262" s="37" t="s">
        <v>692</v>
      </c>
      <c r="C262" s="39" t="s">
        <v>693</v>
      </c>
    </row>
    <row r="263" spans="1:3" ht="63">
      <c r="A263" s="88"/>
      <c r="B263" s="37" t="s">
        <v>694</v>
      </c>
      <c r="C263" s="39" t="s">
        <v>695</v>
      </c>
    </row>
    <row r="264" spans="1:3" ht="78.75">
      <c r="A264" s="88"/>
      <c r="B264" s="37" t="s">
        <v>696</v>
      </c>
      <c r="C264" s="39" t="s">
        <v>697</v>
      </c>
    </row>
    <row r="265" spans="1:3" ht="94.5">
      <c r="A265" s="88"/>
      <c r="B265" s="37" t="s">
        <v>698</v>
      </c>
      <c r="C265" s="39" t="s">
        <v>699</v>
      </c>
    </row>
    <row r="266" spans="1:3" ht="110.25">
      <c r="A266" s="88"/>
      <c r="B266" s="37" t="s">
        <v>700</v>
      </c>
      <c r="C266" s="39" t="s">
        <v>701</v>
      </c>
    </row>
    <row r="267" spans="1:3" ht="78.75">
      <c r="A267" s="59"/>
      <c r="B267" s="37" t="s">
        <v>702</v>
      </c>
      <c r="C267" s="39" t="s">
        <v>703</v>
      </c>
    </row>
    <row r="268" spans="1:3" ht="78.75">
      <c r="A268" s="88"/>
      <c r="B268" s="37" t="s">
        <v>704</v>
      </c>
      <c r="C268" s="39" t="s">
        <v>705</v>
      </c>
    </row>
    <row r="269" spans="1:3" ht="47.25">
      <c r="A269" s="88"/>
      <c r="B269" s="37" t="s">
        <v>706</v>
      </c>
      <c r="C269" s="39" t="s">
        <v>707</v>
      </c>
    </row>
    <row r="270" spans="1:3" ht="78.75">
      <c r="A270" s="88"/>
      <c r="B270" s="37" t="s">
        <v>586</v>
      </c>
      <c r="C270" s="39" t="s">
        <v>587</v>
      </c>
    </row>
    <row r="271" spans="1:3" ht="63">
      <c r="A271" s="88"/>
      <c r="B271" s="37" t="s">
        <v>708</v>
      </c>
      <c r="C271" s="39" t="s">
        <v>709</v>
      </c>
    </row>
    <row r="272" spans="1:3" ht="63">
      <c r="A272" s="88"/>
      <c r="B272" s="37" t="s">
        <v>550</v>
      </c>
      <c r="C272" s="39" t="s">
        <v>710</v>
      </c>
    </row>
    <row r="273" spans="1:3" ht="47.25">
      <c r="A273" s="88"/>
      <c r="B273" s="37" t="s">
        <v>711</v>
      </c>
      <c r="C273" s="39" t="s">
        <v>712</v>
      </c>
    </row>
    <row r="274" spans="1:3" ht="47.25">
      <c r="A274" s="88"/>
      <c r="B274" s="37" t="s">
        <v>713</v>
      </c>
      <c r="C274" s="39" t="s">
        <v>714</v>
      </c>
    </row>
    <row r="275" spans="1:3" ht="78.75">
      <c r="A275" s="88"/>
      <c r="B275" s="37" t="s">
        <v>715</v>
      </c>
      <c r="C275" s="39" t="s">
        <v>716</v>
      </c>
    </row>
    <row r="276" spans="1:3" ht="47.25">
      <c r="A276" s="88"/>
      <c r="B276" s="37" t="s">
        <v>717</v>
      </c>
      <c r="C276" s="39" t="s">
        <v>718</v>
      </c>
    </row>
    <row r="277" spans="1:3" ht="63">
      <c r="A277" s="88"/>
      <c r="B277" s="37" t="s">
        <v>503</v>
      </c>
      <c r="C277" s="39" t="s">
        <v>719</v>
      </c>
    </row>
    <row r="278" spans="1:3" ht="141.75">
      <c r="A278" s="88"/>
      <c r="B278" s="37" t="s">
        <v>720</v>
      </c>
      <c r="C278" s="39" t="s">
        <v>721</v>
      </c>
    </row>
    <row r="279" spans="1:3" ht="126">
      <c r="A279" s="88"/>
      <c r="B279" s="37" t="s">
        <v>722</v>
      </c>
      <c r="C279" s="39" t="s">
        <v>723</v>
      </c>
    </row>
    <row r="280" spans="1:3" ht="94.5">
      <c r="A280" s="88"/>
      <c r="B280" s="37" t="s">
        <v>724</v>
      </c>
      <c r="C280" s="39" t="s">
        <v>725</v>
      </c>
    </row>
    <row r="281" spans="1:3" ht="63">
      <c r="A281" s="88"/>
      <c r="B281" s="37" t="s">
        <v>726</v>
      </c>
      <c r="C281" s="39" t="s">
        <v>727</v>
      </c>
    </row>
    <row r="282" spans="1:3" ht="47.25">
      <c r="A282" s="88"/>
      <c r="B282" s="37" t="s">
        <v>713</v>
      </c>
      <c r="C282" s="39" t="s">
        <v>714</v>
      </c>
    </row>
    <row r="283" spans="1:3" ht="63">
      <c r="A283" s="88"/>
      <c r="B283" s="37" t="s">
        <v>365</v>
      </c>
      <c r="C283" s="39" t="s">
        <v>375</v>
      </c>
    </row>
    <row r="284" spans="1:3" ht="63">
      <c r="A284" s="88"/>
      <c r="B284" s="37" t="s">
        <v>728</v>
      </c>
      <c r="C284" s="39" t="s">
        <v>729</v>
      </c>
    </row>
    <row r="285" spans="1:3" ht="18.75" customHeight="1">
      <c r="A285" s="88"/>
      <c r="B285" s="37" t="s">
        <v>730</v>
      </c>
      <c r="C285" s="39" t="s">
        <v>731</v>
      </c>
    </row>
    <row r="286" spans="1:3" ht="18.75" customHeight="1">
      <c r="A286" s="88"/>
      <c r="B286" s="37" t="s">
        <v>552</v>
      </c>
      <c r="C286" s="39" t="s">
        <v>193</v>
      </c>
    </row>
    <row r="287" spans="1:3" ht="18.75" customHeight="1">
      <c r="A287" s="88"/>
      <c r="B287" s="37" t="s">
        <v>732</v>
      </c>
      <c r="C287" s="39" t="s">
        <v>733</v>
      </c>
    </row>
    <row r="288" spans="1:3" ht="18.75" customHeight="1">
      <c r="A288" s="88"/>
      <c r="B288" s="37" t="s">
        <v>734</v>
      </c>
      <c r="C288" s="90" t="s">
        <v>735</v>
      </c>
    </row>
    <row r="289" spans="1:3" ht="31.5">
      <c r="A289" s="56"/>
      <c r="B289" s="37" t="s">
        <v>554</v>
      </c>
      <c r="C289" s="39" t="s">
        <v>555</v>
      </c>
    </row>
    <row r="290" spans="1:3">
      <c r="A290" s="88"/>
      <c r="B290" s="37" t="s">
        <v>736</v>
      </c>
      <c r="C290" s="39" t="s">
        <v>737</v>
      </c>
    </row>
    <row r="291" spans="1:3" ht="31.5">
      <c r="A291" s="91"/>
      <c r="B291" s="37" t="s">
        <v>738</v>
      </c>
      <c r="C291" s="39" t="s">
        <v>739</v>
      </c>
    </row>
    <row r="292" spans="1:3">
      <c r="A292" s="88"/>
      <c r="B292" s="37" t="s">
        <v>740</v>
      </c>
      <c r="C292" s="39" t="s">
        <v>741</v>
      </c>
    </row>
    <row r="293" spans="1:3" ht="31.5">
      <c r="A293" s="88"/>
      <c r="B293" s="37" t="s">
        <v>742</v>
      </c>
      <c r="C293" s="39" t="s">
        <v>743</v>
      </c>
    </row>
    <row r="294" spans="1:3" ht="31.5">
      <c r="A294" s="88"/>
      <c r="B294" s="37" t="s">
        <v>744</v>
      </c>
      <c r="C294" s="39" t="s">
        <v>745</v>
      </c>
    </row>
    <row r="295" spans="1:3" ht="47.25">
      <c r="A295" s="88"/>
      <c r="B295" s="37" t="s">
        <v>746</v>
      </c>
      <c r="C295" s="39" t="s">
        <v>347</v>
      </c>
    </row>
    <row r="296" spans="1:3" ht="31.5">
      <c r="A296" s="88"/>
      <c r="B296" s="37" t="s">
        <v>747</v>
      </c>
      <c r="C296" s="39" t="s">
        <v>748</v>
      </c>
    </row>
    <row r="297" spans="1:3" ht="63">
      <c r="A297" s="88"/>
      <c r="B297" s="37" t="s">
        <v>749</v>
      </c>
      <c r="C297" s="39" t="s">
        <v>750</v>
      </c>
    </row>
    <row r="298" spans="1:3" ht="33.75" customHeight="1">
      <c r="A298" s="88"/>
      <c r="B298" s="37" t="s">
        <v>751</v>
      </c>
      <c r="C298" s="39" t="s">
        <v>351</v>
      </c>
    </row>
    <row r="299" spans="1:3" ht="21.75" customHeight="1">
      <c r="A299" s="88"/>
      <c r="B299" s="37" t="s">
        <v>752</v>
      </c>
      <c r="C299" s="39" t="s">
        <v>753</v>
      </c>
    </row>
    <row r="300" spans="1:3" ht="31.5">
      <c r="A300" s="88"/>
      <c r="B300" s="37" t="s">
        <v>754</v>
      </c>
      <c r="C300" s="39" t="s">
        <v>755</v>
      </c>
    </row>
    <row r="301" spans="1:3" ht="31.5">
      <c r="A301" s="88"/>
      <c r="B301" s="37" t="s">
        <v>756</v>
      </c>
      <c r="C301" s="39" t="s">
        <v>757</v>
      </c>
    </row>
    <row r="302" spans="1:3" ht="31.5">
      <c r="A302" s="88"/>
      <c r="B302" s="37" t="s">
        <v>758</v>
      </c>
      <c r="C302" s="39" t="s">
        <v>759</v>
      </c>
    </row>
    <row r="303" spans="1:3" ht="63">
      <c r="A303" s="88"/>
      <c r="B303" s="37" t="s">
        <v>760</v>
      </c>
      <c r="C303" s="39" t="s">
        <v>761</v>
      </c>
    </row>
    <row r="304" spans="1:3" ht="47.25">
      <c r="A304" s="88"/>
      <c r="B304" s="37" t="s">
        <v>762</v>
      </c>
      <c r="C304" s="39" t="s">
        <v>763</v>
      </c>
    </row>
    <row r="305" spans="1:3" ht="22.5" customHeight="1">
      <c r="A305" s="106" t="s">
        <v>764</v>
      </c>
      <c r="B305" s="106"/>
      <c r="C305" s="106"/>
    </row>
    <row r="306" spans="1:3" ht="72" customHeight="1">
      <c r="A306" s="107" t="s">
        <v>765</v>
      </c>
      <c r="B306" s="107"/>
      <c r="C306" s="107"/>
    </row>
    <row r="307" spans="1:3" ht="54.75" customHeight="1">
      <c r="A307" s="107" t="s">
        <v>766</v>
      </c>
      <c r="B307" s="107"/>
      <c r="C307" s="107"/>
    </row>
    <row r="308" spans="1:3" ht="23.25" customHeight="1">
      <c r="A308" s="107" t="s">
        <v>767</v>
      </c>
      <c r="B308" s="107"/>
      <c r="C308" s="107"/>
    </row>
    <row r="309" spans="1:3">
      <c r="A309" s="92"/>
      <c r="B309" s="92"/>
      <c r="C309" s="93"/>
    </row>
  </sheetData>
  <mergeCells count="47">
    <mergeCell ref="A245:B245"/>
    <mergeCell ref="A305:C305"/>
    <mergeCell ref="A306:C306"/>
    <mergeCell ref="A307:C307"/>
    <mergeCell ref="A308:C308"/>
    <mergeCell ref="A244:B244"/>
    <mergeCell ref="A190:B190"/>
    <mergeCell ref="A209:B209"/>
    <mergeCell ref="A213:B213"/>
    <mergeCell ref="A225:B225"/>
    <mergeCell ref="A227:B227"/>
    <mergeCell ref="A228:B228"/>
    <mergeCell ref="A229:B229"/>
    <mergeCell ref="A231:B231"/>
    <mergeCell ref="A239:B239"/>
    <mergeCell ref="A241:B241"/>
    <mergeCell ref="A242:B242"/>
    <mergeCell ref="A181:B181"/>
    <mergeCell ref="A88:B88"/>
    <mergeCell ref="A96:B96"/>
    <mergeCell ref="A97:B97"/>
    <mergeCell ref="A101:B101"/>
    <mergeCell ref="A107:B107"/>
    <mergeCell ref="A109:B109"/>
    <mergeCell ref="A110:B110"/>
    <mergeCell ref="A111:B111"/>
    <mergeCell ref="A113:B113"/>
    <mergeCell ref="A126:B126"/>
    <mergeCell ref="A132:B132"/>
    <mergeCell ref="A87:B87"/>
    <mergeCell ref="A25:B25"/>
    <mergeCell ref="A28:B28"/>
    <mergeCell ref="A42:B42"/>
    <mergeCell ref="A45:B45"/>
    <mergeCell ref="A62:B62"/>
    <mergeCell ref="A67:B67"/>
    <mergeCell ref="A72:B72"/>
    <mergeCell ref="A78:B78"/>
    <mergeCell ref="A80:B80"/>
    <mergeCell ref="A84:B84"/>
    <mergeCell ref="A85:B85"/>
    <mergeCell ref="A19:B19"/>
    <mergeCell ref="A9:C9"/>
    <mergeCell ref="A10:B10"/>
    <mergeCell ref="C10:C11"/>
    <mergeCell ref="A12:B12"/>
    <mergeCell ref="A14:B14"/>
  </mergeCells>
  <hyperlinks>
    <hyperlink ref="C46" r:id="rId1" display="consultantplus://offline/ref=0F3B78C7FC6FEDA8DD034BF95C01BDBB5A3AD0523E2123E99B365CC999E7862C2758A8033624A2155BCA81463EE34975E724685CF7BE806AY4U4M"/>
    <hyperlink ref="C47" r:id="rId2" display="consultantplus://offline/ref=3C3A831E8FE65CCC71179544A7880CE78FA04D3B38A54BF794E1ADB658ABB577AE4CF8BB66C649D49699DAFC0918A6405056C44F012E3C81xBU6M"/>
    <hyperlink ref="C48" r:id="rId3" display="consultantplus://offline/ref=D42EAC7BD398020209D35F6AF6672FBA6F13F77B84F225875A8095FA102A9B2D8E358CD609751112B9E7A4869E64DFF883BAA8D38BAB06D8YDV9M"/>
    <hyperlink ref="C54" r:id="rId4" display="consultantplus://offline/ref=A5C545EE8C1C93B0B058E1FFE19DF454C219EB0B98198F2DC0D7B691EFFF64CC26DC8ECE4D9F7B181B1727911B979A94C0CB426D4AE9j9HFG"/>
    <hyperlink ref="C57" r:id="rId5" display="consultantplus://offline/ref=64FC3C9F96C0230A0CECA4E56C028B5E86A06F799E50F1FABBE4A6CFAC6E9A2AB2A69A82FE33DE9CACC0441FC29EF02FFBFA7ABCF960A970JDh7G"/>
    <hyperlink ref="C59" r:id="rId6" display="consultantplus://offline/ref=64FC3C9F96C0230A0CECA4E56C028B5E86A06F799E50F1FABBE4A6CFAC6E9A2AB2A69A82FE33DE9CACC0441FC29EF02FFBFA7ABCF960A970JDh7G"/>
    <hyperlink ref="C60" r:id="rId7" display="consultantplus://offline/ref=7F466C8183FCA1E10C6849D20779ACC8DB2916DF44B451973DCE5E74F2176D41EFC7BB21006FF632C7EAA866C589DB8115B3B41C71482D1CUEWFM"/>
    <hyperlink ref="C63" r:id="rId8" display="consultantplus://offline/ref=0F3B78C7FC6FEDA8DD034BF95C01BDBB5A3AD0523E2123E99B365CC999E7862C2758A8033624A2155BCA81463EE34975E724685CF7BE806AY4U4M"/>
    <hyperlink ref="C50" r:id="rId9" display="consultantplus://offline/ref=988EC015ECBBF128B41797C3F93EFEE418A639455C871F0F56FDEF5480375203D55CBFEB8F11FA2C863F8EB8F7B01CF71C7C854735E60A15i2XAK"/>
  </hyperlinks>
  <pageMargins left="1.0629921259842521" right="0.27559055118110237" top="0.43307086614173229" bottom="0.35433070866141736" header="0.31496062992125984" footer="0.31496062992125984"/>
  <pageSetup paperSize="9" scale="75" orientation="portrait" r:id="rId10"/>
  <colBreaks count="1" manualBreakCount="1">
    <brk id="3" max="305" man="1"/>
  </colBreaks>
</worksheet>
</file>

<file path=xl/worksheets/sheet2.xml><?xml version="1.0" encoding="utf-8"?>
<worksheet xmlns="http://schemas.openxmlformats.org/spreadsheetml/2006/main" xmlns:r="http://schemas.openxmlformats.org/officeDocument/2006/relationships">
  <dimension ref="A1:O224"/>
  <sheetViews>
    <sheetView zoomScale="80" zoomScaleNormal="80" workbookViewId="0">
      <selection activeCell="A4" sqref="A4:E4"/>
    </sheetView>
  </sheetViews>
  <sheetFormatPr defaultColWidth="9.140625" defaultRowHeight="15.75"/>
  <cols>
    <col min="1" max="1" width="30.28515625" style="32" customWidth="1"/>
    <col min="2" max="2" width="78.140625" style="50" customWidth="1"/>
    <col min="3" max="3" width="13.42578125" style="32" customWidth="1"/>
    <col min="4" max="4" width="13.28515625" style="32" customWidth="1"/>
    <col min="5" max="5" width="13.42578125" style="32" customWidth="1"/>
    <col min="6" max="7" width="13.85546875" style="32" customWidth="1"/>
    <col min="8" max="8" width="9.140625" style="6"/>
    <col min="9" max="9" width="73.28515625" style="6" customWidth="1"/>
    <col min="10" max="10" width="15.85546875" style="6" customWidth="1"/>
    <col min="11" max="11" width="11" style="6" customWidth="1"/>
    <col min="12" max="16384" width="9.140625" style="6"/>
  </cols>
  <sheetData>
    <row r="1" spans="1:7" s="2" customFormat="1">
      <c r="A1" s="1"/>
      <c r="B1" s="110" t="s">
        <v>769</v>
      </c>
      <c r="C1" s="110"/>
      <c r="D1" s="110"/>
      <c r="E1" s="110"/>
    </row>
    <row r="2" spans="1:7" s="2" customFormat="1">
      <c r="A2" s="3"/>
      <c r="B2" s="110" t="s">
        <v>768</v>
      </c>
      <c r="C2" s="110"/>
      <c r="D2" s="110"/>
      <c r="E2" s="110"/>
    </row>
    <row r="3" spans="1:7" s="4" customFormat="1">
      <c r="A3" s="111" t="s">
        <v>1</v>
      </c>
      <c r="B3" s="111"/>
      <c r="C3" s="111"/>
      <c r="D3" s="111"/>
      <c r="E3" s="111"/>
    </row>
    <row r="4" spans="1:7" s="2" customFormat="1">
      <c r="A4" s="110" t="s">
        <v>771</v>
      </c>
      <c r="B4" s="110"/>
      <c r="C4" s="110"/>
      <c r="D4" s="110"/>
      <c r="E4" s="110"/>
    </row>
    <row r="5" spans="1:7" ht="15.75" customHeight="1">
      <c r="A5" s="112" t="s">
        <v>2</v>
      </c>
      <c r="B5" s="112"/>
      <c r="C5" s="112"/>
      <c r="D5" s="5"/>
      <c r="E5" s="5"/>
      <c r="F5" s="5"/>
      <c r="G5" s="5"/>
    </row>
    <row r="6" spans="1:7">
      <c r="A6" s="112"/>
      <c r="B6" s="112"/>
      <c r="C6" s="112"/>
      <c r="D6" s="5"/>
      <c r="E6" s="5"/>
      <c r="F6" s="5"/>
      <c r="G6" s="5"/>
    </row>
    <row r="7" spans="1:7">
      <c r="A7" s="7"/>
      <c r="B7" s="8"/>
      <c r="C7" s="9"/>
      <c r="D7" s="10"/>
      <c r="E7" s="10"/>
      <c r="F7" s="10"/>
      <c r="G7" s="10"/>
    </row>
    <row r="8" spans="1:7" ht="42.75" customHeight="1">
      <c r="A8" s="11" t="s">
        <v>3</v>
      </c>
      <c r="B8" s="11" t="s">
        <v>4</v>
      </c>
      <c r="C8" s="11" t="s">
        <v>5</v>
      </c>
      <c r="D8" s="11" t="s">
        <v>6</v>
      </c>
      <c r="E8" s="11" t="s">
        <v>7</v>
      </c>
      <c r="F8" s="12"/>
      <c r="G8" s="12"/>
    </row>
    <row r="9" spans="1:7" ht="22.5" customHeight="1">
      <c r="A9" s="13" t="s">
        <v>8</v>
      </c>
      <c r="B9" s="14" t="s">
        <v>9</v>
      </c>
      <c r="C9" s="15">
        <f>SUM(C11:C16)</f>
        <v>1090454.0000000002</v>
      </c>
      <c r="D9" s="15">
        <f t="shared" ref="D9:E9" si="0">SUM(D11:D15)</f>
        <v>1117766.3999999999</v>
      </c>
      <c r="E9" s="15">
        <f t="shared" si="0"/>
        <v>1203137.3</v>
      </c>
      <c r="F9" s="16"/>
      <c r="G9" s="16"/>
    </row>
    <row r="10" spans="1:7" ht="47.25" hidden="1">
      <c r="A10" s="17"/>
      <c r="B10" s="18" t="s">
        <v>10</v>
      </c>
      <c r="C10" s="19">
        <f>(C11+C12+C13+C14)*16.8988501/31.8988501+C15+(C16)*16.8988501/29.8988501</f>
        <v>580393.19335365982</v>
      </c>
      <c r="D10" s="19">
        <f>(D11+D12+D13+D14)*16.522473/31.52273+D15</f>
        <v>587913.41254933504</v>
      </c>
      <c r="E10" s="19">
        <f>(E11+E12+E13+E14)*17.14368776/32.14368776+E15</f>
        <v>643846.61953328562</v>
      </c>
      <c r="F10" s="16"/>
      <c r="G10" s="16"/>
    </row>
    <row r="11" spans="1:7" ht="63">
      <c r="A11" s="113" t="s">
        <v>11</v>
      </c>
      <c r="B11" s="20" t="s">
        <v>12</v>
      </c>
      <c r="C11" s="19">
        <v>1003761.3</v>
      </c>
      <c r="D11" s="19">
        <v>1049703.3999999999</v>
      </c>
      <c r="E11" s="19">
        <v>1130946.5</v>
      </c>
      <c r="F11" s="16"/>
      <c r="G11" s="16"/>
    </row>
    <row r="12" spans="1:7" ht="47.25">
      <c r="A12" s="114"/>
      <c r="B12" s="20" t="s">
        <v>13</v>
      </c>
      <c r="C12" s="19">
        <v>38815.5</v>
      </c>
      <c r="D12" s="19">
        <v>40122</v>
      </c>
      <c r="E12" s="19">
        <v>42508.2</v>
      </c>
      <c r="F12" s="16"/>
      <c r="G12" s="16"/>
    </row>
    <row r="13" spans="1:7" ht="94.5">
      <c r="A13" s="21" t="s">
        <v>14</v>
      </c>
      <c r="B13" s="22" t="s">
        <v>15</v>
      </c>
      <c r="C13" s="19">
        <v>15379.6</v>
      </c>
      <c r="D13" s="19">
        <v>15649.7</v>
      </c>
      <c r="E13" s="19">
        <v>16506.3</v>
      </c>
      <c r="F13" s="16"/>
      <c r="G13" s="16"/>
    </row>
    <row r="14" spans="1:7" ht="47.25">
      <c r="A14" s="21" t="s">
        <v>16</v>
      </c>
      <c r="B14" s="20" t="s">
        <v>17</v>
      </c>
      <c r="C14" s="19">
        <v>7498.9</v>
      </c>
      <c r="D14" s="19">
        <v>8000</v>
      </c>
      <c r="E14" s="19">
        <v>8550</v>
      </c>
      <c r="F14" s="16"/>
      <c r="G14" s="16"/>
    </row>
    <row r="15" spans="1:7" ht="78.75">
      <c r="A15" s="21" t="s">
        <v>18</v>
      </c>
      <c r="B15" s="22" t="s">
        <v>19</v>
      </c>
      <c r="C15" s="19">
        <v>4196.1000000000004</v>
      </c>
      <c r="D15" s="19">
        <v>4291.3</v>
      </c>
      <c r="E15" s="19">
        <v>4626.3</v>
      </c>
      <c r="F15" s="16"/>
      <c r="G15" s="16"/>
    </row>
    <row r="16" spans="1:7" ht="47.25">
      <c r="A16" s="21" t="s">
        <v>20</v>
      </c>
      <c r="B16" s="22" t="s">
        <v>21</v>
      </c>
      <c r="C16" s="19">
        <v>20802.599999999999</v>
      </c>
      <c r="D16" s="19">
        <v>0</v>
      </c>
      <c r="E16" s="19">
        <v>0</v>
      </c>
      <c r="F16" s="16"/>
      <c r="G16" s="16"/>
    </row>
    <row r="17" spans="1:7" ht="31.5">
      <c r="A17" s="23" t="s">
        <v>22</v>
      </c>
      <c r="B17" s="24" t="s">
        <v>23</v>
      </c>
      <c r="C17" s="15">
        <f t="shared" ref="C17:E17" si="1">C18+C19+C20+C21</f>
        <v>27522.100000000002</v>
      </c>
      <c r="D17" s="15">
        <f t="shared" si="1"/>
        <v>29110.299999999996</v>
      </c>
      <c r="E17" s="15">
        <f t="shared" si="1"/>
        <v>29572.5</v>
      </c>
      <c r="F17" s="16"/>
      <c r="G17" s="16"/>
    </row>
    <row r="18" spans="1:7" ht="94.5">
      <c r="A18" s="21" t="s">
        <v>24</v>
      </c>
      <c r="B18" s="25" t="s">
        <v>25</v>
      </c>
      <c r="C18" s="19">
        <v>12637.2</v>
      </c>
      <c r="D18" s="19">
        <v>13382.6</v>
      </c>
      <c r="E18" s="19">
        <v>13691.5</v>
      </c>
      <c r="F18" s="16"/>
      <c r="G18" s="16"/>
    </row>
    <row r="19" spans="1:7" ht="110.25">
      <c r="A19" s="21" t="s">
        <v>26</v>
      </c>
      <c r="B19" s="25" t="s">
        <v>27</v>
      </c>
      <c r="C19" s="19">
        <v>72</v>
      </c>
      <c r="D19" s="19">
        <v>75.5</v>
      </c>
      <c r="E19" s="19">
        <v>76.5</v>
      </c>
      <c r="F19" s="16"/>
      <c r="G19" s="16"/>
    </row>
    <row r="20" spans="1:7" ht="94.5">
      <c r="A20" s="21" t="s">
        <v>28</v>
      </c>
      <c r="B20" s="25" t="s">
        <v>29</v>
      </c>
      <c r="C20" s="19">
        <v>16623.400000000001</v>
      </c>
      <c r="D20" s="19">
        <v>17558.599999999999</v>
      </c>
      <c r="E20" s="19">
        <v>17906.5</v>
      </c>
      <c r="F20" s="16"/>
      <c r="G20" s="16"/>
    </row>
    <row r="21" spans="1:7" ht="94.5">
      <c r="A21" s="21" t="s">
        <v>30</v>
      </c>
      <c r="B21" s="25" t="s">
        <v>31</v>
      </c>
      <c r="C21" s="19">
        <v>-1810.5</v>
      </c>
      <c r="D21" s="19">
        <v>-1906.4</v>
      </c>
      <c r="E21" s="19">
        <v>-2102</v>
      </c>
      <c r="F21" s="16"/>
      <c r="G21" s="16"/>
    </row>
    <row r="22" spans="1:7">
      <c r="A22" s="13" t="s">
        <v>32</v>
      </c>
      <c r="B22" s="26" t="s">
        <v>33</v>
      </c>
      <c r="C22" s="15">
        <f t="shared" ref="C22:E22" si="2">C23+C27+C28+C29</f>
        <v>333470</v>
      </c>
      <c r="D22" s="15">
        <f t="shared" si="2"/>
        <v>269596.79999999999</v>
      </c>
      <c r="E22" s="15">
        <f t="shared" si="2"/>
        <v>285543.8</v>
      </c>
      <c r="F22" s="16"/>
      <c r="G22" s="16"/>
    </row>
    <row r="23" spans="1:7" ht="31.5">
      <c r="A23" s="13" t="s">
        <v>34</v>
      </c>
      <c r="B23" s="14" t="s">
        <v>35</v>
      </c>
      <c r="C23" s="15">
        <f t="shared" ref="C23:E23" si="3">C24+C25+C26</f>
        <v>291535</v>
      </c>
      <c r="D23" s="15">
        <f t="shared" si="3"/>
        <v>238588.7</v>
      </c>
      <c r="E23" s="15">
        <f t="shared" si="3"/>
        <v>245477.8</v>
      </c>
      <c r="F23" s="16"/>
      <c r="G23" s="16"/>
    </row>
    <row r="24" spans="1:7" ht="31.5">
      <c r="A24" s="11" t="s">
        <v>36</v>
      </c>
      <c r="B24" s="20" t="s">
        <v>37</v>
      </c>
      <c r="C24" s="19">
        <v>230985</v>
      </c>
      <c r="D24" s="19">
        <v>188468.7</v>
      </c>
      <c r="E24" s="19">
        <v>195357.8</v>
      </c>
      <c r="F24" s="16"/>
      <c r="G24" s="16"/>
    </row>
    <row r="25" spans="1:7" ht="47.25">
      <c r="A25" s="11" t="s">
        <v>38</v>
      </c>
      <c r="B25" s="20" t="s">
        <v>39</v>
      </c>
      <c r="C25" s="19">
        <v>50</v>
      </c>
      <c r="D25" s="19">
        <v>50</v>
      </c>
      <c r="E25" s="19">
        <v>50</v>
      </c>
      <c r="F25" s="16"/>
      <c r="G25" s="16"/>
    </row>
    <row r="26" spans="1:7" ht="63">
      <c r="A26" s="11" t="s">
        <v>40</v>
      </c>
      <c r="B26" s="20" t="s">
        <v>41</v>
      </c>
      <c r="C26" s="19">
        <v>60500</v>
      </c>
      <c r="D26" s="19">
        <v>50070</v>
      </c>
      <c r="E26" s="19">
        <v>50070</v>
      </c>
      <c r="F26" s="16"/>
      <c r="G26" s="16"/>
    </row>
    <row r="27" spans="1:7">
      <c r="A27" s="11" t="s">
        <v>42</v>
      </c>
      <c r="B27" s="20" t="s">
        <v>43</v>
      </c>
      <c r="C27" s="19">
        <v>12800</v>
      </c>
      <c r="D27" s="19">
        <v>1622.4</v>
      </c>
      <c r="E27" s="19">
        <v>936</v>
      </c>
      <c r="F27" s="16"/>
      <c r="G27" s="16"/>
    </row>
    <row r="28" spans="1:7">
      <c r="A28" s="11" t="s">
        <v>44</v>
      </c>
      <c r="B28" s="20" t="s">
        <v>45</v>
      </c>
      <c r="C28" s="19">
        <v>390</v>
      </c>
      <c r="D28" s="19">
        <v>400</v>
      </c>
      <c r="E28" s="19">
        <v>400</v>
      </c>
      <c r="F28" s="16"/>
      <c r="G28" s="16"/>
    </row>
    <row r="29" spans="1:7" ht="31.5">
      <c r="A29" s="11" t="s">
        <v>46</v>
      </c>
      <c r="B29" s="20" t="s">
        <v>47</v>
      </c>
      <c r="C29" s="19">
        <v>28745</v>
      </c>
      <c r="D29" s="19">
        <v>28985.7</v>
      </c>
      <c r="E29" s="19">
        <v>38730</v>
      </c>
      <c r="F29" s="16"/>
      <c r="G29" s="16"/>
    </row>
    <row r="30" spans="1:7">
      <c r="A30" s="13" t="s">
        <v>48</v>
      </c>
      <c r="B30" s="26" t="s">
        <v>49</v>
      </c>
      <c r="C30" s="15">
        <f t="shared" ref="C30:E30" si="4">C31+C32</f>
        <v>172084.2</v>
      </c>
      <c r="D30" s="15">
        <f t="shared" si="4"/>
        <v>204256.2</v>
      </c>
      <c r="E30" s="15">
        <f t="shared" si="4"/>
        <v>218427.8</v>
      </c>
      <c r="F30" s="16"/>
      <c r="G30" s="16"/>
    </row>
    <row r="31" spans="1:7" ht="31.5">
      <c r="A31" s="11" t="s">
        <v>50</v>
      </c>
      <c r="B31" s="20" t="s">
        <v>51</v>
      </c>
      <c r="C31" s="19">
        <v>62584.2</v>
      </c>
      <c r="D31" s="19">
        <v>63819.199999999997</v>
      </c>
      <c r="E31" s="19">
        <v>63946.8</v>
      </c>
      <c r="F31" s="16"/>
      <c r="G31" s="16"/>
    </row>
    <row r="32" spans="1:7">
      <c r="A32" s="11" t="s">
        <v>52</v>
      </c>
      <c r="B32" s="14" t="s">
        <v>53</v>
      </c>
      <c r="C32" s="15">
        <f t="shared" ref="C32:E32" si="5">C33+C34</f>
        <v>109500</v>
      </c>
      <c r="D32" s="15">
        <f t="shared" si="5"/>
        <v>140437</v>
      </c>
      <c r="E32" s="15">
        <f t="shared" si="5"/>
        <v>154481</v>
      </c>
      <c r="F32" s="16"/>
      <c r="G32" s="16"/>
    </row>
    <row r="33" spans="1:7" ht="31.5">
      <c r="A33" s="11" t="s">
        <v>54</v>
      </c>
      <c r="B33" s="20" t="s">
        <v>55</v>
      </c>
      <c r="C33" s="19">
        <v>88700</v>
      </c>
      <c r="D33" s="19">
        <v>117637</v>
      </c>
      <c r="E33" s="19">
        <v>129681</v>
      </c>
      <c r="F33" s="16"/>
      <c r="G33" s="16"/>
    </row>
    <row r="34" spans="1:7" ht="31.5">
      <c r="A34" s="11" t="s">
        <v>56</v>
      </c>
      <c r="B34" s="20" t="s">
        <v>57</v>
      </c>
      <c r="C34" s="19">
        <v>20800</v>
      </c>
      <c r="D34" s="19">
        <v>22800</v>
      </c>
      <c r="E34" s="19">
        <v>24800</v>
      </c>
      <c r="F34" s="16"/>
      <c r="G34" s="16"/>
    </row>
    <row r="35" spans="1:7">
      <c r="A35" s="13" t="s">
        <v>58</v>
      </c>
      <c r="B35" s="14" t="s">
        <v>59</v>
      </c>
      <c r="C35" s="15">
        <f t="shared" ref="C35" si="6">SUM(C36:C38)</f>
        <v>20928.5</v>
      </c>
      <c r="D35" s="15">
        <f t="shared" ref="D35:E35" si="7">SUM(D36:D38)</f>
        <v>21556.400000000001</v>
      </c>
      <c r="E35" s="15">
        <f t="shared" si="7"/>
        <v>22054</v>
      </c>
      <c r="F35" s="16"/>
      <c r="G35" s="16"/>
    </row>
    <row r="36" spans="1:7" ht="47.25">
      <c r="A36" s="11" t="s">
        <v>60</v>
      </c>
      <c r="B36" s="20" t="s">
        <v>61</v>
      </c>
      <c r="C36" s="19">
        <v>20874.5</v>
      </c>
      <c r="D36" s="19">
        <v>21502.400000000001</v>
      </c>
      <c r="E36" s="19">
        <v>22000</v>
      </c>
      <c r="F36" s="16"/>
      <c r="G36" s="16"/>
    </row>
    <row r="37" spans="1:7" ht="31.5">
      <c r="A37" s="11" t="s">
        <v>62</v>
      </c>
      <c r="B37" s="20" t="s">
        <v>63</v>
      </c>
      <c r="C37" s="19">
        <v>30</v>
      </c>
      <c r="D37" s="19">
        <v>30</v>
      </c>
      <c r="E37" s="19">
        <v>30</v>
      </c>
      <c r="F37" s="16"/>
      <c r="G37" s="16"/>
    </row>
    <row r="38" spans="1:7" ht="78.75">
      <c r="A38" s="11" t="s">
        <v>64</v>
      </c>
      <c r="B38" s="20" t="s">
        <v>65</v>
      </c>
      <c r="C38" s="19">
        <v>24</v>
      </c>
      <c r="D38" s="19">
        <v>24</v>
      </c>
      <c r="E38" s="19">
        <v>24</v>
      </c>
      <c r="F38" s="16"/>
      <c r="G38" s="16"/>
    </row>
    <row r="39" spans="1:7">
      <c r="A39" s="27" t="s">
        <v>66</v>
      </c>
      <c r="B39" s="28"/>
      <c r="C39" s="15">
        <f>C9+C17+C22+C30+C35</f>
        <v>1644458.8000000003</v>
      </c>
      <c r="D39" s="15">
        <f>D9+D17+D22+D30+D35</f>
        <v>1642286.0999999999</v>
      </c>
      <c r="E39" s="15">
        <f>E9+E17+E22+E30+E35</f>
        <v>1758735.4000000001</v>
      </c>
      <c r="F39" s="16"/>
      <c r="G39" s="16"/>
    </row>
    <row r="40" spans="1:7" ht="31.5">
      <c r="A40" s="13" t="s">
        <v>67</v>
      </c>
      <c r="B40" s="26" t="s">
        <v>68</v>
      </c>
      <c r="C40" s="15">
        <f t="shared" ref="C40" si="8">SUM(C41:C48)</f>
        <v>83616.2</v>
      </c>
      <c r="D40" s="15">
        <f t="shared" ref="D40:E40" si="9">SUM(D41:D48)</f>
        <v>83128.7</v>
      </c>
      <c r="E40" s="15">
        <f t="shared" si="9"/>
        <v>82984.7</v>
      </c>
      <c r="F40" s="16"/>
      <c r="G40" s="16"/>
    </row>
    <row r="41" spans="1:7" ht="63">
      <c r="A41" s="29" t="s">
        <v>69</v>
      </c>
      <c r="B41" s="30" t="s">
        <v>70</v>
      </c>
      <c r="C41" s="19">
        <v>55288.7</v>
      </c>
      <c r="D41" s="19">
        <v>55288.7</v>
      </c>
      <c r="E41" s="19">
        <v>55288.7</v>
      </c>
      <c r="F41" s="16"/>
      <c r="G41" s="16"/>
    </row>
    <row r="42" spans="1:7" ht="63">
      <c r="A42" s="29" t="s">
        <v>71</v>
      </c>
      <c r="B42" s="30" t="s">
        <v>72</v>
      </c>
      <c r="C42" s="19">
        <v>8104.3</v>
      </c>
      <c r="D42" s="19">
        <v>8104.3</v>
      </c>
      <c r="E42" s="19">
        <v>8104.3</v>
      </c>
      <c r="F42" s="16"/>
      <c r="G42" s="16"/>
    </row>
    <row r="43" spans="1:7" ht="63">
      <c r="A43" s="29" t="s">
        <v>73</v>
      </c>
      <c r="B43" s="30" t="s">
        <v>74</v>
      </c>
      <c r="C43" s="19">
        <v>332.9</v>
      </c>
      <c r="D43" s="19">
        <v>14.9</v>
      </c>
      <c r="E43" s="19">
        <v>14.9</v>
      </c>
      <c r="F43" s="16"/>
      <c r="G43" s="16"/>
    </row>
    <row r="44" spans="1:7" ht="63">
      <c r="A44" s="29" t="s">
        <v>75</v>
      </c>
      <c r="B44" s="30" t="s">
        <v>74</v>
      </c>
      <c r="C44" s="19">
        <v>787</v>
      </c>
      <c r="D44" s="19">
        <v>787</v>
      </c>
      <c r="E44" s="19">
        <v>787</v>
      </c>
      <c r="F44" s="16"/>
      <c r="G44" s="16"/>
    </row>
    <row r="45" spans="1:7" ht="63">
      <c r="A45" s="29" t="s">
        <v>76</v>
      </c>
      <c r="B45" s="30" t="s">
        <v>74</v>
      </c>
      <c r="C45" s="19">
        <v>205</v>
      </c>
      <c r="D45" s="19">
        <v>205</v>
      </c>
      <c r="E45" s="19">
        <v>205</v>
      </c>
      <c r="F45" s="16"/>
      <c r="G45" s="16"/>
    </row>
    <row r="46" spans="1:7" ht="31.5">
      <c r="A46" s="29" t="s">
        <v>77</v>
      </c>
      <c r="B46" s="31" t="s">
        <v>78</v>
      </c>
      <c r="C46" s="19">
        <v>9600</v>
      </c>
      <c r="D46" s="19">
        <v>9918</v>
      </c>
      <c r="E46" s="19">
        <v>9918</v>
      </c>
      <c r="F46" s="16"/>
      <c r="G46" s="16"/>
    </row>
    <row r="47" spans="1:7" ht="47.25">
      <c r="A47" s="29" t="s">
        <v>79</v>
      </c>
      <c r="B47" s="30" t="s">
        <v>80</v>
      </c>
      <c r="C47" s="19">
        <v>641.1</v>
      </c>
      <c r="D47" s="19">
        <v>325</v>
      </c>
      <c r="E47" s="19">
        <v>325</v>
      </c>
    </row>
    <row r="48" spans="1:7" ht="63">
      <c r="A48" s="29" t="s">
        <v>81</v>
      </c>
      <c r="B48" s="20" t="s">
        <v>82</v>
      </c>
      <c r="C48" s="19">
        <v>8657.2000000000007</v>
      </c>
      <c r="D48" s="19">
        <v>8485.7999999999993</v>
      </c>
      <c r="E48" s="19">
        <v>8341.7999999999993</v>
      </c>
    </row>
    <row r="49" spans="1:5" s="32" customFormat="1">
      <c r="A49" s="13" t="s">
        <v>83</v>
      </c>
      <c r="B49" s="14" t="s">
        <v>84</v>
      </c>
      <c r="C49" s="15">
        <f t="shared" ref="C49:E49" si="10">SUM(C50:C52)</f>
        <v>2133.5</v>
      </c>
      <c r="D49" s="15">
        <f t="shared" si="10"/>
        <v>2218.8000000000002</v>
      </c>
      <c r="E49" s="15">
        <f t="shared" si="10"/>
        <v>2307.6999999999998</v>
      </c>
    </row>
    <row r="50" spans="1:5" s="32" customFormat="1" ht="63">
      <c r="A50" s="11" t="s">
        <v>85</v>
      </c>
      <c r="B50" s="20" t="s">
        <v>86</v>
      </c>
      <c r="C50" s="19">
        <v>627</v>
      </c>
      <c r="D50" s="19">
        <v>652.20000000000005</v>
      </c>
      <c r="E50" s="19">
        <v>678.3</v>
      </c>
    </row>
    <row r="51" spans="1:5" s="32" customFormat="1" ht="47.25">
      <c r="A51" s="11" t="s">
        <v>87</v>
      </c>
      <c r="B51" s="20" t="s">
        <v>88</v>
      </c>
      <c r="C51" s="19">
        <v>593.70000000000005</v>
      </c>
      <c r="D51" s="19">
        <v>617.29999999999995</v>
      </c>
      <c r="E51" s="19">
        <v>642.1</v>
      </c>
    </row>
    <row r="52" spans="1:5" s="32" customFormat="1" ht="47.25">
      <c r="A52" s="11" t="s">
        <v>89</v>
      </c>
      <c r="B52" s="20" t="s">
        <v>90</v>
      </c>
      <c r="C52" s="19">
        <v>912.8</v>
      </c>
      <c r="D52" s="19">
        <v>949.3</v>
      </c>
      <c r="E52" s="19">
        <v>987.3</v>
      </c>
    </row>
    <row r="53" spans="1:5" s="32" customFormat="1">
      <c r="A53" s="13" t="s">
        <v>91</v>
      </c>
      <c r="B53" s="14" t="s">
        <v>92</v>
      </c>
      <c r="C53" s="15">
        <f t="shared" ref="C53:E53" si="11">C54+C58</f>
        <v>19015.3</v>
      </c>
      <c r="D53" s="15">
        <f t="shared" si="11"/>
        <v>18338.8</v>
      </c>
      <c r="E53" s="15">
        <f t="shared" si="11"/>
        <v>18257.3</v>
      </c>
    </row>
    <row r="54" spans="1:5" s="32" customFormat="1" ht="31.5">
      <c r="A54" s="11" t="s">
        <v>93</v>
      </c>
      <c r="B54" s="20" t="s">
        <v>94</v>
      </c>
      <c r="C54" s="15">
        <f t="shared" ref="C54:E54" si="12">SUM(C55:C57)</f>
        <v>16804.7</v>
      </c>
      <c r="D54" s="15">
        <f t="shared" si="12"/>
        <v>16804.7</v>
      </c>
      <c r="E54" s="15">
        <f t="shared" si="12"/>
        <v>16804.7</v>
      </c>
    </row>
    <row r="55" spans="1:5" s="32" customFormat="1" ht="31.5">
      <c r="A55" s="11" t="s">
        <v>95</v>
      </c>
      <c r="B55" s="20" t="s">
        <v>94</v>
      </c>
      <c r="C55" s="19">
        <v>2910</v>
      </c>
      <c r="D55" s="19">
        <v>2910</v>
      </c>
      <c r="E55" s="19">
        <v>2910</v>
      </c>
    </row>
    <row r="56" spans="1:5" s="32" customFormat="1" ht="63">
      <c r="A56" s="11" t="s">
        <v>96</v>
      </c>
      <c r="B56" s="20" t="s">
        <v>97</v>
      </c>
      <c r="C56" s="19">
        <v>12936</v>
      </c>
      <c r="D56" s="19">
        <v>12936</v>
      </c>
      <c r="E56" s="19">
        <v>12936</v>
      </c>
    </row>
    <row r="57" spans="1:5" s="32" customFormat="1" ht="31.5">
      <c r="A57" s="11" t="s">
        <v>98</v>
      </c>
      <c r="B57" s="20" t="s">
        <v>94</v>
      </c>
      <c r="C57" s="19">
        <v>958.7</v>
      </c>
      <c r="D57" s="19">
        <v>958.7</v>
      </c>
      <c r="E57" s="19">
        <v>958.7</v>
      </c>
    </row>
    <row r="58" spans="1:5" s="32" customFormat="1">
      <c r="A58" s="13" t="s">
        <v>99</v>
      </c>
      <c r="B58" s="14" t="s">
        <v>100</v>
      </c>
      <c r="C58" s="15">
        <f t="shared" ref="C58:E58" si="13">C59+C62</f>
        <v>2210.6</v>
      </c>
      <c r="D58" s="15">
        <f t="shared" si="13"/>
        <v>1534.1</v>
      </c>
      <c r="E58" s="15">
        <f t="shared" si="13"/>
        <v>1452.6</v>
      </c>
    </row>
    <row r="59" spans="1:5" s="32" customFormat="1" ht="31.5">
      <c r="A59" s="11" t="s">
        <v>101</v>
      </c>
      <c r="B59" s="20" t="s">
        <v>102</v>
      </c>
      <c r="C59" s="19">
        <f t="shared" ref="C59:E59" si="14">C60+C61</f>
        <v>990.1</v>
      </c>
      <c r="D59" s="19">
        <f t="shared" si="14"/>
        <v>990</v>
      </c>
      <c r="E59" s="19">
        <f t="shared" si="14"/>
        <v>908.5</v>
      </c>
    </row>
    <row r="60" spans="1:5" s="32" customFormat="1" ht="31.5">
      <c r="A60" s="11" t="s">
        <v>103</v>
      </c>
      <c r="B60" s="20" t="s">
        <v>102</v>
      </c>
      <c r="C60" s="19">
        <v>97</v>
      </c>
      <c r="D60" s="19">
        <v>22.8</v>
      </c>
      <c r="E60" s="19">
        <v>22.8</v>
      </c>
    </row>
    <row r="61" spans="1:5" s="32" customFormat="1" ht="31.5">
      <c r="A61" s="11" t="s">
        <v>104</v>
      </c>
      <c r="B61" s="20" t="s">
        <v>102</v>
      </c>
      <c r="C61" s="19">
        <v>893.1</v>
      </c>
      <c r="D61" s="19">
        <v>967.2</v>
      </c>
      <c r="E61" s="19">
        <v>885.7</v>
      </c>
    </row>
    <row r="62" spans="1:5" s="32" customFormat="1">
      <c r="A62" s="11" t="s">
        <v>105</v>
      </c>
      <c r="B62" s="20" t="s">
        <v>106</v>
      </c>
      <c r="C62" s="19">
        <f>SUM(C63:C68)</f>
        <v>1220.5</v>
      </c>
      <c r="D62" s="19">
        <f t="shared" ref="D62:E62" si="15">D63+D64+D65</f>
        <v>544.1</v>
      </c>
      <c r="E62" s="19">
        <f t="shared" si="15"/>
        <v>544.1</v>
      </c>
    </row>
    <row r="63" spans="1:5" s="32" customFormat="1">
      <c r="A63" s="11" t="s">
        <v>107</v>
      </c>
      <c r="B63" s="20" t="s">
        <v>106</v>
      </c>
      <c r="C63" s="19">
        <v>353.8</v>
      </c>
      <c r="D63" s="19">
        <v>268.3</v>
      </c>
      <c r="E63" s="19">
        <v>268.3</v>
      </c>
    </row>
    <row r="64" spans="1:5" s="32" customFormat="1">
      <c r="A64" s="11" t="s">
        <v>108</v>
      </c>
      <c r="B64" s="20" t="s">
        <v>106</v>
      </c>
      <c r="C64" s="19">
        <v>27</v>
      </c>
      <c r="D64" s="19">
        <v>11.1</v>
      </c>
      <c r="E64" s="19">
        <v>11.1</v>
      </c>
    </row>
    <row r="65" spans="1:5" s="32" customFormat="1">
      <c r="A65" s="11" t="s">
        <v>109</v>
      </c>
      <c r="B65" s="20" t="s">
        <v>106</v>
      </c>
      <c r="C65" s="19">
        <v>787.2</v>
      </c>
      <c r="D65" s="19">
        <v>264.7</v>
      </c>
      <c r="E65" s="19">
        <v>264.7</v>
      </c>
    </row>
    <row r="66" spans="1:5" s="32" customFormat="1">
      <c r="A66" s="11" t="s">
        <v>110</v>
      </c>
      <c r="B66" s="20" t="s">
        <v>106</v>
      </c>
      <c r="C66" s="19">
        <v>0.4</v>
      </c>
      <c r="D66" s="19">
        <v>0</v>
      </c>
      <c r="E66" s="19">
        <v>0</v>
      </c>
    </row>
    <row r="67" spans="1:5" s="32" customFormat="1">
      <c r="A67" s="11" t="s">
        <v>111</v>
      </c>
      <c r="B67" s="20" t="s">
        <v>106</v>
      </c>
      <c r="C67" s="19">
        <v>0.8</v>
      </c>
      <c r="D67" s="19">
        <v>0</v>
      </c>
      <c r="E67" s="19">
        <v>0</v>
      </c>
    </row>
    <row r="68" spans="1:5" s="32" customFormat="1">
      <c r="A68" s="11" t="s">
        <v>112</v>
      </c>
      <c r="B68" s="20" t="s">
        <v>106</v>
      </c>
      <c r="C68" s="19">
        <v>51.3</v>
      </c>
      <c r="D68" s="19">
        <v>0</v>
      </c>
      <c r="E68" s="19">
        <v>0</v>
      </c>
    </row>
    <row r="69" spans="1:5" s="32" customFormat="1">
      <c r="A69" s="13" t="s">
        <v>113</v>
      </c>
      <c r="B69" s="14" t="s">
        <v>114</v>
      </c>
      <c r="C69" s="15">
        <f t="shared" ref="C69:E69" si="16">SUM(C70:C78)</f>
        <v>29945</v>
      </c>
      <c r="D69" s="15">
        <f t="shared" si="16"/>
        <v>26491.9</v>
      </c>
      <c r="E69" s="15">
        <f t="shared" si="16"/>
        <v>26367.5</v>
      </c>
    </row>
    <row r="70" spans="1:5" s="32" customFormat="1" ht="78.75">
      <c r="A70" s="21" t="s">
        <v>115</v>
      </c>
      <c r="B70" s="20" t="s">
        <v>116</v>
      </c>
      <c r="C70" s="19">
        <v>14.1</v>
      </c>
      <c r="D70" s="19">
        <v>14.1</v>
      </c>
      <c r="E70" s="19">
        <v>14.1</v>
      </c>
    </row>
    <row r="71" spans="1:5" s="32" customFormat="1" ht="78.75">
      <c r="A71" s="21" t="s">
        <v>117</v>
      </c>
      <c r="B71" s="20" t="s">
        <v>116</v>
      </c>
      <c r="C71" s="19">
        <v>3.5</v>
      </c>
      <c r="D71" s="19">
        <v>0</v>
      </c>
      <c r="E71" s="19">
        <v>0</v>
      </c>
    </row>
    <row r="72" spans="1:5" s="32" customFormat="1" ht="78.75">
      <c r="A72" s="11" t="s">
        <v>118</v>
      </c>
      <c r="B72" s="20" t="s">
        <v>119</v>
      </c>
      <c r="C72" s="19">
        <v>3830.1</v>
      </c>
      <c r="D72" s="19">
        <v>2432.3000000000002</v>
      </c>
      <c r="E72" s="19">
        <v>2307.9</v>
      </c>
    </row>
    <row r="73" spans="1:5" s="32" customFormat="1" ht="78.75">
      <c r="A73" s="21" t="s">
        <v>120</v>
      </c>
      <c r="B73" s="20" t="s">
        <v>121</v>
      </c>
      <c r="C73" s="19">
        <v>12.3</v>
      </c>
      <c r="D73" s="19">
        <v>0</v>
      </c>
      <c r="E73" s="19">
        <v>0</v>
      </c>
    </row>
    <row r="74" spans="1:5" s="32" customFormat="1" ht="78.75">
      <c r="A74" s="11" t="s">
        <v>122</v>
      </c>
      <c r="B74" s="20" t="s">
        <v>123</v>
      </c>
      <c r="C74" s="19">
        <v>195.5</v>
      </c>
      <c r="D74" s="19">
        <v>195.5</v>
      </c>
      <c r="E74" s="19">
        <v>195.5</v>
      </c>
    </row>
    <row r="75" spans="1:5" s="32" customFormat="1" ht="47.25">
      <c r="A75" s="29" t="s">
        <v>124</v>
      </c>
      <c r="B75" s="20" t="s">
        <v>125</v>
      </c>
      <c r="C75" s="19">
        <v>20250</v>
      </c>
      <c r="D75" s="19">
        <v>20250</v>
      </c>
      <c r="E75" s="19">
        <v>20250</v>
      </c>
    </row>
    <row r="76" spans="1:5" s="32" customFormat="1" ht="47.25">
      <c r="A76" s="29" t="s">
        <v>126</v>
      </c>
      <c r="B76" s="20" t="s">
        <v>127</v>
      </c>
      <c r="C76" s="19">
        <v>1800</v>
      </c>
      <c r="D76" s="19">
        <v>1800</v>
      </c>
      <c r="E76" s="19">
        <v>1800</v>
      </c>
    </row>
    <row r="77" spans="1:5" s="32" customFormat="1" ht="78.75">
      <c r="A77" s="29" t="s">
        <v>128</v>
      </c>
      <c r="B77" s="31" t="s">
        <v>129</v>
      </c>
      <c r="C77" s="19">
        <v>2339.5</v>
      </c>
      <c r="D77" s="19">
        <v>1800</v>
      </c>
      <c r="E77" s="19">
        <v>1800</v>
      </c>
    </row>
    <row r="78" spans="1:5" s="32" customFormat="1" ht="47.25">
      <c r="A78" s="29" t="s">
        <v>130</v>
      </c>
      <c r="B78" s="31" t="s">
        <v>131</v>
      </c>
      <c r="C78" s="19">
        <v>1500</v>
      </c>
      <c r="D78" s="19">
        <v>0</v>
      </c>
      <c r="E78" s="19">
        <v>0</v>
      </c>
    </row>
    <row r="79" spans="1:5" s="32" customFormat="1">
      <c r="A79" s="13" t="s">
        <v>132</v>
      </c>
      <c r="B79" s="14" t="s">
        <v>133</v>
      </c>
      <c r="C79" s="33">
        <f t="shared" ref="C79:E79" si="17">SUM(C80:C113)</f>
        <v>13354.4</v>
      </c>
      <c r="D79" s="33">
        <f t="shared" si="17"/>
        <v>14080</v>
      </c>
      <c r="E79" s="33">
        <f t="shared" si="17"/>
        <v>14080</v>
      </c>
    </row>
    <row r="80" spans="1:5" s="32" customFormat="1" ht="63">
      <c r="A80" s="21" t="s">
        <v>134</v>
      </c>
      <c r="B80" s="20" t="s">
        <v>135</v>
      </c>
      <c r="C80" s="34">
        <v>30.3</v>
      </c>
      <c r="D80" s="34">
        <v>20.8</v>
      </c>
      <c r="E80" s="34">
        <v>20.8</v>
      </c>
    </row>
    <row r="81" spans="1:5" s="32" customFormat="1" ht="63">
      <c r="A81" s="21" t="s">
        <v>136</v>
      </c>
      <c r="B81" s="20" t="s">
        <v>135</v>
      </c>
      <c r="C81" s="34">
        <v>21.2</v>
      </c>
      <c r="D81" s="34">
        <v>21.2</v>
      </c>
      <c r="E81" s="34">
        <v>21.2</v>
      </c>
    </row>
    <row r="82" spans="1:5" s="32" customFormat="1" ht="94.5">
      <c r="A82" s="21" t="s">
        <v>137</v>
      </c>
      <c r="B82" s="31" t="s">
        <v>138</v>
      </c>
      <c r="C82" s="34">
        <v>33.799999999999997</v>
      </c>
      <c r="D82" s="34">
        <v>20.100000000000001</v>
      </c>
      <c r="E82" s="34">
        <v>20.100000000000001</v>
      </c>
    </row>
    <row r="83" spans="1:5" s="32" customFormat="1" ht="94.5">
      <c r="A83" s="21" t="s">
        <v>139</v>
      </c>
      <c r="B83" s="31" t="s">
        <v>138</v>
      </c>
      <c r="C83" s="34">
        <v>100.8</v>
      </c>
      <c r="D83" s="34">
        <v>100.8</v>
      </c>
      <c r="E83" s="34">
        <v>100.8</v>
      </c>
    </row>
    <row r="84" spans="1:5" s="32" customFormat="1" ht="63">
      <c r="A84" s="35" t="s">
        <v>140</v>
      </c>
      <c r="B84" s="36" t="s">
        <v>141</v>
      </c>
      <c r="C84" s="34">
        <v>4.0999999999999996</v>
      </c>
      <c r="D84" s="34">
        <v>4.0999999999999996</v>
      </c>
      <c r="E84" s="34">
        <v>4.0999999999999996</v>
      </c>
    </row>
    <row r="85" spans="1:5" s="32" customFormat="1" ht="63">
      <c r="A85" s="35" t="s">
        <v>142</v>
      </c>
      <c r="B85" s="36" t="s">
        <v>141</v>
      </c>
      <c r="C85" s="34">
        <v>13</v>
      </c>
      <c r="D85" s="34">
        <v>13</v>
      </c>
      <c r="E85" s="34">
        <v>13</v>
      </c>
    </row>
    <row r="86" spans="1:5" s="32" customFormat="1" ht="63">
      <c r="A86" s="29" t="s">
        <v>143</v>
      </c>
      <c r="B86" s="20" t="s">
        <v>144</v>
      </c>
      <c r="C86" s="34">
        <v>50</v>
      </c>
      <c r="D86" s="34">
        <v>10</v>
      </c>
      <c r="E86" s="34">
        <v>10</v>
      </c>
    </row>
    <row r="87" spans="1:5" s="32" customFormat="1" ht="78.75">
      <c r="A87" s="35" t="s">
        <v>145</v>
      </c>
      <c r="B87" s="36" t="s">
        <v>146</v>
      </c>
      <c r="C87" s="34">
        <v>14.5</v>
      </c>
      <c r="D87" s="34">
        <v>7.2</v>
      </c>
      <c r="E87" s="34">
        <v>7.2</v>
      </c>
    </row>
    <row r="88" spans="1:5" s="32" customFormat="1" ht="78.75">
      <c r="A88" s="35" t="s">
        <v>147</v>
      </c>
      <c r="B88" s="36" t="s">
        <v>148</v>
      </c>
      <c r="C88" s="34">
        <v>70</v>
      </c>
      <c r="D88" s="34">
        <v>0</v>
      </c>
      <c r="E88" s="34">
        <v>0</v>
      </c>
    </row>
    <row r="89" spans="1:5" s="32" customFormat="1" ht="78.75">
      <c r="A89" s="35" t="s">
        <v>149</v>
      </c>
      <c r="B89" s="36" t="s">
        <v>150</v>
      </c>
      <c r="C89" s="34">
        <v>60</v>
      </c>
      <c r="D89" s="34">
        <v>60</v>
      </c>
      <c r="E89" s="34">
        <v>60</v>
      </c>
    </row>
    <row r="90" spans="1:5" s="32" customFormat="1" ht="63">
      <c r="A90" s="37" t="s">
        <v>151</v>
      </c>
      <c r="B90" s="36" t="s">
        <v>152</v>
      </c>
      <c r="C90" s="34">
        <v>4.8</v>
      </c>
      <c r="D90" s="34">
        <v>4.8</v>
      </c>
      <c r="E90" s="34">
        <v>4.8</v>
      </c>
    </row>
    <row r="91" spans="1:5" s="32" customFormat="1" ht="78.75">
      <c r="A91" s="37" t="s">
        <v>153</v>
      </c>
      <c r="B91" s="36" t="s">
        <v>154</v>
      </c>
      <c r="C91" s="34">
        <v>328.8</v>
      </c>
      <c r="D91" s="34">
        <v>328.8</v>
      </c>
      <c r="E91" s="34">
        <v>328.8</v>
      </c>
    </row>
    <row r="92" spans="1:5" s="32" customFormat="1" ht="94.5">
      <c r="A92" s="37" t="s">
        <v>155</v>
      </c>
      <c r="B92" s="36" t="s">
        <v>156</v>
      </c>
      <c r="C92" s="34">
        <v>65.3</v>
      </c>
      <c r="D92" s="34">
        <v>65.3</v>
      </c>
      <c r="E92" s="34">
        <v>65.3</v>
      </c>
    </row>
    <row r="93" spans="1:5" s="32" customFormat="1" ht="78.75">
      <c r="A93" s="37" t="s">
        <v>157</v>
      </c>
      <c r="B93" s="36" t="s">
        <v>158</v>
      </c>
      <c r="C93" s="34">
        <v>7.2</v>
      </c>
      <c r="D93" s="34">
        <v>7.2</v>
      </c>
      <c r="E93" s="34">
        <v>7.2</v>
      </c>
    </row>
    <row r="94" spans="1:5" s="32" customFormat="1" ht="63">
      <c r="A94" s="29" t="s">
        <v>159</v>
      </c>
      <c r="B94" s="20" t="s">
        <v>160</v>
      </c>
      <c r="C94" s="34">
        <v>180</v>
      </c>
      <c r="D94" s="34">
        <v>180</v>
      </c>
      <c r="E94" s="34">
        <v>180</v>
      </c>
    </row>
    <row r="95" spans="1:5" s="32" customFormat="1" ht="78.75">
      <c r="A95" s="29" t="s">
        <v>161</v>
      </c>
      <c r="B95" s="20" t="s">
        <v>162</v>
      </c>
      <c r="C95" s="34">
        <v>25</v>
      </c>
      <c r="D95" s="34">
        <v>25</v>
      </c>
      <c r="E95" s="34">
        <v>25</v>
      </c>
    </row>
    <row r="96" spans="1:5" s="32" customFormat="1" ht="78.75">
      <c r="A96" s="29" t="s">
        <v>163</v>
      </c>
      <c r="B96" s="20" t="s">
        <v>164</v>
      </c>
      <c r="C96" s="34">
        <v>283</v>
      </c>
      <c r="D96" s="34">
        <v>283</v>
      </c>
      <c r="E96" s="34">
        <v>283</v>
      </c>
    </row>
    <row r="97" spans="1:5" s="32" customFormat="1" ht="47.25">
      <c r="A97" s="37" t="s">
        <v>165</v>
      </c>
      <c r="B97" s="36" t="s">
        <v>166</v>
      </c>
      <c r="C97" s="34">
        <v>65.400000000000006</v>
      </c>
      <c r="D97" s="34">
        <v>65.400000000000006</v>
      </c>
      <c r="E97" s="34">
        <v>65.400000000000006</v>
      </c>
    </row>
    <row r="98" spans="1:5" s="32" customFormat="1" ht="63">
      <c r="A98" s="37" t="s">
        <v>167</v>
      </c>
      <c r="B98" s="36" t="s">
        <v>168</v>
      </c>
      <c r="C98" s="34">
        <v>430.4</v>
      </c>
      <c r="D98" s="34">
        <v>0</v>
      </c>
      <c r="E98" s="34">
        <v>0</v>
      </c>
    </row>
    <row r="99" spans="1:5" s="32" customFormat="1" ht="63">
      <c r="A99" s="37" t="s">
        <v>169</v>
      </c>
      <c r="B99" s="36" t="s">
        <v>168</v>
      </c>
      <c r="C99" s="34">
        <v>0.4</v>
      </c>
      <c r="D99" s="34">
        <v>0</v>
      </c>
      <c r="E99" s="34">
        <v>0</v>
      </c>
    </row>
    <row r="100" spans="1:5" s="32" customFormat="1" ht="63">
      <c r="A100" s="37" t="s">
        <v>170</v>
      </c>
      <c r="B100" s="36" t="s">
        <v>168</v>
      </c>
      <c r="C100" s="34">
        <v>2.8</v>
      </c>
      <c r="D100" s="34">
        <v>2.8</v>
      </c>
      <c r="E100" s="34">
        <v>2.8</v>
      </c>
    </row>
    <row r="101" spans="1:5" s="32" customFormat="1" ht="63">
      <c r="A101" s="29" t="s">
        <v>171</v>
      </c>
      <c r="B101" s="20" t="s">
        <v>172</v>
      </c>
      <c r="C101" s="34">
        <v>3615.1</v>
      </c>
      <c r="D101" s="34">
        <v>455.5</v>
      </c>
      <c r="E101" s="34">
        <v>455.5</v>
      </c>
    </row>
    <row r="102" spans="1:5" s="32" customFormat="1" ht="126">
      <c r="A102" s="37" t="s">
        <v>173</v>
      </c>
      <c r="B102" s="36" t="s">
        <v>174</v>
      </c>
      <c r="C102" s="34">
        <v>41.5</v>
      </c>
      <c r="D102" s="34">
        <v>41.5</v>
      </c>
      <c r="E102" s="34">
        <v>41.5</v>
      </c>
    </row>
    <row r="103" spans="1:5" s="32" customFormat="1" ht="47.25">
      <c r="A103" s="37" t="s">
        <v>175</v>
      </c>
      <c r="B103" s="36" t="s">
        <v>176</v>
      </c>
      <c r="C103" s="34">
        <v>44.8</v>
      </c>
      <c r="D103" s="34">
        <v>0</v>
      </c>
      <c r="E103" s="34">
        <v>0</v>
      </c>
    </row>
    <row r="104" spans="1:5" s="32" customFormat="1" ht="63">
      <c r="A104" s="29" t="s">
        <v>177</v>
      </c>
      <c r="B104" s="20" t="s">
        <v>178</v>
      </c>
      <c r="C104" s="34">
        <v>0</v>
      </c>
      <c r="D104" s="34">
        <v>3.4</v>
      </c>
      <c r="E104" s="34">
        <v>3.4</v>
      </c>
    </row>
    <row r="105" spans="1:5" s="32" customFormat="1" ht="63">
      <c r="A105" s="29" t="s">
        <v>179</v>
      </c>
      <c r="B105" s="20" t="s">
        <v>178</v>
      </c>
      <c r="C105" s="34">
        <v>60</v>
      </c>
      <c r="D105" s="34">
        <v>60</v>
      </c>
      <c r="E105" s="34">
        <v>60</v>
      </c>
    </row>
    <row r="106" spans="1:5" s="32" customFormat="1" ht="63">
      <c r="A106" s="29" t="s">
        <v>180</v>
      </c>
      <c r="B106" s="20" t="s">
        <v>178</v>
      </c>
      <c r="C106" s="34">
        <v>1.5</v>
      </c>
      <c r="D106" s="34">
        <v>0</v>
      </c>
      <c r="E106" s="34">
        <v>0</v>
      </c>
    </row>
    <row r="107" spans="1:5" s="32" customFormat="1" ht="63">
      <c r="A107" s="29" t="s">
        <v>181</v>
      </c>
      <c r="B107" s="20" t="s">
        <v>178</v>
      </c>
      <c r="C107" s="34">
        <v>16.7</v>
      </c>
      <c r="D107" s="34">
        <v>0</v>
      </c>
      <c r="E107" s="34">
        <v>0</v>
      </c>
    </row>
    <row r="108" spans="1:5" s="32" customFormat="1" ht="63">
      <c r="A108" s="29" t="s">
        <v>182</v>
      </c>
      <c r="B108" s="20" t="s">
        <v>178</v>
      </c>
      <c r="C108" s="34">
        <v>2.8</v>
      </c>
      <c r="D108" s="34">
        <v>0</v>
      </c>
      <c r="E108" s="34">
        <v>0</v>
      </c>
    </row>
    <row r="109" spans="1:5" s="32" customFormat="1" ht="63">
      <c r="A109" s="29" t="s">
        <v>183</v>
      </c>
      <c r="B109" s="20" t="s">
        <v>178</v>
      </c>
      <c r="C109" s="34">
        <v>0</v>
      </c>
      <c r="D109" s="34">
        <v>3500</v>
      </c>
      <c r="E109" s="34">
        <v>3500</v>
      </c>
    </row>
    <row r="110" spans="1:5" s="32" customFormat="1" ht="63">
      <c r="A110" s="29" t="s">
        <v>184</v>
      </c>
      <c r="B110" s="20" t="s">
        <v>178</v>
      </c>
      <c r="C110" s="34">
        <v>7038.7</v>
      </c>
      <c r="D110" s="34">
        <v>8343.4</v>
      </c>
      <c r="E110" s="34">
        <v>8343.4</v>
      </c>
    </row>
    <row r="111" spans="1:5" s="32" customFormat="1" ht="63">
      <c r="A111" s="29" t="s">
        <v>185</v>
      </c>
      <c r="B111" s="20" t="s">
        <v>178</v>
      </c>
      <c r="C111" s="34">
        <v>4</v>
      </c>
      <c r="D111" s="34">
        <v>0</v>
      </c>
      <c r="E111" s="34">
        <v>0</v>
      </c>
    </row>
    <row r="112" spans="1:5" s="32" customFormat="1" ht="67.5" customHeight="1">
      <c r="A112" s="29" t="s">
        <v>186</v>
      </c>
      <c r="B112" s="20" t="s">
        <v>187</v>
      </c>
      <c r="C112" s="34">
        <v>350</v>
      </c>
      <c r="D112" s="34">
        <v>350</v>
      </c>
      <c r="E112" s="34">
        <v>350</v>
      </c>
    </row>
    <row r="113" spans="1:5" s="32" customFormat="1" ht="84.75" customHeight="1">
      <c r="A113" s="29" t="s">
        <v>188</v>
      </c>
      <c r="B113" s="20" t="s">
        <v>189</v>
      </c>
      <c r="C113" s="34">
        <v>388.5</v>
      </c>
      <c r="D113" s="34">
        <v>106.7</v>
      </c>
      <c r="E113" s="34">
        <v>106.7</v>
      </c>
    </row>
    <row r="114" spans="1:5" s="32" customFormat="1">
      <c r="A114" s="13" t="s">
        <v>190</v>
      </c>
      <c r="B114" s="14" t="s">
        <v>191</v>
      </c>
      <c r="C114" s="15">
        <f t="shared" ref="C114:E114" si="18">C115</f>
        <v>1656.5</v>
      </c>
      <c r="D114" s="15">
        <f t="shared" si="18"/>
        <v>1331.4</v>
      </c>
      <c r="E114" s="15">
        <f t="shared" si="18"/>
        <v>1403.8</v>
      </c>
    </row>
    <row r="115" spans="1:5" s="32" customFormat="1">
      <c r="A115" s="11" t="s">
        <v>192</v>
      </c>
      <c r="B115" s="20" t="s">
        <v>193</v>
      </c>
      <c r="C115" s="19">
        <v>1656.5</v>
      </c>
      <c r="D115" s="19">
        <v>1331.4</v>
      </c>
      <c r="E115" s="19">
        <v>1403.8</v>
      </c>
    </row>
    <row r="116" spans="1:5" s="32" customFormat="1" ht="15.75" customHeight="1">
      <c r="A116" s="108" t="s">
        <v>194</v>
      </c>
      <c r="B116" s="109"/>
      <c r="C116" s="15">
        <f>C114+C79+C69+C53+C49+C40</f>
        <v>149720.9</v>
      </c>
      <c r="D116" s="15">
        <f>D114+D79+D69+D53+D49+D40</f>
        <v>145589.6</v>
      </c>
      <c r="E116" s="15">
        <f>E114+E79+E69+E53+E49+E40</f>
        <v>145401</v>
      </c>
    </row>
    <row r="117" spans="1:5" s="32" customFormat="1">
      <c r="A117" s="13" t="s">
        <v>195</v>
      </c>
      <c r="B117" s="38" t="s">
        <v>196</v>
      </c>
      <c r="C117" s="15">
        <f>C116+C39</f>
        <v>1794179.7000000002</v>
      </c>
      <c r="D117" s="15">
        <f>D116+D39</f>
        <v>1787875.7</v>
      </c>
      <c r="E117" s="15">
        <f>E116+E39</f>
        <v>1904136.4000000001</v>
      </c>
    </row>
    <row r="118" spans="1:5" s="32" customFormat="1" ht="31.5">
      <c r="A118" s="13" t="s">
        <v>197</v>
      </c>
      <c r="B118" s="38" t="s">
        <v>198</v>
      </c>
      <c r="C118" s="15">
        <f t="shared" ref="C118:E118" si="19">C119+C124+C169+C211</f>
        <v>3813515.6999999993</v>
      </c>
      <c r="D118" s="15">
        <f t="shared" si="19"/>
        <v>4453571.3</v>
      </c>
      <c r="E118" s="15">
        <f t="shared" si="19"/>
        <v>3920853.8000000003</v>
      </c>
    </row>
    <row r="119" spans="1:5" s="32" customFormat="1">
      <c r="A119" s="13" t="s">
        <v>199</v>
      </c>
      <c r="B119" s="14" t="s">
        <v>200</v>
      </c>
      <c r="C119" s="15">
        <f>SUM(C120:C123)</f>
        <v>316944.7</v>
      </c>
      <c r="D119" s="15">
        <f t="shared" ref="D119:E119" si="20">SUM(D120:D122)</f>
        <v>180406.8</v>
      </c>
      <c r="E119" s="15">
        <f t="shared" si="20"/>
        <v>158739.79999999999</v>
      </c>
    </row>
    <row r="120" spans="1:5" s="32" customFormat="1" ht="31.5">
      <c r="A120" s="11" t="s">
        <v>201</v>
      </c>
      <c r="B120" s="20" t="s">
        <v>202</v>
      </c>
      <c r="C120" s="19">
        <v>253653</v>
      </c>
      <c r="D120" s="19">
        <v>120435</v>
      </c>
      <c r="E120" s="19">
        <v>98768</v>
      </c>
    </row>
    <row r="121" spans="1:5" s="32" customFormat="1" ht="31.5">
      <c r="A121" s="11" t="s">
        <v>203</v>
      </c>
      <c r="B121" s="20" t="s">
        <v>204</v>
      </c>
      <c r="C121" s="19">
        <v>1915.4</v>
      </c>
      <c r="D121" s="19">
        <v>0</v>
      </c>
      <c r="E121" s="19">
        <v>0</v>
      </c>
    </row>
    <row r="122" spans="1:5" s="32" customFormat="1" ht="47.25">
      <c r="A122" s="11" t="s">
        <v>205</v>
      </c>
      <c r="B122" s="20" t="s">
        <v>206</v>
      </c>
      <c r="C122" s="19">
        <v>59971.8</v>
      </c>
      <c r="D122" s="19">
        <v>59971.8</v>
      </c>
      <c r="E122" s="19">
        <v>59971.8</v>
      </c>
    </row>
    <row r="123" spans="1:5" s="32" customFormat="1" ht="47.25">
      <c r="A123" s="37" t="s">
        <v>207</v>
      </c>
      <c r="B123" s="39" t="s">
        <v>208</v>
      </c>
      <c r="C123" s="19">
        <v>1404.5</v>
      </c>
      <c r="D123" s="19">
        <v>0</v>
      </c>
      <c r="E123" s="19">
        <v>0</v>
      </c>
    </row>
    <row r="124" spans="1:5" s="32" customFormat="1" ht="31.5">
      <c r="A124" s="13" t="s">
        <v>209</v>
      </c>
      <c r="B124" s="14" t="s">
        <v>210</v>
      </c>
      <c r="C124" s="15">
        <f t="shared" ref="C124:E124" si="21">SUM(C125:C168)</f>
        <v>677319.99999999988</v>
      </c>
      <c r="D124" s="15">
        <f t="shared" si="21"/>
        <v>1412573.8999999997</v>
      </c>
      <c r="E124" s="15">
        <f t="shared" si="21"/>
        <v>846148.1</v>
      </c>
    </row>
    <row r="125" spans="1:5" s="32" customFormat="1" ht="66" customHeight="1">
      <c r="A125" s="11" t="s">
        <v>211</v>
      </c>
      <c r="B125" s="20" t="s">
        <v>212</v>
      </c>
      <c r="C125" s="19">
        <v>107764.5</v>
      </c>
      <c r="D125" s="19">
        <v>94995.8</v>
      </c>
      <c r="E125" s="19">
        <v>94241.5</v>
      </c>
    </row>
    <row r="126" spans="1:5" s="32" customFormat="1" ht="94.5">
      <c r="A126" s="11" t="s">
        <v>211</v>
      </c>
      <c r="B126" s="20" t="s">
        <v>213</v>
      </c>
      <c r="C126" s="19">
        <v>80438.399999999994</v>
      </c>
      <c r="D126" s="19">
        <v>0</v>
      </c>
      <c r="E126" s="19">
        <v>0</v>
      </c>
    </row>
    <row r="127" spans="1:5" s="32" customFormat="1" ht="94.5">
      <c r="A127" s="11" t="s">
        <v>214</v>
      </c>
      <c r="B127" s="20" t="s">
        <v>215</v>
      </c>
      <c r="C127" s="19">
        <v>110352.2</v>
      </c>
      <c r="D127" s="19">
        <v>52912</v>
      </c>
      <c r="E127" s="19">
        <v>265052.3</v>
      </c>
    </row>
    <row r="128" spans="1:5" s="32" customFormat="1" ht="72" customHeight="1">
      <c r="A128" s="11" t="s">
        <v>216</v>
      </c>
      <c r="B128" s="20" t="s">
        <v>217</v>
      </c>
      <c r="C128" s="19">
        <v>25095.599999999999</v>
      </c>
      <c r="D128" s="19">
        <v>13228</v>
      </c>
      <c r="E128" s="19">
        <v>66263.100000000006</v>
      </c>
    </row>
    <row r="129" spans="1:5" s="32" customFormat="1" ht="63">
      <c r="A129" s="11" t="s">
        <v>218</v>
      </c>
      <c r="B129" s="20" t="s">
        <v>219</v>
      </c>
      <c r="C129" s="19">
        <v>2346.5</v>
      </c>
      <c r="D129" s="19">
        <v>2613.5</v>
      </c>
      <c r="E129" s="19">
        <v>2485.1</v>
      </c>
    </row>
    <row r="130" spans="1:5" s="32" customFormat="1" ht="47.25">
      <c r="A130" s="11" t="s">
        <v>220</v>
      </c>
      <c r="B130" s="20" t="s">
        <v>221</v>
      </c>
      <c r="C130" s="19">
        <v>0</v>
      </c>
      <c r="D130" s="19">
        <v>0</v>
      </c>
      <c r="E130" s="19">
        <v>0</v>
      </c>
    </row>
    <row r="131" spans="1:5" s="32" customFormat="1" ht="54.75" customHeight="1">
      <c r="A131" s="11" t="s">
        <v>222</v>
      </c>
      <c r="B131" s="20" t="s">
        <v>223</v>
      </c>
      <c r="C131" s="19">
        <v>96837.7</v>
      </c>
      <c r="D131" s="19">
        <v>101297.5</v>
      </c>
      <c r="E131" s="19">
        <v>97632.6</v>
      </c>
    </row>
    <row r="132" spans="1:5" s="32" customFormat="1" ht="47.25">
      <c r="A132" s="11" t="s">
        <v>224</v>
      </c>
      <c r="B132" s="18" t="s">
        <v>225</v>
      </c>
      <c r="C132" s="19">
        <v>0</v>
      </c>
      <c r="D132" s="19">
        <v>0</v>
      </c>
      <c r="E132" s="19">
        <v>2233.8000000000002</v>
      </c>
    </row>
    <row r="133" spans="1:5" s="32" customFormat="1" ht="63">
      <c r="A133" s="11" t="s">
        <v>226</v>
      </c>
      <c r="B133" s="18" t="s">
        <v>227</v>
      </c>
      <c r="C133" s="19">
        <v>8581.7000000000007</v>
      </c>
      <c r="D133" s="19">
        <v>1449.1</v>
      </c>
      <c r="E133" s="19">
        <v>1404.1</v>
      </c>
    </row>
    <row r="134" spans="1:5" s="32" customFormat="1" ht="31.5">
      <c r="A134" s="40" t="s">
        <v>228</v>
      </c>
      <c r="B134" s="18" t="s">
        <v>229</v>
      </c>
      <c r="C134" s="19">
        <v>248</v>
      </c>
      <c r="D134" s="19">
        <v>0</v>
      </c>
      <c r="E134" s="19">
        <v>0</v>
      </c>
    </row>
    <row r="135" spans="1:5" s="32" customFormat="1" ht="47.25">
      <c r="A135" s="40" t="s">
        <v>228</v>
      </c>
      <c r="B135" s="18" t="s">
        <v>230</v>
      </c>
      <c r="C135" s="19">
        <v>124</v>
      </c>
      <c r="D135" s="19">
        <v>0</v>
      </c>
      <c r="E135" s="19">
        <v>0</v>
      </c>
    </row>
    <row r="136" spans="1:5" s="32" customFormat="1" ht="78.75">
      <c r="A136" s="40" t="s">
        <v>228</v>
      </c>
      <c r="B136" s="20" t="s">
        <v>231</v>
      </c>
      <c r="C136" s="19">
        <v>5851.7</v>
      </c>
      <c r="D136" s="19">
        <v>0</v>
      </c>
      <c r="E136" s="19">
        <v>0</v>
      </c>
    </row>
    <row r="137" spans="1:5" s="32" customFormat="1" ht="64.5" customHeight="1">
      <c r="A137" s="40" t="s">
        <v>228</v>
      </c>
      <c r="B137" s="41" t="s">
        <v>232</v>
      </c>
      <c r="C137" s="19">
        <v>10508.8</v>
      </c>
      <c r="D137" s="19">
        <v>0</v>
      </c>
      <c r="E137" s="19">
        <v>12421.5</v>
      </c>
    </row>
    <row r="138" spans="1:5" s="32" customFormat="1" ht="47.25">
      <c r="A138" s="40" t="s">
        <v>228</v>
      </c>
      <c r="B138" s="42" t="s">
        <v>233</v>
      </c>
      <c r="C138" s="19">
        <v>0</v>
      </c>
      <c r="D138" s="19">
        <v>0</v>
      </c>
      <c r="E138" s="19">
        <v>4040</v>
      </c>
    </row>
    <row r="139" spans="1:5" s="32" customFormat="1" ht="31.5">
      <c r="A139" s="43" t="s">
        <v>234</v>
      </c>
      <c r="B139" s="31" t="s">
        <v>235</v>
      </c>
      <c r="C139" s="19">
        <v>46955.1</v>
      </c>
      <c r="D139" s="19">
        <v>59852.5</v>
      </c>
      <c r="E139" s="19">
        <v>59852.5</v>
      </c>
    </row>
    <row r="140" spans="1:5" s="32" customFormat="1" ht="47.25">
      <c r="A140" s="11" t="s">
        <v>236</v>
      </c>
      <c r="B140" s="18" t="s">
        <v>237</v>
      </c>
      <c r="C140" s="19">
        <v>47500</v>
      </c>
      <c r="D140" s="19">
        <v>40000</v>
      </c>
      <c r="E140" s="19">
        <v>40000</v>
      </c>
    </row>
    <row r="141" spans="1:5" s="32" customFormat="1" ht="57" customHeight="1">
      <c r="A141" s="11" t="s">
        <v>236</v>
      </c>
      <c r="B141" s="18" t="s">
        <v>238</v>
      </c>
      <c r="C141" s="19">
        <v>0</v>
      </c>
      <c r="D141" s="19">
        <v>0</v>
      </c>
      <c r="E141" s="19">
        <v>0</v>
      </c>
    </row>
    <row r="142" spans="1:5" s="32" customFormat="1" ht="47.25">
      <c r="A142" s="43" t="s">
        <v>239</v>
      </c>
      <c r="B142" s="20" t="s">
        <v>240</v>
      </c>
      <c r="C142" s="19">
        <v>6498</v>
      </c>
      <c r="D142" s="19">
        <v>3648</v>
      </c>
      <c r="E142" s="19">
        <v>8512</v>
      </c>
    </row>
    <row r="143" spans="1:5" s="32" customFormat="1" ht="31.5">
      <c r="A143" s="43" t="s">
        <v>239</v>
      </c>
      <c r="B143" s="20" t="s">
        <v>241</v>
      </c>
      <c r="C143" s="19">
        <v>0</v>
      </c>
      <c r="D143" s="19">
        <v>859000</v>
      </c>
      <c r="E143" s="19">
        <v>0</v>
      </c>
    </row>
    <row r="144" spans="1:5" s="32" customFormat="1" ht="148.5" customHeight="1">
      <c r="A144" s="43" t="s">
        <v>239</v>
      </c>
      <c r="B144" s="20" t="s">
        <v>242</v>
      </c>
      <c r="C144" s="19">
        <v>55208.4</v>
      </c>
      <c r="D144" s="19">
        <v>72010.899999999994</v>
      </c>
      <c r="E144" s="19">
        <v>72010.899999999994</v>
      </c>
    </row>
    <row r="145" spans="1:5" s="32" customFormat="1" ht="94.5">
      <c r="A145" s="43" t="s">
        <v>243</v>
      </c>
      <c r="B145" s="18" t="s">
        <v>244</v>
      </c>
      <c r="C145" s="19">
        <v>0</v>
      </c>
      <c r="D145" s="19">
        <v>23255.8</v>
      </c>
      <c r="E145" s="19">
        <v>23255.8</v>
      </c>
    </row>
    <row r="146" spans="1:5" s="32" customFormat="1" ht="63">
      <c r="A146" s="43" t="s">
        <v>239</v>
      </c>
      <c r="B146" s="20" t="s">
        <v>245</v>
      </c>
      <c r="C146" s="19">
        <v>0</v>
      </c>
      <c r="D146" s="19">
        <v>0</v>
      </c>
      <c r="E146" s="19">
        <v>10000</v>
      </c>
    </row>
    <row r="147" spans="1:5" s="32" customFormat="1" ht="42" customHeight="1">
      <c r="A147" s="11" t="s">
        <v>246</v>
      </c>
      <c r="B147" s="20" t="s">
        <v>247</v>
      </c>
      <c r="C147" s="19">
        <v>19083</v>
      </c>
      <c r="D147" s="19">
        <v>19083</v>
      </c>
      <c r="E147" s="19">
        <v>19083</v>
      </c>
    </row>
    <row r="148" spans="1:5" s="32" customFormat="1" ht="47.25">
      <c r="A148" s="11" t="s">
        <v>248</v>
      </c>
      <c r="B148" s="18" t="s">
        <v>249</v>
      </c>
      <c r="C148" s="19">
        <v>1584.9</v>
      </c>
      <c r="D148" s="19">
        <v>1584.9</v>
      </c>
      <c r="E148" s="19">
        <v>1584.9</v>
      </c>
    </row>
    <row r="149" spans="1:5" s="32" customFormat="1" ht="57.75" customHeight="1">
      <c r="A149" s="11" t="s">
        <v>248</v>
      </c>
      <c r="B149" s="18" t="s">
        <v>250</v>
      </c>
      <c r="C149" s="19">
        <v>424.5</v>
      </c>
      <c r="D149" s="19">
        <v>424.5</v>
      </c>
      <c r="E149" s="19">
        <v>424.5</v>
      </c>
    </row>
    <row r="150" spans="1:5" s="32" customFormat="1" ht="63">
      <c r="A150" s="11" t="s">
        <v>248</v>
      </c>
      <c r="B150" s="18" t="s">
        <v>251</v>
      </c>
      <c r="C150" s="19">
        <v>527.29999999999995</v>
      </c>
      <c r="D150" s="19">
        <v>527.20000000000005</v>
      </c>
      <c r="E150" s="19">
        <v>528</v>
      </c>
    </row>
    <row r="151" spans="1:5" s="32" customFormat="1" ht="63">
      <c r="A151" s="11" t="s">
        <v>248</v>
      </c>
      <c r="B151" s="20" t="s">
        <v>252</v>
      </c>
      <c r="C151" s="19">
        <v>0</v>
      </c>
      <c r="D151" s="19">
        <v>0</v>
      </c>
      <c r="E151" s="19">
        <v>0</v>
      </c>
    </row>
    <row r="152" spans="1:5" s="32" customFormat="1" ht="52.5" customHeight="1">
      <c r="A152" s="11" t="s">
        <v>248</v>
      </c>
      <c r="B152" s="20" t="s">
        <v>253</v>
      </c>
      <c r="C152" s="19">
        <v>528.29999999999995</v>
      </c>
      <c r="D152" s="19">
        <v>528.29999999999995</v>
      </c>
      <c r="E152" s="19">
        <v>528.29999999999995</v>
      </c>
    </row>
    <row r="153" spans="1:5" s="32" customFormat="1" ht="47.25">
      <c r="A153" s="11" t="s">
        <v>248</v>
      </c>
      <c r="B153" s="20" t="s">
        <v>254</v>
      </c>
      <c r="C153" s="19">
        <v>3725.7</v>
      </c>
      <c r="D153" s="19">
        <v>1637</v>
      </c>
      <c r="E153" s="19">
        <v>1637</v>
      </c>
    </row>
    <row r="154" spans="1:5" s="32" customFormat="1" ht="63">
      <c r="A154" s="43" t="s">
        <v>248</v>
      </c>
      <c r="B154" s="20" t="s">
        <v>255</v>
      </c>
      <c r="C154" s="19">
        <v>3385.7</v>
      </c>
      <c r="D154" s="19">
        <v>7938</v>
      </c>
      <c r="E154" s="19">
        <v>7938</v>
      </c>
    </row>
    <row r="155" spans="1:5" s="32" customFormat="1" ht="47.25">
      <c r="A155" s="43" t="s">
        <v>248</v>
      </c>
      <c r="B155" s="20" t="s">
        <v>256</v>
      </c>
      <c r="C155" s="19">
        <v>0</v>
      </c>
      <c r="D155" s="19">
        <v>170</v>
      </c>
      <c r="E155" s="19">
        <v>170</v>
      </c>
    </row>
    <row r="156" spans="1:5" s="32" customFormat="1" ht="31.5">
      <c r="A156" s="43" t="s">
        <v>257</v>
      </c>
      <c r="B156" s="20" t="s">
        <v>258</v>
      </c>
      <c r="C156" s="19">
        <v>20695.2</v>
      </c>
      <c r="D156" s="19">
        <v>20695.2</v>
      </c>
      <c r="E156" s="19">
        <v>20695.2</v>
      </c>
    </row>
    <row r="157" spans="1:5" s="32" customFormat="1" ht="94.5">
      <c r="A157" s="43" t="s">
        <v>257</v>
      </c>
      <c r="B157" s="20" t="s">
        <v>259</v>
      </c>
      <c r="C157" s="19">
        <v>0</v>
      </c>
      <c r="D157" s="19">
        <v>0</v>
      </c>
      <c r="E157" s="19">
        <v>0</v>
      </c>
    </row>
    <row r="158" spans="1:5" s="32" customFormat="1" ht="47.25">
      <c r="A158" s="43" t="s">
        <v>257</v>
      </c>
      <c r="B158" s="20" t="s">
        <v>260</v>
      </c>
      <c r="C158" s="19">
        <v>1081.9000000000001</v>
      </c>
      <c r="D158" s="19">
        <v>1081.9000000000001</v>
      </c>
      <c r="E158" s="19">
        <v>1081.9000000000001</v>
      </c>
    </row>
    <row r="159" spans="1:5" s="32" customFormat="1" ht="87" customHeight="1">
      <c r="A159" s="43" t="s">
        <v>257</v>
      </c>
      <c r="B159" s="20" t="s">
        <v>261</v>
      </c>
      <c r="C159" s="19">
        <v>0</v>
      </c>
      <c r="D159" s="19">
        <v>0</v>
      </c>
      <c r="E159" s="19">
        <v>0</v>
      </c>
    </row>
    <row r="160" spans="1:5" s="32" customFormat="1" ht="63">
      <c r="A160" s="43" t="s">
        <v>257</v>
      </c>
      <c r="B160" s="20" t="s">
        <v>262</v>
      </c>
      <c r="C160" s="19">
        <v>0</v>
      </c>
      <c r="D160" s="19">
        <v>1568.7</v>
      </c>
      <c r="E160" s="19">
        <v>0</v>
      </c>
    </row>
    <row r="161" spans="1:5" s="32" customFormat="1" ht="47.25">
      <c r="A161" s="43" t="s">
        <v>257</v>
      </c>
      <c r="B161" s="20" t="s">
        <v>263</v>
      </c>
      <c r="C161" s="19">
        <v>0</v>
      </c>
      <c r="D161" s="19">
        <v>5200.2</v>
      </c>
      <c r="E161" s="19">
        <v>5200.2</v>
      </c>
    </row>
    <row r="162" spans="1:5" s="32" customFormat="1" ht="47.25">
      <c r="A162" s="43" t="s">
        <v>257</v>
      </c>
      <c r="B162" s="20" t="s">
        <v>264</v>
      </c>
      <c r="C162" s="19">
        <v>0</v>
      </c>
      <c r="D162" s="19">
        <v>5060.8999999999996</v>
      </c>
      <c r="E162" s="19">
        <v>5060.8999999999996</v>
      </c>
    </row>
    <row r="163" spans="1:5" s="32" customFormat="1" ht="47.25">
      <c r="A163" s="43" t="s">
        <v>257</v>
      </c>
      <c r="B163" s="20" t="s">
        <v>265</v>
      </c>
      <c r="C163" s="19">
        <v>0</v>
      </c>
      <c r="D163" s="19">
        <v>960.5</v>
      </c>
      <c r="E163" s="19">
        <v>960.5</v>
      </c>
    </row>
    <row r="164" spans="1:5" s="32" customFormat="1" ht="47.25">
      <c r="A164" s="43" t="s">
        <v>257</v>
      </c>
      <c r="B164" s="20" t="s">
        <v>266</v>
      </c>
      <c r="C164" s="19">
        <v>1562.2</v>
      </c>
      <c r="D164" s="19">
        <v>1562.2</v>
      </c>
      <c r="E164" s="19">
        <v>1562.2</v>
      </c>
    </row>
    <row r="165" spans="1:5" s="32" customFormat="1" ht="47.25">
      <c r="A165" s="40" t="s">
        <v>257</v>
      </c>
      <c r="B165" s="44" t="s">
        <v>267</v>
      </c>
      <c r="C165" s="19">
        <v>12367.5</v>
      </c>
      <c r="D165" s="19">
        <v>12245.1</v>
      </c>
      <c r="E165" s="19">
        <v>12245.1</v>
      </c>
    </row>
    <row r="166" spans="1:5" s="32" customFormat="1" ht="87" customHeight="1">
      <c r="A166" s="43" t="s">
        <v>268</v>
      </c>
      <c r="B166" s="20" t="s">
        <v>269</v>
      </c>
      <c r="C166" s="19">
        <v>5973.1</v>
      </c>
      <c r="D166" s="19">
        <v>5973.1</v>
      </c>
      <c r="E166" s="19">
        <v>5973.1</v>
      </c>
    </row>
    <row r="167" spans="1:5" s="32" customFormat="1" ht="31.5">
      <c r="A167" s="43" t="s">
        <v>257</v>
      </c>
      <c r="B167" s="20" t="s">
        <v>270</v>
      </c>
      <c r="C167" s="19">
        <v>284</v>
      </c>
      <c r="D167" s="19">
        <v>284</v>
      </c>
      <c r="E167" s="19">
        <v>284</v>
      </c>
    </row>
    <row r="168" spans="1:5" s="32" customFormat="1" ht="31.5">
      <c r="A168" s="45" t="s">
        <v>257</v>
      </c>
      <c r="B168" s="44" t="s">
        <v>271</v>
      </c>
      <c r="C168" s="19">
        <v>1786.1</v>
      </c>
      <c r="D168" s="19">
        <v>1786.1</v>
      </c>
      <c r="E168" s="19">
        <v>1786.1</v>
      </c>
    </row>
    <row r="169" spans="1:5" s="32" customFormat="1">
      <c r="A169" s="13" t="s">
        <v>272</v>
      </c>
      <c r="B169" s="14" t="s">
        <v>273</v>
      </c>
      <c r="C169" s="15">
        <f t="shared" ref="C169:E169" si="22">SUM(C170:C210)</f>
        <v>2736317.7999999993</v>
      </c>
      <c r="D169" s="15">
        <f t="shared" si="22"/>
        <v>2783125.9000000004</v>
      </c>
      <c r="E169" s="15">
        <f t="shared" si="22"/>
        <v>2838051.2</v>
      </c>
    </row>
    <row r="170" spans="1:5" s="32" customFormat="1" ht="47.25">
      <c r="A170" s="11" t="s">
        <v>274</v>
      </c>
      <c r="B170" s="20" t="s">
        <v>275</v>
      </c>
      <c r="C170" s="19">
        <v>9753.2999999999993</v>
      </c>
      <c r="D170" s="19">
        <v>10124.9</v>
      </c>
      <c r="E170" s="19">
        <v>10511.4</v>
      </c>
    </row>
    <row r="171" spans="1:5" s="32" customFormat="1" ht="31.5">
      <c r="A171" s="11" t="s">
        <v>276</v>
      </c>
      <c r="B171" s="20" t="s">
        <v>277</v>
      </c>
      <c r="C171" s="19">
        <v>215520.7</v>
      </c>
      <c r="D171" s="19">
        <v>242079.1</v>
      </c>
      <c r="E171" s="19">
        <v>273184.3</v>
      </c>
    </row>
    <row r="172" spans="1:5" s="32" customFormat="1" ht="47.25">
      <c r="A172" s="11" t="s">
        <v>278</v>
      </c>
      <c r="B172" s="20" t="s">
        <v>279</v>
      </c>
      <c r="C172" s="19">
        <v>1505.8</v>
      </c>
      <c r="D172" s="19">
        <v>1505.8</v>
      </c>
      <c r="E172" s="19">
        <v>1505.8</v>
      </c>
    </row>
    <row r="173" spans="1:5" s="32" customFormat="1" ht="63">
      <c r="A173" s="11" t="s">
        <v>278</v>
      </c>
      <c r="B173" s="20" t="s">
        <v>280</v>
      </c>
      <c r="C173" s="19">
        <v>234.7</v>
      </c>
      <c r="D173" s="19">
        <v>234.7</v>
      </c>
      <c r="E173" s="19">
        <v>234.7</v>
      </c>
    </row>
    <row r="174" spans="1:5" s="32" customFormat="1" ht="78.75">
      <c r="A174" s="11" t="s">
        <v>278</v>
      </c>
      <c r="B174" s="20" t="s">
        <v>281</v>
      </c>
      <c r="C174" s="19">
        <v>102.8</v>
      </c>
      <c r="D174" s="19">
        <v>102.8</v>
      </c>
      <c r="E174" s="19">
        <v>102.8</v>
      </c>
    </row>
    <row r="175" spans="1:5" s="32" customFormat="1" ht="63">
      <c r="A175" s="11" t="s">
        <v>278</v>
      </c>
      <c r="B175" s="20" t="s">
        <v>282</v>
      </c>
      <c r="C175" s="19">
        <v>391.4</v>
      </c>
      <c r="D175" s="19">
        <v>391.4</v>
      </c>
      <c r="E175" s="19">
        <v>391.4</v>
      </c>
    </row>
    <row r="176" spans="1:5" s="32" customFormat="1" ht="47.25">
      <c r="A176" s="11" t="s">
        <v>278</v>
      </c>
      <c r="B176" s="20" t="s">
        <v>283</v>
      </c>
      <c r="C176" s="19">
        <v>1066</v>
      </c>
      <c r="D176" s="19">
        <v>1066</v>
      </c>
      <c r="E176" s="19">
        <v>1066</v>
      </c>
    </row>
    <row r="177" spans="1:5" s="32" customFormat="1" ht="47.25">
      <c r="A177" s="11" t="s">
        <v>284</v>
      </c>
      <c r="B177" s="20" t="s">
        <v>285</v>
      </c>
      <c r="C177" s="19">
        <v>4101.5</v>
      </c>
      <c r="D177" s="19">
        <v>4101.5</v>
      </c>
      <c r="E177" s="19">
        <v>4101.5</v>
      </c>
    </row>
    <row r="178" spans="1:5" s="32" customFormat="1" ht="63">
      <c r="A178" s="11" t="s">
        <v>284</v>
      </c>
      <c r="B178" s="20" t="s">
        <v>286</v>
      </c>
      <c r="C178" s="19">
        <v>9989.9</v>
      </c>
      <c r="D178" s="19">
        <v>10389.5</v>
      </c>
      <c r="E178" s="19">
        <v>10805.1</v>
      </c>
    </row>
    <row r="179" spans="1:5" s="32" customFormat="1" ht="52.5" customHeight="1">
      <c r="A179" s="11" t="s">
        <v>284</v>
      </c>
      <c r="B179" s="20" t="s">
        <v>287</v>
      </c>
      <c r="C179" s="19">
        <v>6102.1</v>
      </c>
      <c r="D179" s="19">
        <v>6102.1</v>
      </c>
      <c r="E179" s="19">
        <v>6102.1</v>
      </c>
    </row>
    <row r="180" spans="1:5" s="32" customFormat="1" ht="47.25">
      <c r="A180" s="11" t="s">
        <v>284</v>
      </c>
      <c r="B180" s="20" t="s">
        <v>288</v>
      </c>
      <c r="C180" s="19">
        <v>58082.8</v>
      </c>
      <c r="D180" s="19">
        <v>60406.1</v>
      </c>
      <c r="E180" s="19">
        <v>62822.3</v>
      </c>
    </row>
    <row r="181" spans="1:5" s="32" customFormat="1" ht="63">
      <c r="A181" s="11" t="s">
        <v>284</v>
      </c>
      <c r="B181" s="20" t="s">
        <v>289</v>
      </c>
      <c r="C181" s="19">
        <v>1916.5</v>
      </c>
      <c r="D181" s="19">
        <v>1993.2</v>
      </c>
      <c r="E181" s="19">
        <v>2072.9</v>
      </c>
    </row>
    <row r="182" spans="1:5" s="32" customFormat="1" ht="63">
      <c r="A182" s="43" t="s">
        <v>284</v>
      </c>
      <c r="B182" s="31" t="s">
        <v>290</v>
      </c>
      <c r="C182" s="19">
        <v>1.4</v>
      </c>
      <c r="D182" s="19">
        <v>1.4</v>
      </c>
      <c r="E182" s="19">
        <v>1.4</v>
      </c>
    </row>
    <row r="183" spans="1:5" s="32" customFormat="1" ht="63">
      <c r="A183" s="43" t="s">
        <v>284</v>
      </c>
      <c r="B183" s="31" t="s">
        <v>291</v>
      </c>
      <c r="C183" s="19">
        <v>9287.5</v>
      </c>
      <c r="D183" s="19">
        <v>9287.5</v>
      </c>
      <c r="E183" s="19">
        <v>9287.5</v>
      </c>
    </row>
    <row r="184" spans="1:5" s="32" customFormat="1" ht="63">
      <c r="A184" s="11" t="s">
        <v>284</v>
      </c>
      <c r="B184" s="20" t="s">
        <v>292</v>
      </c>
      <c r="C184" s="19">
        <v>23851</v>
      </c>
      <c r="D184" s="19">
        <v>24805</v>
      </c>
      <c r="E184" s="19">
        <v>25797.200000000001</v>
      </c>
    </row>
    <row r="185" spans="1:5" s="32" customFormat="1" ht="47.25">
      <c r="A185" s="11" t="s">
        <v>284</v>
      </c>
      <c r="B185" s="20" t="s">
        <v>293</v>
      </c>
      <c r="C185" s="19">
        <v>188856.3</v>
      </c>
      <c r="D185" s="19">
        <v>198490.6</v>
      </c>
      <c r="E185" s="19">
        <v>206430.2</v>
      </c>
    </row>
    <row r="186" spans="1:5" s="32" customFormat="1" ht="63">
      <c r="A186" s="11" t="s">
        <v>284</v>
      </c>
      <c r="B186" s="20" t="s">
        <v>294</v>
      </c>
      <c r="C186" s="19">
        <v>129767.1</v>
      </c>
      <c r="D186" s="19">
        <v>134957.79999999999</v>
      </c>
      <c r="E186" s="19">
        <v>140356.1</v>
      </c>
    </row>
    <row r="187" spans="1:5" s="32" customFormat="1" ht="63">
      <c r="A187" s="11" t="s">
        <v>284</v>
      </c>
      <c r="B187" s="20" t="s">
        <v>295</v>
      </c>
      <c r="C187" s="19">
        <v>74081.100000000006</v>
      </c>
      <c r="D187" s="19">
        <v>74143.199999999997</v>
      </c>
      <c r="E187" s="19">
        <v>74547</v>
      </c>
    </row>
    <row r="188" spans="1:5" s="32" customFormat="1" ht="63">
      <c r="A188" s="11" t="s">
        <v>284</v>
      </c>
      <c r="B188" s="20" t="s">
        <v>296</v>
      </c>
      <c r="C188" s="19">
        <v>353.8</v>
      </c>
      <c r="D188" s="19">
        <v>367.9</v>
      </c>
      <c r="E188" s="19">
        <v>382.6</v>
      </c>
    </row>
    <row r="189" spans="1:5" s="32" customFormat="1" ht="63">
      <c r="A189" s="11" t="s">
        <v>284</v>
      </c>
      <c r="B189" s="20" t="s">
        <v>297</v>
      </c>
      <c r="C189" s="19">
        <v>19.8</v>
      </c>
      <c r="D189" s="19">
        <v>19.8</v>
      </c>
      <c r="E189" s="19">
        <v>19.8</v>
      </c>
    </row>
    <row r="190" spans="1:5" s="32" customFormat="1" ht="47.25">
      <c r="A190" s="11" t="s">
        <v>284</v>
      </c>
      <c r="B190" s="20" t="s">
        <v>298</v>
      </c>
      <c r="C190" s="19">
        <v>81662.899999999994</v>
      </c>
      <c r="D190" s="19">
        <v>81485.899999999994</v>
      </c>
      <c r="E190" s="19">
        <v>81608.7</v>
      </c>
    </row>
    <row r="191" spans="1:5" s="32" customFormat="1" ht="90" customHeight="1">
      <c r="A191" s="11" t="s">
        <v>284</v>
      </c>
      <c r="B191" s="46" t="s">
        <v>299</v>
      </c>
      <c r="C191" s="19">
        <v>4.9000000000000004</v>
      </c>
      <c r="D191" s="19">
        <v>4.9000000000000004</v>
      </c>
      <c r="E191" s="19">
        <v>4.9000000000000004</v>
      </c>
    </row>
    <row r="192" spans="1:5" s="32" customFormat="1" ht="63">
      <c r="A192" s="11" t="s">
        <v>284</v>
      </c>
      <c r="B192" s="46" t="s">
        <v>300</v>
      </c>
      <c r="C192" s="19">
        <v>7592.6</v>
      </c>
      <c r="D192" s="19">
        <v>10094.5</v>
      </c>
      <c r="E192" s="19">
        <v>11569.1</v>
      </c>
    </row>
    <row r="193" spans="1:5" s="32" customFormat="1" ht="87.75" customHeight="1">
      <c r="A193" s="11" t="s">
        <v>301</v>
      </c>
      <c r="B193" s="20" t="s">
        <v>302</v>
      </c>
      <c r="C193" s="19">
        <v>3287</v>
      </c>
      <c r="D193" s="19">
        <v>3287</v>
      </c>
      <c r="E193" s="19">
        <v>3287</v>
      </c>
    </row>
    <row r="194" spans="1:5" s="32" customFormat="1" ht="116.25" customHeight="1">
      <c r="A194" s="11" t="s">
        <v>301</v>
      </c>
      <c r="B194" s="20" t="s">
        <v>303</v>
      </c>
      <c r="C194" s="47">
        <v>41433.9</v>
      </c>
      <c r="D194" s="47">
        <v>41433.9</v>
      </c>
      <c r="E194" s="47">
        <v>41433.9</v>
      </c>
    </row>
    <row r="195" spans="1:5" s="32" customFormat="1" ht="86.25" customHeight="1">
      <c r="A195" s="11" t="s">
        <v>301</v>
      </c>
      <c r="B195" s="20" t="s">
        <v>304</v>
      </c>
      <c r="C195" s="19">
        <v>844805.6</v>
      </c>
      <c r="D195" s="19">
        <v>844805.6</v>
      </c>
      <c r="E195" s="19">
        <v>844805.6</v>
      </c>
    </row>
    <row r="196" spans="1:5" s="32" customFormat="1" ht="63">
      <c r="A196" s="11" t="s">
        <v>301</v>
      </c>
      <c r="B196" s="20" t="s">
        <v>305</v>
      </c>
      <c r="C196" s="19">
        <v>566873.69999999995</v>
      </c>
      <c r="D196" s="19">
        <v>565575.9</v>
      </c>
      <c r="E196" s="19">
        <v>565140</v>
      </c>
    </row>
    <row r="197" spans="1:5" s="32" customFormat="1" ht="78.75">
      <c r="A197" s="11" t="s">
        <v>301</v>
      </c>
      <c r="B197" s="20" t="s">
        <v>306</v>
      </c>
      <c r="C197" s="19">
        <v>36466.6</v>
      </c>
      <c r="D197" s="19">
        <v>36466.6</v>
      </c>
      <c r="E197" s="19">
        <v>36466.6</v>
      </c>
    </row>
    <row r="198" spans="1:5" s="32" customFormat="1" ht="47.25">
      <c r="A198" s="11" t="s">
        <v>307</v>
      </c>
      <c r="B198" s="20" t="s">
        <v>308</v>
      </c>
      <c r="C198" s="19">
        <v>102478</v>
      </c>
      <c r="D198" s="19">
        <v>103869.3</v>
      </c>
      <c r="E198" s="19">
        <v>105083.4</v>
      </c>
    </row>
    <row r="199" spans="1:5" s="32" customFormat="1" ht="63">
      <c r="A199" s="11" t="s">
        <v>309</v>
      </c>
      <c r="B199" s="20" t="s">
        <v>310</v>
      </c>
      <c r="C199" s="19">
        <v>33588.699999999997</v>
      </c>
      <c r="D199" s="19">
        <v>33588.699999999997</v>
      </c>
      <c r="E199" s="19">
        <v>33588.699999999997</v>
      </c>
    </row>
    <row r="200" spans="1:5" s="32" customFormat="1" ht="52.5" customHeight="1">
      <c r="A200" s="11" t="s">
        <v>311</v>
      </c>
      <c r="B200" s="20" t="s">
        <v>312</v>
      </c>
      <c r="C200" s="19">
        <v>53384.9</v>
      </c>
      <c r="D200" s="19">
        <v>52817.4</v>
      </c>
      <c r="E200" s="19">
        <v>52817.4</v>
      </c>
    </row>
    <row r="201" spans="1:5" s="32" customFormat="1" ht="54" customHeight="1">
      <c r="A201" s="11" t="s">
        <v>313</v>
      </c>
      <c r="B201" s="20" t="s">
        <v>314</v>
      </c>
      <c r="C201" s="19">
        <v>23.4</v>
      </c>
      <c r="D201" s="19">
        <v>138.6</v>
      </c>
      <c r="E201" s="19">
        <v>9.5</v>
      </c>
    </row>
    <row r="202" spans="1:5" s="32" customFormat="1" ht="47.25">
      <c r="A202" s="11" t="s">
        <v>315</v>
      </c>
      <c r="B202" s="20" t="s">
        <v>316</v>
      </c>
      <c r="C202" s="19">
        <v>1880.9</v>
      </c>
      <c r="D202" s="19">
        <v>1880.9</v>
      </c>
      <c r="E202" s="19">
        <v>1880.9</v>
      </c>
    </row>
    <row r="203" spans="1:5" s="32" customFormat="1" ht="54.75" customHeight="1">
      <c r="A203" s="11" t="s">
        <v>317</v>
      </c>
      <c r="B203" s="20" t="s">
        <v>318</v>
      </c>
      <c r="C203" s="19">
        <v>15668.5</v>
      </c>
      <c r="D203" s="19">
        <v>15771.7</v>
      </c>
      <c r="E203" s="19">
        <v>16402.599999999999</v>
      </c>
    </row>
    <row r="204" spans="1:5" s="32" customFormat="1" ht="31.5">
      <c r="A204" s="11" t="s">
        <v>319</v>
      </c>
      <c r="B204" s="20" t="s">
        <v>320</v>
      </c>
      <c r="C204" s="19">
        <v>100774.6</v>
      </c>
      <c r="D204" s="19">
        <v>100744.3</v>
      </c>
      <c r="E204" s="19">
        <v>100744.3</v>
      </c>
    </row>
    <row r="205" spans="1:5" s="32" customFormat="1" ht="47.25">
      <c r="A205" s="11" t="s">
        <v>321</v>
      </c>
      <c r="B205" s="20" t="s">
        <v>322</v>
      </c>
      <c r="C205" s="19">
        <v>72.599999999999994</v>
      </c>
      <c r="D205" s="19">
        <v>72.599999999999994</v>
      </c>
      <c r="E205" s="19">
        <v>72.599999999999994</v>
      </c>
    </row>
    <row r="206" spans="1:5" s="32" customFormat="1" ht="78.75">
      <c r="A206" s="11" t="s">
        <v>323</v>
      </c>
      <c r="B206" s="20" t="s">
        <v>324</v>
      </c>
      <c r="C206" s="19">
        <v>85653.8</v>
      </c>
      <c r="D206" s="19">
        <v>88810.5</v>
      </c>
      <c r="E206" s="19">
        <v>92640</v>
      </c>
    </row>
    <row r="207" spans="1:5" s="32" customFormat="1" ht="47.25">
      <c r="A207" s="11" t="s">
        <v>325</v>
      </c>
      <c r="B207" s="20" t="s">
        <v>326</v>
      </c>
      <c r="C207" s="19">
        <v>17770.5</v>
      </c>
      <c r="D207" s="19">
        <v>16448.2</v>
      </c>
      <c r="E207" s="19">
        <v>16448.2</v>
      </c>
    </row>
    <row r="208" spans="1:5" s="32" customFormat="1" ht="31.5">
      <c r="A208" s="11" t="s">
        <v>327</v>
      </c>
      <c r="B208" s="20" t="s">
        <v>328</v>
      </c>
      <c r="C208" s="19">
        <v>2215.8000000000002</v>
      </c>
      <c r="D208" s="19">
        <v>0</v>
      </c>
      <c r="E208" s="19">
        <v>0</v>
      </c>
    </row>
    <row r="209" spans="1:15" s="32" customFormat="1" ht="31.5">
      <c r="A209" s="11" t="s">
        <v>329</v>
      </c>
      <c r="B209" s="20" t="s">
        <v>330</v>
      </c>
      <c r="C209" s="19">
        <f>5331.7+212.1</f>
        <v>5543.8</v>
      </c>
      <c r="D209" s="19">
        <v>5109.5</v>
      </c>
      <c r="E209" s="19">
        <v>4176.1000000000004</v>
      </c>
    </row>
    <row r="210" spans="1:15" s="32" customFormat="1" ht="47.25">
      <c r="A210" s="48" t="s">
        <v>331</v>
      </c>
      <c r="B210" s="46" t="s">
        <v>332</v>
      </c>
      <c r="C210" s="19">
        <v>149.6</v>
      </c>
      <c r="D210" s="19">
        <v>149.6</v>
      </c>
      <c r="E210" s="19">
        <v>149.6</v>
      </c>
    </row>
    <row r="211" spans="1:15" s="32" customFormat="1">
      <c r="A211" s="13" t="s">
        <v>333</v>
      </c>
      <c r="B211" s="14" t="s">
        <v>334</v>
      </c>
      <c r="C211" s="15">
        <f>SUM(C212:C216)</f>
        <v>82933.200000000012</v>
      </c>
      <c r="D211" s="15">
        <f t="shared" ref="D211:E211" si="23">SUM(D212:D216)</f>
        <v>77464.7</v>
      </c>
      <c r="E211" s="15">
        <f t="shared" si="23"/>
        <v>77914.7</v>
      </c>
    </row>
    <row r="212" spans="1:15" s="32" customFormat="1" ht="63">
      <c r="A212" s="37" t="s">
        <v>335</v>
      </c>
      <c r="B212" s="39" t="s">
        <v>336</v>
      </c>
      <c r="C212" s="19">
        <v>78428.600000000006</v>
      </c>
      <c r="D212" s="19">
        <v>77464.7</v>
      </c>
      <c r="E212" s="19">
        <v>77464.7</v>
      </c>
    </row>
    <row r="213" spans="1:15" s="32" customFormat="1" ht="47.25">
      <c r="A213" s="11" t="s">
        <v>337</v>
      </c>
      <c r="B213" s="39" t="s">
        <v>338</v>
      </c>
      <c r="C213" s="19">
        <v>4376.6000000000004</v>
      </c>
      <c r="D213" s="19">
        <v>0</v>
      </c>
      <c r="E213" s="19">
        <v>0</v>
      </c>
    </row>
    <row r="214" spans="1:15" s="32" customFormat="1" ht="63">
      <c r="A214" s="11" t="s">
        <v>339</v>
      </c>
      <c r="B214" s="46" t="s">
        <v>340</v>
      </c>
      <c r="C214" s="19">
        <v>128</v>
      </c>
      <c r="D214" s="19">
        <v>0</v>
      </c>
      <c r="E214" s="19">
        <v>350</v>
      </c>
    </row>
    <row r="215" spans="1:15" s="32" customFormat="1" ht="78.75">
      <c r="A215" s="11" t="s">
        <v>339</v>
      </c>
      <c r="B215" s="46" t="s">
        <v>341</v>
      </c>
      <c r="C215" s="19">
        <v>0</v>
      </c>
      <c r="D215" s="19">
        <v>0</v>
      </c>
      <c r="E215" s="19">
        <v>100</v>
      </c>
    </row>
    <row r="216" spans="1:15" s="32" customFormat="1" ht="94.5">
      <c r="A216" s="11" t="s">
        <v>342</v>
      </c>
      <c r="B216" s="46" t="s">
        <v>343</v>
      </c>
      <c r="C216" s="19">
        <v>0</v>
      </c>
      <c r="D216" s="19">
        <v>0</v>
      </c>
      <c r="E216" s="19">
        <v>0</v>
      </c>
    </row>
    <row r="217" spans="1:15" s="32" customFormat="1">
      <c r="A217" s="13" t="s">
        <v>344</v>
      </c>
      <c r="B217" s="14" t="s">
        <v>345</v>
      </c>
      <c r="C217" s="15">
        <f>C218</f>
        <v>30</v>
      </c>
      <c r="D217" s="15">
        <v>0</v>
      </c>
      <c r="E217" s="15">
        <v>0</v>
      </c>
    </row>
    <row r="218" spans="1:15" s="32" customFormat="1" ht="47.25">
      <c r="A218" s="11" t="s">
        <v>346</v>
      </c>
      <c r="B218" s="20" t="s">
        <v>347</v>
      </c>
      <c r="C218" s="19">
        <v>30</v>
      </c>
      <c r="D218" s="19">
        <v>0</v>
      </c>
      <c r="E218" s="19">
        <v>0</v>
      </c>
    </row>
    <row r="219" spans="1:15" s="32" customFormat="1">
      <c r="A219" s="13" t="s">
        <v>348</v>
      </c>
      <c r="B219" s="14" t="s">
        <v>349</v>
      </c>
      <c r="C219" s="33">
        <f t="shared" ref="C219" si="24">SUM(C220:C221)</f>
        <v>6</v>
      </c>
      <c r="D219" s="33">
        <v>0</v>
      </c>
      <c r="E219" s="33">
        <v>0</v>
      </c>
    </row>
    <row r="220" spans="1:15" s="32" customFormat="1" ht="31.5">
      <c r="A220" s="21" t="s">
        <v>350</v>
      </c>
      <c r="B220" s="20" t="s">
        <v>351</v>
      </c>
      <c r="C220" s="34">
        <v>3</v>
      </c>
      <c r="D220" s="34">
        <v>0</v>
      </c>
      <c r="E220" s="34">
        <v>0</v>
      </c>
    </row>
    <row r="221" spans="1:15" s="32" customFormat="1" ht="31.5">
      <c r="A221" s="21" t="s">
        <v>352</v>
      </c>
      <c r="B221" s="20" t="s">
        <v>351</v>
      </c>
      <c r="C221" s="34">
        <v>3</v>
      </c>
      <c r="D221" s="34">
        <v>0</v>
      </c>
      <c r="E221" s="34">
        <v>0</v>
      </c>
    </row>
    <row r="222" spans="1:15" s="32" customFormat="1">
      <c r="A222" s="13" t="s">
        <v>353</v>
      </c>
      <c r="B222" s="14" t="s">
        <v>354</v>
      </c>
      <c r="C222" s="15">
        <f>C118+C217+C219</f>
        <v>3813551.6999999993</v>
      </c>
      <c r="D222" s="15">
        <f>D118+D217+D219</f>
        <v>4453571.3</v>
      </c>
      <c r="E222" s="15">
        <f>E118+E217+E219</f>
        <v>3920853.8000000003</v>
      </c>
    </row>
    <row r="223" spans="1:15" s="32" customFormat="1">
      <c r="A223" s="49" t="s">
        <v>355</v>
      </c>
      <c r="B223" s="49"/>
      <c r="C223" s="15">
        <f>C222+C117</f>
        <v>5607731.3999999994</v>
      </c>
      <c r="D223" s="15">
        <f>D222+D117</f>
        <v>6241447</v>
      </c>
      <c r="E223" s="15">
        <f>E222+E117</f>
        <v>5824990.2000000002</v>
      </c>
    </row>
    <row r="224" spans="1:15" s="51" customFormat="1">
      <c r="A224" s="6"/>
      <c r="B224" s="50"/>
      <c r="C224" s="16"/>
      <c r="D224" s="16"/>
      <c r="E224" s="16"/>
      <c r="F224" s="16"/>
      <c r="G224" s="16"/>
      <c r="H224" s="16"/>
      <c r="I224" s="16"/>
      <c r="J224" s="16"/>
      <c r="K224" s="16"/>
      <c r="L224" s="16"/>
      <c r="M224" s="16"/>
      <c r="N224" s="16"/>
      <c r="O224" s="16"/>
    </row>
  </sheetData>
  <mergeCells count="7">
    <mergeCell ref="A116:B116"/>
    <mergeCell ref="B1:E1"/>
    <mergeCell ref="B2:E2"/>
    <mergeCell ref="A3:E3"/>
    <mergeCell ref="A4:E4"/>
    <mergeCell ref="A5:C6"/>
    <mergeCell ref="A11:A12"/>
  </mergeCells>
  <hyperlinks>
    <hyperlink ref="B89" r:id="rId1" display="consultantplus://offline/ref=988EC015ECBBF128B41797C3F93EFEE418A639455C871F0F56FDEF5480375203D55CBFEB8F11FA2C863F8EB8F7B01CF71C7C854735E60A15i2XAK"/>
    <hyperlink ref="B91" r:id="rId2" display="consultantplus://offline/ref=A5C545EE8C1C93B0B058E1FFE19DF454C219EB0B98198F2DC0D7B691EFFF64CC26DC8ECE4D9F7B181B1727911B979A94C0CB426D4AE9j9HFG"/>
    <hyperlink ref="B84" r:id="rId3" display="consultantplus://offline/ref=D42EAC7BD398020209D35F6AF6672FBA6F13F77B84F225875A8095FA102A9B2D8E358CD609751112B9E7A4869E64DFF883BAA8D38BAB06D8YDV9M"/>
    <hyperlink ref="B85" r:id="rId4" display="consultantplus://offline/ref=D42EAC7BD398020209D35F6AF6672FBA6F13F77B84F225875A8095FA102A9B2D8E358CD609751112B9E7A4869E64DFF883BAA8D38BAB06D8YDV9M"/>
    <hyperlink ref="B93" r:id="rId5" display="consultantplus://offline/ref=64FC3C9F96C0230A0CECA4E56C028B5E86A06F799E50F1FABBE4A6CFAC6E9A2AB2A69A82FE33DE9CACC0441FC29EF02FFBFA7ABCF960A970JDh7G"/>
  </hyperlinks>
  <pageMargins left="0.70866141732283472" right="0.31496062992125984" top="0.35433070866141736" bottom="0.31496062992125984" header="0.31496062992125984" footer="0.31496062992125984"/>
  <pageSetup paperSize="9" scale="90" orientation="landscape" horizontalDpi="180" verticalDpi="18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Перечень ГАД</vt:lpstr>
      <vt:lpstr>доходы</vt:lpstr>
      <vt:lpstr>доходы!Заголовки_для_печати</vt:lpstr>
      <vt:lpstr>'Перечень ГАД'!Заголовки_для_печати</vt:lpstr>
      <vt:lpstr>доходы!Область_печати</vt:lpstr>
      <vt:lpstr>'Перечень ГАД'!Область_печати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2021-06-08T09:55:10Z</cp:lastPrinted>
  <dcterms:created xsi:type="dcterms:W3CDTF">2021-06-08T09:51:53Z</dcterms:created>
  <dcterms:modified xsi:type="dcterms:W3CDTF">2021-06-25T04:32:16Z</dcterms:modified>
</cp:coreProperties>
</file>