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ходы " sheetId="1" r:id="rId1"/>
  </sheets>
  <definedNames>
    <definedName name="_PBuh_">#REF!</definedName>
    <definedName name="_PRuk_">#REF!</definedName>
    <definedName name="_xlnm.Database">#REF!</definedName>
    <definedName name="_xlnm.Print_Titles" localSheetId="0">'Доходы '!$4:$5</definedName>
    <definedName name="_xlnm.Print_Area" localSheetId="0">'Доходы '!$A$1:$I$161</definedName>
  </definedNames>
  <calcPr calcId="145621"/>
</workbook>
</file>

<file path=xl/calcChain.xml><?xml version="1.0" encoding="utf-8"?>
<calcChain xmlns="http://schemas.openxmlformats.org/spreadsheetml/2006/main">
  <c r="I159" i="1" l="1"/>
  <c r="H159" i="1"/>
  <c r="G159" i="1"/>
  <c r="I158" i="1"/>
  <c r="H158" i="1"/>
  <c r="G158" i="1"/>
  <c r="I157" i="1"/>
  <c r="H157" i="1"/>
  <c r="G157" i="1"/>
  <c r="I156" i="1"/>
  <c r="H156" i="1"/>
  <c r="G156" i="1"/>
  <c r="F156" i="1"/>
  <c r="I155" i="1"/>
  <c r="H155" i="1"/>
  <c r="G155" i="1"/>
  <c r="I154" i="1"/>
  <c r="H154" i="1"/>
  <c r="G154" i="1"/>
  <c r="F153" i="1"/>
  <c r="E153" i="1"/>
  <c r="D153" i="1"/>
  <c r="I153" i="1" s="1"/>
  <c r="C153" i="1"/>
  <c r="I152" i="1"/>
  <c r="H152" i="1"/>
  <c r="F152" i="1"/>
  <c r="I151" i="1"/>
  <c r="H151" i="1"/>
  <c r="F151" i="1"/>
  <c r="I150" i="1"/>
  <c r="H150" i="1"/>
  <c r="G150" i="1"/>
  <c r="E149" i="1"/>
  <c r="D149" i="1"/>
  <c r="I149" i="1" s="1"/>
  <c r="C149" i="1"/>
  <c r="I148" i="1"/>
  <c r="H148" i="1"/>
  <c r="F148" i="1"/>
  <c r="I147" i="1"/>
  <c r="H147" i="1"/>
  <c r="G147" i="1"/>
  <c r="F147" i="1"/>
  <c r="I146" i="1"/>
  <c r="H146" i="1"/>
  <c r="F146" i="1"/>
  <c r="E145" i="1"/>
  <c r="D145" i="1"/>
  <c r="C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E127" i="1"/>
  <c r="D127" i="1"/>
  <c r="C127" i="1"/>
  <c r="I126" i="1"/>
  <c r="H126" i="1"/>
  <c r="G126" i="1"/>
  <c r="F126" i="1"/>
  <c r="I125" i="1"/>
  <c r="H125" i="1"/>
  <c r="F125" i="1"/>
  <c r="I124" i="1"/>
  <c r="H124" i="1"/>
  <c r="G124" i="1"/>
  <c r="F124" i="1"/>
  <c r="I123" i="1"/>
  <c r="H123" i="1"/>
  <c r="G123" i="1"/>
  <c r="I122" i="1"/>
  <c r="H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I118" i="1"/>
  <c r="H118" i="1"/>
  <c r="G118" i="1"/>
  <c r="F118" i="1"/>
  <c r="I117" i="1"/>
  <c r="H117" i="1"/>
  <c r="F117" i="1"/>
  <c r="I116" i="1"/>
  <c r="H116" i="1"/>
  <c r="F116" i="1"/>
  <c r="I115" i="1"/>
  <c r="H115" i="1"/>
  <c r="F115" i="1"/>
  <c r="I114" i="1"/>
  <c r="H114" i="1"/>
  <c r="F114" i="1"/>
  <c r="I113" i="1"/>
  <c r="H113" i="1"/>
  <c r="G113" i="1"/>
  <c r="F113" i="1"/>
  <c r="I112" i="1"/>
  <c r="H112" i="1"/>
  <c r="F112" i="1"/>
  <c r="I111" i="1"/>
  <c r="H111" i="1"/>
  <c r="F111" i="1"/>
  <c r="I110" i="1"/>
  <c r="H110" i="1"/>
  <c r="F110" i="1"/>
  <c r="I109" i="1"/>
  <c r="H109" i="1"/>
  <c r="F109" i="1"/>
  <c r="I108" i="1"/>
  <c r="H108" i="1"/>
  <c r="G108" i="1"/>
  <c r="F108" i="1"/>
  <c r="E107" i="1"/>
  <c r="G107" i="1" s="1"/>
  <c r="D107" i="1"/>
  <c r="C107" i="1"/>
  <c r="F107" i="1" s="1"/>
  <c r="I106" i="1"/>
  <c r="H106" i="1"/>
  <c r="F106" i="1"/>
  <c r="I105" i="1"/>
  <c r="H105" i="1"/>
  <c r="G105" i="1"/>
  <c r="F105" i="1"/>
  <c r="I104" i="1"/>
  <c r="H104" i="1"/>
  <c r="G104" i="1"/>
  <c r="F104" i="1"/>
  <c r="E103" i="1"/>
  <c r="I103" i="1" s="1"/>
  <c r="D103" i="1"/>
  <c r="C103" i="1"/>
  <c r="C102" i="1" s="1"/>
  <c r="C160" i="1" s="1"/>
  <c r="I99" i="1"/>
  <c r="H99" i="1"/>
  <c r="F99" i="1"/>
  <c r="I98" i="1"/>
  <c r="H98" i="1"/>
  <c r="G98" i="1"/>
  <c r="E97" i="1"/>
  <c r="D97" i="1"/>
  <c r="C97" i="1"/>
  <c r="F97" i="1" s="1"/>
  <c r="I96" i="1"/>
  <c r="H96" i="1"/>
  <c r="G96" i="1"/>
  <c r="F96" i="1"/>
  <c r="I95" i="1"/>
  <c r="H95" i="1"/>
  <c r="F95" i="1"/>
  <c r="I94" i="1"/>
  <c r="H94" i="1"/>
  <c r="F94" i="1"/>
  <c r="I93" i="1"/>
  <c r="H93" i="1"/>
  <c r="F93" i="1"/>
  <c r="I92" i="1"/>
  <c r="H92" i="1"/>
  <c r="F92" i="1"/>
  <c r="I91" i="1"/>
  <c r="H91" i="1"/>
  <c r="G91" i="1"/>
  <c r="F91" i="1"/>
  <c r="I90" i="1"/>
  <c r="H90" i="1"/>
  <c r="F90" i="1"/>
  <c r="I89" i="1"/>
  <c r="H89" i="1"/>
  <c r="G89" i="1"/>
  <c r="F89" i="1"/>
  <c r="I88" i="1"/>
  <c r="H88" i="1"/>
  <c r="G88" i="1"/>
  <c r="I87" i="1"/>
  <c r="H87" i="1"/>
  <c r="G87" i="1"/>
  <c r="F87" i="1"/>
  <c r="I86" i="1"/>
  <c r="H86" i="1"/>
  <c r="G86" i="1"/>
  <c r="F86" i="1"/>
  <c r="I85" i="1"/>
  <c r="H85" i="1"/>
  <c r="F85" i="1"/>
  <c r="I84" i="1"/>
  <c r="H84" i="1"/>
  <c r="F84" i="1"/>
  <c r="I83" i="1"/>
  <c r="H83" i="1"/>
  <c r="F83" i="1"/>
  <c r="I82" i="1"/>
  <c r="H82" i="1"/>
  <c r="F82" i="1"/>
  <c r="I81" i="1"/>
  <c r="H81" i="1"/>
  <c r="G81" i="1"/>
  <c r="F81" i="1"/>
  <c r="I80" i="1"/>
  <c r="H80" i="1"/>
  <c r="G80" i="1"/>
  <c r="F80" i="1"/>
  <c r="I79" i="1"/>
  <c r="H79" i="1"/>
  <c r="F79" i="1"/>
  <c r="I78" i="1"/>
  <c r="H78" i="1"/>
  <c r="G78" i="1"/>
  <c r="I77" i="1"/>
  <c r="H77" i="1"/>
  <c r="F77" i="1"/>
  <c r="I76" i="1"/>
  <c r="H76" i="1"/>
  <c r="F76" i="1"/>
  <c r="I75" i="1"/>
  <c r="H75" i="1"/>
  <c r="G75" i="1"/>
  <c r="F75" i="1"/>
  <c r="I74" i="1"/>
  <c r="H74" i="1"/>
  <c r="F74" i="1"/>
  <c r="I73" i="1"/>
  <c r="H73" i="1"/>
  <c r="G73" i="1"/>
  <c r="F73" i="1"/>
  <c r="I72" i="1"/>
  <c r="H72" i="1"/>
  <c r="G72" i="1"/>
  <c r="F72" i="1"/>
  <c r="I71" i="1"/>
  <c r="H71" i="1"/>
  <c r="F71" i="1"/>
  <c r="E70" i="1"/>
  <c r="D70" i="1"/>
  <c r="C70" i="1"/>
  <c r="F70" i="1" s="1"/>
  <c r="I69" i="1"/>
  <c r="H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I64" i="1"/>
  <c r="H64" i="1"/>
  <c r="F64" i="1"/>
  <c r="I63" i="1"/>
  <c r="H63" i="1"/>
  <c r="G63" i="1"/>
  <c r="F63" i="1"/>
  <c r="I62" i="1"/>
  <c r="H62" i="1"/>
  <c r="F62" i="1"/>
  <c r="I61" i="1"/>
  <c r="H61" i="1"/>
  <c r="G61" i="1"/>
  <c r="F61" i="1"/>
  <c r="I60" i="1"/>
  <c r="H60" i="1"/>
  <c r="F60" i="1"/>
  <c r="I59" i="1"/>
  <c r="H59" i="1"/>
  <c r="G59" i="1"/>
  <c r="F59" i="1"/>
  <c r="E58" i="1"/>
  <c r="D58" i="1"/>
  <c r="F58" i="1" s="1"/>
  <c r="C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E53" i="1"/>
  <c r="D53" i="1"/>
  <c r="C53" i="1"/>
  <c r="I52" i="1"/>
  <c r="H52" i="1"/>
  <c r="G52" i="1"/>
  <c r="I51" i="1"/>
  <c r="H51" i="1"/>
  <c r="G51" i="1"/>
  <c r="F51" i="1"/>
  <c r="I50" i="1"/>
  <c r="H50" i="1"/>
  <c r="G50" i="1"/>
  <c r="F50" i="1"/>
  <c r="I49" i="1"/>
  <c r="H49" i="1"/>
  <c r="G49" i="1"/>
  <c r="F49" i="1"/>
  <c r="E48" i="1"/>
  <c r="D48" i="1"/>
  <c r="C48" i="1"/>
  <c r="I47" i="1"/>
  <c r="H47" i="1"/>
  <c r="G47" i="1"/>
  <c r="F47" i="1"/>
  <c r="I46" i="1"/>
  <c r="H46" i="1"/>
  <c r="F46" i="1"/>
  <c r="I45" i="1"/>
  <c r="H45" i="1"/>
  <c r="G45" i="1"/>
  <c r="F45" i="1"/>
  <c r="I44" i="1"/>
  <c r="H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E39" i="1"/>
  <c r="D39" i="1"/>
  <c r="G39" i="1" s="1"/>
  <c r="C39" i="1"/>
  <c r="I37" i="1"/>
  <c r="H37" i="1"/>
  <c r="G37" i="1"/>
  <c r="I36" i="1"/>
  <c r="H36" i="1"/>
  <c r="I35" i="1"/>
  <c r="H35" i="1"/>
  <c r="G35" i="1"/>
  <c r="F35" i="1"/>
  <c r="I34" i="1"/>
  <c r="H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I29" i="1"/>
  <c r="H29" i="1"/>
  <c r="G29" i="1"/>
  <c r="F29" i="1"/>
  <c r="I28" i="1"/>
  <c r="H28" i="1"/>
  <c r="G28" i="1"/>
  <c r="F28" i="1"/>
  <c r="E27" i="1"/>
  <c r="D27" i="1"/>
  <c r="H27" i="1" s="1"/>
  <c r="C27" i="1"/>
  <c r="I26" i="1"/>
  <c r="H26" i="1"/>
  <c r="G26" i="1"/>
  <c r="F26" i="1"/>
  <c r="I25" i="1"/>
  <c r="H25" i="1"/>
  <c r="G25" i="1"/>
  <c r="F25" i="1"/>
  <c r="F24" i="1"/>
  <c r="E24" i="1"/>
  <c r="D24" i="1"/>
  <c r="C24" i="1"/>
  <c r="C22" i="1" s="1"/>
  <c r="I23" i="1"/>
  <c r="H23" i="1"/>
  <c r="G23" i="1"/>
  <c r="F23" i="1"/>
  <c r="E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E17" i="1"/>
  <c r="D17" i="1"/>
  <c r="I17" i="1" s="1"/>
  <c r="C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G12" i="1"/>
  <c r="E12" i="1"/>
  <c r="D12" i="1"/>
  <c r="I12" i="1" s="1"/>
  <c r="C12" i="1"/>
  <c r="I11" i="1"/>
  <c r="H11" i="1"/>
  <c r="G11" i="1"/>
  <c r="I10" i="1"/>
  <c r="H10" i="1"/>
  <c r="G10" i="1"/>
  <c r="F10" i="1"/>
  <c r="I9" i="1"/>
  <c r="H9" i="1"/>
  <c r="G9" i="1"/>
  <c r="F9" i="1"/>
  <c r="I8" i="1"/>
  <c r="H8" i="1"/>
  <c r="G8" i="1"/>
  <c r="I7" i="1"/>
  <c r="H7" i="1"/>
  <c r="G7" i="1"/>
  <c r="F7" i="1"/>
  <c r="E6" i="1"/>
  <c r="G6" i="1" s="1"/>
  <c r="D6" i="1"/>
  <c r="C6" i="1"/>
  <c r="F6" i="1" l="1"/>
  <c r="H53" i="1"/>
  <c r="F39" i="1"/>
  <c r="G24" i="1"/>
  <c r="G27" i="1"/>
  <c r="I70" i="1"/>
  <c r="I97" i="1"/>
  <c r="C100" i="1"/>
  <c r="F100" i="1" s="1"/>
  <c r="H48" i="1"/>
  <c r="G53" i="1"/>
  <c r="IP96" i="1"/>
  <c r="H103" i="1"/>
  <c r="I145" i="1"/>
  <c r="H24" i="1"/>
  <c r="D100" i="1"/>
  <c r="H100" i="1" s="1"/>
  <c r="E100" i="1"/>
  <c r="H127" i="1"/>
  <c r="F48" i="1"/>
  <c r="F53" i="1"/>
  <c r="H58" i="1"/>
  <c r="D102" i="1"/>
  <c r="D160" i="1" s="1"/>
  <c r="H160" i="1" s="1"/>
  <c r="H107" i="1"/>
  <c r="C38" i="1"/>
  <c r="I100" i="1"/>
  <c r="H12" i="1"/>
  <c r="F17" i="1"/>
  <c r="I27" i="1"/>
  <c r="H39" i="1"/>
  <c r="G48" i="1"/>
  <c r="H6" i="1"/>
  <c r="F12" i="1"/>
  <c r="G17" i="1"/>
  <c r="D22" i="1"/>
  <c r="I24" i="1"/>
  <c r="F27" i="1"/>
  <c r="I39" i="1"/>
  <c r="I58" i="1"/>
  <c r="G70" i="1"/>
  <c r="H97" i="1"/>
  <c r="E102" i="1"/>
  <c r="E160" i="1" s="1"/>
  <c r="I160" i="1" s="1"/>
  <c r="F103" i="1"/>
  <c r="I127" i="1"/>
  <c r="F145" i="1"/>
  <c r="F149" i="1"/>
  <c r="G153" i="1"/>
  <c r="I6" i="1"/>
  <c r="H17" i="1"/>
  <c r="E38" i="1"/>
  <c r="I48" i="1"/>
  <c r="I53" i="1"/>
  <c r="H70" i="1"/>
  <c r="G103" i="1"/>
  <c r="I107" i="1"/>
  <c r="F127" i="1"/>
  <c r="H145" i="1"/>
  <c r="H149" i="1"/>
  <c r="H153" i="1"/>
  <c r="G58" i="1"/>
  <c r="G127" i="1"/>
  <c r="H102" i="1"/>
  <c r="C101" i="1" l="1"/>
  <c r="C161" i="1" s="1"/>
  <c r="G100" i="1"/>
  <c r="F160" i="1"/>
  <c r="G102" i="1"/>
  <c r="F102" i="1"/>
  <c r="E101" i="1"/>
  <c r="I102" i="1"/>
  <c r="E161" i="1"/>
  <c r="G160" i="1"/>
  <c r="F22" i="1"/>
  <c r="I22" i="1"/>
  <c r="H22" i="1"/>
  <c r="G22" i="1"/>
  <c r="D38" i="1"/>
  <c r="F38" i="1" l="1"/>
  <c r="I38" i="1"/>
  <c r="D101" i="1"/>
  <c r="H38" i="1"/>
  <c r="G38" i="1"/>
  <c r="G101" i="1" l="1"/>
  <c r="F101" i="1"/>
  <c r="I101" i="1"/>
  <c r="H101" i="1"/>
  <c r="D161" i="1"/>
  <c r="I161" i="1" l="1"/>
  <c r="H161" i="1"/>
  <c r="G161" i="1"/>
  <c r="F161" i="1"/>
</calcChain>
</file>

<file path=xl/sharedStrings.xml><?xml version="1.0" encoding="utf-8"?>
<sst xmlns="http://schemas.openxmlformats.org/spreadsheetml/2006/main" count="381" uniqueCount="319">
  <si>
    <t>тыс. рублей</t>
  </si>
  <si>
    <t>Коды бюджетной классификации</t>
  </si>
  <si>
    <t>Наименование доходов</t>
  </si>
  <si>
    <t>Бюджет 
на 2020 год (уточнение декабрь)</t>
  </si>
  <si>
    <t>Исполнено:</t>
  </si>
  <si>
    <t>% исполнения:</t>
  </si>
  <si>
    <t>отклонения:</t>
  </si>
  <si>
    <t>за 2020 год</t>
  </si>
  <si>
    <t>за 2019 год</t>
  </si>
  <si>
    <t>к уточненному бюджету</t>
  </si>
  <si>
    <t>к 2019 году</t>
  </si>
  <si>
    <t xml:space="preserve"> 182 101 02000 01 0000 110</t>
  </si>
  <si>
    <t xml:space="preserve"> 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</si>
  <si>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</si>
  <si>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</si>
  <si>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</si>
  <si>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</si>
  <si>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</si>
  <si>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</si>
  <si>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</si>
  <si>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</si>
  <si>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</si>
  <si>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</si>
  <si>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х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</si>
  <si>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</si>
  <si>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</si>
  <si>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</si>
  <si>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</si>
  <si>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</si>
  <si>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</si>
  <si>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</si>
  <si>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</si>
  <si>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</si>
  <si>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</si>
  <si>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182 105 00000 00 0000 000</t>
  </si>
  <si>
    <t>Налоги  на  совокупный  доход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</si>
  <si>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</si>
  <si>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</si>
  <si>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</si>
  <si>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 доход для отдельных видов деятельности</t>
  </si>
  <si>
    <t>182 105 03000 01 0000 110</t>
  </si>
  <si>
    <t>Единый сельскохозяйственный налог</t>
  </si>
  <si>
    <t>182 105 04000 02 0000 110</t>
  </si>
  <si>
    <t>Налог, взимаемый в связи с применением патентной системы налогообложения</t>
  </si>
  <si>
    <t>182 106 00000 00 0000 000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</si>
  <si>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</si>
  <si>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</si>
  <si>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</si>
  <si>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</si>
  <si>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</si>
  <si>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</si>
  <si>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</si>
  <si>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</si>
  <si>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</si>
  <si>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</si>
  <si>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</si>
  <si>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</si>
  <si>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</si>
  <si>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</si>
  <si>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</si>
  <si>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</si>
  <si>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</si>
  <si>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</si>
  <si>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</si>
  <si>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</si>
  <si>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</si>
  <si>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</si>
  <si>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</si>
  <si>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283 108 07150 01 0000 110</t>
  </si>
  <si>
    <t xml:space="preserve">Государственная пошлина за выдачу разрешения на установку рекламной конструкции </t>
  </si>
  <si>
    <t>в 18 раз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</si>
  <si>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</si>
  <si>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</si>
  <si>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182 1 08 07310 01 0000 110</t>
  </si>
  <si>
    <t>Государственная пошлина за повторную выдачу свидетельства о постановке на учет в налоговом органе</t>
  </si>
  <si>
    <t>в 3 раза</t>
  </si>
  <si>
    <t>000 109 00000 00 0000 000</t>
  </si>
  <si>
    <t>Задолженность и перерасчеты по отмененным налогам, сборам и иным обязательным платежам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</si>
  <si>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</si>
  <si>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</si>
  <si>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</si>
  <si>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</si>
  <si>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</si>
  <si>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</si>
  <si>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</si>
  <si>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</si>
  <si>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</si>
  <si>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</si>
  <si>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289 111 05034 04 0000 120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</si>
  <si>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</si>
  <si>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</si>
  <si>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</si>
  <si>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</si>
  <si>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в 3,2 раза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</si>
  <si>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</si>
  <si>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</si>
  <si>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048 112 01000 01 0000 120</t>
  </si>
  <si>
    <t>Плата за негативное воздействие на окружающую среду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</si>
  <si>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</si>
  <si>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</si>
  <si>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</si>
  <si>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</si>
  <si>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</si>
  <si>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</si>
  <si>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048 112 01042 01 0000 120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</si>
  <si>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</si>
  <si>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</si>
  <si>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</si>
  <si>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</si>
  <si>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</si>
  <si>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</si>
  <si>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</si>
  <si>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</si>
  <si>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</si>
  <si>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000 113 02994 04 0000 130</t>
  </si>
  <si>
    <t>Прочие доходы от компенсации затрат бюджетов городских округов</t>
  </si>
  <si>
    <t>000 114 00000 00 0000  000</t>
  </si>
  <si>
    <t>Доходы от продажи материальных и нематериальных активов</t>
  </si>
  <si>
    <t>285 114 02042 04 0000 410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</si>
  <si>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</si>
  <si>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289 114 02042 04 0000 410</t>
  </si>
  <si>
    <t>в 2,7 раза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</si>
  <si>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</si>
  <si>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</si>
  <si>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284 114 02042 04 0000 440</t>
  </si>
  <si>
    <t>288 114 02042 04 0000 440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</si>
  <si>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</si>
  <si>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289 114 02042 04 0000 440</t>
  </si>
  <si>
    <t>283 114 02043 04 0000 440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</si>
  <si>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</si>
  <si>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в 2,6 раза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</si>
  <si>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</si>
  <si>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</si>
  <si>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</si>
  <si>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</si>
  <si>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</si>
  <si>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</si>
  <si>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</si>
  <si>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</si>
  <si>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в 8,6 раз</t>
  </si>
  <si>
    <t xml:space="preserve"> 000 1 16 00000 00 0000 000</t>
  </si>
  <si>
    <t xml:space="preserve">Штрафы, санкции, возмещение ущерба                               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</si>
  <si>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</si>
  <si>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</si>
  <si>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</si>
  <si>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</si>
  <si>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</si>
  <si>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</si>
  <si>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</si>
  <si>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</si>
  <si>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</si>
  <si>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</si>
  <si>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</si>
  <si>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</si>
  <si>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</si>
  <si>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</si>
  <si>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</si>
  <si>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</si>
  <si>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</si>
  <si>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</si>
  <si>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</si>
  <si>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</si>
  <si>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</si>
  <si>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</si>
  <si>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292 1 16 01154 01 0000 140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</si>
  <si>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</si>
  <si>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</si>
  <si>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</si>
  <si>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</si>
  <si>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</si>
  <si>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</si>
  <si>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</si>
  <si>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</si>
  <si>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</si>
  <si>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</si>
  <si>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</si>
  <si>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000 1 16 05160 01 0000 140</t>
  </si>
  <si>
    <t>Штрафы за налоговые правонарушения, установленные Главой 16 Налогового кодекса Российской Федерации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</si>
  <si>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</si>
  <si>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</si>
  <si>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</si>
  <si>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</si>
  <si>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</si>
  <si>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000 1 16 10061 04 0000 140</t>
  </si>
  <si>
    <t>Платежи в целях возмещения убытков, причиненных уклонением от заключения муниципального контракта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</si>
  <si>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</si>
  <si>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</si>
  <si>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</si>
  <si>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</si>
  <si>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</si>
  <si>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</si>
  <si>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</si>
  <si>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</si>
  <si>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000 117 00000 00 0000 000</t>
  </si>
  <si>
    <t>Прочие неналоговые доходы</t>
  </si>
  <si>
    <t>в 2 раза</t>
  </si>
  <si>
    <t>000 117 01040 04 0000 180</t>
  </si>
  <si>
    <t>Невыясненные поступления</t>
  </si>
  <si>
    <t>000 117 05000 00 0000 180</t>
  </si>
  <si>
    <t>в 2,1 раза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</si>
  <si>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</si>
  <si>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</si>
  <si>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</si>
  <si>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</si>
  <si>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</si>
  <si>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</si>
  <si>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</si>
  <si>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</si>
  <si>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 xml:space="preserve">Дотации бюджетам городских округов на выравнивание бюджетной обеспеченности </t>
  </si>
  <si>
    <t>284 202 15002 04 0000 150</t>
  </si>
  <si>
    <t xml:space="preserve">Дотации бюджетам городских округов на поддержку мер по обеспечению сбалансированности бюджетов </t>
  </si>
  <si>
    <t>284 202 15009 04 0000 150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</si>
  <si>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</si>
  <si>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</si>
  <si>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</si>
  <si>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</si>
  <si>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</si>
  <si>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287 202 20077 04 0000 150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</si>
  <si>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</si>
  <si>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</si>
  <si>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</si>
  <si>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</si>
  <si>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</si>
  <si>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288 202 25027 04 0000 150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</si>
  <si>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</si>
  <si>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287 202 25081 04 0002 150</t>
  </si>
  <si>
    <t>Субсидии бюджетам городских округов (на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Федерации)</t>
  </si>
  <si>
    <t>288 202 25210 04 0000 150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</si>
  <si>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</si>
  <si>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</si>
  <si>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</si>
  <si>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</si>
  <si>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</si>
  <si>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</si>
  <si>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</si>
  <si>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</si>
  <si>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</t>
  </si>
  <si>
    <t>289 202 25519 04 0002 150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</si>
  <si>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</si>
  <si>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283 202 25555 04 0002 150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</si>
  <si>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</si>
  <si>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283 202 27112 04 0002 150</t>
  </si>
  <si>
    <t>Субсидии бюджетам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</si>
  <si>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</si>
  <si>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</si>
  <si>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в 16,1 раз</t>
  </si>
  <si>
    <t>284 202 29999 04 0000 150</t>
  </si>
  <si>
    <t>Прочие субсидии бюджетам городских округов (на частичное финансирование расходов на выплату з/пл работникам ОМСУ и муниципальных учреждений, оплату ТЭР, услуг водоснабжения, водоотведения, потребляемых муниципальными учреждениями)</t>
  </si>
  <si>
    <t>285 202 29999 04 0000 150</t>
  </si>
  <si>
    <t xml:space="preserve">Прочие субсидии бюджетам городских округов </t>
  </si>
  <si>
    <t>287 202 29999 04 0000 150</t>
  </si>
  <si>
    <t>в 8,1 раз</t>
  </si>
  <si>
    <t>288 202 29999 04 0000 150</t>
  </si>
  <si>
    <t>000 2 02 30000 00 0000 150</t>
  </si>
  <si>
    <t>Субвенции бюджетам субъектов Российской Федерации и муниципальных образований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</si>
  <si>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</si>
  <si>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</si>
  <si>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</si>
  <si>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</si>
  <si>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</si>
  <si>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 xml:space="preserve">Субвенции бюджетам городских округов на выполнение передаваемых полномочий субъектов РФ </t>
  </si>
  <si>
    <t>285 202 30024 04 0000 150</t>
  </si>
  <si>
    <t>288 202 30024 04 0000 150</t>
  </si>
  <si>
    <t>285 202 30027 04 0000 150</t>
  </si>
  <si>
    <t>Субвенции бюджетам городских округов на выполнение передаваемых полномочий субъектов РФ (на содержание ребенка в семье опекуна и приемной семье, а также вознаграждение, причитающееся приемному родителю)</t>
  </si>
  <si>
    <t>288 202 30029 04 0000 150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</si>
  <si>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</si>
  <si>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</si>
  <si>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</si>
  <si>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283 202 35120 04 0000 150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</si>
  <si>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</si>
  <si>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</si>
  <si>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</si>
  <si>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</si>
  <si>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</si>
  <si>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</si>
  <si>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 оплату жилищно-коммунальных услуг отдельным категория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</si>
  <si>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</si>
  <si>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</si>
  <si>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</si>
  <si>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</si>
  <si>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</si>
  <si>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</si>
  <si>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283 202 35930 04 0000 150</t>
  </si>
  <si>
    <t>Субвенции бюджетам на государственную регистрацию актов гражданского состояния</t>
  </si>
  <si>
    <t>283 202 39999 04 0000 150</t>
  </si>
  <si>
    <t>Прочие субвенции бюджетам городских округов</t>
  </si>
  <si>
    <t>000 2 02 40000 00 0000 150</t>
  </si>
  <si>
    <t>Иные межбюджетные трансферты</t>
  </si>
  <si>
    <t>в 4,4 раза</t>
  </si>
  <si>
    <t>288 202 45303 04 0000 150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</si>
  <si>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</si>
  <si>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283 202 49999 04 0000 150</t>
  </si>
  <si>
    <t>Прочие межбюджетные трансферты, передаваемые бюджетам городских округов</t>
  </si>
  <si>
    <t>285 202 49999 04 0000 150</t>
  </si>
  <si>
    <t>000 2 04 04000 00 0000 150</t>
  </si>
  <si>
    <t>Безвозмездные поступления от негосударственных организаций</t>
  </si>
  <si>
    <t>в 9,6 раза</t>
  </si>
  <si>
    <t>287 204 04020 04 0000 150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</si>
  <si>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</si>
  <si>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</si>
  <si>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</si>
  <si>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000 207 00000 00 0000 150</t>
  </si>
  <si>
    <t>Прочие безвозмездные поступления</t>
  </si>
  <si>
    <t>285 207 04020 04 0000 150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</si>
  <si>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</si>
  <si>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</si>
  <si>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</si>
  <si>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283 207 04050 04 0000 150</t>
  </si>
  <si>
    <t>Прочие безвозмездные поступления в бюджеты городских округов</t>
  </si>
  <si>
    <t>000 218 0000 00 0000 150</t>
  </si>
  <si>
    <t>Доходы бюджетов бюджетной системы Российской Федерации от возврата организациями остатков субсидий прошлых лет</t>
  </si>
  <si>
    <t>000 2 19 0000 04 0000 150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</si>
  <si>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</si>
  <si>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</si>
  <si>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ВСЕГО ДОХОДОВ</t>
  </si>
  <si>
    <t xml:space="preserve">Приложение 3 </t>
  </si>
  <si>
    <t xml:space="preserve">Доходы бюджета Миасского городского округа за 2020 год </t>
  </si>
  <si>
    <t>000 1 16 07090 04 0000 140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</si>
</sst>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00"/>
    <numFmt numFmtId="169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1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81">
    <xf numFmtId="0" fontId="0" fillId="0" borderId="0" xfId="0"/>
    <xf numFmtId="165" fontId="4" fillId="2" borderId="3" xfId="1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167" fontId="5" fillId="2" borderId="3" xfId="3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justify" vertical="center" wrapText="1"/>
    </xf>
    <xf numFmtId="167" fontId="4" fillId="2" borderId="3" xfId="2" applyNumberFormat="1" applyFont="1" applyFill="1" applyBorder="1" applyAlignment="1">
      <alignment horizontal="center" vertical="center" wrapText="1"/>
    </xf>
    <xf numFmtId="167" fontId="4" fillId="2" borderId="3" xfId="3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justify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justify" vertical="center" wrapText="1"/>
    </xf>
    <xf numFmtId="167" fontId="5" fillId="2" borderId="3" xfId="2" applyNumberFormat="1" applyFont="1" applyFill="1" applyBorder="1" applyAlignment="1">
      <alignment horizontal="center" vertical="center" wrapText="1"/>
    </xf>
    <xf numFmtId="0" fontId="5" fillId="2" borderId="3" xfId="2" quotePrefix="1" applyFont="1" applyFill="1" applyBorder="1" applyAlignment="1">
      <alignment horizontal="left" vertical="center" wrapText="1"/>
    </xf>
    <xf numFmtId="0" fontId="4" fillId="2" borderId="3" xfId="2" quotePrefix="1" applyFont="1" applyFill="1" applyBorder="1" applyAlignment="1">
      <alignment horizontal="left" vertical="center" wrapText="1"/>
    </xf>
    <xf numFmtId="0" fontId="4" fillId="2" borderId="3" xfId="2" quotePrefix="1" applyFont="1" applyFill="1" applyBorder="1" applyAlignment="1">
      <alignment horizontal="justify" vertical="center" wrapText="1"/>
    </xf>
    <xf numFmtId="0" fontId="5" fillId="2" borderId="3" xfId="2" quotePrefix="1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9" fontId="4" fillId="2" borderId="3" xfId="4" applyNumberFormat="1" applyFont="1" applyFill="1" applyBorder="1" applyAlignment="1">
      <alignment horizontal="center" vertical="center" wrapText="1"/>
    </xf>
    <xf numFmtId="0" fontId="4" fillId="2" borderId="3" xfId="4" applyNumberFormat="1" applyFont="1" applyFill="1" applyBorder="1" applyAlignment="1">
      <alignment horizontal="justify" vertical="center" wrapText="1"/>
    </xf>
    <xf numFmtId="0" fontId="4" fillId="2" borderId="3" xfId="2" applyNumberFormat="1" applyFont="1" applyFill="1" applyBorder="1" applyAlignment="1">
      <alignment horizontal="justify" vertical="center" wrapText="1"/>
    </xf>
    <xf numFmtId="0" fontId="4" fillId="2" borderId="3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justify" vertical="center"/>
    </xf>
    <xf numFmtId="49" fontId="4" fillId="0" borderId="3" xfId="2" applyNumberFormat="1" applyFont="1" applyBorder="1" applyAlignment="1">
      <alignment horizontal="justify" vertical="center" wrapText="1"/>
    </xf>
    <xf numFmtId="167" fontId="4" fillId="2" borderId="7" xfId="3" applyNumberFormat="1" applyFont="1" applyFill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justify" vertical="center" wrapText="1"/>
    </xf>
    <xf numFmtId="167" fontId="6" fillId="2" borderId="3" xfId="3" applyNumberFormat="1" applyFont="1" applyFill="1" applyBorder="1" applyAlignment="1">
      <alignment horizontal="center" vertical="center" wrapText="1"/>
    </xf>
    <xf numFmtId="49" fontId="5" fillId="2" borderId="8" xfId="4" applyNumberFormat="1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justify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165" fontId="4" fillId="2" borderId="0" xfId="3" applyNumberFormat="1" applyFont="1" applyFill="1" applyAlignment="1">
      <alignment horizontal="left" vertical="center" wrapText="1"/>
    </xf>
    <xf numFmtId="0" fontId="11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4" fillId="2" borderId="0" xfId="2" applyFont="1" applyFill="1" applyAlignment="1">
      <alignment horizontal="right" vertical="center" wrapText="1"/>
    </xf>
    <xf numFmtId="0" fontId="5" fillId="2" borderId="0" xfId="2" applyFont="1" applyFill="1" applyAlignment="1">
      <alignment vertical="center" wrapText="1"/>
    </xf>
    <xf numFmtId="167" fontId="4" fillId="2" borderId="0" xfId="2" applyNumberFormat="1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167" fontId="5" fillId="2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4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9" fontId="5" fillId="2" borderId="6" xfId="4" applyNumberFormat="1" applyFont="1" applyFill="1" applyBorder="1" applyAlignment="1">
      <alignment horizontal="center" vertical="center" wrapText="1"/>
    </xf>
    <xf numFmtId="49" fontId="5" fillId="2" borderId="7" xfId="4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4" fillId="0" borderId="7" xfId="2" applyFont="1" applyBorder="1" applyAlignment="1">
      <alignment horizontal="left"/>
    </xf>
    <xf numFmtId="49" fontId="5" fillId="2" borderId="3" xfId="4" applyNumberFormat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166" fontId="5" fillId="2" borderId="0" xfId="2" applyNumberFormat="1" applyFont="1" applyFill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</cellXfs>
  <cellStyles count="39">
    <cellStyle name="Normal" xfId="6"/>
    <cellStyle name="Обычный" xfId="0" builtinId="0"/>
    <cellStyle name="Обычный 2" xfId="7"/>
    <cellStyle name="Обычный 2 2" xfId="2"/>
    <cellStyle name="Обычный 2 2 2" xfId="8"/>
    <cellStyle name="Обычный 2 3" xfId="9"/>
    <cellStyle name="Обычный 3" xfId="10"/>
    <cellStyle name="Обычный 3 2" xfId="11"/>
    <cellStyle name="Обычный 3 3" xfId="12"/>
    <cellStyle name="Обычный 4" xfId="13"/>
    <cellStyle name="Обычный 4 2" xfId="14"/>
    <cellStyle name="Обычный 5" xfId="5"/>
    <cellStyle name="Обычный_Лист2" xfId="4"/>
    <cellStyle name="Процентный 2" xfId="15"/>
    <cellStyle name="Процентный 2 2" xfId="16"/>
    <cellStyle name="Процентный 3" xfId="17"/>
    <cellStyle name="Финансовый" xfId="1" builtinId="3"/>
    <cellStyle name="Финансовый 10" xfId="18"/>
    <cellStyle name="Финансовый 11" xfId="19"/>
    <cellStyle name="Финансовый 12" xfId="20"/>
    <cellStyle name="Финансовый 13" xfId="21"/>
    <cellStyle name="Финансовый 14" xfId="22"/>
    <cellStyle name="Финансовый 15" xfId="23"/>
    <cellStyle name="Финансовый 16" xfId="24"/>
    <cellStyle name="Финансовый 17" xfId="25"/>
    <cellStyle name="Финансовый 18" xfId="26"/>
    <cellStyle name="Финансовый 19" xfId="27"/>
    <cellStyle name="Финансовый 2" xfId="3"/>
    <cellStyle name="Финансовый 2 2" xfId="28"/>
    <cellStyle name="Финансовый 2 2 2" xfId="29"/>
    <cellStyle name="Финансовый 20" xfId="30"/>
    <cellStyle name="Финансовый 21" xfId="31"/>
    <cellStyle name="Финансовый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9" xfId="3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8"/>
  <sheetViews>
    <sheetView tabSelected="1" topLeftCell="A127" zoomScaleNormal="100" workbookViewId="0">
      <selection activeCell="B89" sqref="B89"/>
    </sheetView>
  </sheetViews>
  <sheetFormatPr defaultColWidth="23.7109375" defaultRowHeight="15.75" x14ac:dyDescent="0.25"/>
  <cols>
    <col min="1" max="1" width="28.85546875" style="42" customWidth="1"/>
    <col min="2" max="2" width="70.140625" style="43" customWidth="1"/>
    <col min="3" max="3" width="15.5703125" style="42" customWidth="1"/>
    <col min="4" max="4" width="16" style="44" customWidth="1"/>
    <col min="5" max="5" width="13.7109375" style="43" customWidth="1"/>
    <col min="6" max="7" width="13.7109375" style="45" customWidth="1"/>
    <col min="8" max="9" width="13.7109375" style="43" customWidth="1"/>
    <col min="10" max="254" width="8.85546875" style="43" customWidth="1"/>
    <col min="255" max="256" width="23.7109375" style="43"/>
    <col min="257" max="257" width="29.85546875" style="43" customWidth="1"/>
    <col min="258" max="258" width="70.140625" style="43" customWidth="1"/>
    <col min="259" max="259" width="15.5703125" style="43" customWidth="1"/>
    <col min="260" max="260" width="16" style="43" customWidth="1"/>
    <col min="261" max="265" width="13.7109375" style="43" customWidth="1"/>
    <col min="266" max="510" width="8.85546875" style="43" customWidth="1"/>
    <col min="511" max="512" width="23.7109375" style="43"/>
    <col min="513" max="513" width="29.85546875" style="43" customWidth="1"/>
    <col min="514" max="514" width="70.140625" style="43" customWidth="1"/>
    <col min="515" max="515" width="15.5703125" style="43" customWidth="1"/>
    <col min="516" max="516" width="16" style="43" customWidth="1"/>
    <col min="517" max="521" width="13.7109375" style="43" customWidth="1"/>
    <col min="522" max="766" width="8.85546875" style="43" customWidth="1"/>
    <col min="767" max="768" width="23.7109375" style="43"/>
    <col min="769" max="769" width="29.85546875" style="43" customWidth="1"/>
    <col min="770" max="770" width="70.140625" style="43" customWidth="1"/>
    <col min="771" max="771" width="15.5703125" style="43" customWidth="1"/>
    <col min="772" max="772" width="16" style="43" customWidth="1"/>
    <col min="773" max="777" width="13.7109375" style="43" customWidth="1"/>
    <col min="778" max="1022" width="8.85546875" style="43" customWidth="1"/>
    <col min="1023" max="1024" width="23.7109375" style="43"/>
    <col min="1025" max="1025" width="29.85546875" style="43" customWidth="1"/>
    <col min="1026" max="1026" width="70.140625" style="43" customWidth="1"/>
    <col min="1027" max="1027" width="15.5703125" style="43" customWidth="1"/>
    <col min="1028" max="1028" width="16" style="43" customWidth="1"/>
    <col min="1029" max="1033" width="13.7109375" style="43" customWidth="1"/>
    <col min="1034" max="1278" width="8.85546875" style="43" customWidth="1"/>
    <col min="1279" max="1280" width="23.7109375" style="43"/>
    <col min="1281" max="1281" width="29.85546875" style="43" customWidth="1"/>
    <col min="1282" max="1282" width="70.140625" style="43" customWidth="1"/>
    <col min="1283" max="1283" width="15.5703125" style="43" customWidth="1"/>
    <col min="1284" max="1284" width="16" style="43" customWidth="1"/>
    <col min="1285" max="1289" width="13.7109375" style="43" customWidth="1"/>
    <col min="1290" max="1534" width="8.85546875" style="43" customWidth="1"/>
    <col min="1535" max="1536" width="23.7109375" style="43"/>
    <col min="1537" max="1537" width="29.85546875" style="43" customWidth="1"/>
    <col min="1538" max="1538" width="70.140625" style="43" customWidth="1"/>
    <col min="1539" max="1539" width="15.5703125" style="43" customWidth="1"/>
    <col min="1540" max="1540" width="16" style="43" customWidth="1"/>
    <col min="1541" max="1545" width="13.7109375" style="43" customWidth="1"/>
    <col min="1546" max="1790" width="8.85546875" style="43" customWidth="1"/>
    <col min="1791" max="1792" width="23.7109375" style="43"/>
    <col min="1793" max="1793" width="29.85546875" style="43" customWidth="1"/>
    <col min="1794" max="1794" width="70.140625" style="43" customWidth="1"/>
    <col min="1795" max="1795" width="15.5703125" style="43" customWidth="1"/>
    <col min="1796" max="1796" width="16" style="43" customWidth="1"/>
    <col min="1797" max="1801" width="13.7109375" style="43" customWidth="1"/>
    <col min="1802" max="2046" width="8.85546875" style="43" customWidth="1"/>
    <col min="2047" max="2048" width="23.7109375" style="43"/>
    <col min="2049" max="2049" width="29.85546875" style="43" customWidth="1"/>
    <col min="2050" max="2050" width="70.140625" style="43" customWidth="1"/>
    <col min="2051" max="2051" width="15.5703125" style="43" customWidth="1"/>
    <col min="2052" max="2052" width="16" style="43" customWidth="1"/>
    <col min="2053" max="2057" width="13.7109375" style="43" customWidth="1"/>
    <col min="2058" max="2302" width="8.85546875" style="43" customWidth="1"/>
    <col min="2303" max="2304" width="23.7109375" style="43"/>
    <col min="2305" max="2305" width="29.85546875" style="43" customWidth="1"/>
    <col min="2306" max="2306" width="70.140625" style="43" customWidth="1"/>
    <col min="2307" max="2307" width="15.5703125" style="43" customWidth="1"/>
    <col min="2308" max="2308" width="16" style="43" customWidth="1"/>
    <col min="2309" max="2313" width="13.7109375" style="43" customWidth="1"/>
    <col min="2314" max="2558" width="8.85546875" style="43" customWidth="1"/>
    <col min="2559" max="2560" width="23.7109375" style="43"/>
    <col min="2561" max="2561" width="29.85546875" style="43" customWidth="1"/>
    <col min="2562" max="2562" width="70.140625" style="43" customWidth="1"/>
    <col min="2563" max="2563" width="15.5703125" style="43" customWidth="1"/>
    <col min="2564" max="2564" width="16" style="43" customWidth="1"/>
    <col min="2565" max="2569" width="13.7109375" style="43" customWidth="1"/>
    <col min="2570" max="2814" width="8.85546875" style="43" customWidth="1"/>
    <col min="2815" max="2816" width="23.7109375" style="43"/>
    <col min="2817" max="2817" width="29.85546875" style="43" customWidth="1"/>
    <col min="2818" max="2818" width="70.140625" style="43" customWidth="1"/>
    <col min="2819" max="2819" width="15.5703125" style="43" customWidth="1"/>
    <col min="2820" max="2820" width="16" style="43" customWidth="1"/>
    <col min="2821" max="2825" width="13.7109375" style="43" customWidth="1"/>
    <col min="2826" max="3070" width="8.85546875" style="43" customWidth="1"/>
    <col min="3071" max="3072" width="23.7109375" style="43"/>
    <col min="3073" max="3073" width="29.85546875" style="43" customWidth="1"/>
    <col min="3074" max="3074" width="70.140625" style="43" customWidth="1"/>
    <col min="3075" max="3075" width="15.5703125" style="43" customWidth="1"/>
    <col min="3076" max="3076" width="16" style="43" customWidth="1"/>
    <col min="3077" max="3081" width="13.7109375" style="43" customWidth="1"/>
    <col min="3082" max="3326" width="8.85546875" style="43" customWidth="1"/>
    <col min="3327" max="3328" width="23.7109375" style="43"/>
    <col min="3329" max="3329" width="29.85546875" style="43" customWidth="1"/>
    <col min="3330" max="3330" width="70.140625" style="43" customWidth="1"/>
    <col min="3331" max="3331" width="15.5703125" style="43" customWidth="1"/>
    <col min="3332" max="3332" width="16" style="43" customWidth="1"/>
    <col min="3333" max="3337" width="13.7109375" style="43" customWidth="1"/>
    <col min="3338" max="3582" width="8.85546875" style="43" customWidth="1"/>
    <col min="3583" max="3584" width="23.7109375" style="43"/>
    <col min="3585" max="3585" width="29.85546875" style="43" customWidth="1"/>
    <col min="3586" max="3586" width="70.140625" style="43" customWidth="1"/>
    <col min="3587" max="3587" width="15.5703125" style="43" customWidth="1"/>
    <col min="3588" max="3588" width="16" style="43" customWidth="1"/>
    <col min="3589" max="3593" width="13.7109375" style="43" customWidth="1"/>
    <col min="3594" max="3838" width="8.85546875" style="43" customWidth="1"/>
    <col min="3839" max="3840" width="23.7109375" style="43"/>
    <col min="3841" max="3841" width="29.85546875" style="43" customWidth="1"/>
    <col min="3842" max="3842" width="70.140625" style="43" customWidth="1"/>
    <col min="3843" max="3843" width="15.5703125" style="43" customWidth="1"/>
    <col min="3844" max="3844" width="16" style="43" customWidth="1"/>
    <col min="3845" max="3849" width="13.7109375" style="43" customWidth="1"/>
    <col min="3850" max="4094" width="8.85546875" style="43" customWidth="1"/>
    <col min="4095" max="4096" width="23.7109375" style="43"/>
    <col min="4097" max="4097" width="29.85546875" style="43" customWidth="1"/>
    <col min="4098" max="4098" width="70.140625" style="43" customWidth="1"/>
    <col min="4099" max="4099" width="15.5703125" style="43" customWidth="1"/>
    <col min="4100" max="4100" width="16" style="43" customWidth="1"/>
    <col min="4101" max="4105" width="13.7109375" style="43" customWidth="1"/>
    <col min="4106" max="4350" width="8.85546875" style="43" customWidth="1"/>
    <col min="4351" max="4352" width="23.7109375" style="43"/>
    <col min="4353" max="4353" width="29.85546875" style="43" customWidth="1"/>
    <col min="4354" max="4354" width="70.140625" style="43" customWidth="1"/>
    <col min="4355" max="4355" width="15.5703125" style="43" customWidth="1"/>
    <col min="4356" max="4356" width="16" style="43" customWidth="1"/>
    <col min="4357" max="4361" width="13.7109375" style="43" customWidth="1"/>
    <col min="4362" max="4606" width="8.85546875" style="43" customWidth="1"/>
    <col min="4607" max="4608" width="23.7109375" style="43"/>
    <col min="4609" max="4609" width="29.85546875" style="43" customWidth="1"/>
    <col min="4610" max="4610" width="70.140625" style="43" customWidth="1"/>
    <col min="4611" max="4611" width="15.5703125" style="43" customWidth="1"/>
    <col min="4612" max="4612" width="16" style="43" customWidth="1"/>
    <col min="4613" max="4617" width="13.7109375" style="43" customWidth="1"/>
    <col min="4618" max="4862" width="8.85546875" style="43" customWidth="1"/>
    <col min="4863" max="4864" width="23.7109375" style="43"/>
    <col min="4865" max="4865" width="29.85546875" style="43" customWidth="1"/>
    <col min="4866" max="4866" width="70.140625" style="43" customWidth="1"/>
    <col min="4867" max="4867" width="15.5703125" style="43" customWidth="1"/>
    <col min="4868" max="4868" width="16" style="43" customWidth="1"/>
    <col min="4869" max="4873" width="13.7109375" style="43" customWidth="1"/>
    <col min="4874" max="5118" width="8.85546875" style="43" customWidth="1"/>
    <col min="5119" max="5120" width="23.7109375" style="43"/>
    <col min="5121" max="5121" width="29.85546875" style="43" customWidth="1"/>
    <col min="5122" max="5122" width="70.140625" style="43" customWidth="1"/>
    <col min="5123" max="5123" width="15.5703125" style="43" customWidth="1"/>
    <col min="5124" max="5124" width="16" style="43" customWidth="1"/>
    <col min="5125" max="5129" width="13.7109375" style="43" customWidth="1"/>
    <col min="5130" max="5374" width="8.85546875" style="43" customWidth="1"/>
    <col min="5375" max="5376" width="23.7109375" style="43"/>
    <col min="5377" max="5377" width="29.85546875" style="43" customWidth="1"/>
    <col min="5378" max="5378" width="70.140625" style="43" customWidth="1"/>
    <col min="5379" max="5379" width="15.5703125" style="43" customWidth="1"/>
    <col min="5380" max="5380" width="16" style="43" customWidth="1"/>
    <col min="5381" max="5385" width="13.7109375" style="43" customWidth="1"/>
    <col min="5386" max="5630" width="8.85546875" style="43" customWidth="1"/>
    <col min="5631" max="5632" width="23.7109375" style="43"/>
    <col min="5633" max="5633" width="29.85546875" style="43" customWidth="1"/>
    <col min="5634" max="5634" width="70.140625" style="43" customWidth="1"/>
    <col min="5635" max="5635" width="15.5703125" style="43" customWidth="1"/>
    <col min="5636" max="5636" width="16" style="43" customWidth="1"/>
    <col min="5637" max="5641" width="13.7109375" style="43" customWidth="1"/>
    <col min="5642" max="5886" width="8.85546875" style="43" customWidth="1"/>
    <col min="5887" max="5888" width="23.7109375" style="43"/>
    <col min="5889" max="5889" width="29.85546875" style="43" customWidth="1"/>
    <col min="5890" max="5890" width="70.140625" style="43" customWidth="1"/>
    <col min="5891" max="5891" width="15.5703125" style="43" customWidth="1"/>
    <col min="5892" max="5892" width="16" style="43" customWidth="1"/>
    <col min="5893" max="5897" width="13.7109375" style="43" customWidth="1"/>
    <col min="5898" max="6142" width="8.85546875" style="43" customWidth="1"/>
    <col min="6143" max="6144" width="23.7109375" style="43"/>
    <col min="6145" max="6145" width="29.85546875" style="43" customWidth="1"/>
    <col min="6146" max="6146" width="70.140625" style="43" customWidth="1"/>
    <col min="6147" max="6147" width="15.5703125" style="43" customWidth="1"/>
    <col min="6148" max="6148" width="16" style="43" customWidth="1"/>
    <col min="6149" max="6153" width="13.7109375" style="43" customWidth="1"/>
    <col min="6154" max="6398" width="8.85546875" style="43" customWidth="1"/>
    <col min="6399" max="6400" width="23.7109375" style="43"/>
    <col min="6401" max="6401" width="29.85546875" style="43" customWidth="1"/>
    <col min="6402" max="6402" width="70.140625" style="43" customWidth="1"/>
    <col min="6403" max="6403" width="15.5703125" style="43" customWidth="1"/>
    <col min="6404" max="6404" width="16" style="43" customWidth="1"/>
    <col min="6405" max="6409" width="13.7109375" style="43" customWidth="1"/>
    <col min="6410" max="6654" width="8.85546875" style="43" customWidth="1"/>
    <col min="6655" max="6656" width="23.7109375" style="43"/>
    <col min="6657" max="6657" width="29.85546875" style="43" customWidth="1"/>
    <col min="6658" max="6658" width="70.140625" style="43" customWidth="1"/>
    <col min="6659" max="6659" width="15.5703125" style="43" customWidth="1"/>
    <col min="6660" max="6660" width="16" style="43" customWidth="1"/>
    <col min="6661" max="6665" width="13.7109375" style="43" customWidth="1"/>
    <col min="6666" max="6910" width="8.85546875" style="43" customWidth="1"/>
    <col min="6911" max="6912" width="23.7109375" style="43"/>
    <col min="6913" max="6913" width="29.85546875" style="43" customWidth="1"/>
    <col min="6914" max="6914" width="70.140625" style="43" customWidth="1"/>
    <col min="6915" max="6915" width="15.5703125" style="43" customWidth="1"/>
    <col min="6916" max="6916" width="16" style="43" customWidth="1"/>
    <col min="6917" max="6921" width="13.7109375" style="43" customWidth="1"/>
    <col min="6922" max="7166" width="8.85546875" style="43" customWidth="1"/>
    <col min="7167" max="7168" width="23.7109375" style="43"/>
    <col min="7169" max="7169" width="29.85546875" style="43" customWidth="1"/>
    <col min="7170" max="7170" width="70.140625" style="43" customWidth="1"/>
    <col min="7171" max="7171" width="15.5703125" style="43" customWidth="1"/>
    <col min="7172" max="7172" width="16" style="43" customWidth="1"/>
    <col min="7173" max="7177" width="13.7109375" style="43" customWidth="1"/>
    <col min="7178" max="7422" width="8.85546875" style="43" customWidth="1"/>
    <col min="7423" max="7424" width="23.7109375" style="43"/>
    <col min="7425" max="7425" width="29.85546875" style="43" customWidth="1"/>
    <col min="7426" max="7426" width="70.140625" style="43" customWidth="1"/>
    <col min="7427" max="7427" width="15.5703125" style="43" customWidth="1"/>
    <col min="7428" max="7428" width="16" style="43" customWidth="1"/>
    <col min="7429" max="7433" width="13.7109375" style="43" customWidth="1"/>
    <col min="7434" max="7678" width="8.85546875" style="43" customWidth="1"/>
    <col min="7679" max="7680" width="23.7109375" style="43"/>
    <col min="7681" max="7681" width="29.85546875" style="43" customWidth="1"/>
    <col min="7682" max="7682" width="70.140625" style="43" customWidth="1"/>
    <col min="7683" max="7683" width="15.5703125" style="43" customWidth="1"/>
    <col min="7684" max="7684" width="16" style="43" customWidth="1"/>
    <col min="7685" max="7689" width="13.7109375" style="43" customWidth="1"/>
    <col min="7690" max="7934" width="8.85546875" style="43" customWidth="1"/>
    <col min="7935" max="7936" width="23.7109375" style="43"/>
    <col min="7937" max="7937" width="29.85546875" style="43" customWidth="1"/>
    <col min="7938" max="7938" width="70.140625" style="43" customWidth="1"/>
    <col min="7939" max="7939" width="15.5703125" style="43" customWidth="1"/>
    <col min="7940" max="7940" width="16" style="43" customWidth="1"/>
    <col min="7941" max="7945" width="13.7109375" style="43" customWidth="1"/>
    <col min="7946" max="8190" width="8.85546875" style="43" customWidth="1"/>
    <col min="8191" max="8192" width="23.7109375" style="43"/>
    <col min="8193" max="8193" width="29.85546875" style="43" customWidth="1"/>
    <col min="8194" max="8194" width="70.140625" style="43" customWidth="1"/>
    <col min="8195" max="8195" width="15.5703125" style="43" customWidth="1"/>
    <col min="8196" max="8196" width="16" style="43" customWidth="1"/>
    <col min="8197" max="8201" width="13.7109375" style="43" customWidth="1"/>
    <col min="8202" max="8446" width="8.85546875" style="43" customWidth="1"/>
    <col min="8447" max="8448" width="23.7109375" style="43"/>
    <col min="8449" max="8449" width="29.85546875" style="43" customWidth="1"/>
    <col min="8450" max="8450" width="70.140625" style="43" customWidth="1"/>
    <col min="8451" max="8451" width="15.5703125" style="43" customWidth="1"/>
    <col min="8452" max="8452" width="16" style="43" customWidth="1"/>
    <col min="8453" max="8457" width="13.7109375" style="43" customWidth="1"/>
    <col min="8458" max="8702" width="8.85546875" style="43" customWidth="1"/>
    <col min="8703" max="8704" width="23.7109375" style="43"/>
    <col min="8705" max="8705" width="29.85546875" style="43" customWidth="1"/>
    <col min="8706" max="8706" width="70.140625" style="43" customWidth="1"/>
    <col min="8707" max="8707" width="15.5703125" style="43" customWidth="1"/>
    <col min="8708" max="8708" width="16" style="43" customWidth="1"/>
    <col min="8709" max="8713" width="13.7109375" style="43" customWidth="1"/>
    <col min="8714" max="8958" width="8.85546875" style="43" customWidth="1"/>
    <col min="8959" max="8960" width="23.7109375" style="43"/>
    <col min="8961" max="8961" width="29.85546875" style="43" customWidth="1"/>
    <col min="8962" max="8962" width="70.140625" style="43" customWidth="1"/>
    <col min="8963" max="8963" width="15.5703125" style="43" customWidth="1"/>
    <col min="8964" max="8964" width="16" style="43" customWidth="1"/>
    <col min="8965" max="8969" width="13.7109375" style="43" customWidth="1"/>
    <col min="8970" max="9214" width="8.85546875" style="43" customWidth="1"/>
    <col min="9215" max="9216" width="23.7109375" style="43"/>
    <col min="9217" max="9217" width="29.85546875" style="43" customWidth="1"/>
    <col min="9218" max="9218" width="70.140625" style="43" customWidth="1"/>
    <col min="9219" max="9219" width="15.5703125" style="43" customWidth="1"/>
    <col min="9220" max="9220" width="16" style="43" customWidth="1"/>
    <col min="9221" max="9225" width="13.7109375" style="43" customWidth="1"/>
    <col min="9226" max="9470" width="8.85546875" style="43" customWidth="1"/>
    <col min="9471" max="9472" width="23.7109375" style="43"/>
    <col min="9473" max="9473" width="29.85546875" style="43" customWidth="1"/>
    <col min="9474" max="9474" width="70.140625" style="43" customWidth="1"/>
    <col min="9475" max="9475" width="15.5703125" style="43" customWidth="1"/>
    <col min="9476" max="9476" width="16" style="43" customWidth="1"/>
    <col min="9477" max="9481" width="13.7109375" style="43" customWidth="1"/>
    <col min="9482" max="9726" width="8.85546875" style="43" customWidth="1"/>
    <col min="9727" max="9728" width="23.7109375" style="43"/>
    <col min="9729" max="9729" width="29.85546875" style="43" customWidth="1"/>
    <col min="9730" max="9730" width="70.140625" style="43" customWidth="1"/>
    <col min="9731" max="9731" width="15.5703125" style="43" customWidth="1"/>
    <col min="9732" max="9732" width="16" style="43" customWidth="1"/>
    <col min="9733" max="9737" width="13.7109375" style="43" customWidth="1"/>
    <col min="9738" max="9982" width="8.85546875" style="43" customWidth="1"/>
    <col min="9983" max="9984" width="23.7109375" style="43"/>
    <col min="9985" max="9985" width="29.85546875" style="43" customWidth="1"/>
    <col min="9986" max="9986" width="70.140625" style="43" customWidth="1"/>
    <col min="9987" max="9987" width="15.5703125" style="43" customWidth="1"/>
    <col min="9988" max="9988" width="16" style="43" customWidth="1"/>
    <col min="9989" max="9993" width="13.7109375" style="43" customWidth="1"/>
    <col min="9994" max="10238" width="8.85546875" style="43" customWidth="1"/>
    <col min="10239" max="10240" width="23.7109375" style="43"/>
    <col min="10241" max="10241" width="29.85546875" style="43" customWidth="1"/>
    <col min="10242" max="10242" width="70.140625" style="43" customWidth="1"/>
    <col min="10243" max="10243" width="15.5703125" style="43" customWidth="1"/>
    <col min="10244" max="10244" width="16" style="43" customWidth="1"/>
    <col min="10245" max="10249" width="13.7109375" style="43" customWidth="1"/>
    <col min="10250" max="10494" width="8.85546875" style="43" customWidth="1"/>
    <col min="10495" max="10496" width="23.7109375" style="43"/>
    <col min="10497" max="10497" width="29.85546875" style="43" customWidth="1"/>
    <col min="10498" max="10498" width="70.140625" style="43" customWidth="1"/>
    <col min="10499" max="10499" width="15.5703125" style="43" customWidth="1"/>
    <col min="10500" max="10500" width="16" style="43" customWidth="1"/>
    <col min="10501" max="10505" width="13.7109375" style="43" customWidth="1"/>
    <col min="10506" max="10750" width="8.85546875" style="43" customWidth="1"/>
    <col min="10751" max="10752" width="23.7109375" style="43"/>
    <col min="10753" max="10753" width="29.85546875" style="43" customWidth="1"/>
    <col min="10754" max="10754" width="70.140625" style="43" customWidth="1"/>
    <col min="10755" max="10755" width="15.5703125" style="43" customWidth="1"/>
    <col min="10756" max="10756" width="16" style="43" customWidth="1"/>
    <col min="10757" max="10761" width="13.7109375" style="43" customWidth="1"/>
    <col min="10762" max="11006" width="8.85546875" style="43" customWidth="1"/>
    <col min="11007" max="11008" width="23.7109375" style="43"/>
    <col min="11009" max="11009" width="29.85546875" style="43" customWidth="1"/>
    <col min="11010" max="11010" width="70.140625" style="43" customWidth="1"/>
    <col min="11011" max="11011" width="15.5703125" style="43" customWidth="1"/>
    <col min="11012" max="11012" width="16" style="43" customWidth="1"/>
    <col min="11013" max="11017" width="13.7109375" style="43" customWidth="1"/>
    <col min="11018" max="11262" width="8.85546875" style="43" customWidth="1"/>
    <col min="11263" max="11264" width="23.7109375" style="43"/>
    <col min="11265" max="11265" width="29.85546875" style="43" customWidth="1"/>
    <col min="11266" max="11266" width="70.140625" style="43" customWidth="1"/>
    <col min="11267" max="11267" width="15.5703125" style="43" customWidth="1"/>
    <col min="11268" max="11268" width="16" style="43" customWidth="1"/>
    <col min="11269" max="11273" width="13.7109375" style="43" customWidth="1"/>
    <col min="11274" max="11518" width="8.85546875" style="43" customWidth="1"/>
    <col min="11519" max="11520" width="23.7109375" style="43"/>
    <col min="11521" max="11521" width="29.85546875" style="43" customWidth="1"/>
    <col min="11522" max="11522" width="70.140625" style="43" customWidth="1"/>
    <col min="11523" max="11523" width="15.5703125" style="43" customWidth="1"/>
    <col min="11524" max="11524" width="16" style="43" customWidth="1"/>
    <col min="11525" max="11529" width="13.7109375" style="43" customWidth="1"/>
    <col min="11530" max="11774" width="8.85546875" style="43" customWidth="1"/>
    <col min="11775" max="11776" width="23.7109375" style="43"/>
    <col min="11777" max="11777" width="29.85546875" style="43" customWidth="1"/>
    <col min="11778" max="11778" width="70.140625" style="43" customWidth="1"/>
    <col min="11779" max="11779" width="15.5703125" style="43" customWidth="1"/>
    <col min="11780" max="11780" width="16" style="43" customWidth="1"/>
    <col min="11781" max="11785" width="13.7109375" style="43" customWidth="1"/>
    <col min="11786" max="12030" width="8.85546875" style="43" customWidth="1"/>
    <col min="12031" max="12032" width="23.7109375" style="43"/>
    <col min="12033" max="12033" width="29.85546875" style="43" customWidth="1"/>
    <col min="12034" max="12034" width="70.140625" style="43" customWidth="1"/>
    <col min="12035" max="12035" width="15.5703125" style="43" customWidth="1"/>
    <col min="12036" max="12036" width="16" style="43" customWidth="1"/>
    <col min="12037" max="12041" width="13.7109375" style="43" customWidth="1"/>
    <col min="12042" max="12286" width="8.85546875" style="43" customWidth="1"/>
    <col min="12287" max="12288" width="23.7109375" style="43"/>
    <col min="12289" max="12289" width="29.85546875" style="43" customWidth="1"/>
    <col min="12290" max="12290" width="70.140625" style="43" customWidth="1"/>
    <col min="12291" max="12291" width="15.5703125" style="43" customWidth="1"/>
    <col min="12292" max="12292" width="16" style="43" customWidth="1"/>
    <col min="12293" max="12297" width="13.7109375" style="43" customWidth="1"/>
    <col min="12298" max="12542" width="8.85546875" style="43" customWidth="1"/>
    <col min="12543" max="12544" width="23.7109375" style="43"/>
    <col min="12545" max="12545" width="29.85546875" style="43" customWidth="1"/>
    <col min="12546" max="12546" width="70.140625" style="43" customWidth="1"/>
    <col min="12547" max="12547" width="15.5703125" style="43" customWidth="1"/>
    <col min="12548" max="12548" width="16" style="43" customWidth="1"/>
    <col min="12549" max="12553" width="13.7109375" style="43" customWidth="1"/>
    <col min="12554" max="12798" width="8.85546875" style="43" customWidth="1"/>
    <col min="12799" max="12800" width="23.7109375" style="43"/>
    <col min="12801" max="12801" width="29.85546875" style="43" customWidth="1"/>
    <col min="12802" max="12802" width="70.140625" style="43" customWidth="1"/>
    <col min="12803" max="12803" width="15.5703125" style="43" customWidth="1"/>
    <col min="12804" max="12804" width="16" style="43" customWidth="1"/>
    <col min="12805" max="12809" width="13.7109375" style="43" customWidth="1"/>
    <col min="12810" max="13054" width="8.85546875" style="43" customWidth="1"/>
    <col min="13055" max="13056" width="23.7109375" style="43"/>
    <col min="13057" max="13057" width="29.85546875" style="43" customWidth="1"/>
    <col min="13058" max="13058" width="70.140625" style="43" customWidth="1"/>
    <col min="13059" max="13059" width="15.5703125" style="43" customWidth="1"/>
    <col min="13060" max="13060" width="16" style="43" customWidth="1"/>
    <col min="13061" max="13065" width="13.7109375" style="43" customWidth="1"/>
    <col min="13066" max="13310" width="8.85546875" style="43" customWidth="1"/>
    <col min="13311" max="13312" width="23.7109375" style="43"/>
    <col min="13313" max="13313" width="29.85546875" style="43" customWidth="1"/>
    <col min="13314" max="13314" width="70.140625" style="43" customWidth="1"/>
    <col min="13315" max="13315" width="15.5703125" style="43" customWidth="1"/>
    <col min="13316" max="13316" width="16" style="43" customWidth="1"/>
    <col min="13317" max="13321" width="13.7109375" style="43" customWidth="1"/>
    <col min="13322" max="13566" width="8.85546875" style="43" customWidth="1"/>
    <col min="13567" max="13568" width="23.7109375" style="43"/>
    <col min="13569" max="13569" width="29.85546875" style="43" customWidth="1"/>
    <col min="13570" max="13570" width="70.140625" style="43" customWidth="1"/>
    <col min="13571" max="13571" width="15.5703125" style="43" customWidth="1"/>
    <col min="13572" max="13572" width="16" style="43" customWidth="1"/>
    <col min="13573" max="13577" width="13.7109375" style="43" customWidth="1"/>
    <col min="13578" max="13822" width="8.85546875" style="43" customWidth="1"/>
    <col min="13823" max="13824" width="23.7109375" style="43"/>
    <col min="13825" max="13825" width="29.85546875" style="43" customWidth="1"/>
    <col min="13826" max="13826" width="70.140625" style="43" customWidth="1"/>
    <col min="13827" max="13827" width="15.5703125" style="43" customWidth="1"/>
    <col min="13828" max="13828" width="16" style="43" customWidth="1"/>
    <col min="13829" max="13833" width="13.7109375" style="43" customWidth="1"/>
    <col min="13834" max="14078" width="8.85546875" style="43" customWidth="1"/>
    <col min="14079" max="14080" width="23.7109375" style="43"/>
    <col min="14081" max="14081" width="29.85546875" style="43" customWidth="1"/>
    <col min="14082" max="14082" width="70.140625" style="43" customWidth="1"/>
    <col min="14083" max="14083" width="15.5703125" style="43" customWidth="1"/>
    <col min="14084" max="14084" width="16" style="43" customWidth="1"/>
    <col min="14085" max="14089" width="13.7109375" style="43" customWidth="1"/>
    <col min="14090" max="14334" width="8.85546875" style="43" customWidth="1"/>
    <col min="14335" max="14336" width="23.7109375" style="43"/>
    <col min="14337" max="14337" width="29.85546875" style="43" customWidth="1"/>
    <col min="14338" max="14338" width="70.140625" style="43" customWidth="1"/>
    <col min="14339" max="14339" width="15.5703125" style="43" customWidth="1"/>
    <col min="14340" max="14340" width="16" style="43" customWidth="1"/>
    <col min="14341" max="14345" width="13.7109375" style="43" customWidth="1"/>
    <col min="14346" max="14590" width="8.85546875" style="43" customWidth="1"/>
    <col min="14591" max="14592" width="23.7109375" style="43"/>
    <col min="14593" max="14593" width="29.85546875" style="43" customWidth="1"/>
    <col min="14594" max="14594" width="70.140625" style="43" customWidth="1"/>
    <col min="14595" max="14595" width="15.5703125" style="43" customWidth="1"/>
    <col min="14596" max="14596" width="16" style="43" customWidth="1"/>
    <col min="14597" max="14601" width="13.7109375" style="43" customWidth="1"/>
    <col min="14602" max="14846" width="8.85546875" style="43" customWidth="1"/>
    <col min="14847" max="14848" width="23.7109375" style="43"/>
    <col min="14849" max="14849" width="29.85546875" style="43" customWidth="1"/>
    <col min="14850" max="14850" width="70.140625" style="43" customWidth="1"/>
    <col min="14851" max="14851" width="15.5703125" style="43" customWidth="1"/>
    <col min="14852" max="14852" width="16" style="43" customWidth="1"/>
    <col min="14853" max="14857" width="13.7109375" style="43" customWidth="1"/>
    <col min="14858" max="15102" width="8.85546875" style="43" customWidth="1"/>
    <col min="15103" max="15104" width="23.7109375" style="43"/>
    <col min="15105" max="15105" width="29.85546875" style="43" customWidth="1"/>
    <col min="15106" max="15106" width="70.140625" style="43" customWidth="1"/>
    <col min="15107" max="15107" width="15.5703125" style="43" customWidth="1"/>
    <col min="15108" max="15108" width="16" style="43" customWidth="1"/>
    <col min="15109" max="15113" width="13.7109375" style="43" customWidth="1"/>
    <col min="15114" max="15358" width="8.85546875" style="43" customWidth="1"/>
    <col min="15359" max="15360" width="23.7109375" style="43"/>
    <col min="15361" max="15361" width="29.85546875" style="43" customWidth="1"/>
    <col min="15362" max="15362" width="70.140625" style="43" customWidth="1"/>
    <col min="15363" max="15363" width="15.5703125" style="43" customWidth="1"/>
    <col min="15364" max="15364" width="16" style="43" customWidth="1"/>
    <col min="15365" max="15369" width="13.7109375" style="43" customWidth="1"/>
    <col min="15370" max="15614" width="8.85546875" style="43" customWidth="1"/>
    <col min="15615" max="15616" width="23.7109375" style="43"/>
    <col min="15617" max="15617" width="29.85546875" style="43" customWidth="1"/>
    <col min="15618" max="15618" width="70.140625" style="43" customWidth="1"/>
    <col min="15619" max="15619" width="15.5703125" style="43" customWidth="1"/>
    <col min="15620" max="15620" width="16" style="43" customWidth="1"/>
    <col min="15621" max="15625" width="13.7109375" style="43" customWidth="1"/>
    <col min="15626" max="15870" width="8.85546875" style="43" customWidth="1"/>
    <col min="15871" max="15872" width="23.7109375" style="43"/>
    <col min="15873" max="15873" width="29.85546875" style="43" customWidth="1"/>
    <col min="15874" max="15874" width="70.140625" style="43" customWidth="1"/>
    <col min="15875" max="15875" width="15.5703125" style="43" customWidth="1"/>
    <col min="15876" max="15876" width="16" style="43" customWidth="1"/>
    <col min="15877" max="15881" width="13.7109375" style="43" customWidth="1"/>
    <col min="15882" max="16126" width="8.85546875" style="43" customWidth="1"/>
    <col min="16127" max="16128" width="23.7109375" style="43"/>
    <col min="16129" max="16129" width="29.85546875" style="43" customWidth="1"/>
    <col min="16130" max="16130" width="70.140625" style="43" customWidth="1"/>
    <col min="16131" max="16131" width="15.5703125" style="43" customWidth="1"/>
    <col min="16132" max="16132" width="16" style="43" customWidth="1"/>
    <col min="16133" max="16137" width="13.7109375" style="43" customWidth="1"/>
    <col min="16138" max="16382" width="8.85546875" style="43" customWidth="1"/>
    <col min="16383" max="16384" width="23.7109375" style="43"/>
  </cols>
  <sheetData>
    <row r="1" spans="1:255" ht="20.25" customHeight="1" x14ac:dyDescent="0.25">
      <c r="H1" s="75" t="s">
        <v>316</v>
      </c>
      <c r="I1" s="75"/>
    </row>
    <row r="2" spans="1:255" x14ac:dyDescent="0.25">
      <c r="A2" s="76" t="s">
        <v>317</v>
      </c>
      <c r="B2" s="76"/>
      <c r="C2" s="76"/>
      <c r="D2" s="76"/>
      <c r="E2" s="76"/>
      <c r="F2" s="76"/>
      <c r="G2" s="76"/>
      <c r="H2" s="76"/>
      <c r="I2" s="7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</row>
    <row r="3" spans="1:255" ht="18" customHeight="1" x14ac:dyDescent="0.25">
      <c r="A3" s="47"/>
      <c r="B3" s="48"/>
      <c r="C3" s="49"/>
      <c r="E3" s="50"/>
      <c r="I3" s="51" t="s">
        <v>0</v>
      </c>
    </row>
    <row r="4" spans="1:255" ht="15.75" customHeight="1" x14ac:dyDescent="0.25">
      <c r="A4" s="77" t="s">
        <v>1</v>
      </c>
      <c r="B4" s="77" t="s">
        <v>2</v>
      </c>
      <c r="C4" s="77" t="s">
        <v>3</v>
      </c>
      <c r="D4" s="80" t="s">
        <v>4</v>
      </c>
      <c r="E4" s="80"/>
      <c r="F4" s="80" t="s">
        <v>5</v>
      </c>
      <c r="G4" s="80"/>
      <c r="H4" s="80" t="s">
        <v>6</v>
      </c>
      <c r="I4" s="80"/>
    </row>
    <row r="5" spans="1:255" ht="55.5" customHeight="1" x14ac:dyDescent="0.25">
      <c r="A5" s="78"/>
      <c r="B5" s="78"/>
      <c r="C5" s="79"/>
      <c r="D5" s="1" t="s">
        <v>7</v>
      </c>
      <c r="E5" s="41" t="s">
        <v>8</v>
      </c>
      <c r="F5" s="2" t="s">
        <v>9</v>
      </c>
      <c r="G5" s="2" t="s">
        <v>10</v>
      </c>
      <c r="H5" s="41" t="s">
        <v>9</v>
      </c>
      <c r="I5" s="41" t="s">
        <v>10</v>
      </c>
    </row>
    <row r="6" spans="1:255" x14ac:dyDescent="0.25">
      <c r="A6" s="3" t="s">
        <v>11</v>
      </c>
      <c r="B6" s="4" t="s">
        <v>12</v>
      </c>
      <c r="C6" s="5">
        <f>SUM(C7:C11)</f>
        <v>1038228.9</v>
      </c>
      <c r="D6" s="5">
        <f>SUM(D7:D11)</f>
        <v>1062236.1000000001</v>
      </c>
      <c r="E6" s="5">
        <f>SUM(E7:E11)</f>
        <v>873632.2</v>
      </c>
      <c r="F6" s="5">
        <f>D6/C6*100</f>
        <v>102.31232245605955</v>
      </c>
      <c r="G6" s="5">
        <f>D6/E6*100</f>
        <v>121.58847853822239</v>
      </c>
      <c r="H6" s="5">
        <f>D6-C6</f>
        <v>24007.20000000007</v>
      </c>
      <c r="I6" s="5">
        <f t="shared" ref="I6:I68" si="0">D6-E6</f>
        <v>188603.90000000014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</row>
    <row r="7" spans="1:255" ht="78.75" x14ac:dyDescent="0.25">
      <c r="A7" s="6" t="s">
        <v>13</v>
      </c>
      <c r="B7" s="7" t="s">
        <v>14</v>
      </c>
      <c r="C7" s="8">
        <v>1005228.9</v>
      </c>
      <c r="D7" s="8">
        <v>1029212.2</v>
      </c>
      <c r="E7" s="8">
        <v>845514.4</v>
      </c>
      <c r="F7" s="9">
        <f t="shared" ref="F7:F69" si="1">D7/C7*100</f>
        <v>102.38585460485665</v>
      </c>
      <c r="G7" s="9">
        <f t="shared" ref="G7:G68" si="2">D7/E7*100</f>
        <v>121.72615865560657</v>
      </c>
      <c r="H7" s="8">
        <f t="shared" ref="H7:H69" si="3">D7-C7</f>
        <v>23983.29999999993</v>
      </c>
      <c r="I7" s="9">
        <f t="shared" si="0"/>
        <v>183697.79999999993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55" ht="110.25" x14ac:dyDescent="0.25">
      <c r="A8" s="10" t="s">
        <v>15</v>
      </c>
      <c r="B8" s="11" t="s">
        <v>16</v>
      </c>
      <c r="C8" s="8">
        <v>22000</v>
      </c>
      <c r="D8" s="8">
        <v>21995</v>
      </c>
      <c r="E8" s="8">
        <v>12984.6</v>
      </c>
      <c r="F8" s="9">
        <v>99.9</v>
      </c>
      <c r="G8" s="9">
        <f t="shared" si="2"/>
        <v>169.39297321442325</v>
      </c>
      <c r="H8" s="8">
        <f t="shared" si="3"/>
        <v>-5</v>
      </c>
      <c r="I8" s="9">
        <f t="shared" si="0"/>
        <v>9010.4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55" ht="47.25" x14ac:dyDescent="0.25">
      <c r="A9" s="10" t="s">
        <v>17</v>
      </c>
      <c r="B9" s="7" t="s">
        <v>18</v>
      </c>
      <c r="C9" s="8">
        <v>8000</v>
      </c>
      <c r="D9" s="8">
        <v>8059.2</v>
      </c>
      <c r="E9" s="8">
        <v>11435.2</v>
      </c>
      <c r="F9" s="9">
        <f t="shared" si="1"/>
        <v>100.74000000000001</v>
      </c>
      <c r="G9" s="9">
        <f t="shared" si="2"/>
        <v>70.477123268504258</v>
      </c>
      <c r="H9" s="8">
        <f t="shared" si="3"/>
        <v>59.199999999999818</v>
      </c>
      <c r="I9" s="9">
        <f t="shared" si="0"/>
        <v>-3376.0000000000009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55" ht="94.5" x14ac:dyDescent="0.25">
      <c r="A10" s="10" t="s">
        <v>19</v>
      </c>
      <c r="B10" s="11" t="s">
        <v>20</v>
      </c>
      <c r="C10" s="8">
        <v>3000</v>
      </c>
      <c r="D10" s="8">
        <v>2970.1</v>
      </c>
      <c r="E10" s="8">
        <v>3697.6</v>
      </c>
      <c r="F10" s="9">
        <f t="shared" si="1"/>
        <v>99.00333333333333</v>
      </c>
      <c r="G10" s="9">
        <f t="shared" si="2"/>
        <v>80.325075724794459</v>
      </c>
      <c r="H10" s="8">
        <f t="shared" si="3"/>
        <v>-29.900000000000091</v>
      </c>
      <c r="I10" s="9">
        <f t="shared" si="0"/>
        <v>-727.5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55" ht="47.25" x14ac:dyDescent="0.25">
      <c r="A11" s="10" t="s">
        <v>21</v>
      </c>
      <c r="B11" s="11" t="s">
        <v>22</v>
      </c>
      <c r="C11" s="8">
        <v>0</v>
      </c>
      <c r="D11" s="8">
        <v>-0.4</v>
      </c>
      <c r="E11" s="8">
        <v>0.4</v>
      </c>
      <c r="F11" s="9" t="s">
        <v>23</v>
      </c>
      <c r="G11" s="9">
        <f t="shared" si="2"/>
        <v>-100</v>
      </c>
      <c r="H11" s="8">
        <f t="shared" si="3"/>
        <v>-0.4</v>
      </c>
      <c r="I11" s="9">
        <f t="shared" si="0"/>
        <v>-0.8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55" ht="31.5" x14ac:dyDescent="0.25">
      <c r="A12" s="12" t="s">
        <v>24</v>
      </c>
      <c r="B12" s="13" t="s">
        <v>25</v>
      </c>
      <c r="C12" s="5">
        <f>SUM(C13:C16)</f>
        <v>26667.5</v>
      </c>
      <c r="D12" s="5">
        <f>SUM(D13:D16)</f>
        <v>25352.9</v>
      </c>
      <c r="E12" s="5">
        <f>SUM(E13:E16)</f>
        <v>26142.400000000001</v>
      </c>
      <c r="F12" s="5">
        <f t="shared" si="1"/>
        <v>95.070404049873446</v>
      </c>
      <c r="G12" s="5">
        <f t="shared" si="2"/>
        <v>96.980001836097685</v>
      </c>
      <c r="H12" s="14">
        <f t="shared" si="3"/>
        <v>-1314.5999999999985</v>
      </c>
      <c r="I12" s="5">
        <f t="shared" si="0"/>
        <v>-789.5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</row>
    <row r="13" spans="1:255" ht="63" x14ac:dyDescent="0.25">
      <c r="A13" s="10" t="s">
        <v>26</v>
      </c>
      <c r="B13" s="11" t="s">
        <v>27</v>
      </c>
      <c r="C13" s="9">
        <v>12025.9</v>
      </c>
      <c r="D13" s="9">
        <v>11693.7</v>
      </c>
      <c r="E13" s="9">
        <v>11899.6</v>
      </c>
      <c r="F13" s="9">
        <f t="shared" si="1"/>
        <v>97.237628784540036</v>
      </c>
      <c r="G13" s="9">
        <f t="shared" si="2"/>
        <v>98.269689737470173</v>
      </c>
      <c r="H13" s="8">
        <f t="shared" si="3"/>
        <v>-332.19999999999891</v>
      </c>
      <c r="I13" s="9">
        <f t="shared" si="0"/>
        <v>-205.89999999999964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55" ht="78.75" x14ac:dyDescent="0.25">
      <c r="A14" s="10" t="s">
        <v>28</v>
      </c>
      <c r="B14" s="11" t="s">
        <v>29</v>
      </c>
      <c r="C14" s="9">
        <v>92.8</v>
      </c>
      <c r="D14" s="9">
        <v>83.7</v>
      </c>
      <c r="E14" s="9">
        <v>87.4</v>
      </c>
      <c r="F14" s="9">
        <f t="shared" si="1"/>
        <v>90.193965517241381</v>
      </c>
      <c r="G14" s="9">
        <f t="shared" si="2"/>
        <v>95.766590389016017</v>
      </c>
      <c r="H14" s="8">
        <f t="shared" si="3"/>
        <v>-9.0999999999999943</v>
      </c>
      <c r="I14" s="9">
        <f t="shared" si="0"/>
        <v>-3.7000000000000028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55" ht="63" x14ac:dyDescent="0.25">
      <c r="A15" s="10" t="s">
        <v>30</v>
      </c>
      <c r="B15" s="11" t="s">
        <v>31</v>
      </c>
      <c r="C15" s="9">
        <v>16684.8</v>
      </c>
      <c r="D15" s="9">
        <v>15731.3</v>
      </c>
      <c r="E15" s="9">
        <v>15897.9</v>
      </c>
      <c r="F15" s="9">
        <f t="shared" si="1"/>
        <v>94.28521768316071</v>
      </c>
      <c r="G15" s="9">
        <f t="shared" si="2"/>
        <v>98.952062851068376</v>
      </c>
      <c r="H15" s="8">
        <f t="shared" si="3"/>
        <v>-953.5</v>
      </c>
      <c r="I15" s="9">
        <f t="shared" si="0"/>
        <v>-166.60000000000036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55" ht="63" x14ac:dyDescent="0.25">
      <c r="A16" s="10" t="s">
        <v>32</v>
      </c>
      <c r="B16" s="11" t="s">
        <v>33</v>
      </c>
      <c r="C16" s="9">
        <v>-2136</v>
      </c>
      <c r="D16" s="9">
        <v>-2155.8000000000002</v>
      </c>
      <c r="E16" s="9">
        <v>-1742.5</v>
      </c>
      <c r="F16" s="9">
        <f t="shared" si="1"/>
        <v>100.92696629213485</v>
      </c>
      <c r="G16" s="9">
        <f t="shared" si="2"/>
        <v>123.71879483500719</v>
      </c>
      <c r="H16" s="8">
        <f t="shared" si="3"/>
        <v>-19.800000000000182</v>
      </c>
      <c r="I16" s="9">
        <f t="shared" si="0"/>
        <v>-413.30000000000018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55" x14ac:dyDescent="0.25">
      <c r="A17" s="3" t="s">
        <v>34</v>
      </c>
      <c r="B17" s="15" t="s">
        <v>35</v>
      </c>
      <c r="C17" s="5">
        <f>C18+C19+C20+C21</f>
        <v>290034.40000000002</v>
      </c>
      <c r="D17" s="5">
        <f>D18+D19+D20+D21</f>
        <v>294570.90000000002</v>
      </c>
      <c r="E17" s="5">
        <f>E18+E19+E20+E21</f>
        <v>262813.5</v>
      </c>
      <c r="F17" s="5">
        <f t="shared" si="1"/>
        <v>101.56412480726425</v>
      </c>
      <c r="G17" s="5">
        <f t="shared" si="2"/>
        <v>112.08362584113831</v>
      </c>
      <c r="H17" s="14">
        <f t="shared" si="3"/>
        <v>4536.5</v>
      </c>
      <c r="I17" s="5">
        <f t="shared" si="0"/>
        <v>31757.400000000023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</row>
    <row r="18" spans="1:255" ht="31.5" x14ac:dyDescent="0.25">
      <c r="A18" s="41" t="s">
        <v>36</v>
      </c>
      <c r="B18" s="16" t="s">
        <v>37</v>
      </c>
      <c r="C18" s="9">
        <v>232200</v>
      </c>
      <c r="D18" s="9">
        <v>236746.3</v>
      </c>
      <c r="E18" s="9">
        <v>186741</v>
      </c>
      <c r="F18" s="9">
        <f t="shared" si="1"/>
        <v>101.95792420327304</v>
      </c>
      <c r="G18" s="9">
        <f t="shared" si="2"/>
        <v>126.7778902329965</v>
      </c>
      <c r="H18" s="8">
        <f t="shared" si="3"/>
        <v>4546.2999999999884</v>
      </c>
      <c r="I18" s="9">
        <f t="shared" si="0"/>
        <v>50005.299999999988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</row>
    <row r="19" spans="1:255" ht="31.5" x14ac:dyDescent="0.25">
      <c r="A19" s="41" t="s">
        <v>38</v>
      </c>
      <c r="B19" s="17" t="s">
        <v>39</v>
      </c>
      <c r="C19" s="9">
        <v>52680</v>
      </c>
      <c r="D19" s="9">
        <v>52860.4</v>
      </c>
      <c r="E19" s="9">
        <v>68606.600000000006</v>
      </c>
      <c r="F19" s="9">
        <f t="shared" si="1"/>
        <v>100.34244495064542</v>
      </c>
      <c r="G19" s="9">
        <f t="shared" si="2"/>
        <v>77.04856384079666</v>
      </c>
      <c r="H19" s="8">
        <f t="shared" si="3"/>
        <v>180.40000000000146</v>
      </c>
      <c r="I19" s="9">
        <f t="shared" si="0"/>
        <v>-15746.200000000004</v>
      </c>
    </row>
    <row r="20" spans="1:255" ht="24.6" customHeight="1" x14ac:dyDescent="0.25">
      <c r="A20" s="41" t="s">
        <v>40</v>
      </c>
      <c r="B20" s="7" t="s">
        <v>41</v>
      </c>
      <c r="C20" s="9">
        <v>371.4</v>
      </c>
      <c r="D20" s="9">
        <v>371.4</v>
      </c>
      <c r="E20" s="9">
        <v>367.2</v>
      </c>
      <c r="F20" s="9">
        <f t="shared" si="1"/>
        <v>100</v>
      </c>
      <c r="G20" s="9">
        <f t="shared" si="2"/>
        <v>101.14379084967319</v>
      </c>
      <c r="H20" s="8">
        <f t="shared" si="3"/>
        <v>0</v>
      </c>
      <c r="I20" s="9">
        <f t="shared" si="0"/>
        <v>4.1999999999999886</v>
      </c>
    </row>
    <row r="21" spans="1:255" ht="31.5" x14ac:dyDescent="0.25">
      <c r="A21" s="41" t="s">
        <v>42</v>
      </c>
      <c r="B21" s="7" t="s">
        <v>43</v>
      </c>
      <c r="C21" s="9">
        <v>4783</v>
      </c>
      <c r="D21" s="9">
        <v>4592.8</v>
      </c>
      <c r="E21" s="9">
        <v>7098.7</v>
      </c>
      <c r="F21" s="9">
        <f t="shared" si="1"/>
        <v>96.02341626594189</v>
      </c>
      <c r="G21" s="9">
        <f t="shared" si="2"/>
        <v>64.699170270612939</v>
      </c>
      <c r="H21" s="8">
        <f t="shared" si="3"/>
        <v>-190.19999999999982</v>
      </c>
      <c r="I21" s="9">
        <f t="shared" si="0"/>
        <v>-2505.8999999999996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</row>
    <row r="22" spans="1:255" x14ac:dyDescent="0.25">
      <c r="A22" s="3" t="s">
        <v>44</v>
      </c>
      <c r="B22" s="18" t="s">
        <v>45</v>
      </c>
      <c r="C22" s="5">
        <f>C23+C24</f>
        <v>168276</v>
      </c>
      <c r="D22" s="5">
        <f>D23+D24</f>
        <v>171420.3</v>
      </c>
      <c r="E22" s="5">
        <f>E23+E24</f>
        <v>166964.5</v>
      </c>
      <c r="F22" s="5">
        <f t="shared" si="1"/>
        <v>101.86853740283819</v>
      </c>
      <c r="G22" s="5">
        <f t="shared" si="2"/>
        <v>102.66871101341901</v>
      </c>
      <c r="H22" s="14">
        <f t="shared" si="3"/>
        <v>3144.2999999999884</v>
      </c>
      <c r="I22" s="5">
        <f t="shared" si="0"/>
        <v>4455.7999999999884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</row>
    <row r="23" spans="1:255" ht="47.25" x14ac:dyDescent="0.25">
      <c r="A23" s="41" t="s">
        <v>46</v>
      </c>
      <c r="B23" s="7" t="s">
        <v>47</v>
      </c>
      <c r="C23" s="9">
        <v>57873</v>
      </c>
      <c r="D23" s="9">
        <v>61150.5</v>
      </c>
      <c r="E23" s="9">
        <v>58315.7</v>
      </c>
      <c r="F23" s="9">
        <f t="shared" si="1"/>
        <v>105.66326266134467</v>
      </c>
      <c r="G23" s="9">
        <f t="shared" si="2"/>
        <v>104.86112659198123</v>
      </c>
      <c r="H23" s="8">
        <f t="shared" si="3"/>
        <v>3277.5</v>
      </c>
      <c r="I23" s="9">
        <f t="shared" si="0"/>
        <v>2834.8000000000029</v>
      </c>
    </row>
    <row r="24" spans="1:255" x14ac:dyDescent="0.25">
      <c r="A24" s="41" t="s">
        <v>48</v>
      </c>
      <c r="B24" s="19" t="s">
        <v>49</v>
      </c>
      <c r="C24" s="5">
        <f>SUM(C25:C26)</f>
        <v>110403</v>
      </c>
      <c r="D24" s="5">
        <f>SUM(D25:D26)</f>
        <v>110269.8</v>
      </c>
      <c r="E24" s="5">
        <f>SUM(E25:E26)</f>
        <v>108648.79999999999</v>
      </c>
      <c r="F24" s="5">
        <f t="shared" si="1"/>
        <v>99.87935110458956</v>
      </c>
      <c r="G24" s="5">
        <f t="shared" si="2"/>
        <v>101.49196309577282</v>
      </c>
      <c r="H24" s="14">
        <f t="shared" si="3"/>
        <v>-133.19999999999709</v>
      </c>
      <c r="I24" s="5">
        <f t="shared" si="0"/>
        <v>1621.0000000000146</v>
      </c>
    </row>
    <row r="25" spans="1:255" ht="31.5" x14ac:dyDescent="0.25">
      <c r="A25" s="41" t="s">
        <v>50</v>
      </c>
      <c r="B25" s="7" t="s">
        <v>51</v>
      </c>
      <c r="C25" s="9">
        <v>91000</v>
      </c>
      <c r="D25" s="9">
        <v>91251</v>
      </c>
      <c r="E25" s="9">
        <v>87834.7</v>
      </c>
      <c r="F25" s="9">
        <f t="shared" si="1"/>
        <v>100.27582417582417</v>
      </c>
      <c r="G25" s="9">
        <f t="shared" si="2"/>
        <v>103.88946509750703</v>
      </c>
      <c r="H25" s="8">
        <f t="shared" si="3"/>
        <v>251</v>
      </c>
      <c r="I25" s="9">
        <f t="shared" si="0"/>
        <v>3416.3000000000029</v>
      </c>
    </row>
    <row r="26" spans="1:255" ht="31.5" x14ac:dyDescent="0.25">
      <c r="A26" s="41" t="s">
        <v>52</v>
      </c>
      <c r="B26" s="7" t="s">
        <v>53</v>
      </c>
      <c r="C26" s="9">
        <v>19403</v>
      </c>
      <c r="D26" s="9">
        <v>19018.8</v>
      </c>
      <c r="E26" s="9">
        <v>20814.099999999999</v>
      </c>
      <c r="F26" s="9">
        <f t="shared" si="1"/>
        <v>98.01989383085089</v>
      </c>
      <c r="G26" s="9">
        <f t="shared" si="2"/>
        <v>91.374597027976236</v>
      </c>
      <c r="H26" s="8">
        <f t="shared" si="3"/>
        <v>-384.20000000000073</v>
      </c>
      <c r="I26" s="9">
        <f t="shared" si="0"/>
        <v>-1795.2999999999993</v>
      </c>
    </row>
    <row r="27" spans="1:255" x14ac:dyDescent="0.25">
      <c r="A27" s="3" t="s">
        <v>54</v>
      </c>
      <c r="B27" s="19" t="s">
        <v>55</v>
      </c>
      <c r="C27" s="5">
        <f>SUM(C28:C36)</f>
        <v>45764</v>
      </c>
      <c r="D27" s="5">
        <f>SUM(D28:D36)</f>
        <v>46205.1</v>
      </c>
      <c r="E27" s="5">
        <f>SUM(E28:E36)</f>
        <v>40476.199999999997</v>
      </c>
      <c r="F27" s="5">
        <f t="shared" si="1"/>
        <v>100.96385805436587</v>
      </c>
      <c r="G27" s="5">
        <f t="shared" si="2"/>
        <v>114.15374961088244</v>
      </c>
      <c r="H27" s="14">
        <f t="shared" si="3"/>
        <v>441.09999999999854</v>
      </c>
      <c r="I27" s="5">
        <f t="shared" si="0"/>
        <v>5728.9000000000015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</row>
    <row r="28" spans="1:255" ht="47.25" x14ac:dyDescent="0.25">
      <c r="A28" s="41" t="s">
        <v>56</v>
      </c>
      <c r="B28" s="7" t="s">
        <v>57</v>
      </c>
      <c r="C28" s="9">
        <v>24350</v>
      </c>
      <c r="D28" s="9">
        <v>25020</v>
      </c>
      <c r="E28" s="9">
        <v>19366.900000000001</v>
      </c>
      <c r="F28" s="9">
        <f t="shared" si="1"/>
        <v>102.75154004106777</v>
      </c>
      <c r="G28" s="9">
        <f t="shared" si="2"/>
        <v>129.18949341402083</v>
      </c>
      <c r="H28" s="8">
        <f t="shared" si="3"/>
        <v>670</v>
      </c>
      <c r="I28" s="9">
        <f t="shared" si="0"/>
        <v>5653.0999999999985</v>
      </c>
    </row>
    <row r="29" spans="1:255" ht="63" x14ac:dyDescent="0.25">
      <c r="A29" s="41" t="s">
        <v>58</v>
      </c>
      <c r="B29" s="7" t="s">
        <v>59</v>
      </c>
      <c r="C29" s="9">
        <v>350</v>
      </c>
      <c r="D29" s="9">
        <v>262.2</v>
      </c>
      <c r="E29" s="9">
        <v>566.6</v>
      </c>
      <c r="F29" s="9">
        <f t="shared" si="1"/>
        <v>74.914285714285711</v>
      </c>
      <c r="G29" s="9">
        <f t="shared" si="2"/>
        <v>46.276032474408751</v>
      </c>
      <c r="H29" s="8">
        <f t="shared" si="3"/>
        <v>-87.800000000000011</v>
      </c>
      <c r="I29" s="9">
        <f t="shared" si="0"/>
        <v>-304.40000000000003</v>
      </c>
    </row>
    <row r="30" spans="1:255" ht="94.5" x14ac:dyDescent="0.25">
      <c r="A30" s="41" t="s">
        <v>60</v>
      </c>
      <c r="B30" s="7" t="s">
        <v>61</v>
      </c>
      <c r="C30" s="9">
        <v>0</v>
      </c>
      <c r="D30" s="9">
        <v>0.2</v>
      </c>
      <c r="E30" s="9">
        <v>1</v>
      </c>
      <c r="F30" s="9" t="s">
        <v>23</v>
      </c>
      <c r="G30" s="9">
        <f t="shared" si="2"/>
        <v>20</v>
      </c>
      <c r="H30" s="8">
        <f t="shared" si="3"/>
        <v>0.2</v>
      </c>
      <c r="I30" s="9">
        <f t="shared" si="0"/>
        <v>-0.8</v>
      </c>
      <c r="M30" s="53"/>
    </row>
    <row r="31" spans="1:255" ht="47.25" x14ac:dyDescent="0.25">
      <c r="A31" s="41" t="s">
        <v>62</v>
      </c>
      <c r="B31" s="7" t="s">
        <v>63</v>
      </c>
      <c r="C31" s="9">
        <v>17000</v>
      </c>
      <c r="D31" s="9">
        <v>16836.5</v>
      </c>
      <c r="E31" s="9">
        <v>17211.2</v>
      </c>
      <c r="F31" s="9">
        <f t="shared" si="1"/>
        <v>99.038235294117655</v>
      </c>
      <c r="G31" s="9">
        <f t="shared" si="2"/>
        <v>97.822929255368592</v>
      </c>
      <c r="H31" s="8">
        <f t="shared" si="3"/>
        <v>-163.5</v>
      </c>
      <c r="I31" s="9">
        <f t="shared" si="0"/>
        <v>-374.70000000000073</v>
      </c>
    </row>
    <row r="32" spans="1:255" ht="31.5" x14ac:dyDescent="0.25">
      <c r="A32" s="41" t="s">
        <v>64</v>
      </c>
      <c r="B32" s="7" t="s">
        <v>65</v>
      </c>
      <c r="C32" s="9">
        <v>800</v>
      </c>
      <c r="D32" s="9">
        <v>813.4</v>
      </c>
      <c r="E32" s="9">
        <v>830</v>
      </c>
      <c r="F32" s="9">
        <f t="shared" si="1"/>
        <v>101.67500000000001</v>
      </c>
      <c r="G32" s="9">
        <f t="shared" si="2"/>
        <v>98</v>
      </c>
      <c r="H32" s="8">
        <f t="shared" si="3"/>
        <v>13.399999999999977</v>
      </c>
      <c r="I32" s="9">
        <f t="shared" si="0"/>
        <v>-16.600000000000023</v>
      </c>
    </row>
    <row r="33" spans="1:255" ht="63" x14ac:dyDescent="0.25">
      <c r="A33" s="41" t="s">
        <v>66</v>
      </c>
      <c r="B33" s="7" t="s">
        <v>67</v>
      </c>
      <c r="C33" s="9">
        <v>1800</v>
      </c>
      <c r="D33" s="9">
        <v>1806</v>
      </c>
      <c r="E33" s="9">
        <v>2405.6999999999998</v>
      </c>
      <c r="F33" s="9">
        <f t="shared" si="1"/>
        <v>100.33333333333334</v>
      </c>
      <c r="G33" s="9">
        <f t="shared" si="2"/>
        <v>75.07170470133434</v>
      </c>
      <c r="H33" s="8">
        <f t="shared" si="3"/>
        <v>6</v>
      </c>
      <c r="I33" s="9">
        <f t="shared" si="0"/>
        <v>-599.69999999999982</v>
      </c>
    </row>
    <row r="34" spans="1:255" ht="31.5" x14ac:dyDescent="0.25">
      <c r="A34" s="41" t="s">
        <v>68</v>
      </c>
      <c r="B34" s="7" t="s">
        <v>69</v>
      </c>
      <c r="C34" s="9">
        <v>1440</v>
      </c>
      <c r="D34" s="9">
        <v>1440</v>
      </c>
      <c r="E34" s="9">
        <v>80</v>
      </c>
      <c r="F34" s="9">
        <f t="shared" si="1"/>
        <v>100</v>
      </c>
      <c r="G34" s="9" t="s">
        <v>70</v>
      </c>
      <c r="H34" s="8">
        <f t="shared" si="3"/>
        <v>0</v>
      </c>
      <c r="I34" s="9">
        <f t="shared" si="0"/>
        <v>1360</v>
      </c>
    </row>
    <row r="35" spans="1:255" ht="77.25" customHeight="1" x14ac:dyDescent="0.25">
      <c r="A35" s="41" t="s">
        <v>71</v>
      </c>
      <c r="B35" s="7" t="s">
        <v>72</v>
      </c>
      <c r="C35" s="9">
        <v>24</v>
      </c>
      <c r="D35" s="9">
        <v>25.6</v>
      </c>
      <c r="E35" s="9">
        <v>14.4</v>
      </c>
      <c r="F35" s="9">
        <f t="shared" si="1"/>
        <v>106.66666666666667</v>
      </c>
      <c r="G35" s="9">
        <f t="shared" si="2"/>
        <v>177.7777777777778</v>
      </c>
      <c r="H35" s="8">
        <f t="shared" si="3"/>
        <v>1.6000000000000014</v>
      </c>
      <c r="I35" s="9">
        <f t="shared" si="0"/>
        <v>11.200000000000001</v>
      </c>
    </row>
    <row r="36" spans="1:255" ht="31.5" x14ac:dyDescent="0.25">
      <c r="A36" s="10" t="s">
        <v>73</v>
      </c>
      <c r="B36" s="7" t="s">
        <v>74</v>
      </c>
      <c r="C36" s="9">
        <v>0</v>
      </c>
      <c r="D36" s="9">
        <v>1.2</v>
      </c>
      <c r="E36" s="9">
        <v>0.4</v>
      </c>
      <c r="F36" s="9" t="s">
        <v>23</v>
      </c>
      <c r="G36" s="9" t="s">
        <v>75</v>
      </c>
      <c r="H36" s="8">
        <f t="shared" si="3"/>
        <v>1.2</v>
      </c>
      <c r="I36" s="9">
        <f t="shared" si="0"/>
        <v>0.79999999999999993</v>
      </c>
    </row>
    <row r="37" spans="1:255" ht="31.5" x14ac:dyDescent="0.25">
      <c r="A37" s="67" t="s">
        <v>76</v>
      </c>
      <c r="B37" s="37" t="s">
        <v>77</v>
      </c>
      <c r="C37" s="9">
        <v>0</v>
      </c>
      <c r="D37" s="9">
        <v>2.2000000000000002</v>
      </c>
      <c r="E37" s="9">
        <v>119.8</v>
      </c>
      <c r="F37" s="9" t="s">
        <v>23</v>
      </c>
      <c r="G37" s="9">
        <f t="shared" si="2"/>
        <v>1.8363939899833057</v>
      </c>
      <c r="H37" s="8">
        <f t="shared" si="3"/>
        <v>2.2000000000000002</v>
      </c>
      <c r="I37" s="9">
        <f t="shared" si="0"/>
        <v>-117.6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</row>
    <row r="38" spans="1:255" x14ac:dyDescent="0.25">
      <c r="A38" s="69" t="s">
        <v>78</v>
      </c>
      <c r="B38" s="70"/>
      <c r="C38" s="5">
        <f>C6+C12+C17+C22+C27+C37</f>
        <v>1568970.7999999998</v>
      </c>
      <c r="D38" s="5">
        <f>D6+D12+D17+D22+D27+D37</f>
        <v>1599787.5</v>
      </c>
      <c r="E38" s="5">
        <f>E6+E12+E17+E22+E27+E37</f>
        <v>1370148.6</v>
      </c>
      <c r="F38" s="5">
        <f t="shared" si="1"/>
        <v>101.96413470537502</v>
      </c>
      <c r="G38" s="5">
        <f t="shared" si="2"/>
        <v>116.76014557837011</v>
      </c>
      <c r="H38" s="14">
        <f t="shared" si="3"/>
        <v>30816.700000000186</v>
      </c>
      <c r="I38" s="5">
        <f t="shared" si="0"/>
        <v>229638.89999999991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</row>
    <row r="39" spans="1:255" ht="31.5" x14ac:dyDescent="0.25">
      <c r="A39" s="3" t="s">
        <v>79</v>
      </c>
      <c r="B39" s="15" t="s">
        <v>80</v>
      </c>
      <c r="C39" s="5">
        <f>SUM(C40:C47)</f>
        <v>71018.3</v>
      </c>
      <c r="D39" s="5">
        <f>SUM(D40:D47)</f>
        <v>70268.7</v>
      </c>
      <c r="E39" s="5">
        <f>SUM(E40:E47)</f>
        <v>64412.900000000009</v>
      </c>
      <c r="F39" s="5">
        <f t="shared" si="1"/>
        <v>98.944497404190173</v>
      </c>
      <c r="G39" s="5">
        <f t="shared" si="2"/>
        <v>109.09103611233151</v>
      </c>
      <c r="H39" s="14">
        <f t="shared" si="3"/>
        <v>-749.60000000000582</v>
      </c>
      <c r="I39" s="5">
        <f t="shared" si="0"/>
        <v>5855.7999999999884</v>
      </c>
      <c r="J39" s="52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</row>
    <row r="40" spans="1:255" ht="78.75" x14ac:dyDescent="0.25">
      <c r="A40" s="20" t="s">
        <v>81</v>
      </c>
      <c r="B40" s="21" t="s">
        <v>82</v>
      </c>
      <c r="C40" s="9">
        <v>45692.2</v>
      </c>
      <c r="D40" s="9">
        <v>44560.4</v>
      </c>
      <c r="E40" s="9">
        <v>40864.5</v>
      </c>
      <c r="F40" s="9">
        <f t="shared" si="1"/>
        <v>97.522990794927807</v>
      </c>
      <c r="G40" s="9">
        <f t="shared" si="2"/>
        <v>109.0442804879541</v>
      </c>
      <c r="H40" s="8">
        <f t="shared" si="3"/>
        <v>-1131.7999999999956</v>
      </c>
      <c r="I40" s="9">
        <f t="shared" si="0"/>
        <v>3695.9000000000015</v>
      </c>
    </row>
    <row r="41" spans="1:255" ht="64.150000000000006" customHeight="1" x14ac:dyDescent="0.25">
      <c r="A41" s="20" t="s">
        <v>83</v>
      </c>
      <c r="B41" s="21" t="s">
        <v>84</v>
      </c>
      <c r="C41" s="9">
        <v>7331</v>
      </c>
      <c r="D41" s="9">
        <v>7320.8</v>
      </c>
      <c r="E41" s="9">
        <v>7132.3</v>
      </c>
      <c r="F41" s="9">
        <f t="shared" si="1"/>
        <v>99.860864820624755</v>
      </c>
      <c r="G41" s="9">
        <f t="shared" si="2"/>
        <v>102.64290621538635</v>
      </c>
      <c r="H41" s="8">
        <f t="shared" si="3"/>
        <v>-10.199999999999818</v>
      </c>
      <c r="I41" s="9">
        <f t="shared" si="0"/>
        <v>188.5</v>
      </c>
    </row>
    <row r="42" spans="1:255" ht="63" x14ac:dyDescent="0.25">
      <c r="A42" s="20" t="s">
        <v>85</v>
      </c>
      <c r="B42" s="21" t="s">
        <v>86</v>
      </c>
      <c r="C42" s="9">
        <v>49.8</v>
      </c>
      <c r="D42" s="9">
        <v>63.8</v>
      </c>
      <c r="E42" s="9">
        <v>64.8</v>
      </c>
      <c r="F42" s="9">
        <f t="shared" si="1"/>
        <v>128.11244979919678</v>
      </c>
      <c r="G42" s="9">
        <f t="shared" si="2"/>
        <v>98.456790123456798</v>
      </c>
      <c r="H42" s="8">
        <f t="shared" si="3"/>
        <v>14</v>
      </c>
      <c r="I42" s="9">
        <f t="shared" si="0"/>
        <v>-1</v>
      </c>
    </row>
    <row r="43" spans="1:255" ht="63" x14ac:dyDescent="0.25">
      <c r="A43" s="20" t="s">
        <v>87</v>
      </c>
      <c r="B43" s="21" t="s">
        <v>86</v>
      </c>
      <c r="C43" s="9">
        <v>527</v>
      </c>
      <c r="D43" s="9">
        <v>468.7</v>
      </c>
      <c r="E43" s="9">
        <v>263</v>
      </c>
      <c r="F43" s="9">
        <f t="shared" si="1"/>
        <v>88.937381404174573</v>
      </c>
      <c r="G43" s="9">
        <f t="shared" si="2"/>
        <v>178.21292775665398</v>
      </c>
      <c r="H43" s="8">
        <f t="shared" si="3"/>
        <v>-58.300000000000011</v>
      </c>
      <c r="I43" s="9">
        <f t="shared" si="0"/>
        <v>205.7</v>
      </c>
    </row>
    <row r="44" spans="1:255" ht="63" x14ac:dyDescent="0.25">
      <c r="A44" s="20" t="s">
        <v>88</v>
      </c>
      <c r="B44" s="21" t="s">
        <v>86</v>
      </c>
      <c r="C44" s="9">
        <v>87</v>
      </c>
      <c r="D44" s="9">
        <v>72</v>
      </c>
      <c r="E44" s="9">
        <v>0</v>
      </c>
      <c r="F44" s="9">
        <f t="shared" si="1"/>
        <v>82.758620689655174</v>
      </c>
      <c r="G44" s="9" t="s">
        <v>23</v>
      </c>
      <c r="H44" s="8">
        <f t="shared" si="3"/>
        <v>-15</v>
      </c>
      <c r="I44" s="9">
        <f t="shared" si="0"/>
        <v>72</v>
      </c>
    </row>
    <row r="45" spans="1:255" ht="31.5" x14ac:dyDescent="0.25">
      <c r="A45" s="20" t="s">
        <v>89</v>
      </c>
      <c r="B45" s="22" t="s">
        <v>90</v>
      </c>
      <c r="C45" s="9">
        <v>9096.4</v>
      </c>
      <c r="D45" s="9">
        <v>9121.1</v>
      </c>
      <c r="E45" s="9">
        <v>11135.8</v>
      </c>
      <c r="F45" s="9">
        <f t="shared" si="1"/>
        <v>100.27153599226068</v>
      </c>
      <c r="G45" s="9">
        <f t="shared" si="2"/>
        <v>81.907900644767338</v>
      </c>
      <c r="H45" s="8">
        <f t="shared" si="3"/>
        <v>24.700000000000728</v>
      </c>
      <c r="I45" s="9">
        <f t="shared" si="0"/>
        <v>-2014.6999999999989</v>
      </c>
    </row>
    <row r="46" spans="1:255" ht="47.25" x14ac:dyDescent="0.25">
      <c r="A46" s="20" t="s">
        <v>91</v>
      </c>
      <c r="B46" s="21" t="s">
        <v>92</v>
      </c>
      <c r="C46" s="9">
        <v>500.1</v>
      </c>
      <c r="D46" s="9">
        <v>500.1</v>
      </c>
      <c r="E46" s="9">
        <v>157.6</v>
      </c>
      <c r="F46" s="9">
        <f t="shared" si="1"/>
        <v>100</v>
      </c>
      <c r="G46" s="9" t="s">
        <v>93</v>
      </c>
      <c r="H46" s="8">
        <f t="shared" si="3"/>
        <v>0</v>
      </c>
      <c r="I46" s="9">
        <f t="shared" si="0"/>
        <v>342.5</v>
      </c>
    </row>
    <row r="47" spans="1:255" ht="78.75" x14ac:dyDescent="0.25">
      <c r="A47" s="20" t="s">
        <v>94</v>
      </c>
      <c r="B47" s="7" t="s">
        <v>95</v>
      </c>
      <c r="C47" s="9">
        <v>7734.8</v>
      </c>
      <c r="D47" s="9">
        <v>8161.8</v>
      </c>
      <c r="E47" s="9">
        <v>4794.8999999999996</v>
      </c>
      <c r="F47" s="9">
        <f t="shared" si="1"/>
        <v>105.52050473186121</v>
      </c>
      <c r="G47" s="9">
        <f t="shared" si="2"/>
        <v>170.21835700431711</v>
      </c>
      <c r="H47" s="8">
        <f t="shared" si="3"/>
        <v>427</v>
      </c>
      <c r="I47" s="9">
        <f t="shared" si="0"/>
        <v>3366.9000000000005</v>
      </c>
    </row>
    <row r="48" spans="1:255" x14ac:dyDescent="0.25">
      <c r="A48" s="3" t="s">
        <v>96</v>
      </c>
      <c r="B48" s="19" t="s">
        <v>97</v>
      </c>
      <c r="C48" s="5">
        <f>SUM(C49:C52)</f>
        <v>1422.3</v>
      </c>
      <c r="D48" s="5">
        <f>SUM(D49:D52)</f>
        <v>1026.0999999999999</v>
      </c>
      <c r="E48" s="5">
        <f>SUM(E49:E52)</f>
        <v>4101.5</v>
      </c>
      <c r="F48" s="5">
        <f t="shared" si="1"/>
        <v>72.143710890810652</v>
      </c>
      <c r="G48" s="5">
        <f t="shared" si="2"/>
        <v>25.017676459831765</v>
      </c>
      <c r="H48" s="14">
        <f t="shared" si="3"/>
        <v>-396.20000000000005</v>
      </c>
      <c r="I48" s="5">
        <f t="shared" si="0"/>
        <v>-3075.4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</row>
    <row r="49" spans="1:255" ht="31.5" x14ac:dyDescent="0.25">
      <c r="A49" s="41" t="s">
        <v>98</v>
      </c>
      <c r="B49" s="7" t="s">
        <v>99</v>
      </c>
      <c r="C49" s="9">
        <v>559.29999999999995</v>
      </c>
      <c r="D49" s="9">
        <v>455.4</v>
      </c>
      <c r="E49" s="9">
        <v>386.7</v>
      </c>
      <c r="F49" s="9">
        <f t="shared" si="1"/>
        <v>81.423207580904702</v>
      </c>
      <c r="G49" s="9">
        <f t="shared" si="2"/>
        <v>117.76570985259892</v>
      </c>
      <c r="H49" s="8">
        <f t="shared" si="3"/>
        <v>-103.89999999999998</v>
      </c>
      <c r="I49" s="9">
        <f t="shared" si="0"/>
        <v>68.699999999999989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</row>
    <row r="50" spans="1:255" x14ac:dyDescent="0.25">
      <c r="A50" s="41" t="s">
        <v>100</v>
      </c>
      <c r="B50" s="23" t="s">
        <v>101</v>
      </c>
      <c r="C50" s="9">
        <v>327</v>
      </c>
      <c r="D50" s="9">
        <v>325.5</v>
      </c>
      <c r="E50" s="9">
        <v>3041.6</v>
      </c>
      <c r="F50" s="9">
        <f t="shared" si="1"/>
        <v>99.541284403669721</v>
      </c>
      <c r="G50" s="9">
        <f t="shared" si="2"/>
        <v>10.701604418726985</v>
      </c>
      <c r="H50" s="8">
        <f t="shared" si="3"/>
        <v>-1.5</v>
      </c>
      <c r="I50" s="9">
        <f t="shared" si="0"/>
        <v>-2716.1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</row>
    <row r="51" spans="1:255" x14ac:dyDescent="0.25">
      <c r="A51" s="41" t="s">
        <v>102</v>
      </c>
      <c r="B51" s="23" t="s">
        <v>103</v>
      </c>
      <c r="C51" s="9">
        <v>536</v>
      </c>
      <c r="D51" s="9">
        <v>245.2</v>
      </c>
      <c r="E51" s="9">
        <v>645.70000000000005</v>
      </c>
      <c r="F51" s="9">
        <f t="shared" si="1"/>
        <v>45.746268656716417</v>
      </c>
      <c r="G51" s="9">
        <f t="shared" si="2"/>
        <v>37.974291466625367</v>
      </c>
      <c r="H51" s="8">
        <f t="shared" si="3"/>
        <v>-290.8</v>
      </c>
      <c r="I51" s="9">
        <f t="shared" si="0"/>
        <v>-400.50000000000006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</row>
    <row r="52" spans="1:255" x14ac:dyDescent="0.25">
      <c r="A52" s="41" t="s">
        <v>104</v>
      </c>
      <c r="B52" s="23" t="s">
        <v>105</v>
      </c>
      <c r="C52" s="9">
        <v>0</v>
      </c>
      <c r="D52" s="9">
        <v>0</v>
      </c>
      <c r="E52" s="9">
        <v>27.5</v>
      </c>
      <c r="F52" s="9" t="s">
        <v>23</v>
      </c>
      <c r="G52" s="9">
        <f t="shared" si="2"/>
        <v>0</v>
      </c>
      <c r="H52" s="8">
        <f t="shared" si="3"/>
        <v>0</v>
      </c>
      <c r="I52" s="9">
        <f t="shared" si="0"/>
        <v>-27.5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</row>
    <row r="53" spans="1:255" ht="31.5" x14ac:dyDescent="0.25">
      <c r="A53" s="3" t="s">
        <v>106</v>
      </c>
      <c r="B53" s="4" t="s">
        <v>107</v>
      </c>
      <c r="C53" s="5">
        <f>C54+C57+C56</f>
        <v>15731</v>
      </c>
      <c r="D53" s="5">
        <f>D54+D57+D56</f>
        <v>16267.5</v>
      </c>
      <c r="E53" s="5">
        <f>E54+E57+E56</f>
        <v>24426.7</v>
      </c>
      <c r="F53" s="5">
        <f t="shared" si="1"/>
        <v>103.41046341618461</v>
      </c>
      <c r="G53" s="5">
        <f t="shared" si="2"/>
        <v>66.597207154466219</v>
      </c>
      <c r="H53" s="14">
        <f t="shared" si="3"/>
        <v>536.5</v>
      </c>
      <c r="I53" s="5">
        <f t="shared" si="0"/>
        <v>-8159.2000000000007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</row>
    <row r="54" spans="1:255" ht="31.5" x14ac:dyDescent="0.25">
      <c r="A54" s="41" t="s">
        <v>108</v>
      </c>
      <c r="B54" s="7" t="s">
        <v>109</v>
      </c>
      <c r="C54" s="9">
        <v>12194.7</v>
      </c>
      <c r="D54" s="9">
        <v>12371.9</v>
      </c>
      <c r="E54" s="9">
        <v>21607.9</v>
      </c>
      <c r="F54" s="9">
        <f t="shared" si="1"/>
        <v>101.45309027692358</v>
      </c>
      <c r="G54" s="9">
        <f t="shared" si="2"/>
        <v>57.256373826239468</v>
      </c>
      <c r="H54" s="8">
        <f t="shared" si="3"/>
        <v>177.19999999999891</v>
      </c>
      <c r="I54" s="9">
        <f t="shared" si="0"/>
        <v>-9236.0000000000018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</row>
    <row r="55" spans="1:255" ht="66" customHeight="1" x14ac:dyDescent="0.25">
      <c r="A55" s="41" t="s">
        <v>110</v>
      </c>
      <c r="B55" s="7" t="s">
        <v>111</v>
      </c>
      <c r="C55" s="9">
        <v>9586.1</v>
      </c>
      <c r="D55" s="9">
        <v>9763.2999999999993</v>
      </c>
      <c r="E55" s="9">
        <v>17318.900000000001</v>
      </c>
      <c r="F55" s="9">
        <f t="shared" si="1"/>
        <v>101.84850982151239</v>
      </c>
      <c r="G55" s="9">
        <f t="shared" si="2"/>
        <v>56.373672692838447</v>
      </c>
      <c r="H55" s="8">
        <f t="shared" si="3"/>
        <v>177.19999999999891</v>
      </c>
      <c r="I55" s="9">
        <f t="shared" si="0"/>
        <v>-7555.6000000000022</v>
      </c>
    </row>
    <row r="56" spans="1:255" ht="31.5" x14ac:dyDescent="0.25">
      <c r="A56" s="24" t="s">
        <v>112</v>
      </c>
      <c r="B56" s="7" t="s">
        <v>113</v>
      </c>
      <c r="C56" s="9">
        <v>1285.5</v>
      </c>
      <c r="D56" s="9">
        <v>1354.6</v>
      </c>
      <c r="E56" s="9">
        <v>1076.2</v>
      </c>
      <c r="F56" s="9">
        <f t="shared" si="1"/>
        <v>105.37534033450018</v>
      </c>
      <c r="G56" s="9">
        <f t="shared" si="2"/>
        <v>125.86879762125997</v>
      </c>
      <c r="H56" s="8">
        <f t="shared" si="3"/>
        <v>69.099999999999909</v>
      </c>
      <c r="I56" s="9">
        <f t="shared" si="0"/>
        <v>278.39999999999986</v>
      </c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</row>
    <row r="57" spans="1:255" x14ac:dyDescent="0.25">
      <c r="A57" s="24" t="s">
        <v>114</v>
      </c>
      <c r="B57" s="7" t="s">
        <v>115</v>
      </c>
      <c r="C57" s="9">
        <v>2250.8000000000002</v>
      </c>
      <c r="D57" s="9">
        <v>2541</v>
      </c>
      <c r="E57" s="9">
        <v>1742.6</v>
      </c>
      <c r="F57" s="9">
        <f t="shared" si="1"/>
        <v>112.8931935311889</v>
      </c>
      <c r="G57" s="9">
        <f t="shared" si="2"/>
        <v>145.81659589119707</v>
      </c>
      <c r="H57" s="8">
        <f t="shared" si="3"/>
        <v>290.19999999999982</v>
      </c>
      <c r="I57" s="9">
        <f t="shared" si="0"/>
        <v>798.40000000000009</v>
      </c>
    </row>
    <row r="58" spans="1:255" x14ac:dyDescent="0.25">
      <c r="A58" s="3" t="s">
        <v>116</v>
      </c>
      <c r="B58" s="19" t="s">
        <v>117</v>
      </c>
      <c r="C58" s="5">
        <f>SUM(C59:C69)</f>
        <v>36487.100000000006</v>
      </c>
      <c r="D58" s="5">
        <f>SUM(D59:D69)</f>
        <v>36896.9</v>
      </c>
      <c r="E58" s="5">
        <f>SUM(E59:E69)</f>
        <v>39837.5</v>
      </c>
      <c r="F58" s="5">
        <f t="shared" si="1"/>
        <v>101.12313667022042</v>
      </c>
      <c r="G58" s="5">
        <f t="shared" si="2"/>
        <v>92.618512707875738</v>
      </c>
      <c r="H58" s="14">
        <f t="shared" si="3"/>
        <v>409.79999999999563</v>
      </c>
      <c r="I58" s="5">
        <f t="shared" si="0"/>
        <v>-2940.5999999999985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</row>
    <row r="59" spans="1:255" ht="78.75" x14ac:dyDescent="0.25">
      <c r="A59" s="41" t="s">
        <v>118</v>
      </c>
      <c r="B59" s="7" t="s">
        <v>119</v>
      </c>
      <c r="C59" s="9">
        <v>6.4</v>
      </c>
      <c r="D59" s="9">
        <v>6.4</v>
      </c>
      <c r="E59" s="9">
        <v>18</v>
      </c>
      <c r="F59" s="9">
        <f t="shared" si="1"/>
        <v>100</v>
      </c>
      <c r="G59" s="9">
        <f t="shared" si="2"/>
        <v>35.555555555555557</v>
      </c>
      <c r="H59" s="8">
        <f t="shared" si="3"/>
        <v>0</v>
      </c>
      <c r="I59" s="9">
        <f t="shared" si="0"/>
        <v>-11.6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</row>
    <row r="60" spans="1:255" ht="78.75" x14ac:dyDescent="0.25">
      <c r="A60" s="41" t="s">
        <v>120</v>
      </c>
      <c r="B60" s="7" t="s">
        <v>119</v>
      </c>
      <c r="C60" s="9">
        <v>8.6</v>
      </c>
      <c r="D60" s="9">
        <v>8.6</v>
      </c>
      <c r="E60" s="9">
        <v>3.2</v>
      </c>
      <c r="F60" s="9">
        <f t="shared" si="1"/>
        <v>100</v>
      </c>
      <c r="G60" s="9" t="s">
        <v>121</v>
      </c>
      <c r="H60" s="8">
        <f t="shared" si="3"/>
        <v>0</v>
      </c>
      <c r="I60" s="9">
        <f t="shared" si="0"/>
        <v>5.3999999999999995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</row>
    <row r="61" spans="1:255" ht="79.150000000000006" customHeight="1" x14ac:dyDescent="0.25">
      <c r="A61" s="41" t="s">
        <v>122</v>
      </c>
      <c r="B61" s="7" t="s">
        <v>123</v>
      </c>
      <c r="C61" s="9">
        <v>8630</v>
      </c>
      <c r="D61" s="9">
        <v>8719.2000000000007</v>
      </c>
      <c r="E61" s="9">
        <v>9733.1</v>
      </c>
      <c r="F61" s="9">
        <f t="shared" si="1"/>
        <v>101.03360370799537</v>
      </c>
      <c r="G61" s="9">
        <f t="shared" si="2"/>
        <v>89.582969454747214</v>
      </c>
      <c r="H61" s="8">
        <f t="shared" si="3"/>
        <v>89.200000000000728</v>
      </c>
      <c r="I61" s="9">
        <f t="shared" si="0"/>
        <v>-1013.8999999999996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</row>
    <row r="62" spans="1:255" ht="80.45" customHeight="1" x14ac:dyDescent="0.25">
      <c r="A62" s="41" t="s">
        <v>124</v>
      </c>
      <c r="B62" s="7" t="s">
        <v>126</v>
      </c>
      <c r="C62" s="9">
        <v>0.6</v>
      </c>
      <c r="D62" s="9">
        <v>0.6</v>
      </c>
      <c r="E62" s="9">
        <v>0</v>
      </c>
      <c r="F62" s="9">
        <f t="shared" si="1"/>
        <v>100</v>
      </c>
      <c r="G62" s="9" t="s">
        <v>23</v>
      </c>
      <c r="H62" s="8">
        <f t="shared" si="3"/>
        <v>0</v>
      </c>
      <c r="I62" s="9">
        <f t="shared" si="0"/>
        <v>0.6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</row>
    <row r="63" spans="1:255" ht="78.75" x14ac:dyDescent="0.25">
      <c r="A63" s="41" t="s">
        <v>125</v>
      </c>
      <c r="B63" s="7" t="s">
        <v>126</v>
      </c>
      <c r="C63" s="9">
        <v>11.3</v>
      </c>
      <c r="D63" s="9">
        <v>11.3</v>
      </c>
      <c r="E63" s="9">
        <v>12.5</v>
      </c>
      <c r="F63" s="9">
        <f t="shared" si="1"/>
        <v>100</v>
      </c>
      <c r="G63" s="9">
        <f t="shared" si="2"/>
        <v>90.4</v>
      </c>
      <c r="H63" s="8">
        <f t="shared" si="3"/>
        <v>0</v>
      </c>
      <c r="I63" s="9">
        <f t="shared" si="0"/>
        <v>-1.1999999999999993</v>
      </c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</row>
    <row r="64" spans="1:255" ht="78.75" x14ac:dyDescent="0.25">
      <c r="A64" s="41" t="s">
        <v>127</v>
      </c>
      <c r="B64" s="7" t="s">
        <v>126</v>
      </c>
      <c r="C64" s="9">
        <v>21.6</v>
      </c>
      <c r="D64" s="9">
        <v>21.6</v>
      </c>
      <c r="E64" s="9">
        <v>0</v>
      </c>
      <c r="F64" s="9">
        <f t="shared" si="1"/>
        <v>100</v>
      </c>
      <c r="G64" s="9" t="s">
        <v>23</v>
      </c>
      <c r="H64" s="8">
        <f t="shared" si="3"/>
        <v>0</v>
      </c>
      <c r="I64" s="9">
        <f t="shared" si="0"/>
        <v>21.6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</row>
    <row r="65" spans="1:255" ht="82.9" customHeight="1" x14ac:dyDescent="0.25">
      <c r="A65" s="41" t="s">
        <v>128</v>
      </c>
      <c r="B65" s="7" t="s">
        <v>129</v>
      </c>
      <c r="C65" s="9">
        <v>136.9</v>
      </c>
      <c r="D65" s="9">
        <v>355.4</v>
      </c>
      <c r="E65" s="9">
        <v>292.3</v>
      </c>
      <c r="F65" s="9" t="s">
        <v>130</v>
      </c>
      <c r="G65" s="9">
        <f t="shared" si="2"/>
        <v>121.58741019500512</v>
      </c>
      <c r="H65" s="8">
        <f t="shared" si="3"/>
        <v>218.49999999999997</v>
      </c>
      <c r="I65" s="9">
        <f t="shared" si="0"/>
        <v>63.099999999999966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</row>
    <row r="66" spans="1:255" ht="47.25" x14ac:dyDescent="0.25">
      <c r="A66" s="20" t="s">
        <v>131</v>
      </c>
      <c r="B66" s="7" t="s">
        <v>132</v>
      </c>
      <c r="C66" s="9">
        <v>11400</v>
      </c>
      <c r="D66" s="9">
        <v>11475.9</v>
      </c>
      <c r="E66" s="9">
        <v>21978.400000000001</v>
      </c>
      <c r="F66" s="9">
        <f t="shared" si="1"/>
        <v>100.66578947368421</v>
      </c>
      <c r="G66" s="9">
        <f t="shared" si="2"/>
        <v>52.214446911513114</v>
      </c>
      <c r="H66" s="8">
        <f t="shared" si="3"/>
        <v>75.899999999999636</v>
      </c>
      <c r="I66" s="9">
        <f t="shared" si="0"/>
        <v>-10502.500000000002</v>
      </c>
    </row>
    <row r="67" spans="1:255" ht="48" customHeight="1" x14ac:dyDescent="0.25">
      <c r="A67" s="20" t="s">
        <v>133</v>
      </c>
      <c r="B67" s="7" t="s">
        <v>134</v>
      </c>
      <c r="C67" s="9">
        <v>4244.8999999999996</v>
      </c>
      <c r="D67" s="9">
        <v>4158.3999999999996</v>
      </c>
      <c r="E67" s="9">
        <v>4951</v>
      </c>
      <c r="F67" s="9">
        <f t="shared" si="1"/>
        <v>97.962260595067022</v>
      </c>
      <c r="G67" s="9">
        <f t="shared" si="2"/>
        <v>83.991112906483536</v>
      </c>
      <c r="H67" s="8">
        <f t="shared" si="3"/>
        <v>-86.5</v>
      </c>
      <c r="I67" s="9">
        <f t="shared" si="0"/>
        <v>-792.60000000000036</v>
      </c>
    </row>
    <row r="68" spans="1:255" ht="81" customHeight="1" x14ac:dyDescent="0.25">
      <c r="A68" s="20" t="s">
        <v>135</v>
      </c>
      <c r="B68" s="22" t="s">
        <v>136</v>
      </c>
      <c r="C68" s="9">
        <v>3538.3</v>
      </c>
      <c r="D68" s="9">
        <v>3651.5</v>
      </c>
      <c r="E68" s="9">
        <v>1856.8</v>
      </c>
      <c r="F68" s="9">
        <f t="shared" si="1"/>
        <v>103.19927648870926</v>
      </c>
      <c r="G68" s="9">
        <f t="shared" si="2"/>
        <v>196.65553640672124</v>
      </c>
      <c r="H68" s="8">
        <f t="shared" si="3"/>
        <v>113.19999999999982</v>
      </c>
      <c r="I68" s="9">
        <f t="shared" si="0"/>
        <v>1794.7</v>
      </c>
    </row>
    <row r="69" spans="1:255" ht="50.25" customHeight="1" x14ac:dyDescent="0.25">
      <c r="A69" s="20" t="s">
        <v>137</v>
      </c>
      <c r="B69" s="22" t="s">
        <v>138</v>
      </c>
      <c r="C69" s="9">
        <v>8488.5</v>
      </c>
      <c r="D69" s="9">
        <v>8488</v>
      </c>
      <c r="E69" s="9">
        <v>992.2</v>
      </c>
      <c r="F69" s="9">
        <f t="shared" si="1"/>
        <v>99.994109677799386</v>
      </c>
      <c r="G69" s="9" t="s">
        <v>139</v>
      </c>
      <c r="H69" s="8">
        <f t="shared" si="3"/>
        <v>-0.5</v>
      </c>
      <c r="I69" s="9">
        <f t="shared" ref="I69:I132" si="4">D69-E69</f>
        <v>7495.8</v>
      </c>
    </row>
    <row r="70" spans="1:255" ht="20.25" customHeight="1" x14ac:dyDescent="0.25">
      <c r="A70" s="3" t="s">
        <v>140</v>
      </c>
      <c r="B70" s="19" t="s">
        <v>141</v>
      </c>
      <c r="C70" s="5">
        <f>SUM(C71:C96)</f>
        <v>14512.099999999999</v>
      </c>
      <c r="D70" s="5">
        <f>SUM(D71:D96)</f>
        <v>15756.7</v>
      </c>
      <c r="E70" s="5">
        <f>SUM(E71:E96)</f>
        <v>19222.400000000001</v>
      </c>
      <c r="F70" s="5">
        <f t="shared" ref="F70:F133" si="5">D70/C70*100</f>
        <v>108.57629150846537</v>
      </c>
      <c r="G70" s="5">
        <f t="shared" ref="G70:G133" si="6">D70/E70*100</f>
        <v>81.970513567504582</v>
      </c>
      <c r="H70" s="14">
        <f t="shared" ref="H70:H133" si="7">D70-C70</f>
        <v>1244.6000000000022</v>
      </c>
      <c r="I70" s="5">
        <f t="shared" si="4"/>
        <v>-3465.7000000000007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</row>
    <row r="71" spans="1:255" ht="89.25" customHeight="1" x14ac:dyDescent="0.25">
      <c r="A71" s="41" t="s">
        <v>142</v>
      </c>
      <c r="B71" s="25" t="s">
        <v>143</v>
      </c>
      <c r="C71" s="9">
        <v>51.9</v>
      </c>
      <c r="D71" s="9">
        <v>56.5</v>
      </c>
      <c r="E71" s="9">
        <v>0</v>
      </c>
      <c r="F71" s="9">
        <f t="shared" si="5"/>
        <v>108.86319845857419</v>
      </c>
      <c r="G71" s="9" t="s">
        <v>23</v>
      </c>
      <c r="H71" s="8">
        <f t="shared" si="7"/>
        <v>4.6000000000000014</v>
      </c>
      <c r="I71" s="9">
        <f t="shared" si="4"/>
        <v>56.5</v>
      </c>
    </row>
    <row r="72" spans="1:255" ht="94.5" x14ac:dyDescent="0.25">
      <c r="A72" s="41" t="s">
        <v>144</v>
      </c>
      <c r="B72" s="25" t="s">
        <v>145</v>
      </c>
      <c r="C72" s="9">
        <v>86.9</v>
      </c>
      <c r="D72" s="9">
        <v>92.2</v>
      </c>
      <c r="E72" s="9">
        <v>1219</v>
      </c>
      <c r="F72" s="9">
        <f t="shared" si="5"/>
        <v>106.09896432681242</v>
      </c>
      <c r="G72" s="9">
        <f t="shared" si="6"/>
        <v>7.5635767022149301</v>
      </c>
      <c r="H72" s="8">
        <f t="shared" si="7"/>
        <v>5.2999999999999972</v>
      </c>
      <c r="I72" s="9">
        <f t="shared" si="4"/>
        <v>-1126.8</v>
      </c>
    </row>
    <row r="73" spans="1:255" ht="78" customHeight="1" x14ac:dyDescent="0.25">
      <c r="A73" s="41" t="s">
        <v>146</v>
      </c>
      <c r="B73" s="22" t="s">
        <v>147</v>
      </c>
      <c r="C73" s="9">
        <v>10.7</v>
      </c>
      <c r="D73" s="9">
        <v>11.7</v>
      </c>
      <c r="E73" s="9">
        <v>1061.2</v>
      </c>
      <c r="F73" s="9">
        <f t="shared" si="5"/>
        <v>109.34579439252336</v>
      </c>
      <c r="G73" s="9">
        <f t="shared" si="6"/>
        <v>1.1025254428948359</v>
      </c>
      <c r="H73" s="8">
        <f t="shared" si="7"/>
        <v>1</v>
      </c>
      <c r="I73" s="9">
        <f t="shared" si="4"/>
        <v>-1049.5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</row>
    <row r="74" spans="1:255" ht="81" customHeight="1" x14ac:dyDescent="0.25">
      <c r="A74" s="41" t="s">
        <v>148</v>
      </c>
      <c r="B74" s="26" t="s">
        <v>149</v>
      </c>
      <c r="C74" s="27">
        <v>25</v>
      </c>
      <c r="D74" s="27">
        <v>40</v>
      </c>
      <c r="E74" s="27">
        <v>0</v>
      </c>
      <c r="F74" s="9">
        <f t="shared" si="5"/>
        <v>160</v>
      </c>
      <c r="G74" s="9" t="s">
        <v>23</v>
      </c>
      <c r="H74" s="8">
        <f t="shared" si="7"/>
        <v>15</v>
      </c>
      <c r="I74" s="9">
        <f t="shared" si="4"/>
        <v>40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</row>
    <row r="75" spans="1:255" ht="78.75" x14ac:dyDescent="0.25">
      <c r="A75" s="10" t="s">
        <v>150</v>
      </c>
      <c r="B75" s="28" t="s">
        <v>151</v>
      </c>
      <c r="C75" s="27">
        <v>10.3</v>
      </c>
      <c r="D75" s="27">
        <v>12.3</v>
      </c>
      <c r="E75" s="27">
        <v>580.6</v>
      </c>
      <c r="F75" s="9">
        <f t="shared" si="5"/>
        <v>119.41747572815532</v>
      </c>
      <c r="G75" s="9">
        <f t="shared" si="6"/>
        <v>2.1184981054081984</v>
      </c>
      <c r="H75" s="8">
        <f t="shared" si="7"/>
        <v>2</v>
      </c>
      <c r="I75" s="9">
        <f t="shared" si="4"/>
        <v>-568.30000000000007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</row>
    <row r="76" spans="1:255" ht="78.75" x14ac:dyDescent="0.25">
      <c r="A76" s="41" t="s">
        <v>152</v>
      </c>
      <c r="B76" s="7" t="s">
        <v>153</v>
      </c>
      <c r="C76" s="27">
        <v>10</v>
      </c>
      <c r="D76" s="27">
        <v>10</v>
      </c>
      <c r="E76" s="27">
        <v>0</v>
      </c>
      <c r="F76" s="9">
        <f t="shared" si="5"/>
        <v>100</v>
      </c>
      <c r="G76" s="9" t="s">
        <v>23</v>
      </c>
      <c r="H76" s="8">
        <f t="shared" si="7"/>
        <v>0</v>
      </c>
      <c r="I76" s="9">
        <f t="shared" si="4"/>
        <v>10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</row>
    <row r="77" spans="1:255" ht="78.75" x14ac:dyDescent="0.25">
      <c r="A77" s="10" t="s">
        <v>154</v>
      </c>
      <c r="B77" s="7" t="s">
        <v>155</v>
      </c>
      <c r="C77" s="9">
        <v>35</v>
      </c>
      <c r="D77" s="9">
        <v>35</v>
      </c>
      <c r="E77" s="9">
        <v>0</v>
      </c>
      <c r="F77" s="9">
        <f t="shared" si="5"/>
        <v>100</v>
      </c>
      <c r="G77" s="9" t="s">
        <v>23</v>
      </c>
      <c r="H77" s="8">
        <f t="shared" si="7"/>
        <v>0</v>
      </c>
      <c r="I77" s="9">
        <f t="shared" si="4"/>
        <v>35</v>
      </c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</row>
    <row r="78" spans="1:255" ht="54" customHeight="1" x14ac:dyDescent="0.25">
      <c r="A78" s="20" t="s">
        <v>156</v>
      </c>
      <c r="B78" s="21" t="s">
        <v>157</v>
      </c>
      <c r="C78" s="9">
        <v>0</v>
      </c>
      <c r="D78" s="9">
        <v>0</v>
      </c>
      <c r="E78" s="9">
        <v>1713</v>
      </c>
      <c r="F78" s="9" t="s">
        <v>23</v>
      </c>
      <c r="G78" s="9">
        <f t="shared" si="6"/>
        <v>0</v>
      </c>
      <c r="H78" s="8">
        <f t="shared" si="7"/>
        <v>0</v>
      </c>
      <c r="I78" s="9">
        <f t="shared" si="4"/>
        <v>-1713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</row>
    <row r="79" spans="1:255" ht="78.75" x14ac:dyDescent="0.25">
      <c r="A79" s="10" t="s">
        <v>158</v>
      </c>
      <c r="B79" s="7" t="s">
        <v>159</v>
      </c>
      <c r="C79" s="9">
        <v>3.3</v>
      </c>
      <c r="D79" s="9">
        <v>3.3</v>
      </c>
      <c r="E79" s="9">
        <v>0</v>
      </c>
      <c r="F79" s="9">
        <f t="shared" si="5"/>
        <v>100</v>
      </c>
      <c r="G79" s="9" t="s">
        <v>23</v>
      </c>
      <c r="H79" s="8">
        <f t="shared" si="7"/>
        <v>0</v>
      </c>
      <c r="I79" s="9">
        <f t="shared" si="4"/>
        <v>3.3</v>
      </c>
    </row>
    <row r="80" spans="1:255" ht="94.5" x14ac:dyDescent="0.25">
      <c r="A80" s="41" t="s">
        <v>160</v>
      </c>
      <c r="B80" s="7" t="s">
        <v>161</v>
      </c>
      <c r="C80" s="9">
        <v>274.10000000000002</v>
      </c>
      <c r="D80" s="9">
        <v>274.10000000000002</v>
      </c>
      <c r="E80" s="9">
        <v>1297.8</v>
      </c>
      <c r="F80" s="9">
        <f t="shared" si="5"/>
        <v>100</v>
      </c>
      <c r="G80" s="9">
        <f t="shared" si="6"/>
        <v>21.120357528124519</v>
      </c>
      <c r="H80" s="8">
        <f t="shared" si="7"/>
        <v>0</v>
      </c>
      <c r="I80" s="9">
        <f t="shared" si="4"/>
        <v>-1023.6999999999999</v>
      </c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</row>
    <row r="81" spans="1:255" ht="110.25" x14ac:dyDescent="0.25">
      <c r="A81" s="10" t="s">
        <v>162</v>
      </c>
      <c r="B81" s="7" t="s">
        <v>163</v>
      </c>
      <c r="C81" s="9">
        <v>53.2</v>
      </c>
      <c r="D81" s="9">
        <v>55.5</v>
      </c>
      <c r="E81" s="9">
        <v>111.7</v>
      </c>
      <c r="F81" s="9">
        <f t="shared" si="5"/>
        <v>104.32330827067669</v>
      </c>
      <c r="G81" s="9">
        <f t="shared" si="6"/>
        <v>49.686660698299015</v>
      </c>
      <c r="H81" s="8">
        <f t="shared" si="7"/>
        <v>2.2999999999999972</v>
      </c>
      <c r="I81" s="9">
        <f t="shared" si="4"/>
        <v>-56.2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</row>
    <row r="82" spans="1:255" ht="110.25" x14ac:dyDescent="0.25">
      <c r="A82" s="10" t="s">
        <v>164</v>
      </c>
      <c r="B82" s="7" t="s">
        <v>165</v>
      </c>
      <c r="C82" s="9">
        <v>15</v>
      </c>
      <c r="D82" s="9">
        <v>15</v>
      </c>
      <c r="E82" s="9">
        <v>0</v>
      </c>
      <c r="F82" s="9">
        <f t="shared" si="5"/>
        <v>100</v>
      </c>
      <c r="G82" s="9" t="s">
        <v>23</v>
      </c>
      <c r="H82" s="8">
        <f t="shared" si="7"/>
        <v>0</v>
      </c>
      <c r="I82" s="9">
        <f t="shared" si="4"/>
        <v>15</v>
      </c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  <c r="HY82" s="58"/>
      <c r="HZ82" s="58"/>
      <c r="IA82" s="58"/>
      <c r="IB82" s="58"/>
      <c r="IC82" s="58"/>
      <c r="ID82" s="58"/>
      <c r="IE82" s="58"/>
      <c r="IF82" s="58"/>
      <c r="IG82" s="58"/>
      <c r="IH82" s="58"/>
      <c r="II82" s="58"/>
      <c r="IJ82" s="58"/>
      <c r="IK82" s="58"/>
      <c r="IL82" s="58"/>
      <c r="IM82" s="58"/>
      <c r="IN82" s="58"/>
      <c r="IO82" s="58"/>
      <c r="IP82" s="58"/>
      <c r="IQ82" s="58"/>
      <c r="IR82" s="58"/>
      <c r="IS82" s="58"/>
      <c r="IT82" s="58"/>
      <c r="IU82" s="58"/>
    </row>
    <row r="83" spans="1:255" ht="85.5" customHeight="1" x14ac:dyDescent="0.25">
      <c r="A83" s="10" t="s">
        <v>166</v>
      </c>
      <c r="B83" s="22" t="s">
        <v>167</v>
      </c>
      <c r="C83" s="9">
        <v>4.5</v>
      </c>
      <c r="D83" s="9">
        <v>4.5</v>
      </c>
      <c r="E83" s="9">
        <v>0</v>
      </c>
      <c r="F83" s="9">
        <f t="shared" si="5"/>
        <v>100</v>
      </c>
      <c r="G83" s="9" t="s">
        <v>23</v>
      </c>
      <c r="H83" s="8">
        <f t="shared" si="7"/>
        <v>0</v>
      </c>
      <c r="I83" s="9">
        <f t="shared" si="4"/>
        <v>4.5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</row>
    <row r="84" spans="1:255" ht="126" x14ac:dyDescent="0.25">
      <c r="A84" s="41" t="s">
        <v>168</v>
      </c>
      <c r="B84" s="7" t="s">
        <v>169</v>
      </c>
      <c r="C84" s="9">
        <v>1</v>
      </c>
      <c r="D84" s="9">
        <v>1</v>
      </c>
      <c r="E84" s="9">
        <v>0</v>
      </c>
      <c r="F84" s="9">
        <f t="shared" si="5"/>
        <v>100</v>
      </c>
      <c r="G84" s="9" t="s">
        <v>23</v>
      </c>
      <c r="H84" s="8">
        <f t="shared" si="7"/>
        <v>0</v>
      </c>
      <c r="I84" s="9">
        <f t="shared" si="4"/>
        <v>1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  <c r="IT84" s="58"/>
      <c r="IU84" s="58"/>
    </row>
    <row r="85" spans="1:255" ht="78.75" x14ac:dyDescent="0.25">
      <c r="A85" s="41" t="s">
        <v>170</v>
      </c>
      <c r="B85" s="7" t="s">
        <v>171</v>
      </c>
      <c r="C85" s="9">
        <v>190.7</v>
      </c>
      <c r="D85" s="9">
        <v>373.3</v>
      </c>
      <c r="E85" s="9">
        <v>0</v>
      </c>
      <c r="F85" s="9">
        <f t="shared" si="5"/>
        <v>195.75249082328264</v>
      </c>
      <c r="G85" s="9" t="s">
        <v>23</v>
      </c>
      <c r="H85" s="8">
        <f t="shared" si="7"/>
        <v>182.60000000000002</v>
      </c>
      <c r="I85" s="9">
        <f t="shared" si="4"/>
        <v>373.3</v>
      </c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</row>
    <row r="86" spans="1:255" ht="94.5" x14ac:dyDescent="0.25">
      <c r="A86" s="41" t="s">
        <v>172</v>
      </c>
      <c r="B86" s="7" t="s">
        <v>173</v>
      </c>
      <c r="C86" s="9">
        <v>275.10000000000002</v>
      </c>
      <c r="D86" s="9">
        <v>294.10000000000002</v>
      </c>
      <c r="E86" s="9">
        <v>713.4</v>
      </c>
      <c r="F86" s="9">
        <f t="shared" si="5"/>
        <v>106.90657942566339</v>
      </c>
      <c r="G86" s="9">
        <f t="shared" si="6"/>
        <v>41.225119147743207</v>
      </c>
      <c r="H86" s="8">
        <f t="shared" si="7"/>
        <v>19</v>
      </c>
      <c r="I86" s="9">
        <f t="shared" si="4"/>
        <v>-419.29999999999995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</row>
    <row r="87" spans="1:255" ht="47.25" x14ac:dyDescent="0.25">
      <c r="A87" s="41" t="s">
        <v>174</v>
      </c>
      <c r="B87" s="7" t="s">
        <v>175</v>
      </c>
      <c r="C87" s="9">
        <v>74.599999999999994</v>
      </c>
      <c r="D87" s="9">
        <v>88.8</v>
      </c>
      <c r="E87" s="9">
        <v>135.5</v>
      </c>
      <c r="F87" s="9">
        <f t="shared" si="5"/>
        <v>119.03485254691691</v>
      </c>
      <c r="G87" s="9">
        <f t="shared" si="6"/>
        <v>65.535055350553506</v>
      </c>
      <c r="H87" s="8">
        <f t="shared" si="7"/>
        <v>14.200000000000003</v>
      </c>
      <c r="I87" s="9">
        <f t="shared" si="4"/>
        <v>-46.7</v>
      </c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</row>
    <row r="88" spans="1:255" ht="31.5" x14ac:dyDescent="0.25">
      <c r="A88" s="41" t="s">
        <v>176</v>
      </c>
      <c r="B88" s="7" t="s">
        <v>177</v>
      </c>
      <c r="C88" s="9">
        <v>0</v>
      </c>
      <c r="D88" s="9">
        <v>0</v>
      </c>
      <c r="E88" s="9">
        <v>489</v>
      </c>
      <c r="F88" s="9" t="s">
        <v>23</v>
      </c>
      <c r="G88" s="9">
        <f t="shared" si="6"/>
        <v>0</v>
      </c>
      <c r="H88" s="8">
        <f t="shared" si="7"/>
        <v>0</v>
      </c>
      <c r="I88" s="9">
        <f t="shared" si="4"/>
        <v>-489</v>
      </c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  <c r="IT88" s="58"/>
      <c r="IU88" s="58"/>
    </row>
    <row r="89" spans="1:255" ht="78.75" x14ac:dyDescent="0.25">
      <c r="A89" s="41" t="s">
        <v>178</v>
      </c>
      <c r="B89" s="7" t="s">
        <v>179</v>
      </c>
      <c r="C89" s="9">
        <v>574.20000000000005</v>
      </c>
      <c r="D89" s="9">
        <v>616.9</v>
      </c>
      <c r="E89" s="9">
        <v>10216.700000000001</v>
      </c>
      <c r="F89" s="9">
        <f t="shared" si="5"/>
        <v>107.43643329850225</v>
      </c>
      <c r="G89" s="9">
        <f t="shared" si="6"/>
        <v>6.0381532197284828</v>
      </c>
      <c r="H89" s="8">
        <f t="shared" si="7"/>
        <v>42.699999999999932</v>
      </c>
      <c r="I89" s="9">
        <f t="shared" si="4"/>
        <v>-9599.8000000000011</v>
      </c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  <c r="IU89" s="58"/>
    </row>
    <row r="90" spans="1:255" ht="78.75" x14ac:dyDescent="0.25">
      <c r="A90" s="68" t="s">
        <v>318</v>
      </c>
      <c r="B90" s="7" t="s">
        <v>180</v>
      </c>
      <c r="C90" s="9">
        <v>3640.5</v>
      </c>
      <c r="D90" s="9">
        <v>3132.4</v>
      </c>
      <c r="E90" s="9">
        <v>0</v>
      </c>
      <c r="F90" s="9">
        <f t="shared" si="5"/>
        <v>86.043125944238426</v>
      </c>
      <c r="G90" s="9" t="s">
        <v>23</v>
      </c>
      <c r="H90" s="8">
        <f t="shared" si="7"/>
        <v>-508.09999999999991</v>
      </c>
      <c r="I90" s="9">
        <f t="shared" si="4"/>
        <v>3132.4</v>
      </c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/>
      <c r="IQ90" s="58"/>
      <c r="IR90" s="58"/>
      <c r="IS90" s="58"/>
      <c r="IT90" s="58"/>
      <c r="IU90" s="58"/>
    </row>
    <row r="91" spans="1:255" ht="47.25" x14ac:dyDescent="0.25">
      <c r="A91" s="10" t="s">
        <v>181</v>
      </c>
      <c r="B91" s="7" t="s">
        <v>182</v>
      </c>
      <c r="C91" s="9">
        <v>210.4</v>
      </c>
      <c r="D91" s="9">
        <v>210.4</v>
      </c>
      <c r="E91" s="9">
        <v>1363.4</v>
      </c>
      <c r="F91" s="9">
        <f t="shared" si="5"/>
        <v>100</v>
      </c>
      <c r="G91" s="9">
        <f t="shared" si="6"/>
        <v>15.432008214757223</v>
      </c>
      <c r="H91" s="8">
        <f t="shared" si="7"/>
        <v>0</v>
      </c>
      <c r="I91" s="9">
        <f t="shared" si="4"/>
        <v>-1153</v>
      </c>
      <c r="J91" s="59"/>
      <c r="K91" s="60"/>
      <c r="L91" s="59"/>
      <c r="M91" s="60"/>
      <c r="N91" s="59"/>
      <c r="O91" s="60"/>
      <c r="P91" s="59"/>
      <c r="Q91" s="60"/>
      <c r="R91" s="59"/>
      <c r="S91" s="60"/>
      <c r="T91" s="59"/>
      <c r="U91" s="60"/>
      <c r="V91" s="59"/>
      <c r="W91" s="60"/>
      <c r="X91" s="59"/>
      <c r="Y91" s="60"/>
      <c r="Z91" s="59"/>
      <c r="AA91" s="60"/>
      <c r="AB91" s="59"/>
      <c r="AC91" s="60"/>
      <c r="AD91" s="59"/>
      <c r="AE91" s="60"/>
      <c r="AF91" s="59"/>
      <c r="AG91" s="60"/>
      <c r="AH91" s="59"/>
      <c r="AI91" s="60"/>
      <c r="AJ91" s="59"/>
      <c r="AK91" s="60"/>
      <c r="AL91" s="59"/>
      <c r="AM91" s="60"/>
      <c r="AN91" s="59"/>
      <c r="AO91" s="60"/>
      <c r="AP91" s="59"/>
      <c r="AQ91" s="60"/>
      <c r="AR91" s="59"/>
      <c r="AS91" s="60"/>
      <c r="AT91" s="59"/>
      <c r="AU91" s="60"/>
      <c r="AV91" s="59"/>
      <c r="AW91" s="60"/>
      <c r="AX91" s="59"/>
      <c r="AY91" s="60"/>
      <c r="AZ91" s="59"/>
      <c r="BA91" s="60"/>
      <c r="BB91" s="59"/>
      <c r="BC91" s="60"/>
      <c r="BD91" s="59"/>
      <c r="BE91" s="60"/>
      <c r="BF91" s="59"/>
      <c r="BG91" s="60"/>
      <c r="BH91" s="59"/>
      <c r="BI91" s="60"/>
      <c r="BJ91" s="59"/>
      <c r="BK91" s="60"/>
      <c r="BL91" s="59"/>
      <c r="BM91" s="60"/>
      <c r="BN91" s="59"/>
      <c r="BO91" s="60"/>
      <c r="BP91" s="59"/>
      <c r="BQ91" s="60"/>
      <c r="BR91" s="59"/>
      <c r="BS91" s="60"/>
      <c r="BT91" s="59"/>
      <c r="BU91" s="60"/>
      <c r="BV91" s="59"/>
      <c r="BW91" s="60"/>
      <c r="BX91" s="59"/>
      <c r="BY91" s="60"/>
      <c r="BZ91" s="59"/>
      <c r="CA91" s="60"/>
      <c r="CB91" s="59"/>
      <c r="CC91" s="60"/>
      <c r="CD91" s="59"/>
      <c r="CE91" s="60"/>
      <c r="CF91" s="59"/>
      <c r="CG91" s="60"/>
      <c r="CH91" s="59"/>
      <c r="CI91" s="60"/>
      <c r="CJ91" s="59"/>
      <c r="CK91" s="60"/>
      <c r="CL91" s="59"/>
      <c r="CM91" s="60"/>
      <c r="CN91" s="59"/>
      <c r="CO91" s="60"/>
      <c r="CP91" s="59"/>
      <c r="CQ91" s="60"/>
      <c r="CR91" s="59"/>
      <c r="CS91" s="60"/>
      <c r="CT91" s="59"/>
      <c r="CU91" s="60"/>
      <c r="CV91" s="59"/>
      <c r="CW91" s="60"/>
      <c r="CX91" s="59"/>
      <c r="CY91" s="60"/>
      <c r="CZ91" s="59"/>
      <c r="DA91" s="60"/>
      <c r="DB91" s="59"/>
      <c r="DC91" s="60"/>
      <c r="DD91" s="59"/>
      <c r="DE91" s="60"/>
      <c r="DF91" s="59"/>
      <c r="DG91" s="60"/>
      <c r="DH91" s="59"/>
      <c r="DI91" s="60"/>
      <c r="DJ91" s="59"/>
      <c r="DK91" s="60"/>
      <c r="DL91" s="59"/>
      <c r="DM91" s="60"/>
      <c r="DN91" s="59"/>
      <c r="DO91" s="60"/>
      <c r="DP91" s="59"/>
      <c r="DQ91" s="60"/>
      <c r="DR91" s="59"/>
      <c r="DS91" s="60"/>
      <c r="DT91" s="59"/>
      <c r="DU91" s="60"/>
      <c r="DV91" s="59"/>
      <c r="DW91" s="60"/>
      <c r="DX91" s="59"/>
      <c r="DY91" s="60"/>
      <c r="DZ91" s="59"/>
      <c r="EA91" s="60"/>
      <c r="EB91" s="59"/>
      <c r="EC91" s="60"/>
      <c r="ED91" s="59"/>
      <c r="EE91" s="60"/>
      <c r="EF91" s="59"/>
      <c r="EG91" s="60"/>
      <c r="EH91" s="59"/>
      <c r="EI91" s="60"/>
      <c r="EJ91" s="59"/>
      <c r="EK91" s="60"/>
      <c r="EL91" s="59"/>
      <c r="EM91" s="60"/>
      <c r="EN91" s="59"/>
      <c r="EO91" s="60"/>
      <c r="EP91" s="59"/>
      <c r="EQ91" s="60"/>
      <c r="ER91" s="59"/>
      <c r="ES91" s="60"/>
      <c r="ET91" s="59"/>
      <c r="EU91" s="60"/>
      <c r="EV91" s="59"/>
      <c r="EW91" s="60"/>
      <c r="EX91" s="59"/>
      <c r="EY91" s="60"/>
      <c r="EZ91" s="59"/>
      <c r="FA91" s="60"/>
      <c r="FB91" s="59"/>
      <c r="FC91" s="60"/>
      <c r="FD91" s="59"/>
      <c r="FE91" s="60"/>
      <c r="FF91" s="59"/>
      <c r="FG91" s="60"/>
      <c r="FH91" s="59"/>
      <c r="FI91" s="60"/>
      <c r="FJ91" s="59"/>
      <c r="FK91" s="60"/>
      <c r="FL91" s="59"/>
      <c r="FM91" s="60"/>
      <c r="FN91" s="59"/>
      <c r="FO91" s="60"/>
      <c r="FP91" s="59"/>
      <c r="FQ91" s="60"/>
      <c r="FR91" s="59"/>
      <c r="FS91" s="60"/>
      <c r="FT91" s="59"/>
      <c r="FU91" s="60"/>
      <c r="FV91" s="59"/>
      <c r="FW91" s="60"/>
      <c r="FX91" s="59"/>
      <c r="FY91" s="60"/>
      <c r="FZ91" s="59"/>
      <c r="GA91" s="60"/>
      <c r="GB91" s="59"/>
      <c r="GC91" s="60"/>
      <c r="GD91" s="59"/>
      <c r="GE91" s="60"/>
      <c r="GF91" s="59"/>
      <c r="GG91" s="60"/>
      <c r="GH91" s="59"/>
      <c r="GI91" s="60"/>
      <c r="GJ91" s="59"/>
      <c r="GK91" s="60"/>
      <c r="GL91" s="59"/>
      <c r="GM91" s="60"/>
      <c r="GN91" s="59"/>
      <c r="GO91" s="60"/>
      <c r="GP91" s="59"/>
      <c r="GQ91" s="60"/>
      <c r="GR91" s="59"/>
      <c r="GS91" s="60"/>
      <c r="GT91" s="59"/>
      <c r="GU91" s="60"/>
      <c r="GV91" s="59"/>
      <c r="GW91" s="60"/>
      <c r="GX91" s="59"/>
      <c r="GY91" s="60"/>
      <c r="GZ91" s="59"/>
      <c r="HA91" s="60"/>
      <c r="HB91" s="59"/>
      <c r="HC91" s="60"/>
      <c r="HD91" s="59"/>
      <c r="HE91" s="60"/>
      <c r="HF91" s="59"/>
      <c r="HG91" s="60"/>
      <c r="HH91" s="59"/>
      <c r="HI91" s="60"/>
      <c r="HJ91" s="59"/>
      <c r="HK91" s="60"/>
      <c r="HL91" s="59"/>
      <c r="HM91" s="60"/>
      <c r="HN91" s="59"/>
      <c r="HO91" s="60"/>
      <c r="HP91" s="59"/>
      <c r="HQ91" s="60"/>
      <c r="HR91" s="59"/>
      <c r="HS91" s="60"/>
      <c r="HT91" s="59"/>
      <c r="HU91" s="60"/>
      <c r="HV91" s="59"/>
      <c r="HW91" s="60"/>
      <c r="HX91" s="59"/>
      <c r="HY91" s="60"/>
      <c r="HZ91" s="59"/>
      <c r="IA91" s="60"/>
      <c r="IB91" s="59"/>
      <c r="IC91" s="60"/>
      <c r="ID91" s="59"/>
      <c r="IE91" s="60"/>
      <c r="IF91" s="59"/>
      <c r="IG91" s="60"/>
      <c r="IH91" s="59"/>
      <c r="II91" s="60"/>
      <c r="IJ91" s="59"/>
      <c r="IK91" s="60"/>
      <c r="IL91" s="59"/>
      <c r="IM91" s="60"/>
      <c r="IN91" s="59"/>
      <c r="IO91" s="60"/>
      <c r="IP91" s="59"/>
      <c r="IQ91" s="61"/>
      <c r="IR91" s="61"/>
      <c r="IS91" s="61"/>
      <c r="IT91" s="61"/>
      <c r="IU91" s="61"/>
    </row>
    <row r="92" spans="1:255" ht="31.5" x14ac:dyDescent="0.25">
      <c r="A92" s="10" t="s">
        <v>183</v>
      </c>
      <c r="B92" s="7" t="s">
        <v>184</v>
      </c>
      <c r="C92" s="9">
        <v>7.3</v>
      </c>
      <c r="D92" s="9">
        <v>7.3</v>
      </c>
      <c r="E92" s="9">
        <v>0</v>
      </c>
      <c r="F92" s="9">
        <f t="shared" si="5"/>
        <v>100</v>
      </c>
      <c r="G92" s="9" t="s">
        <v>23</v>
      </c>
      <c r="H92" s="8">
        <f t="shared" si="7"/>
        <v>0</v>
      </c>
      <c r="I92" s="9">
        <f t="shared" si="4"/>
        <v>7.3</v>
      </c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</row>
    <row r="93" spans="1:255" ht="63" x14ac:dyDescent="0.25">
      <c r="A93" s="10" t="s">
        <v>185</v>
      </c>
      <c r="B93" s="7" t="s">
        <v>186</v>
      </c>
      <c r="C93" s="9">
        <v>84.9</v>
      </c>
      <c r="D93" s="9">
        <v>84.9</v>
      </c>
      <c r="E93" s="9">
        <v>0</v>
      </c>
      <c r="F93" s="9">
        <f t="shared" si="5"/>
        <v>100</v>
      </c>
      <c r="G93" s="9" t="s">
        <v>23</v>
      </c>
      <c r="H93" s="8">
        <f t="shared" si="7"/>
        <v>0</v>
      </c>
      <c r="I93" s="9">
        <f t="shared" si="4"/>
        <v>84.9</v>
      </c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</row>
    <row r="94" spans="1:255" ht="63" x14ac:dyDescent="0.25">
      <c r="A94" s="41" t="s">
        <v>187</v>
      </c>
      <c r="B94" s="7" t="s">
        <v>188</v>
      </c>
      <c r="C94" s="9">
        <v>8651.7000000000007</v>
      </c>
      <c r="D94" s="9">
        <v>10113.200000000001</v>
      </c>
      <c r="E94" s="9">
        <v>0</v>
      </c>
      <c r="F94" s="9">
        <f t="shared" si="5"/>
        <v>116.89263381763122</v>
      </c>
      <c r="G94" s="9" t="s">
        <v>23</v>
      </c>
      <c r="H94" s="8">
        <f t="shared" si="7"/>
        <v>1461.5</v>
      </c>
      <c r="I94" s="9">
        <f t="shared" si="4"/>
        <v>10113.200000000001</v>
      </c>
      <c r="J94" s="59"/>
      <c r="K94" s="60"/>
      <c r="L94" s="59"/>
      <c r="M94" s="60"/>
      <c r="N94" s="59"/>
      <c r="O94" s="60"/>
      <c r="P94" s="59"/>
      <c r="Q94" s="60"/>
      <c r="R94" s="59"/>
      <c r="S94" s="60"/>
      <c r="T94" s="59"/>
      <c r="U94" s="60"/>
      <c r="V94" s="59"/>
      <c r="W94" s="60"/>
      <c r="X94" s="59"/>
      <c r="Y94" s="60"/>
      <c r="Z94" s="59"/>
      <c r="AA94" s="60"/>
      <c r="AB94" s="59"/>
      <c r="AC94" s="60"/>
      <c r="AD94" s="59"/>
      <c r="AE94" s="60"/>
      <c r="AF94" s="59"/>
      <c r="AG94" s="60"/>
      <c r="AH94" s="59"/>
      <c r="AI94" s="60"/>
      <c r="AJ94" s="59"/>
      <c r="AK94" s="60"/>
      <c r="AL94" s="59"/>
      <c r="AM94" s="60"/>
      <c r="AN94" s="59"/>
      <c r="AO94" s="60"/>
      <c r="AP94" s="59"/>
      <c r="AQ94" s="60"/>
      <c r="AR94" s="59"/>
      <c r="AS94" s="60"/>
      <c r="AT94" s="59"/>
      <c r="AU94" s="60"/>
      <c r="AV94" s="59"/>
      <c r="AW94" s="60"/>
      <c r="AX94" s="59"/>
      <c r="AY94" s="60"/>
      <c r="AZ94" s="59"/>
      <c r="BA94" s="60"/>
      <c r="BB94" s="59"/>
      <c r="BC94" s="60"/>
      <c r="BD94" s="59"/>
      <c r="BE94" s="60"/>
      <c r="BF94" s="59"/>
      <c r="BG94" s="60"/>
      <c r="BH94" s="59"/>
      <c r="BI94" s="60"/>
      <c r="BJ94" s="59"/>
      <c r="BK94" s="60"/>
      <c r="BL94" s="59"/>
      <c r="BM94" s="60"/>
      <c r="BN94" s="59"/>
      <c r="BO94" s="60"/>
      <c r="BP94" s="59"/>
      <c r="BQ94" s="60"/>
      <c r="BR94" s="59"/>
      <c r="BS94" s="60"/>
      <c r="BT94" s="59"/>
      <c r="BU94" s="60"/>
      <c r="BV94" s="59"/>
      <c r="BW94" s="60"/>
      <c r="BX94" s="59"/>
      <c r="BY94" s="60"/>
      <c r="BZ94" s="59"/>
      <c r="CA94" s="60"/>
      <c r="CB94" s="59"/>
      <c r="CC94" s="60"/>
      <c r="CD94" s="59"/>
      <c r="CE94" s="60"/>
      <c r="CF94" s="59"/>
      <c r="CG94" s="60"/>
      <c r="CH94" s="59"/>
      <c r="CI94" s="60"/>
      <c r="CJ94" s="59"/>
      <c r="CK94" s="60"/>
      <c r="CL94" s="59"/>
      <c r="CM94" s="60"/>
      <c r="CN94" s="59"/>
      <c r="CO94" s="60"/>
      <c r="CP94" s="59"/>
      <c r="CQ94" s="60"/>
      <c r="CR94" s="59"/>
      <c r="CS94" s="60"/>
      <c r="CT94" s="59"/>
      <c r="CU94" s="60"/>
      <c r="CV94" s="59"/>
      <c r="CW94" s="60"/>
      <c r="CX94" s="59"/>
      <c r="CY94" s="60"/>
      <c r="CZ94" s="59"/>
      <c r="DA94" s="60"/>
      <c r="DB94" s="59"/>
      <c r="DC94" s="60"/>
      <c r="DD94" s="59"/>
      <c r="DE94" s="60"/>
      <c r="DF94" s="59"/>
      <c r="DG94" s="60"/>
      <c r="DH94" s="59"/>
      <c r="DI94" s="60"/>
      <c r="DJ94" s="59"/>
      <c r="DK94" s="60"/>
      <c r="DL94" s="59"/>
      <c r="DM94" s="60"/>
      <c r="DN94" s="59"/>
      <c r="DO94" s="60"/>
      <c r="DP94" s="59"/>
      <c r="DQ94" s="60"/>
      <c r="DR94" s="59"/>
      <c r="DS94" s="60"/>
      <c r="DT94" s="59"/>
      <c r="DU94" s="60"/>
      <c r="DV94" s="59"/>
      <c r="DW94" s="60"/>
      <c r="DX94" s="59"/>
      <c r="DY94" s="60"/>
      <c r="DZ94" s="59"/>
      <c r="EA94" s="60"/>
      <c r="EB94" s="59"/>
      <c r="EC94" s="60"/>
      <c r="ED94" s="59"/>
      <c r="EE94" s="60"/>
      <c r="EF94" s="59"/>
      <c r="EG94" s="60"/>
      <c r="EH94" s="59"/>
      <c r="EI94" s="60"/>
      <c r="EJ94" s="59"/>
      <c r="EK94" s="60"/>
      <c r="EL94" s="59"/>
      <c r="EM94" s="60"/>
      <c r="EN94" s="59"/>
      <c r="EO94" s="60"/>
      <c r="EP94" s="59"/>
      <c r="EQ94" s="60"/>
      <c r="ER94" s="59"/>
      <c r="ES94" s="60"/>
      <c r="ET94" s="59"/>
      <c r="EU94" s="60"/>
      <c r="EV94" s="59"/>
      <c r="EW94" s="60"/>
      <c r="EX94" s="59"/>
      <c r="EY94" s="60"/>
      <c r="EZ94" s="59"/>
      <c r="FA94" s="60"/>
      <c r="FB94" s="59"/>
      <c r="FC94" s="60"/>
      <c r="FD94" s="59"/>
      <c r="FE94" s="60"/>
      <c r="FF94" s="59"/>
      <c r="FG94" s="60"/>
      <c r="FH94" s="59"/>
      <c r="FI94" s="60"/>
      <c r="FJ94" s="59"/>
      <c r="FK94" s="60"/>
      <c r="FL94" s="59"/>
      <c r="FM94" s="60"/>
      <c r="FN94" s="59"/>
      <c r="FO94" s="60"/>
      <c r="FP94" s="59"/>
      <c r="FQ94" s="60"/>
      <c r="FR94" s="59"/>
      <c r="FS94" s="60"/>
      <c r="FT94" s="59"/>
      <c r="FU94" s="60"/>
      <c r="FV94" s="59"/>
      <c r="FW94" s="60"/>
      <c r="FX94" s="59"/>
      <c r="FY94" s="60"/>
      <c r="FZ94" s="59"/>
      <c r="GA94" s="60"/>
      <c r="GB94" s="59"/>
      <c r="GC94" s="60"/>
      <c r="GD94" s="59"/>
      <c r="GE94" s="60"/>
      <c r="GF94" s="59"/>
      <c r="GG94" s="60"/>
      <c r="GH94" s="59"/>
      <c r="GI94" s="60"/>
      <c r="GJ94" s="59"/>
      <c r="GK94" s="60"/>
      <c r="GL94" s="59"/>
      <c r="GM94" s="60"/>
      <c r="GN94" s="59"/>
      <c r="GO94" s="60"/>
      <c r="GP94" s="59"/>
      <c r="GQ94" s="60"/>
      <c r="GR94" s="59"/>
      <c r="GS94" s="60"/>
      <c r="GT94" s="59"/>
      <c r="GU94" s="60"/>
      <c r="GV94" s="59"/>
      <c r="GW94" s="60"/>
      <c r="GX94" s="59"/>
      <c r="GY94" s="60"/>
      <c r="GZ94" s="59"/>
      <c r="HA94" s="60"/>
      <c r="HB94" s="59"/>
      <c r="HC94" s="60"/>
      <c r="HD94" s="59"/>
      <c r="HE94" s="60"/>
      <c r="HF94" s="59"/>
      <c r="HG94" s="60"/>
      <c r="HH94" s="59"/>
      <c r="HI94" s="60"/>
      <c r="HJ94" s="59"/>
      <c r="HK94" s="60"/>
      <c r="HL94" s="59"/>
      <c r="HM94" s="60"/>
      <c r="HN94" s="59"/>
      <c r="HO94" s="60"/>
      <c r="HP94" s="59"/>
      <c r="HQ94" s="60"/>
      <c r="HR94" s="59"/>
      <c r="HS94" s="60"/>
      <c r="HT94" s="59"/>
      <c r="HU94" s="60"/>
      <c r="HV94" s="59"/>
      <c r="HW94" s="60"/>
      <c r="HX94" s="59"/>
      <c r="HY94" s="60"/>
      <c r="HZ94" s="59"/>
      <c r="IA94" s="60"/>
      <c r="IB94" s="59"/>
      <c r="IC94" s="60"/>
      <c r="ID94" s="59"/>
      <c r="IE94" s="60"/>
      <c r="IF94" s="59"/>
      <c r="IG94" s="60"/>
      <c r="IH94" s="59"/>
      <c r="II94" s="60"/>
      <c r="IJ94" s="59"/>
      <c r="IK94" s="60"/>
      <c r="IL94" s="59"/>
      <c r="IM94" s="60"/>
      <c r="IN94" s="59"/>
      <c r="IO94" s="60"/>
      <c r="IP94" s="59"/>
      <c r="IQ94" s="61"/>
      <c r="IR94" s="61"/>
      <c r="IS94" s="61"/>
      <c r="IT94" s="61"/>
      <c r="IU94" s="61"/>
    </row>
    <row r="95" spans="1:255" ht="78.75" x14ac:dyDescent="0.25">
      <c r="A95" s="10" t="s">
        <v>189</v>
      </c>
      <c r="B95" s="7" t="s">
        <v>190</v>
      </c>
      <c r="C95" s="9">
        <v>154</v>
      </c>
      <c r="D95" s="9">
        <v>156.5</v>
      </c>
      <c r="E95" s="9">
        <v>0</v>
      </c>
      <c r="F95" s="9">
        <f t="shared" si="5"/>
        <v>101.62337662337661</v>
      </c>
      <c r="G95" s="9" t="s">
        <v>23</v>
      </c>
      <c r="H95" s="8">
        <f t="shared" si="7"/>
        <v>2.5</v>
      </c>
      <c r="I95" s="9">
        <f t="shared" si="4"/>
        <v>156.5</v>
      </c>
      <c r="J95" s="59"/>
      <c r="K95" s="60"/>
      <c r="L95" s="59"/>
      <c r="M95" s="60"/>
      <c r="N95" s="59"/>
      <c r="O95" s="60"/>
      <c r="P95" s="59"/>
      <c r="Q95" s="60"/>
      <c r="R95" s="59"/>
      <c r="S95" s="60"/>
      <c r="T95" s="59"/>
      <c r="U95" s="60"/>
      <c r="V95" s="59"/>
      <c r="W95" s="60"/>
      <c r="X95" s="59"/>
      <c r="Y95" s="60"/>
      <c r="Z95" s="59"/>
      <c r="AA95" s="60"/>
      <c r="AB95" s="59"/>
      <c r="AC95" s="60"/>
      <c r="AD95" s="59"/>
      <c r="AE95" s="60"/>
      <c r="AF95" s="59"/>
      <c r="AG95" s="60"/>
      <c r="AH95" s="59"/>
      <c r="AI95" s="60"/>
      <c r="AJ95" s="59"/>
      <c r="AK95" s="60"/>
      <c r="AL95" s="59"/>
      <c r="AM95" s="60"/>
      <c r="AN95" s="59"/>
      <c r="AO95" s="60"/>
      <c r="AP95" s="59"/>
      <c r="AQ95" s="60"/>
      <c r="AR95" s="59"/>
      <c r="AS95" s="60"/>
      <c r="AT95" s="59"/>
      <c r="AU95" s="60"/>
      <c r="AV95" s="59"/>
      <c r="AW95" s="60"/>
      <c r="AX95" s="59"/>
      <c r="AY95" s="60"/>
      <c r="AZ95" s="59"/>
      <c r="BA95" s="60"/>
      <c r="BB95" s="59"/>
      <c r="BC95" s="60"/>
      <c r="BD95" s="59"/>
      <c r="BE95" s="60"/>
      <c r="BF95" s="59"/>
      <c r="BG95" s="60"/>
      <c r="BH95" s="59"/>
      <c r="BI95" s="60"/>
      <c r="BJ95" s="59"/>
      <c r="BK95" s="60"/>
      <c r="BL95" s="59"/>
      <c r="BM95" s="60"/>
      <c r="BN95" s="59"/>
      <c r="BO95" s="60"/>
      <c r="BP95" s="59"/>
      <c r="BQ95" s="60"/>
      <c r="BR95" s="59"/>
      <c r="BS95" s="60"/>
      <c r="BT95" s="59"/>
      <c r="BU95" s="60"/>
      <c r="BV95" s="59"/>
      <c r="BW95" s="60"/>
      <c r="BX95" s="59"/>
      <c r="BY95" s="60"/>
      <c r="BZ95" s="59"/>
      <c r="CA95" s="60"/>
      <c r="CB95" s="59"/>
      <c r="CC95" s="60"/>
      <c r="CD95" s="59"/>
      <c r="CE95" s="60"/>
      <c r="CF95" s="59"/>
      <c r="CG95" s="60"/>
      <c r="CH95" s="59"/>
      <c r="CI95" s="60"/>
      <c r="CJ95" s="59"/>
      <c r="CK95" s="60"/>
      <c r="CL95" s="59"/>
      <c r="CM95" s="60"/>
      <c r="CN95" s="59"/>
      <c r="CO95" s="60"/>
      <c r="CP95" s="59"/>
      <c r="CQ95" s="60"/>
      <c r="CR95" s="59"/>
      <c r="CS95" s="60"/>
      <c r="CT95" s="59"/>
      <c r="CU95" s="60"/>
      <c r="CV95" s="59"/>
      <c r="CW95" s="60"/>
      <c r="CX95" s="59"/>
      <c r="CY95" s="60"/>
      <c r="CZ95" s="59"/>
      <c r="DA95" s="60"/>
      <c r="DB95" s="59"/>
      <c r="DC95" s="60"/>
      <c r="DD95" s="59"/>
      <c r="DE95" s="60"/>
      <c r="DF95" s="59"/>
      <c r="DG95" s="60"/>
      <c r="DH95" s="59"/>
      <c r="DI95" s="60"/>
      <c r="DJ95" s="59"/>
      <c r="DK95" s="60"/>
      <c r="DL95" s="59"/>
      <c r="DM95" s="60"/>
      <c r="DN95" s="59"/>
      <c r="DO95" s="60"/>
      <c r="DP95" s="59"/>
      <c r="DQ95" s="60"/>
      <c r="DR95" s="59"/>
      <c r="DS95" s="60"/>
      <c r="DT95" s="59"/>
      <c r="DU95" s="60"/>
      <c r="DV95" s="59"/>
      <c r="DW95" s="60"/>
      <c r="DX95" s="59"/>
      <c r="DY95" s="60"/>
      <c r="DZ95" s="59"/>
      <c r="EA95" s="60"/>
      <c r="EB95" s="59"/>
      <c r="EC95" s="60"/>
      <c r="ED95" s="59"/>
      <c r="EE95" s="60"/>
      <c r="EF95" s="59"/>
      <c r="EG95" s="60"/>
      <c r="EH95" s="59"/>
      <c r="EI95" s="60"/>
      <c r="EJ95" s="59"/>
      <c r="EK95" s="60"/>
      <c r="EL95" s="59"/>
      <c r="EM95" s="60"/>
      <c r="EN95" s="59"/>
      <c r="EO95" s="60"/>
      <c r="EP95" s="59"/>
      <c r="EQ95" s="60"/>
      <c r="ER95" s="59"/>
      <c r="ES95" s="60"/>
      <c r="ET95" s="59"/>
      <c r="EU95" s="60"/>
      <c r="EV95" s="59"/>
      <c r="EW95" s="60"/>
      <c r="EX95" s="59"/>
      <c r="EY95" s="60"/>
      <c r="EZ95" s="59"/>
      <c r="FA95" s="60"/>
      <c r="FB95" s="59"/>
      <c r="FC95" s="60"/>
      <c r="FD95" s="59"/>
      <c r="FE95" s="60"/>
      <c r="FF95" s="59"/>
      <c r="FG95" s="60"/>
      <c r="FH95" s="59"/>
      <c r="FI95" s="60"/>
      <c r="FJ95" s="59"/>
      <c r="FK95" s="60"/>
      <c r="FL95" s="59"/>
      <c r="FM95" s="60"/>
      <c r="FN95" s="59"/>
      <c r="FO95" s="60"/>
      <c r="FP95" s="59"/>
      <c r="FQ95" s="60"/>
      <c r="FR95" s="59"/>
      <c r="FS95" s="60"/>
      <c r="FT95" s="59"/>
      <c r="FU95" s="60"/>
      <c r="FV95" s="59"/>
      <c r="FW95" s="60"/>
      <c r="FX95" s="59"/>
      <c r="FY95" s="60"/>
      <c r="FZ95" s="59"/>
      <c r="GA95" s="60"/>
      <c r="GB95" s="59"/>
      <c r="GC95" s="60"/>
      <c r="GD95" s="59"/>
      <c r="GE95" s="60"/>
      <c r="GF95" s="59"/>
      <c r="GG95" s="60"/>
      <c r="GH95" s="59"/>
      <c r="GI95" s="60"/>
      <c r="GJ95" s="59"/>
      <c r="GK95" s="60"/>
      <c r="GL95" s="59"/>
      <c r="GM95" s="60"/>
      <c r="GN95" s="59"/>
      <c r="GO95" s="60"/>
      <c r="GP95" s="59"/>
      <c r="GQ95" s="60"/>
      <c r="GR95" s="59"/>
      <c r="GS95" s="60"/>
      <c r="GT95" s="59"/>
      <c r="GU95" s="60"/>
      <c r="GV95" s="59"/>
      <c r="GW95" s="60"/>
      <c r="GX95" s="59"/>
      <c r="GY95" s="60"/>
      <c r="GZ95" s="59"/>
      <c r="HA95" s="60"/>
      <c r="HB95" s="59"/>
      <c r="HC95" s="60"/>
      <c r="HD95" s="59"/>
      <c r="HE95" s="60"/>
      <c r="HF95" s="59"/>
      <c r="HG95" s="60"/>
      <c r="HH95" s="59"/>
      <c r="HI95" s="60"/>
      <c r="HJ95" s="59"/>
      <c r="HK95" s="60"/>
      <c r="HL95" s="59"/>
      <c r="HM95" s="60"/>
      <c r="HN95" s="59"/>
      <c r="HO95" s="60"/>
      <c r="HP95" s="59"/>
      <c r="HQ95" s="60"/>
      <c r="HR95" s="59"/>
      <c r="HS95" s="60"/>
      <c r="HT95" s="59"/>
      <c r="HU95" s="60"/>
      <c r="HV95" s="59"/>
      <c r="HW95" s="60"/>
      <c r="HX95" s="59"/>
      <c r="HY95" s="60"/>
      <c r="HZ95" s="59"/>
      <c r="IA95" s="60"/>
      <c r="IB95" s="59"/>
      <c r="IC95" s="60"/>
      <c r="ID95" s="59"/>
      <c r="IE95" s="60"/>
      <c r="IF95" s="59"/>
      <c r="IG95" s="60"/>
      <c r="IH95" s="59"/>
      <c r="II95" s="60"/>
      <c r="IJ95" s="59"/>
      <c r="IK95" s="60"/>
      <c r="IL95" s="59"/>
      <c r="IM95" s="60"/>
      <c r="IN95" s="59"/>
      <c r="IO95" s="60"/>
      <c r="IP95" s="59"/>
      <c r="IQ95" s="61"/>
      <c r="IR95" s="61"/>
      <c r="IS95" s="61"/>
      <c r="IT95" s="61"/>
      <c r="IU95" s="61"/>
    </row>
    <row r="96" spans="1:255" ht="94.5" x14ac:dyDescent="0.25">
      <c r="A96" s="10" t="s">
        <v>191</v>
      </c>
      <c r="B96" s="7" t="s">
        <v>192</v>
      </c>
      <c r="C96" s="9">
        <v>67.8</v>
      </c>
      <c r="D96" s="9">
        <v>67.8</v>
      </c>
      <c r="E96" s="9">
        <v>321.10000000000002</v>
      </c>
      <c r="F96" s="9">
        <f t="shared" si="5"/>
        <v>100</v>
      </c>
      <c r="G96" s="9">
        <f t="shared" si="6"/>
        <v>21.114917471192772</v>
      </c>
      <c r="H96" s="8">
        <f t="shared" si="7"/>
        <v>0</v>
      </c>
      <c r="I96" s="9">
        <f t="shared" si="4"/>
        <v>-253.3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5">
        <f>SUM(C96:IO96)</f>
        <v>324.51491747119286</v>
      </c>
      <c r="IQ96" s="52"/>
      <c r="IR96" s="52"/>
      <c r="IS96" s="52"/>
      <c r="IT96" s="52"/>
      <c r="IU96" s="52"/>
    </row>
    <row r="97" spans="1:255" ht="18.75" customHeight="1" x14ac:dyDescent="0.25">
      <c r="A97" s="3" t="s">
        <v>193</v>
      </c>
      <c r="B97" s="4" t="s">
        <v>194</v>
      </c>
      <c r="C97" s="5">
        <f>C98+C99</f>
        <v>9517.7999999999993</v>
      </c>
      <c r="D97" s="5">
        <f>D98+D99</f>
        <v>9460.6999999999989</v>
      </c>
      <c r="E97" s="5">
        <f>E98+E99</f>
        <v>4668.8</v>
      </c>
      <c r="F97" s="5">
        <f t="shared" si="5"/>
        <v>99.400071445081835</v>
      </c>
      <c r="G97" s="5" t="s">
        <v>195</v>
      </c>
      <c r="H97" s="14">
        <f t="shared" si="7"/>
        <v>-57.100000000000364</v>
      </c>
      <c r="I97" s="5">
        <f t="shared" si="4"/>
        <v>4791.8999999999987</v>
      </c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  <c r="IT97" s="58"/>
      <c r="IU97" s="58"/>
    </row>
    <row r="98" spans="1:255" x14ac:dyDescent="0.25">
      <c r="A98" s="41" t="s">
        <v>196</v>
      </c>
      <c r="B98" s="23" t="s">
        <v>197</v>
      </c>
      <c r="C98" s="9">
        <v>0</v>
      </c>
      <c r="D98" s="9">
        <v>-41.1</v>
      </c>
      <c r="E98" s="9">
        <v>66</v>
      </c>
      <c r="F98" s="9" t="s">
        <v>23</v>
      </c>
      <c r="G98" s="9">
        <f t="shared" si="6"/>
        <v>-62.27272727272728</v>
      </c>
      <c r="H98" s="8">
        <f t="shared" si="7"/>
        <v>-41.1</v>
      </c>
      <c r="I98" s="9">
        <f t="shared" si="4"/>
        <v>-107.1</v>
      </c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  <c r="IT98" s="58"/>
      <c r="IU98" s="58"/>
    </row>
    <row r="99" spans="1:255" x14ac:dyDescent="0.25">
      <c r="A99" s="41" t="s">
        <v>198</v>
      </c>
      <c r="B99" s="23" t="s">
        <v>194</v>
      </c>
      <c r="C99" s="29">
        <v>9517.7999999999993</v>
      </c>
      <c r="D99" s="29">
        <v>9501.7999999999993</v>
      </c>
      <c r="E99" s="29">
        <v>4602.8</v>
      </c>
      <c r="F99" s="9">
        <f t="shared" si="5"/>
        <v>99.831893925066723</v>
      </c>
      <c r="G99" s="9" t="s">
        <v>199</v>
      </c>
      <c r="H99" s="8">
        <f t="shared" si="7"/>
        <v>-16</v>
      </c>
      <c r="I99" s="9">
        <f t="shared" si="4"/>
        <v>4898.9999999999991</v>
      </c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</row>
    <row r="100" spans="1:255" x14ac:dyDescent="0.25">
      <c r="A100" s="69" t="s">
        <v>200</v>
      </c>
      <c r="B100" s="70"/>
      <c r="C100" s="5">
        <f>C39+C48+C53+C58+C70+C97</f>
        <v>148688.6</v>
      </c>
      <c r="D100" s="5">
        <f>D39+D48+D53+D58+D70+D97</f>
        <v>149676.60000000003</v>
      </c>
      <c r="E100" s="5">
        <f>E39+E48+E53+E58+E70+E97</f>
        <v>156669.79999999999</v>
      </c>
      <c r="F100" s="5">
        <f t="shared" si="5"/>
        <v>100.6644759584797</v>
      </c>
      <c r="G100" s="5">
        <f t="shared" si="6"/>
        <v>95.536344592257123</v>
      </c>
      <c r="H100" s="14">
        <f t="shared" si="7"/>
        <v>988.0000000000291</v>
      </c>
      <c r="I100" s="5">
        <f t="shared" si="4"/>
        <v>-6993.1999999999534</v>
      </c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58"/>
      <c r="IM100" s="58"/>
      <c r="IN100" s="58"/>
      <c r="IO100" s="58"/>
      <c r="IP100" s="58"/>
      <c r="IQ100" s="58"/>
      <c r="IR100" s="58"/>
      <c r="IS100" s="58"/>
      <c r="IT100" s="58"/>
      <c r="IU100" s="58"/>
    </row>
    <row r="101" spans="1:255" ht="21" customHeight="1" x14ac:dyDescent="0.25">
      <c r="A101" s="3" t="s">
        <v>201</v>
      </c>
      <c r="B101" s="30" t="s">
        <v>202</v>
      </c>
      <c r="C101" s="5">
        <f>C38+C100</f>
        <v>1717659.4</v>
      </c>
      <c r="D101" s="5">
        <f>D38+D100</f>
        <v>1749464.1</v>
      </c>
      <c r="E101" s="5">
        <f>E38+E100</f>
        <v>1526818.4000000001</v>
      </c>
      <c r="F101" s="5">
        <f t="shared" si="5"/>
        <v>101.8516301893146</v>
      </c>
      <c r="G101" s="5">
        <f t="shared" si="6"/>
        <v>114.5823301579284</v>
      </c>
      <c r="H101" s="14">
        <f t="shared" si="7"/>
        <v>31804.700000000186</v>
      </c>
      <c r="I101" s="5">
        <f t="shared" si="4"/>
        <v>222645.69999999995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  <c r="IA101" s="58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8"/>
      <c r="IM101" s="58"/>
      <c r="IN101" s="58"/>
      <c r="IO101" s="58"/>
      <c r="IP101" s="58"/>
      <c r="IQ101" s="58"/>
      <c r="IR101" s="58"/>
      <c r="IS101" s="58"/>
      <c r="IT101" s="58"/>
      <c r="IU101" s="58"/>
    </row>
    <row r="102" spans="1:255" ht="33.75" customHeight="1" x14ac:dyDescent="0.25">
      <c r="A102" s="3" t="s">
        <v>203</v>
      </c>
      <c r="B102" s="31" t="s">
        <v>204</v>
      </c>
      <c r="C102" s="5">
        <f>C103+C107+C127+C145</f>
        <v>3863921.6999999993</v>
      </c>
      <c r="D102" s="5">
        <f>D103+D107+D127+D145</f>
        <v>3812930.6</v>
      </c>
      <c r="E102" s="5">
        <f>E103+E107+E127+E145</f>
        <v>3498832.4000000008</v>
      </c>
      <c r="F102" s="5">
        <f t="shared" si="5"/>
        <v>98.680327813061041</v>
      </c>
      <c r="G102" s="5">
        <f t="shared" si="6"/>
        <v>108.97722908933846</v>
      </c>
      <c r="H102" s="14">
        <f t="shared" si="7"/>
        <v>-50991.099999999162</v>
      </c>
      <c r="I102" s="5">
        <f t="shared" si="4"/>
        <v>314098.19999999925</v>
      </c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  <c r="HP102" s="58"/>
      <c r="HQ102" s="58"/>
      <c r="HR102" s="58"/>
      <c r="HS102" s="58"/>
      <c r="HT102" s="58"/>
      <c r="HU102" s="58"/>
      <c r="HV102" s="58"/>
      <c r="HW102" s="58"/>
      <c r="HX102" s="58"/>
      <c r="HY102" s="58"/>
      <c r="HZ102" s="58"/>
      <c r="IA102" s="58"/>
      <c r="IB102" s="58"/>
      <c r="IC102" s="58"/>
      <c r="ID102" s="58"/>
      <c r="IE102" s="58"/>
      <c r="IF102" s="58"/>
      <c r="IG102" s="58"/>
      <c r="IH102" s="58"/>
      <c r="II102" s="58"/>
      <c r="IJ102" s="58"/>
      <c r="IK102" s="58"/>
      <c r="IL102" s="58"/>
      <c r="IM102" s="58"/>
      <c r="IN102" s="58"/>
      <c r="IO102" s="58"/>
      <c r="IP102" s="58"/>
      <c r="IQ102" s="58"/>
      <c r="IR102" s="58"/>
      <c r="IS102" s="58"/>
      <c r="IT102" s="58"/>
      <c r="IU102" s="58"/>
    </row>
    <row r="103" spans="1:255" ht="31.5" x14ac:dyDescent="0.25">
      <c r="A103" s="3" t="s">
        <v>205</v>
      </c>
      <c r="B103" s="32" t="s">
        <v>206</v>
      </c>
      <c r="C103" s="5">
        <f>SUM(C104:C106)</f>
        <v>528566.6</v>
      </c>
      <c r="D103" s="5">
        <f>SUM(D104:D106)</f>
        <v>516041.8</v>
      </c>
      <c r="E103" s="5">
        <f>SUM(E104:E106)</f>
        <v>430395.8</v>
      </c>
      <c r="F103" s="5">
        <f t="shared" si="5"/>
        <v>97.63042159682432</v>
      </c>
      <c r="G103" s="5">
        <f t="shared" si="6"/>
        <v>119.89935775395577</v>
      </c>
      <c r="H103" s="14">
        <f t="shared" si="7"/>
        <v>-12524.799999999988</v>
      </c>
      <c r="I103" s="5">
        <f t="shared" si="4"/>
        <v>85646</v>
      </c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8"/>
      <c r="IR103" s="58"/>
      <c r="IS103" s="58"/>
      <c r="IT103" s="58"/>
      <c r="IU103" s="58"/>
    </row>
    <row r="104" spans="1:255" ht="31.5" x14ac:dyDescent="0.25">
      <c r="A104" s="41" t="s">
        <v>207</v>
      </c>
      <c r="B104" s="33" t="s">
        <v>208</v>
      </c>
      <c r="C104" s="9">
        <v>248026</v>
      </c>
      <c r="D104" s="9">
        <v>248026</v>
      </c>
      <c r="E104" s="9">
        <v>260830</v>
      </c>
      <c r="F104" s="9">
        <f t="shared" si="5"/>
        <v>100</v>
      </c>
      <c r="G104" s="9">
        <f t="shared" si="6"/>
        <v>95.091055476747314</v>
      </c>
      <c r="H104" s="8">
        <f t="shared" si="7"/>
        <v>0</v>
      </c>
      <c r="I104" s="9">
        <f t="shared" si="4"/>
        <v>-12804</v>
      </c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  <c r="HZ104" s="58"/>
      <c r="IA104" s="58"/>
      <c r="IB104" s="58"/>
      <c r="IC104" s="58"/>
      <c r="ID104" s="58"/>
      <c r="IE104" s="58"/>
      <c r="IF104" s="58"/>
      <c r="IG104" s="58"/>
      <c r="IH104" s="58"/>
      <c r="II104" s="58"/>
      <c r="IJ104" s="58"/>
      <c r="IK104" s="58"/>
      <c r="IL104" s="58"/>
      <c r="IM104" s="58"/>
      <c r="IN104" s="58"/>
      <c r="IO104" s="58"/>
      <c r="IP104" s="58"/>
      <c r="IQ104" s="58"/>
      <c r="IR104" s="58"/>
      <c r="IS104" s="58"/>
      <c r="IT104" s="58"/>
      <c r="IU104" s="58"/>
    </row>
    <row r="105" spans="1:255" ht="39.75" customHeight="1" x14ac:dyDescent="0.25">
      <c r="A105" s="41" t="s">
        <v>209</v>
      </c>
      <c r="B105" s="33" t="s">
        <v>210</v>
      </c>
      <c r="C105" s="9">
        <v>183125.4</v>
      </c>
      <c r="D105" s="9">
        <v>170600.6</v>
      </c>
      <c r="E105" s="9">
        <v>169565.8</v>
      </c>
      <c r="F105" s="9">
        <f t="shared" si="5"/>
        <v>93.160533710779617</v>
      </c>
      <c r="G105" s="9">
        <f t="shared" si="6"/>
        <v>100.61026456986019</v>
      </c>
      <c r="H105" s="8">
        <f t="shared" si="7"/>
        <v>-12524.799999999988</v>
      </c>
      <c r="I105" s="9">
        <f t="shared" si="4"/>
        <v>1034.8000000000175</v>
      </c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  <c r="HP105" s="58"/>
      <c r="HQ105" s="58"/>
      <c r="HR105" s="58"/>
      <c r="HS105" s="58"/>
      <c r="HT105" s="58"/>
      <c r="HU105" s="58"/>
      <c r="HV105" s="58"/>
      <c r="HW105" s="58"/>
      <c r="HX105" s="58"/>
      <c r="HY105" s="58"/>
      <c r="HZ105" s="58"/>
      <c r="IA105" s="58"/>
      <c r="IB105" s="58"/>
      <c r="IC105" s="58"/>
      <c r="ID105" s="58"/>
      <c r="IE105" s="58"/>
      <c r="IF105" s="58"/>
      <c r="IG105" s="58"/>
      <c r="IH105" s="58"/>
      <c r="II105" s="58"/>
      <c r="IJ105" s="58"/>
      <c r="IK105" s="58"/>
      <c r="IL105" s="58"/>
      <c r="IM105" s="58"/>
      <c r="IN105" s="58"/>
      <c r="IO105" s="58"/>
      <c r="IP105" s="58"/>
      <c r="IQ105" s="58"/>
      <c r="IR105" s="58"/>
      <c r="IS105" s="58"/>
      <c r="IT105" s="58"/>
      <c r="IU105" s="58"/>
    </row>
    <row r="106" spans="1:255" ht="50.25" customHeight="1" x14ac:dyDescent="0.25">
      <c r="A106" s="41" t="s">
        <v>211</v>
      </c>
      <c r="B106" s="33" t="s">
        <v>212</v>
      </c>
      <c r="C106" s="9">
        <v>97415.2</v>
      </c>
      <c r="D106" s="9">
        <v>97415.2</v>
      </c>
      <c r="E106" s="9">
        <v>0</v>
      </c>
      <c r="F106" s="9">
        <f t="shared" si="5"/>
        <v>100</v>
      </c>
      <c r="G106" s="9" t="s">
        <v>23</v>
      </c>
      <c r="H106" s="8">
        <f t="shared" si="7"/>
        <v>0</v>
      </c>
      <c r="I106" s="9">
        <f t="shared" si="4"/>
        <v>97415.2</v>
      </c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  <c r="HP106" s="58"/>
      <c r="HQ106" s="58"/>
      <c r="HR106" s="58"/>
      <c r="HS106" s="58"/>
      <c r="HT106" s="58"/>
      <c r="HU106" s="58"/>
      <c r="HV106" s="58"/>
      <c r="HW106" s="58"/>
      <c r="HX106" s="58"/>
      <c r="HY106" s="58"/>
      <c r="HZ106" s="58"/>
      <c r="IA106" s="58"/>
      <c r="IB106" s="58"/>
      <c r="IC106" s="58"/>
      <c r="ID106" s="58"/>
      <c r="IE106" s="58"/>
      <c r="IF106" s="58"/>
      <c r="IG106" s="58"/>
      <c r="IH106" s="58"/>
      <c r="II106" s="58"/>
      <c r="IJ106" s="58"/>
      <c r="IK106" s="58"/>
      <c r="IL106" s="58"/>
      <c r="IM106" s="58"/>
      <c r="IN106" s="58"/>
      <c r="IO106" s="58"/>
      <c r="IP106" s="58"/>
      <c r="IQ106" s="58"/>
      <c r="IR106" s="58"/>
      <c r="IS106" s="58"/>
      <c r="IT106" s="58"/>
      <c r="IU106" s="58"/>
    </row>
    <row r="107" spans="1:255" ht="36.75" customHeight="1" x14ac:dyDescent="0.25">
      <c r="A107" s="34" t="s">
        <v>213</v>
      </c>
      <c r="B107" s="35" t="s">
        <v>214</v>
      </c>
      <c r="C107" s="5">
        <f>SUM(C108:C126)</f>
        <v>577017.49999999988</v>
      </c>
      <c r="D107" s="5">
        <f>SUM(D108:D126)</f>
        <v>554267.79999999993</v>
      </c>
      <c r="E107" s="5">
        <f>SUM(E108:E126)</f>
        <v>449501.00000000006</v>
      </c>
      <c r="F107" s="5">
        <f t="shared" si="5"/>
        <v>96.057363944767715</v>
      </c>
      <c r="G107" s="5">
        <f t="shared" si="6"/>
        <v>123.30735637962982</v>
      </c>
      <c r="H107" s="14">
        <f t="shared" si="7"/>
        <v>-22749.699999999953</v>
      </c>
      <c r="I107" s="5">
        <f t="shared" si="4"/>
        <v>104766.79999999987</v>
      </c>
    </row>
    <row r="108" spans="1:255" ht="64.5" customHeight="1" x14ac:dyDescent="0.25">
      <c r="A108" s="41" t="s">
        <v>215</v>
      </c>
      <c r="B108" s="7" t="s">
        <v>216</v>
      </c>
      <c r="C108" s="9">
        <v>132619.29999999999</v>
      </c>
      <c r="D108" s="9">
        <v>132619.29999999999</v>
      </c>
      <c r="E108" s="9">
        <v>78793.7</v>
      </c>
      <c r="F108" s="9">
        <f t="shared" si="5"/>
        <v>100</v>
      </c>
      <c r="G108" s="9">
        <f t="shared" si="6"/>
        <v>168.31206048199283</v>
      </c>
      <c r="H108" s="8">
        <f t="shared" si="7"/>
        <v>0</v>
      </c>
      <c r="I108" s="9">
        <f t="shared" si="4"/>
        <v>53825.599999999991</v>
      </c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  <c r="IA108" s="58"/>
      <c r="IB108" s="58"/>
      <c r="IC108" s="58"/>
      <c r="ID108" s="58"/>
      <c r="IE108" s="58"/>
      <c r="IF108" s="58"/>
      <c r="IG108" s="58"/>
      <c r="IH108" s="58"/>
      <c r="II108" s="58"/>
      <c r="IJ108" s="58"/>
      <c r="IK108" s="58"/>
      <c r="IL108" s="58"/>
      <c r="IM108" s="58"/>
      <c r="IN108" s="58"/>
      <c r="IO108" s="58"/>
      <c r="IP108" s="58"/>
      <c r="IQ108" s="58"/>
      <c r="IR108" s="58"/>
      <c r="IS108" s="58"/>
      <c r="IT108" s="58"/>
      <c r="IU108" s="58"/>
    </row>
    <row r="109" spans="1:255" ht="38.25" customHeight="1" x14ac:dyDescent="0.25">
      <c r="A109" s="2" t="s">
        <v>217</v>
      </c>
      <c r="B109" s="7" t="s">
        <v>218</v>
      </c>
      <c r="C109" s="9">
        <v>5371</v>
      </c>
      <c r="D109" s="9">
        <v>5371</v>
      </c>
      <c r="E109" s="9">
        <v>0</v>
      </c>
      <c r="F109" s="9">
        <f t="shared" si="5"/>
        <v>100</v>
      </c>
      <c r="G109" s="9" t="s">
        <v>23</v>
      </c>
      <c r="H109" s="8">
        <f t="shared" si="7"/>
        <v>0</v>
      </c>
      <c r="I109" s="9">
        <f t="shared" si="4"/>
        <v>5371</v>
      </c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  <c r="IA109" s="58"/>
      <c r="IB109" s="58"/>
      <c r="IC109" s="58"/>
      <c r="ID109" s="58"/>
      <c r="IE109" s="58"/>
      <c r="IF109" s="58"/>
      <c r="IG109" s="58"/>
      <c r="IH109" s="58"/>
      <c r="II109" s="58"/>
      <c r="IJ109" s="58"/>
      <c r="IK109" s="58"/>
      <c r="IL109" s="58"/>
      <c r="IM109" s="58"/>
      <c r="IN109" s="58"/>
      <c r="IO109" s="58"/>
      <c r="IP109" s="58"/>
      <c r="IQ109" s="58"/>
      <c r="IR109" s="58"/>
      <c r="IS109" s="58"/>
      <c r="IT109" s="58"/>
      <c r="IU109" s="58"/>
    </row>
    <row r="110" spans="1:255" ht="107.25" customHeight="1" x14ac:dyDescent="0.25">
      <c r="A110" s="2" t="s">
        <v>219</v>
      </c>
      <c r="B110" s="7" t="s">
        <v>220</v>
      </c>
      <c r="C110" s="9">
        <v>65486.5</v>
      </c>
      <c r="D110" s="9">
        <v>55516.800000000003</v>
      </c>
      <c r="E110" s="9">
        <v>0</v>
      </c>
      <c r="F110" s="9">
        <f t="shared" si="5"/>
        <v>84.775946187382132</v>
      </c>
      <c r="G110" s="9" t="s">
        <v>23</v>
      </c>
      <c r="H110" s="8">
        <f t="shared" si="7"/>
        <v>-9969.6999999999971</v>
      </c>
      <c r="I110" s="9">
        <f t="shared" si="4"/>
        <v>55516.800000000003</v>
      </c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  <c r="IA110" s="58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8"/>
      <c r="IM110" s="58"/>
      <c r="IN110" s="58"/>
      <c r="IO110" s="58"/>
      <c r="IP110" s="58"/>
      <c r="IQ110" s="58"/>
      <c r="IR110" s="58"/>
      <c r="IS110" s="58"/>
      <c r="IT110" s="58"/>
      <c r="IU110" s="58"/>
    </row>
    <row r="111" spans="1:255" ht="84.75" customHeight="1" x14ac:dyDescent="0.25">
      <c r="A111" s="2" t="s">
        <v>221</v>
      </c>
      <c r="B111" s="7" t="s">
        <v>222</v>
      </c>
      <c r="C111" s="9">
        <v>16371.6</v>
      </c>
      <c r="D111" s="9">
        <v>16371.6</v>
      </c>
      <c r="E111" s="9">
        <v>0</v>
      </c>
      <c r="F111" s="9">
        <f t="shared" si="5"/>
        <v>100</v>
      </c>
      <c r="G111" s="9" t="s">
        <v>23</v>
      </c>
      <c r="H111" s="8">
        <f t="shared" si="7"/>
        <v>0</v>
      </c>
      <c r="I111" s="9">
        <f t="shared" si="4"/>
        <v>16371.6</v>
      </c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  <c r="IA111" s="58"/>
      <c r="IB111" s="58"/>
      <c r="IC111" s="58"/>
      <c r="ID111" s="58"/>
      <c r="IE111" s="58"/>
      <c r="IF111" s="58"/>
      <c r="IG111" s="58"/>
      <c r="IH111" s="58"/>
      <c r="II111" s="58"/>
      <c r="IJ111" s="58"/>
      <c r="IK111" s="58"/>
      <c r="IL111" s="58"/>
      <c r="IM111" s="58"/>
      <c r="IN111" s="58"/>
      <c r="IO111" s="58"/>
      <c r="IP111" s="58"/>
      <c r="IQ111" s="58"/>
      <c r="IR111" s="58"/>
      <c r="IS111" s="58"/>
      <c r="IT111" s="58"/>
      <c r="IU111" s="58"/>
    </row>
    <row r="112" spans="1:255" ht="47.25" x14ac:dyDescent="0.25">
      <c r="A112" s="10" t="s">
        <v>223</v>
      </c>
      <c r="B112" s="7" t="s">
        <v>224</v>
      </c>
      <c r="C112" s="9">
        <v>2822.8</v>
      </c>
      <c r="D112" s="9">
        <v>2822.8</v>
      </c>
      <c r="E112" s="9">
        <v>1040.0999999999999</v>
      </c>
      <c r="F112" s="9">
        <f t="shared" si="5"/>
        <v>100</v>
      </c>
      <c r="G112" s="9" t="s">
        <v>121</v>
      </c>
      <c r="H112" s="8">
        <f t="shared" si="7"/>
        <v>0</v>
      </c>
      <c r="I112" s="9">
        <f t="shared" si="4"/>
        <v>1782.7000000000003</v>
      </c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/>
      <c r="IQ112" s="58"/>
      <c r="IR112" s="58"/>
      <c r="IS112" s="58"/>
      <c r="IT112" s="58"/>
      <c r="IU112" s="58"/>
    </row>
    <row r="113" spans="1:255" ht="63" x14ac:dyDescent="0.25">
      <c r="A113" s="41" t="s">
        <v>225</v>
      </c>
      <c r="B113" s="7" t="s">
        <v>226</v>
      </c>
      <c r="C113" s="9">
        <v>6204</v>
      </c>
      <c r="D113" s="9">
        <v>6204</v>
      </c>
      <c r="E113" s="9">
        <v>7250.6</v>
      </c>
      <c r="F113" s="9">
        <f t="shared" si="5"/>
        <v>100</v>
      </c>
      <c r="G113" s="9">
        <f t="shared" si="6"/>
        <v>85.565332524204891</v>
      </c>
      <c r="H113" s="8">
        <f t="shared" si="7"/>
        <v>0</v>
      </c>
      <c r="I113" s="9">
        <f t="shared" si="4"/>
        <v>-1046.6000000000004</v>
      </c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  <c r="HW113" s="58"/>
      <c r="HX113" s="58"/>
      <c r="HY113" s="58"/>
      <c r="HZ113" s="58"/>
      <c r="IA113" s="58"/>
      <c r="IB113" s="58"/>
      <c r="IC113" s="58"/>
      <c r="ID113" s="58"/>
      <c r="IE113" s="58"/>
      <c r="IF113" s="58"/>
      <c r="IG113" s="58"/>
      <c r="IH113" s="58"/>
      <c r="II113" s="58"/>
      <c r="IJ113" s="58"/>
      <c r="IK113" s="58"/>
      <c r="IL113" s="58"/>
      <c r="IM113" s="58"/>
      <c r="IN113" s="58"/>
      <c r="IO113" s="58"/>
      <c r="IP113" s="58"/>
      <c r="IQ113" s="58"/>
      <c r="IR113" s="58"/>
      <c r="IS113" s="58"/>
      <c r="IT113" s="58"/>
      <c r="IU113" s="58"/>
    </row>
    <row r="114" spans="1:255" ht="63" customHeight="1" x14ac:dyDescent="0.25">
      <c r="A114" s="41" t="s">
        <v>227</v>
      </c>
      <c r="B114" s="7" t="s">
        <v>228</v>
      </c>
      <c r="C114" s="9">
        <v>6717.5</v>
      </c>
      <c r="D114" s="9">
        <v>6717.5</v>
      </c>
      <c r="E114" s="9">
        <v>0</v>
      </c>
      <c r="F114" s="9">
        <f t="shared" si="5"/>
        <v>100</v>
      </c>
      <c r="G114" s="9" t="s">
        <v>23</v>
      </c>
      <c r="H114" s="8">
        <f t="shared" si="7"/>
        <v>0</v>
      </c>
      <c r="I114" s="9">
        <f t="shared" si="4"/>
        <v>6717.5</v>
      </c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/>
      <c r="IQ114" s="58"/>
      <c r="IR114" s="58"/>
      <c r="IS114" s="58"/>
      <c r="IT114" s="58"/>
      <c r="IU114" s="58"/>
    </row>
    <row r="115" spans="1:255" ht="51.75" customHeight="1" x14ac:dyDescent="0.25">
      <c r="A115" s="41" t="s">
        <v>229</v>
      </c>
      <c r="B115" s="7" t="s">
        <v>230</v>
      </c>
      <c r="C115" s="9">
        <v>41666.699999999997</v>
      </c>
      <c r="D115" s="9">
        <v>32208.1</v>
      </c>
      <c r="E115" s="9">
        <v>0</v>
      </c>
      <c r="F115" s="9">
        <f t="shared" si="5"/>
        <v>77.299378160497483</v>
      </c>
      <c r="G115" s="9" t="s">
        <v>23</v>
      </c>
      <c r="H115" s="8">
        <f t="shared" si="7"/>
        <v>-9458.5999999999985</v>
      </c>
      <c r="I115" s="9">
        <f t="shared" si="4"/>
        <v>32208.1</v>
      </c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  <c r="HW115" s="58"/>
      <c r="HX115" s="58"/>
      <c r="HY115" s="58"/>
      <c r="HZ115" s="58"/>
      <c r="IA115" s="58"/>
      <c r="IB115" s="58"/>
      <c r="IC115" s="58"/>
      <c r="ID115" s="58"/>
      <c r="IE115" s="58"/>
      <c r="IF115" s="58"/>
      <c r="IG115" s="58"/>
      <c r="IH115" s="58"/>
      <c r="II115" s="58"/>
      <c r="IJ115" s="58"/>
      <c r="IK115" s="58"/>
      <c r="IL115" s="58"/>
      <c r="IM115" s="58"/>
      <c r="IN115" s="58"/>
      <c r="IO115" s="58"/>
      <c r="IP115" s="58"/>
      <c r="IQ115" s="58"/>
      <c r="IR115" s="58"/>
      <c r="IS115" s="58"/>
      <c r="IT115" s="58"/>
      <c r="IU115" s="58"/>
    </row>
    <row r="116" spans="1:255" ht="63" customHeight="1" x14ac:dyDescent="0.25">
      <c r="A116" s="41" t="s">
        <v>231</v>
      </c>
      <c r="B116" s="7" t="s">
        <v>232</v>
      </c>
      <c r="C116" s="9">
        <v>34942.300000000003</v>
      </c>
      <c r="D116" s="9">
        <v>34942.300000000003</v>
      </c>
      <c r="E116" s="9">
        <v>0</v>
      </c>
      <c r="F116" s="9">
        <f t="shared" si="5"/>
        <v>100</v>
      </c>
      <c r="G116" s="9" t="s">
        <v>23</v>
      </c>
      <c r="H116" s="8">
        <f t="shared" si="7"/>
        <v>0</v>
      </c>
      <c r="I116" s="9">
        <f t="shared" si="4"/>
        <v>34942.300000000003</v>
      </c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</row>
    <row r="117" spans="1:255" ht="55.5" customHeight="1" x14ac:dyDescent="0.25">
      <c r="A117" s="41" t="s">
        <v>233</v>
      </c>
      <c r="B117" s="7" t="s">
        <v>234</v>
      </c>
      <c r="C117" s="9">
        <v>3360.8</v>
      </c>
      <c r="D117" s="9">
        <v>3360.8</v>
      </c>
      <c r="E117" s="9">
        <v>0</v>
      </c>
      <c r="F117" s="9">
        <f t="shared" si="5"/>
        <v>100</v>
      </c>
      <c r="G117" s="9" t="s">
        <v>23</v>
      </c>
      <c r="H117" s="8">
        <f t="shared" si="7"/>
        <v>0</v>
      </c>
      <c r="I117" s="9">
        <f t="shared" si="4"/>
        <v>3360.8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</row>
    <row r="118" spans="1:255" ht="33" customHeight="1" x14ac:dyDescent="0.25">
      <c r="A118" s="10" t="s">
        <v>235</v>
      </c>
      <c r="B118" s="7" t="s">
        <v>236</v>
      </c>
      <c r="C118" s="9">
        <v>690.1</v>
      </c>
      <c r="D118" s="9">
        <v>690.1</v>
      </c>
      <c r="E118" s="9">
        <v>1237.3</v>
      </c>
      <c r="F118" s="9">
        <f t="shared" si="5"/>
        <v>100</v>
      </c>
      <c r="G118" s="9">
        <f t="shared" si="6"/>
        <v>55.774670653843053</v>
      </c>
      <c r="H118" s="8">
        <f t="shared" si="7"/>
        <v>0</v>
      </c>
      <c r="I118" s="9">
        <f t="shared" si="4"/>
        <v>-547.19999999999993</v>
      </c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</row>
    <row r="119" spans="1:255" ht="50.25" customHeight="1" x14ac:dyDescent="0.25">
      <c r="A119" s="41" t="s">
        <v>237</v>
      </c>
      <c r="B119" s="7" t="s">
        <v>238</v>
      </c>
      <c r="C119" s="9">
        <v>0</v>
      </c>
      <c r="D119" s="9">
        <v>0</v>
      </c>
      <c r="E119" s="9">
        <v>5268</v>
      </c>
      <c r="F119" s="9" t="s">
        <v>23</v>
      </c>
      <c r="G119" s="9">
        <f t="shared" si="6"/>
        <v>0</v>
      </c>
      <c r="H119" s="8">
        <f t="shared" si="7"/>
        <v>0</v>
      </c>
      <c r="I119" s="9">
        <f t="shared" si="4"/>
        <v>-5268</v>
      </c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</row>
    <row r="120" spans="1:255" ht="64.5" customHeight="1" x14ac:dyDescent="0.25">
      <c r="A120" s="41" t="s">
        <v>239</v>
      </c>
      <c r="B120" s="7" t="s">
        <v>240</v>
      </c>
      <c r="C120" s="9">
        <v>56545.599999999999</v>
      </c>
      <c r="D120" s="9">
        <v>56543.7</v>
      </c>
      <c r="E120" s="9">
        <v>59937.1</v>
      </c>
      <c r="F120" s="9">
        <f t="shared" si="5"/>
        <v>99.996639880026024</v>
      </c>
      <c r="G120" s="9">
        <f t="shared" si="6"/>
        <v>94.338398087328216</v>
      </c>
      <c r="H120" s="8">
        <f t="shared" si="7"/>
        <v>-1.9000000000014552</v>
      </c>
      <c r="I120" s="9">
        <f t="shared" si="4"/>
        <v>-3393.4000000000015</v>
      </c>
      <c r="J120" s="52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  <c r="IS120" s="52"/>
      <c r="IT120" s="52"/>
      <c r="IU120" s="52"/>
    </row>
    <row r="121" spans="1:255" ht="31.5" x14ac:dyDescent="0.25">
      <c r="A121" s="41" t="s">
        <v>241</v>
      </c>
      <c r="B121" s="7" t="s">
        <v>242</v>
      </c>
      <c r="C121" s="9">
        <v>41900</v>
      </c>
      <c r="D121" s="9">
        <v>41838.9</v>
      </c>
      <c r="E121" s="9">
        <v>69077.600000000006</v>
      </c>
      <c r="F121" s="9">
        <f t="shared" si="5"/>
        <v>99.854176610978527</v>
      </c>
      <c r="G121" s="9">
        <f t="shared" si="6"/>
        <v>60.56796993526121</v>
      </c>
      <c r="H121" s="8">
        <f t="shared" si="7"/>
        <v>-61.099999999998545</v>
      </c>
      <c r="I121" s="9">
        <f t="shared" si="4"/>
        <v>-27238.700000000004</v>
      </c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  <c r="IS121" s="52"/>
      <c r="IT121" s="52"/>
      <c r="IU121" s="52"/>
    </row>
    <row r="122" spans="1:255" x14ac:dyDescent="0.25">
      <c r="A122" s="41" t="s">
        <v>243</v>
      </c>
      <c r="B122" s="7" t="s">
        <v>244</v>
      </c>
      <c r="C122" s="9">
        <v>29796.2</v>
      </c>
      <c r="D122" s="9">
        <v>26537.8</v>
      </c>
      <c r="E122" s="9">
        <v>1647</v>
      </c>
      <c r="F122" s="9">
        <f t="shared" si="5"/>
        <v>89.064377336707352</v>
      </c>
      <c r="G122" s="9" t="s">
        <v>245</v>
      </c>
      <c r="H122" s="8">
        <f t="shared" si="7"/>
        <v>-3258.4000000000015</v>
      </c>
      <c r="I122" s="9">
        <f t="shared" si="4"/>
        <v>24890.799999999999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</row>
    <row r="123" spans="1:255" ht="63" x14ac:dyDescent="0.25">
      <c r="A123" s="41" t="s">
        <v>246</v>
      </c>
      <c r="B123" s="7" t="s">
        <v>247</v>
      </c>
      <c r="C123" s="8">
        <v>0</v>
      </c>
      <c r="D123" s="8">
        <v>0</v>
      </c>
      <c r="E123" s="8">
        <v>168094.8</v>
      </c>
      <c r="F123" s="9" t="s">
        <v>23</v>
      </c>
      <c r="G123" s="9">
        <f t="shared" si="6"/>
        <v>0</v>
      </c>
      <c r="H123" s="8">
        <f t="shared" si="7"/>
        <v>0</v>
      </c>
      <c r="I123" s="9">
        <f t="shared" si="4"/>
        <v>-168094.8</v>
      </c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</row>
    <row r="124" spans="1:255" x14ac:dyDescent="0.25">
      <c r="A124" s="41" t="s">
        <v>248</v>
      </c>
      <c r="B124" s="23" t="s">
        <v>249</v>
      </c>
      <c r="C124" s="9">
        <v>21971</v>
      </c>
      <c r="D124" s="9">
        <v>21971</v>
      </c>
      <c r="E124" s="9">
        <v>18633.7</v>
      </c>
      <c r="F124" s="9">
        <f t="shared" si="5"/>
        <v>100</v>
      </c>
      <c r="G124" s="9">
        <f t="shared" si="6"/>
        <v>117.9100232374676</v>
      </c>
      <c r="H124" s="8">
        <f t="shared" si="7"/>
        <v>0</v>
      </c>
      <c r="I124" s="9">
        <f t="shared" si="4"/>
        <v>3337.2999999999993</v>
      </c>
    </row>
    <row r="125" spans="1:255" x14ac:dyDescent="0.25">
      <c r="A125" s="41" t="s">
        <v>250</v>
      </c>
      <c r="B125" s="23" t="s">
        <v>244</v>
      </c>
      <c r="C125" s="9">
        <v>53473.1</v>
      </c>
      <c r="D125" s="9">
        <v>53473.1</v>
      </c>
      <c r="E125" s="9">
        <v>6612.4</v>
      </c>
      <c r="F125" s="9">
        <f t="shared" si="5"/>
        <v>100</v>
      </c>
      <c r="G125" s="9" t="s">
        <v>251</v>
      </c>
      <c r="H125" s="8">
        <f t="shared" si="7"/>
        <v>0</v>
      </c>
      <c r="I125" s="9">
        <f t="shared" si="4"/>
        <v>46860.7</v>
      </c>
    </row>
    <row r="126" spans="1:255" x14ac:dyDescent="0.25">
      <c r="A126" s="41" t="s">
        <v>252</v>
      </c>
      <c r="B126" s="23" t="s">
        <v>244</v>
      </c>
      <c r="C126" s="9">
        <v>57079</v>
      </c>
      <c r="D126" s="9">
        <v>57079</v>
      </c>
      <c r="E126" s="9">
        <v>31908.7</v>
      </c>
      <c r="F126" s="9">
        <f t="shared" si="5"/>
        <v>100</v>
      </c>
      <c r="G126" s="9">
        <f t="shared" si="6"/>
        <v>178.88224841500906</v>
      </c>
      <c r="H126" s="8">
        <f t="shared" si="7"/>
        <v>0</v>
      </c>
      <c r="I126" s="9">
        <f t="shared" si="4"/>
        <v>25170.3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</row>
    <row r="127" spans="1:255" ht="31.5" x14ac:dyDescent="0.25">
      <c r="A127" s="3" t="s">
        <v>253</v>
      </c>
      <c r="B127" s="4" t="s">
        <v>254</v>
      </c>
      <c r="C127" s="5">
        <f>SUM(C128:C144)</f>
        <v>2721290.8</v>
      </c>
      <c r="D127" s="5">
        <f>SUM(D128:D144)</f>
        <v>2700581.6000000006</v>
      </c>
      <c r="E127" s="5">
        <f>SUM(E128:E144)</f>
        <v>2609359.2000000007</v>
      </c>
      <c r="F127" s="5">
        <f t="shared" si="5"/>
        <v>99.238993495292775</v>
      </c>
      <c r="G127" s="5">
        <f t="shared" si="6"/>
        <v>103.49596943188197</v>
      </c>
      <c r="H127" s="14">
        <f t="shared" si="7"/>
        <v>-20709.199999999255</v>
      </c>
      <c r="I127" s="5">
        <f t="shared" si="4"/>
        <v>91222.399999999907</v>
      </c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  <c r="IS127" s="52"/>
      <c r="IT127" s="52"/>
      <c r="IU127" s="52"/>
    </row>
    <row r="128" spans="1:255" ht="47.25" x14ac:dyDescent="0.25">
      <c r="A128" s="41" t="s">
        <v>255</v>
      </c>
      <c r="B128" s="7" t="s">
        <v>256</v>
      </c>
      <c r="C128" s="9">
        <v>8935.4</v>
      </c>
      <c r="D128" s="9">
        <v>8898.1</v>
      </c>
      <c r="E128" s="9">
        <v>8945</v>
      </c>
      <c r="F128" s="9">
        <f t="shared" si="5"/>
        <v>99.58255925867897</v>
      </c>
      <c r="G128" s="9">
        <f t="shared" si="6"/>
        <v>99.475684740078265</v>
      </c>
      <c r="H128" s="8">
        <f t="shared" si="7"/>
        <v>-37.299999999999272</v>
      </c>
      <c r="I128" s="9">
        <f t="shared" si="4"/>
        <v>-46.899999999999636</v>
      </c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  <c r="IS128" s="52"/>
      <c r="IT128" s="52"/>
      <c r="IU128" s="52"/>
    </row>
    <row r="129" spans="1:255" ht="47.25" x14ac:dyDescent="0.25">
      <c r="A129" s="41" t="s">
        <v>257</v>
      </c>
      <c r="B129" s="7" t="s">
        <v>258</v>
      </c>
      <c r="C129" s="9">
        <v>213741.1</v>
      </c>
      <c r="D129" s="9">
        <v>213741.1</v>
      </c>
      <c r="E129" s="9">
        <v>197300</v>
      </c>
      <c r="F129" s="9">
        <f t="shared" si="5"/>
        <v>100</v>
      </c>
      <c r="G129" s="9">
        <f t="shared" si="6"/>
        <v>108.33304612265586</v>
      </c>
      <c r="H129" s="8">
        <f t="shared" si="7"/>
        <v>0</v>
      </c>
      <c r="I129" s="9">
        <f t="shared" si="4"/>
        <v>16441.100000000006</v>
      </c>
    </row>
    <row r="130" spans="1:255" ht="38.25" customHeight="1" x14ac:dyDescent="0.25">
      <c r="A130" s="36" t="s">
        <v>259</v>
      </c>
      <c r="B130" s="37" t="s">
        <v>260</v>
      </c>
      <c r="C130" s="9">
        <v>3038.4</v>
      </c>
      <c r="D130" s="9">
        <v>3013.1</v>
      </c>
      <c r="E130" s="9">
        <v>2577.1999999999998</v>
      </c>
      <c r="F130" s="9">
        <f t="shared" si="5"/>
        <v>99.167324907846236</v>
      </c>
      <c r="G130" s="9">
        <f t="shared" si="6"/>
        <v>116.91370479590253</v>
      </c>
      <c r="H130" s="8">
        <f t="shared" si="7"/>
        <v>-25.300000000000182</v>
      </c>
      <c r="I130" s="9">
        <f t="shared" si="4"/>
        <v>435.90000000000009</v>
      </c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</row>
    <row r="131" spans="1:255" ht="31.5" x14ac:dyDescent="0.25">
      <c r="A131" s="36" t="s">
        <v>261</v>
      </c>
      <c r="B131" s="37" t="s">
        <v>260</v>
      </c>
      <c r="C131" s="9">
        <v>589359.6</v>
      </c>
      <c r="D131" s="9">
        <v>588160.69999999995</v>
      </c>
      <c r="E131" s="9">
        <v>557780</v>
      </c>
      <c r="F131" s="9">
        <f t="shared" si="5"/>
        <v>99.796575808725265</v>
      </c>
      <c r="G131" s="9">
        <f t="shared" si="6"/>
        <v>105.44671734375559</v>
      </c>
      <c r="H131" s="8">
        <f t="shared" si="7"/>
        <v>-1198.9000000000233</v>
      </c>
      <c r="I131" s="9">
        <f t="shared" si="4"/>
        <v>30380.699999999953</v>
      </c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</row>
    <row r="132" spans="1:255" ht="31.5" x14ac:dyDescent="0.25">
      <c r="A132" s="36" t="s">
        <v>262</v>
      </c>
      <c r="B132" s="37" t="s">
        <v>260</v>
      </c>
      <c r="C132" s="9">
        <v>1509920.6</v>
      </c>
      <c r="D132" s="9">
        <v>1509920.6</v>
      </c>
      <c r="E132" s="9">
        <v>1479493.8</v>
      </c>
      <c r="F132" s="9">
        <f t="shared" si="5"/>
        <v>100</v>
      </c>
      <c r="G132" s="9">
        <f t="shared" si="6"/>
        <v>102.05656826679504</v>
      </c>
      <c r="H132" s="8">
        <f t="shared" si="7"/>
        <v>0</v>
      </c>
      <c r="I132" s="9">
        <f t="shared" si="4"/>
        <v>30426.800000000047</v>
      </c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  <c r="IS132" s="52"/>
      <c r="IT132" s="52"/>
      <c r="IU132" s="52"/>
    </row>
    <row r="133" spans="1:255" ht="63" x14ac:dyDescent="0.25">
      <c r="A133" s="41" t="s">
        <v>263</v>
      </c>
      <c r="B133" s="7" t="s">
        <v>264</v>
      </c>
      <c r="C133" s="9">
        <v>90119.8</v>
      </c>
      <c r="D133" s="9">
        <v>88745.9</v>
      </c>
      <c r="E133" s="9">
        <v>73286.100000000006</v>
      </c>
      <c r="F133" s="9">
        <f t="shared" si="5"/>
        <v>98.475473758263988</v>
      </c>
      <c r="G133" s="9">
        <f t="shared" si="6"/>
        <v>121.09513263770344</v>
      </c>
      <c r="H133" s="8">
        <f t="shared" si="7"/>
        <v>-1373.9000000000087</v>
      </c>
      <c r="I133" s="9">
        <f t="shared" ref="I133:I161" si="8">D133-E133</f>
        <v>15459.799999999988</v>
      </c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</row>
    <row r="134" spans="1:255" ht="63" x14ac:dyDescent="0.25">
      <c r="A134" s="36" t="s">
        <v>265</v>
      </c>
      <c r="B134" s="7" t="s">
        <v>266</v>
      </c>
      <c r="C134" s="9">
        <v>23718.3</v>
      </c>
      <c r="D134" s="9">
        <v>23718.3</v>
      </c>
      <c r="E134" s="9">
        <v>31318.3</v>
      </c>
      <c r="F134" s="9">
        <f t="shared" ref="F134:F161" si="9">D134/C134*100</f>
        <v>100</v>
      </c>
      <c r="G134" s="9">
        <f t="shared" ref="G134:G161" si="10">D134/E134*100</f>
        <v>75.733037872426024</v>
      </c>
      <c r="H134" s="8">
        <f t="shared" ref="H134:H161" si="11">D134-C134</f>
        <v>0</v>
      </c>
      <c r="I134" s="9">
        <f t="shared" si="8"/>
        <v>-7600</v>
      </c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</row>
    <row r="135" spans="1:255" ht="63" x14ac:dyDescent="0.25">
      <c r="A135" s="38" t="s">
        <v>267</v>
      </c>
      <c r="B135" s="7" t="s">
        <v>268</v>
      </c>
      <c r="C135" s="9">
        <v>56994.2</v>
      </c>
      <c r="D135" s="9">
        <v>55788.5</v>
      </c>
      <c r="E135" s="9">
        <v>53392.7</v>
      </c>
      <c r="F135" s="9">
        <f t="shared" si="9"/>
        <v>97.884521582897904</v>
      </c>
      <c r="G135" s="9">
        <f t="shared" si="10"/>
        <v>104.48713026312586</v>
      </c>
      <c r="H135" s="8">
        <f t="shared" si="11"/>
        <v>-1205.6999999999971</v>
      </c>
      <c r="I135" s="9">
        <f t="shared" si="8"/>
        <v>2395.8000000000029</v>
      </c>
    </row>
    <row r="136" spans="1:255" ht="63" x14ac:dyDescent="0.25">
      <c r="A136" s="38" t="s">
        <v>269</v>
      </c>
      <c r="B136" s="7" t="s">
        <v>270</v>
      </c>
      <c r="C136" s="9">
        <v>24.8</v>
      </c>
      <c r="D136" s="9">
        <v>23.9</v>
      </c>
      <c r="E136" s="9">
        <v>19.2</v>
      </c>
      <c r="F136" s="9">
        <f t="shared" si="9"/>
        <v>96.370967741935473</v>
      </c>
      <c r="G136" s="9">
        <f t="shared" si="10"/>
        <v>124.47916666666667</v>
      </c>
      <c r="H136" s="8">
        <f t="shared" si="11"/>
        <v>-0.90000000000000213</v>
      </c>
      <c r="I136" s="9">
        <f t="shared" si="8"/>
        <v>4.6999999999999993</v>
      </c>
    </row>
    <row r="137" spans="1:255" ht="63" x14ac:dyDescent="0.25">
      <c r="A137" s="41" t="s">
        <v>271</v>
      </c>
      <c r="B137" s="7" t="s">
        <v>272</v>
      </c>
      <c r="C137" s="9">
        <v>1880.9</v>
      </c>
      <c r="D137" s="9">
        <v>1687.6</v>
      </c>
      <c r="E137" s="9">
        <v>1763.5</v>
      </c>
      <c r="F137" s="9">
        <f t="shared" si="9"/>
        <v>89.723004944441485</v>
      </c>
      <c r="G137" s="9">
        <f t="shared" si="10"/>
        <v>95.696058973631978</v>
      </c>
      <c r="H137" s="8">
        <f t="shared" si="11"/>
        <v>-193.30000000000018</v>
      </c>
      <c r="I137" s="9">
        <f t="shared" si="8"/>
        <v>-75.900000000000091</v>
      </c>
    </row>
    <row r="138" spans="1:255" ht="63" x14ac:dyDescent="0.25">
      <c r="A138" s="36" t="s">
        <v>273</v>
      </c>
      <c r="B138" s="37" t="s">
        <v>274</v>
      </c>
      <c r="C138" s="9">
        <v>14782.7</v>
      </c>
      <c r="D138" s="9">
        <v>14782.7</v>
      </c>
      <c r="E138" s="9">
        <v>14014.4</v>
      </c>
      <c r="F138" s="9">
        <f t="shared" si="9"/>
        <v>100</v>
      </c>
      <c r="G138" s="9">
        <f t="shared" si="10"/>
        <v>105.48221828975912</v>
      </c>
      <c r="H138" s="8">
        <f t="shared" si="11"/>
        <v>0</v>
      </c>
      <c r="I138" s="9">
        <f t="shared" si="8"/>
        <v>768.30000000000109</v>
      </c>
    </row>
    <row r="139" spans="1:255" ht="31.5" x14ac:dyDescent="0.25">
      <c r="A139" s="41" t="s">
        <v>275</v>
      </c>
      <c r="B139" s="37" t="s">
        <v>276</v>
      </c>
      <c r="C139" s="9">
        <v>97999</v>
      </c>
      <c r="D139" s="9">
        <v>87649.600000000006</v>
      </c>
      <c r="E139" s="9">
        <v>91851.4</v>
      </c>
      <c r="F139" s="9">
        <f t="shared" si="9"/>
        <v>89.439279992652985</v>
      </c>
      <c r="G139" s="9">
        <f t="shared" si="10"/>
        <v>95.425437173521587</v>
      </c>
      <c r="H139" s="8">
        <f t="shared" si="11"/>
        <v>-10349.399999999994</v>
      </c>
      <c r="I139" s="9">
        <f t="shared" si="8"/>
        <v>-4201.7999999999884</v>
      </c>
    </row>
    <row r="140" spans="1:255" ht="63" x14ac:dyDescent="0.25">
      <c r="A140" s="41" t="s">
        <v>277</v>
      </c>
      <c r="B140" s="7" t="s">
        <v>278</v>
      </c>
      <c r="C140" s="9">
        <v>50.8</v>
      </c>
      <c r="D140" s="9">
        <v>49.1</v>
      </c>
      <c r="E140" s="9">
        <v>47.1</v>
      </c>
      <c r="F140" s="9">
        <f t="shared" si="9"/>
        <v>96.653543307086622</v>
      </c>
      <c r="G140" s="9">
        <f t="shared" si="10"/>
        <v>104.24628450106157</v>
      </c>
      <c r="H140" s="8">
        <f t="shared" si="11"/>
        <v>-1.6999999999999957</v>
      </c>
      <c r="I140" s="9">
        <f t="shared" si="8"/>
        <v>2</v>
      </c>
    </row>
    <row r="141" spans="1:255" ht="94.5" x14ac:dyDescent="0.25">
      <c r="A141" s="41" t="s">
        <v>279</v>
      </c>
      <c r="B141" s="7" t="s">
        <v>280</v>
      </c>
      <c r="C141" s="9">
        <v>89452.4</v>
      </c>
      <c r="D141" s="9">
        <v>83129.600000000006</v>
      </c>
      <c r="E141" s="9">
        <v>74846</v>
      </c>
      <c r="F141" s="9">
        <f t="shared" si="9"/>
        <v>92.931659743058887</v>
      </c>
      <c r="G141" s="9">
        <f t="shared" si="10"/>
        <v>111.06752531865432</v>
      </c>
      <c r="H141" s="8">
        <f t="shared" si="11"/>
        <v>-6322.7999999999884</v>
      </c>
      <c r="I141" s="9">
        <f t="shared" si="8"/>
        <v>8283.6000000000058</v>
      </c>
    </row>
    <row r="142" spans="1:255" ht="47.25" x14ac:dyDescent="0.25">
      <c r="A142" s="41" t="s">
        <v>281</v>
      </c>
      <c r="B142" s="7" t="s">
        <v>282</v>
      </c>
      <c r="C142" s="9">
        <v>16042.1</v>
      </c>
      <c r="D142" s="9">
        <v>16042.1</v>
      </c>
      <c r="E142" s="9">
        <v>14190.2</v>
      </c>
      <c r="F142" s="9">
        <f t="shared" si="9"/>
        <v>100</v>
      </c>
      <c r="G142" s="9">
        <f t="shared" si="10"/>
        <v>113.05055601753322</v>
      </c>
      <c r="H142" s="8">
        <f t="shared" si="11"/>
        <v>0</v>
      </c>
      <c r="I142" s="9">
        <f t="shared" si="8"/>
        <v>1851.8999999999996</v>
      </c>
    </row>
    <row r="143" spans="1:255" ht="31.5" x14ac:dyDescent="0.25">
      <c r="A143" s="36" t="s">
        <v>283</v>
      </c>
      <c r="B143" s="37" t="s">
        <v>284</v>
      </c>
      <c r="C143" s="9">
        <v>5081.5</v>
      </c>
      <c r="D143" s="9">
        <v>5081.5</v>
      </c>
      <c r="E143" s="9">
        <v>8444.2000000000007</v>
      </c>
      <c r="F143" s="9">
        <f t="shared" si="9"/>
        <v>100</v>
      </c>
      <c r="G143" s="9">
        <f t="shared" si="10"/>
        <v>60.177399872101553</v>
      </c>
      <c r="H143" s="8">
        <f t="shared" si="11"/>
        <v>0</v>
      </c>
      <c r="I143" s="9">
        <f t="shared" si="8"/>
        <v>-3362.7000000000007</v>
      </c>
    </row>
    <row r="144" spans="1:255" ht="26.45" customHeight="1" x14ac:dyDescent="0.25">
      <c r="A144" s="41" t="s">
        <v>285</v>
      </c>
      <c r="B144" s="23" t="s">
        <v>286</v>
      </c>
      <c r="C144" s="9">
        <v>149.19999999999999</v>
      </c>
      <c r="D144" s="9">
        <v>149.19999999999999</v>
      </c>
      <c r="E144" s="9">
        <v>90.1</v>
      </c>
      <c r="F144" s="9">
        <f t="shared" si="9"/>
        <v>100</v>
      </c>
      <c r="G144" s="9">
        <f t="shared" si="10"/>
        <v>165.59378468368479</v>
      </c>
      <c r="H144" s="8">
        <f t="shared" si="11"/>
        <v>0</v>
      </c>
      <c r="I144" s="9">
        <f t="shared" si="8"/>
        <v>59.099999999999994</v>
      </c>
    </row>
    <row r="145" spans="1:255" x14ac:dyDescent="0.25">
      <c r="A145" s="3" t="s">
        <v>287</v>
      </c>
      <c r="B145" s="32" t="s">
        <v>288</v>
      </c>
      <c r="C145" s="5">
        <f>SUM(C146:C148)</f>
        <v>37046.800000000003</v>
      </c>
      <c r="D145" s="5">
        <f>SUM(D146:D148)</f>
        <v>42039.399999999994</v>
      </c>
      <c r="E145" s="5">
        <f>E146+E147</f>
        <v>9576.4</v>
      </c>
      <c r="F145" s="5">
        <f t="shared" si="9"/>
        <v>113.47646760313978</v>
      </c>
      <c r="G145" s="5" t="s">
        <v>289</v>
      </c>
      <c r="H145" s="8">
        <f t="shared" si="11"/>
        <v>4992.5999999999913</v>
      </c>
      <c r="I145" s="5">
        <f t="shared" si="8"/>
        <v>32462.999999999993</v>
      </c>
    </row>
    <row r="146" spans="1:255" ht="66" customHeight="1" x14ac:dyDescent="0.25">
      <c r="A146" s="10" t="s">
        <v>290</v>
      </c>
      <c r="B146" s="39" t="s">
        <v>291</v>
      </c>
      <c r="C146" s="9">
        <v>25363.8</v>
      </c>
      <c r="D146" s="9">
        <v>25363.8</v>
      </c>
      <c r="E146" s="9">
        <v>0</v>
      </c>
      <c r="F146" s="9">
        <f t="shared" si="9"/>
        <v>100</v>
      </c>
      <c r="G146" s="9" t="s">
        <v>23</v>
      </c>
      <c r="H146" s="8">
        <f t="shared" si="11"/>
        <v>0</v>
      </c>
      <c r="I146" s="9">
        <f t="shared" si="8"/>
        <v>25363.8</v>
      </c>
    </row>
    <row r="147" spans="1:255" ht="31.5" x14ac:dyDescent="0.25">
      <c r="A147" s="36" t="s">
        <v>292</v>
      </c>
      <c r="B147" s="39" t="s">
        <v>293</v>
      </c>
      <c r="C147" s="9">
        <v>5304</v>
      </c>
      <c r="D147" s="9">
        <v>4964.8</v>
      </c>
      <c r="E147" s="9">
        <v>9576.4</v>
      </c>
      <c r="F147" s="9">
        <f t="shared" si="9"/>
        <v>93.604826546003011</v>
      </c>
      <c r="G147" s="9">
        <f t="shared" si="10"/>
        <v>51.844116787101626</v>
      </c>
      <c r="H147" s="8">
        <f t="shared" si="11"/>
        <v>-339.19999999999982</v>
      </c>
      <c r="I147" s="9">
        <f t="shared" si="8"/>
        <v>-4611.5999999999995</v>
      </c>
    </row>
    <row r="148" spans="1:255" ht="31.5" x14ac:dyDescent="0.25">
      <c r="A148" s="36" t="s">
        <v>294</v>
      </c>
      <c r="B148" s="39" t="s">
        <v>293</v>
      </c>
      <c r="C148" s="9">
        <v>6379</v>
      </c>
      <c r="D148" s="9">
        <v>11710.8</v>
      </c>
      <c r="E148" s="9">
        <v>0</v>
      </c>
      <c r="F148" s="9">
        <f t="shared" si="9"/>
        <v>183.583633798401</v>
      </c>
      <c r="G148" s="9" t="s">
        <v>23</v>
      </c>
      <c r="H148" s="8">
        <f t="shared" si="11"/>
        <v>5331.7999999999993</v>
      </c>
      <c r="I148" s="9">
        <f t="shared" si="8"/>
        <v>11710.8</v>
      </c>
    </row>
    <row r="149" spans="1:255" x14ac:dyDescent="0.25">
      <c r="A149" s="3" t="s">
        <v>295</v>
      </c>
      <c r="B149" s="32" t="s">
        <v>296</v>
      </c>
      <c r="C149" s="5">
        <f>SUM(C151:C152)</f>
        <v>586</v>
      </c>
      <c r="D149" s="5">
        <f>SUM(D150:D152)</f>
        <v>586</v>
      </c>
      <c r="E149" s="5">
        <f>SUM(E150:E151)</f>
        <v>61.3</v>
      </c>
      <c r="F149" s="5">
        <f t="shared" si="9"/>
        <v>100</v>
      </c>
      <c r="G149" s="5" t="s">
        <v>297</v>
      </c>
      <c r="H149" s="14">
        <f t="shared" si="11"/>
        <v>0</v>
      </c>
      <c r="I149" s="5">
        <f t="shared" si="8"/>
        <v>524.70000000000005</v>
      </c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</row>
    <row r="150" spans="1:255" ht="47.25" x14ac:dyDescent="0.25">
      <c r="A150" s="10" t="s">
        <v>298</v>
      </c>
      <c r="B150" s="33" t="s">
        <v>299</v>
      </c>
      <c r="C150" s="9">
        <v>0</v>
      </c>
      <c r="D150" s="9">
        <v>0</v>
      </c>
      <c r="E150" s="9">
        <v>0.9</v>
      </c>
      <c r="F150" s="9" t="s">
        <v>23</v>
      </c>
      <c r="G150" s="9">
        <f t="shared" si="10"/>
        <v>0</v>
      </c>
      <c r="H150" s="8">
        <f t="shared" si="11"/>
        <v>0</v>
      </c>
      <c r="I150" s="9">
        <f t="shared" si="8"/>
        <v>-0.9</v>
      </c>
    </row>
    <row r="151" spans="1:255" ht="47.25" x14ac:dyDescent="0.25">
      <c r="A151" s="10" t="s">
        <v>300</v>
      </c>
      <c r="B151" s="33" t="s">
        <v>299</v>
      </c>
      <c r="C151" s="9">
        <v>165.5</v>
      </c>
      <c r="D151" s="9">
        <v>165.5</v>
      </c>
      <c r="E151" s="9">
        <v>60.4</v>
      </c>
      <c r="F151" s="9">
        <f t="shared" si="9"/>
        <v>100</v>
      </c>
      <c r="G151" s="9" t="s">
        <v>121</v>
      </c>
      <c r="H151" s="8">
        <f t="shared" si="11"/>
        <v>0</v>
      </c>
      <c r="I151" s="9">
        <f t="shared" si="8"/>
        <v>105.1</v>
      </c>
    </row>
    <row r="152" spans="1:255" ht="47.25" x14ac:dyDescent="0.25">
      <c r="A152" s="10" t="s">
        <v>301</v>
      </c>
      <c r="B152" s="33" t="s">
        <v>299</v>
      </c>
      <c r="C152" s="9">
        <v>420.5</v>
      </c>
      <c r="D152" s="9">
        <v>420.5</v>
      </c>
      <c r="E152" s="9">
        <v>0</v>
      </c>
      <c r="F152" s="9">
        <f t="shared" si="9"/>
        <v>100</v>
      </c>
      <c r="G152" s="9" t="s">
        <v>23</v>
      </c>
      <c r="H152" s="8">
        <f t="shared" si="11"/>
        <v>0</v>
      </c>
      <c r="I152" s="9">
        <f t="shared" si="8"/>
        <v>420.5</v>
      </c>
    </row>
    <row r="153" spans="1:255" x14ac:dyDescent="0.25">
      <c r="A153" s="3" t="s">
        <v>302</v>
      </c>
      <c r="B153" s="32" t="s">
        <v>303</v>
      </c>
      <c r="C153" s="5">
        <f>SUM(C154:C157)</f>
        <v>47.7</v>
      </c>
      <c r="D153" s="5">
        <f>SUM(D154:D157)</f>
        <v>47.7</v>
      </c>
      <c r="E153" s="5">
        <f>SUM(E154:E157)</f>
        <v>1329.5</v>
      </c>
      <c r="F153" s="5">
        <f t="shared" si="9"/>
        <v>100</v>
      </c>
      <c r="G153" s="5">
        <f t="shared" si="10"/>
        <v>3.5878149680330957</v>
      </c>
      <c r="H153" s="14">
        <f t="shared" si="11"/>
        <v>0</v>
      </c>
      <c r="I153" s="5">
        <f t="shared" si="8"/>
        <v>-1281.8</v>
      </c>
    </row>
    <row r="154" spans="1:255" ht="47.25" x14ac:dyDescent="0.25">
      <c r="A154" s="41" t="s">
        <v>304</v>
      </c>
      <c r="B154" s="23" t="s">
        <v>305</v>
      </c>
      <c r="C154" s="9">
        <v>0</v>
      </c>
      <c r="D154" s="9">
        <v>0</v>
      </c>
      <c r="E154" s="9">
        <v>52.6</v>
      </c>
      <c r="F154" s="9" t="s">
        <v>23</v>
      </c>
      <c r="G154" s="9">
        <f t="shared" si="10"/>
        <v>0</v>
      </c>
      <c r="H154" s="8">
        <f t="shared" si="11"/>
        <v>0</v>
      </c>
      <c r="I154" s="9">
        <f t="shared" si="8"/>
        <v>-52.6</v>
      </c>
    </row>
    <row r="155" spans="1:255" ht="47.25" x14ac:dyDescent="0.25">
      <c r="A155" s="41" t="s">
        <v>306</v>
      </c>
      <c r="B155" s="23" t="s">
        <v>305</v>
      </c>
      <c r="C155" s="9">
        <v>0</v>
      </c>
      <c r="D155" s="9">
        <v>0</v>
      </c>
      <c r="E155" s="9">
        <v>0.6</v>
      </c>
      <c r="F155" s="9" t="s">
        <v>23</v>
      </c>
      <c r="G155" s="9">
        <f t="shared" si="10"/>
        <v>0</v>
      </c>
      <c r="H155" s="8">
        <f t="shared" si="11"/>
        <v>0</v>
      </c>
      <c r="I155" s="9">
        <f t="shared" si="8"/>
        <v>-0.6</v>
      </c>
    </row>
    <row r="156" spans="1:255" ht="47.25" x14ac:dyDescent="0.25">
      <c r="A156" s="41" t="s">
        <v>307</v>
      </c>
      <c r="B156" s="23" t="s">
        <v>305</v>
      </c>
      <c r="C156" s="9">
        <v>47.7</v>
      </c>
      <c r="D156" s="9">
        <v>47.7</v>
      </c>
      <c r="E156" s="9">
        <v>252.3</v>
      </c>
      <c r="F156" s="9">
        <f t="shared" si="9"/>
        <v>100</v>
      </c>
      <c r="G156" s="9">
        <f t="shared" si="10"/>
        <v>18.906064209274671</v>
      </c>
      <c r="H156" s="8">
        <f t="shared" si="11"/>
        <v>0</v>
      </c>
      <c r="I156" s="9">
        <f t="shared" si="8"/>
        <v>-204.60000000000002</v>
      </c>
    </row>
    <row r="157" spans="1:255" ht="26.45" customHeight="1" x14ac:dyDescent="0.25">
      <c r="A157" s="41" t="s">
        <v>308</v>
      </c>
      <c r="B157" s="23" t="s">
        <v>309</v>
      </c>
      <c r="C157" s="9">
        <v>0</v>
      </c>
      <c r="D157" s="9">
        <v>0</v>
      </c>
      <c r="E157" s="9">
        <v>1024</v>
      </c>
      <c r="F157" s="9" t="s">
        <v>23</v>
      </c>
      <c r="G157" s="9">
        <f t="shared" si="10"/>
        <v>0</v>
      </c>
      <c r="H157" s="8">
        <f t="shared" si="11"/>
        <v>0</v>
      </c>
      <c r="I157" s="9">
        <f t="shared" si="8"/>
        <v>-1024</v>
      </c>
    </row>
    <row r="158" spans="1:255" ht="31.5" x14ac:dyDescent="0.25">
      <c r="A158" s="34" t="s">
        <v>310</v>
      </c>
      <c r="B158" s="40" t="s">
        <v>311</v>
      </c>
      <c r="C158" s="9">
        <v>0</v>
      </c>
      <c r="D158" s="9">
        <v>101.7</v>
      </c>
      <c r="E158" s="9">
        <v>84.7</v>
      </c>
      <c r="F158" s="9" t="s">
        <v>23</v>
      </c>
      <c r="G158" s="9">
        <f t="shared" si="10"/>
        <v>120.07083825265643</v>
      </c>
      <c r="H158" s="8">
        <f t="shared" si="11"/>
        <v>101.7</v>
      </c>
      <c r="I158" s="9">
        <f t="shared" si="8"/>
        <v>17</v>
      </c>
    </row>
    <row r="159" spans="1:255" ht="31.5" x14ac:dyDescent="0.25">
      <c r="A159" s="34" t="s">
        <v>312</v>
      </c>
      <c r="B159" s="40" t="s">
        <v>313</v>
      </c>
      <c r="C159" s="9">
        <v>0</v>
      </c>
      <c r="D159" s="9">
        <v>-322.39999999999998</v>
      </c>
      <c r="E159" s="9">
        <v>-465.1</v>
      </c>
      <c r="F159" s="9" t="s">
        <v>23</v>
      </c>
      <c r="G159" s="9">
        <f t="shared" si="10"/>
        <v>69.318426144915065</v>
      </c>
      <c r="H159" s="8">
        <f t="shared" si="11"/>
        <v>-322.39999999999998</v>
      </c>
      <c r="I159" s="9">
        <f t="shared" si="8"/>
        <v>142.70000000000005</v>
      </c>
    </row>
    <row r="160" spans="1:255" x14ac:dyDescent="0.25">
      <c r="A160" s="71" t="s">
        <v>314</v>
      </c>
      <c r="B160" s="72"/>
      <c r="C160" s="5">
        <f>C102+C149+C153+C158+C159</f>
        <v>3864555.3999999994</v>
      </c>
      <c r="D160" s="5">
        <f>D102+D149+D153+D158+D159</f>
        <v>3813343.6000000006</v>
      </c>
      <c r="E160" s="5">
        <f>E102+E149+E153+E158+E159</f>
        <v>3499842.8000000007</v>
      </c>
      <c r="F160" s="5">
        <f t="shared" si="9"/>
        <v>98.674833332703699</v>
      </c>
      <c r="G160" s="5">
        <f t="shared" si="10"/>
        <v>108.95756803705584</v>
      </c>
      <c r="H160" s="14">
        <f t="shared" si="11"/>
        <v>-51211.799999998882</v>
      </c>
      <c r="I160" s="5">
        <f t="shared" si="8"/>
        <v>313500.79999999981</v>
      </c>
    </row>
    <row r="161" spans="1:9" x14ac:dyDescent="0.25">
      <c r="A161" s="73" t="s">
        <v>315</v>
      </c>
      <c r="B161" s="73"/>
      <c r="C161" s="5">
        <f>C160+C101</f>
        <v>5582214.7999999989</v>
      </c>
      <c r="D161" s="5">
        <f>D160+D101</f>
        <v>5562807.7000000011</v>
      </c>
      <c r="E161" s="5">
        <f>E160+E101</f>
        <v>5026661.2000000011</v>
      </c>
      <c r="F161" s="5">
        <f t="shared" si="9"/>
        <v>99.652340501121557</v>
      </c>
      <c r="G161" s="5">
        <f t="shared" si="10"/>
        <v>110.66605602939781</v>
      </c>
      <c r="H161" s="14">
        <f t="shared" si="11"/>
        <v>-19407.099999997765</v>
      </c>
      <c r="I161" s="5">
        <f t="shared" si="8"/>
        <v>536146.5</v>
      </c>
    </row>
    <row r="162" spans="1:9" x14ac:dyDescent="0.25">
      <c r="A162" s="62"/>
      <c r="B162" s="63"/>
      <c r="C162" s="64"/>
      <c r="D162" s="65"/>
      <c r="E162" s="48"/>
      <c r="F162" s="66"/>
      <c r="G162" s="66"/>
      <c r="H162" s="49"/>
      <c r="I162" s="49"/>
    </row>
    <row r="163" spans="1:9" x14ac:dyDescent="0.25">
      <c r="A163" s="74"/>
      <c r="B163" s="74"/>
      <c r="C163" s="74"/>
      <c r="D163" s="74"/>
      <c r="E163" s="74"/>
      <c r="F163" s="74"/>
      <c r="G163" s="74"/>
      <c r="H163" s="74"/>
      <c r="I163" s="74"/>
    </row>
    <row r="164" spans="1:9" x14ac:dyDescent="0.25">
      <c r="B164" s="63"/>
      <c r="C164" s="49"/>
      <c r="E164" s="63"/>
    </row>
    <row r="165" spans="1:9" x14ac:dyDescent="0.25">
      <c r="B165" s="63"/>
      <c r="C165" s="49"/>
      <c r="E165" s="63"/>
    </row>
    <row r="166" spans="1:9" x14ac:dyDescent="0.25">
      <c r="B166" s="63"/>
      <c r="C166" s="49"/>
      <c r="E166" s="63"/>
    </row>
    <row r="167" spans="1:9" x14ac:dyDescent="0.25">
      <c r="B167" s="63"/>
      <c r="C167" s="49"/>
      <c r="E167" s="63"/>
    </row>
    <row r="168" spans="1:9" x14ac:dyDescent="0.25">
      <c r="B168" s="63"/>
      <c r="C168" s="49"/>
      <c r="E168" s="63"/>
    </row>
    <row r="169" spans="1:9" x14ac:dyDescent="0.25">
      <c r="B169" s="63"/>
      <c r="C169" s="49"/>
      <c r="E169" s="63"/>
    </row>
    <row r="170" spans="1:9" x14ac:dyDescent="0.25">
      <c r="B170" s="63"/>
      <c r="C170" s="49"/>
      <c r="E170" s="63"/>
    </row>
    <row r="171" spans="1:9" x14ac:dyDescent="0.25">
      <c r="B171" s="63"/>
      <c r="C171" s="49"/>
      <c r="E171" s="63"/>
    </row>
    <row r="172" spans="1:9" x14ac:dyDescent="0.25">
      <c r="B172" s="63"/>
      <c r="C172" s="49"/>
      <c r="E172" s="63"/>
    </row>
    <row r="173" spans="1:9" x14ac:dyDescent="0.25">
      <c r="B173" s="63"/>
      <c r="C173" s="49"/>
      <c r="E173" s="63"/>
    </row>
    <row r="174" spans="1:9" x14ac:dyDescent="0.25">
      <c r="B174" s="63"/>
      <c r="C174" s="49"/>
      <c r="E174" s="63"/>
    </row>
    <row r="175" spans="1:9" x14ac:dyDescent="0.25">
      <c r="B175" s="63"/>
      <c r="C175" s="49"/>
      <c r="E175" s="63"/>
    </row>
    <row r="176" spans="1:9" x14ac:dyDescent="0.25">
      <c r="B176" s="63"/>
      <c r="C176" s="49"/>
      <c r="E176" s="63"/>
    </row>
    <row r="177" spans="2:5" x14ac:dyDescent="0.25">
      <c r="B177" s="63"/>
      <c r="C177" s="49"/>
      <c r="E177" s="63"/>
    </row>
    <row r="178" spans="2:5" x14ac:dyDescent="0.25">
      <c r="B178" s="63"/>
      <c r="C178" s="49"/>
      <c r="E178" s="63"/>
    </row>
  </sheetData>
  <mergeCells count="13">
    <mergeCell ref="H1:I1"/>
    <mergeCell ref="A2:I2"/>
    <mergeCell ref="A4:A5"/>
    <mergeCell ref="B4:B5"/>
    <mergeCell ref="C4:C5"/>
    <mergeCell ref="D4:E4"/>
    <mergeCell ref="F4:G4"/>
    <mergeCell ref="H4:I4"/>
    <mergeCell ref="A38:B38"/>
    <mergeCell ref="A100:B100"/>
    <mergeCell ref="A160:B160"/>
    <mergeCell ref="A161:B161"/>
    <mergeCell ref="A163:I163"/>
  </mergeCells>
  <pageMargins left="0.23622047244094491" right="0.19685039370078741" top="0.23622047244094491" bottom="0.19685039370078741" header="0.27559055118110237" footer="0.15748031496062992"/>
  <pageSetup paperSize="9" scale="72" orientation="landscape" verticalDpi="0" r:id="rId1"/>
  <colBreaks count="6" manualBreakCount="6">
    <brk id="54" max="178" man="1"/>
    <brk id="57" max="178" man="1"/>
    <brk id="58" max="178" man="1"/>
    <brk id="170" max="1048575" man="1"/>
    <brk id="175" max="1048575" man="1"/>
    <brk id="1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</vt:lpstr>
      <vt:lpstr>'Доходы '!Заголовки_для_печати</vt:lpstr>
      <vt:lpstr>'Доходы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2021-03-16T06:09:08Z</dcterms:modified>
</cp:coreProperties>
</file>