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27795" windowHeight="12330"/>
  </bookViews>
  <sheets>
    <sheet name="Уточнение доходов" sheetId="1" r:id="rId1"/>
  </sheets>
  <definedNames>
    <definedName name="_xlnm.Print_Titles" localSheetId="0">'Уточнение доходов'!$4:$4</definedName>
    <definedName name="_xlnm.Print_Area" localSheetId="0">'Уточнение доходов'!$A$1:$L$198</definedName>
  </definedNames>
  <calcPr calcId="145621"/>
</workbook>
</file>

<file path=xl/calcChain.xml><?xml version="1.0" encoding="utf-8"?>
<calcChain xmlns="http://schemas.openxmlformats.org/spreadsheetml/2006/main">
  <c r="E196" i="1" l="1"/>
  <c r="E195" i="1" s="1"/>
  <c r="L195" i="1"/>
  <c r="I195" i="1"/>
  <c r="D195" i="1"/>
  <c r="C195" i="1"/>
  <c r="E194" i="1"/>
  <c r="L193" i="1"/>
  <c r="I193" i="1"/>
  <c r="D193" i="1"/>
  <c r="C193" i="1"/>
  <c r="L192" i="1"/>
  <c r="I192" i="1"/>
  <c r="E192" i="1"/>
  <c r="L191" i="1"/>
  <c r="I191" i="1"/>
  <c r="E191" i="1"/>
  <c r="L190" i="1"/>
  <c r="I190" i="1"/>
  <c r="E190" i="1"/>
  <c r="L189" i="1"/>
  <c r="I189" i="1"/>
  <c r="E189" i="1"/>
  <c r="K188" i="1"/>
  <c r="J188" i="1"/>
  <c r="H188" i="1"/>
  <c r="G188" i="1"/>
  <c r="F188" i="1"/>
  <c r="D188" i="1"/>
  <c r="C188" i="1"/>
  <c r="L187" i="1"/>
  <c r="I187" i="1"/>
  <c r="E187" i="1"/>
  <c r="L186" i="1"/>
  <c r="I186" i="1"/>
  <c r="E186" i="1"/>
  <c r="L185" i="1"/>
  <c r="I185" i="1"/>
  <c r="E185" i="1"/>
  <c r="L184" i="1"/>
  <c r="I184" i="1"/>
  <c r="E184" i="1"/>
  <c r="L183" i="1"/>
  <c r="I183" i="1"/>
  <c r="E183" i="1"/>
  <c r="L182" i="1"/>
  <c r="I182" i="1"/>
  <c r="E182" i="1"/>
  <c r="L181" i="1"/>
  <c r="I181" i="1"/>
  <c r="E181" i="1"/>
  <c r="L180" i="1"/>
  <c r="I180" i="1"/>
  <c r="E180" i="1"/>
  <c r="L179" i="1"/>
  <c r="I179" i="1"/>
  <c r="E179" i="1"/>
  <c r="L178" i="1"/>
  <c r="I178" i="1"/>
  <c r="E178" i="1"/>
  <c r="L177" i="1"/>
  <c r="I177" i="1"/>
  <c r="E177" i="1"/>
  <c r="L176" i="1"/>
  <c r="I176" i="1"/>
  <c r="E176" i="1"/>
  <c r="L175" i="1"/>
  <c r="I175" i="1"/>
  <c r="E175" i="1"/>
  <c r="L174" i="1"/>
  <c r="I174" i="1"/>
  <c r="E174" i="1"/>
  <c r="L173" i="1"/>
  <c r="I173" i="1"/>
  <c r="E173" i="1"/>
  <c r="L172" i="1"/>
  <c r="I172" i="1"/>
  <c r="E172" i="1"/>
  <c r="L171" i="1"/>
  <c r="I171" i="1"/>
  <c r="E171" i="1"/>
  <c r="L170" i="1"/>
  <c r="I170" i="1"/>
  <c r="E170" i="1"/>
  <c r="L169" i="1"/>
  <c r="I169" i="1"/>
  <c r="E169" i="1"/>
  <c r="L168" i="1"/>
  <c r="I168" i="1"/>
  <c r="E168" i="1"/>
  <c r="L167" i="1"/>
  <c r="I167" i="1"/>
  <c r="E167" i="1"/>
  <c r="L166" i="1"/>
  <c r="I166" i="1"/>
  <c r="E166" i="1"/>
  <c r="L165" i="1"/>
  <c r="I165" i="1"/>
  <c r="E165" i="1"/>
  <c r="L164" i="1"/>
  <c r="I164" i="1"/>
  <c r="E164" i="1"/>
  <c r="L163" i="1"/>
  <c r="I163" i="1"/>
  <c r="E163" i="1"/>
  <c r="L162" i="1"/>
  <c r="I162" i="1"/>
  <c r="E162" i="1"/>
  <c r="L161" i="1"/>
  <c r="I161" i="1"/>
  <c r="E161" i="1"/>
  <c r="L160" i="1"/>
  <c r="I160" i="1"/>
  <c r="E160" i="1"/>
  <c r="L159" i="1"/>
  <c r="I159" i="1"/>
  <c r="E159" i="1"/>
  <c r="L158" i="1"/>
  <c r="I158" i="1"/>
  <c r="E158" i="1"/>
  <c r="L157" i="1"/>
  <c r="I157" i="1"/>
  <c r="E157" i="1"/>
  <c r="L156" i="1"/>
  <c r="I156" i="1"/>
  <c r="E156" i="1"/>
  <c r="L155" i="1"/>
  <c r="I155" i="1"/>
  <c r="E155" i="1"/>
  <c r="L154" i="1"/>
  <c r="I154" i="1"/>
  <c r="E154" i="1"/>
  <c r="L153" i="1"/>
  <c r="I153" i="1"/>
  <c r="E153" i="1"/>
  <c r="L152" i="1"/>
  <c r="I152" i="1"/>
  <c r="E152" i="1"/>
  <c r="L151" i="1"/>
  <c r="I151" i="1"/>
  <c r="E151" i="1"/>
  <c r="L150" i="1"/>
  <c r="I150" i="1"/>
  <c r="E150" i="1"/>
  <c r="L149" i="1"/>
  <c r="I149" i="1"/>
  <c r="E149" i="1"/>
  <c r="L148" i="1"/>
  <c r="I148" i="1"/>
  <c r="E148" i="1"/>
  <c r="K147" i="1"/>
  <c r="J147" i="1"/>
  <c r="H147" i="1"/>
  <c r="G147" i="1"/>
  <c r="D147" i="1"/>
  <c r="C147" i="1"/>
  <c r="L146" i="1"/>
  <c r="I146" i="1"/>
  <c r="E146" i="1"/>
  <c r="L145" i="1"/>
  <c r="I145" i="1"/>
  <c r="E145" i="1"/>
  <c r="L144" i="1"/>
  <c r="I144" i="1"/>
  <c r="E144" i="1"/>
  <c r="L143" i="1"/>
  <c r="I143" i="1"/>
  <c r="E143" i="1"/>
  <c r="L142" i="1"/>
  <c r="I142" i="1"/>
  <c r="E142" i="1"/>
  <c r="L141" i="1"/>
  <c r="I141" i="1"/>
  <c r="E141" i="1"/>
  <c r="L140" i="1"/>
  <c r="I140" i="1"/>
  <c r="E140" i="1"/>
  <c r="L139" i="1"/>
  <c r="I139" i="1"/>
  <c r="E139" i="1"/>
  <c r="L138" i="1"/>
  <c r="I138" i="1"/>
  <c r="E138" i="1"/>
  <c r="L137" i="1"/>
  <c r="I137" i="1"/>
  <c r="E137" i="1"/>
  <c r="L136" i="1"/>
  <c r="I136" i="1"/>
  <c r="E136" i="1"/>
  <c r="L135" i="1"/>
  <c r="I135" i="1"/>
  <c r="E135" i="1"/>
  <c r="L134" i="1"/>
  <c r="I134" i="1"/>
  <c r="E134" i="1"/>
  <c r="L133" i="1"/>
  <c r="I133" i="1"/>
  <c r="E133" i="1"/>
  <c r="L132" i="1"/>
  <c r="I132" i="1"/>
  <c r="E132" i="1"/>
  <c r="L131" i="1"/>
  <c r="I131" i="1"/>
  <c r="E131" i="1"/>
  <c r="L130" i="1"/>
  <c r="I130" i="1"/>
  <c r="E130" i="1"/>
  <c r="L129" i="1"/>
  <c r="I129" i="1"/>
  <c r="E129" i="1"/>
  <c r="L128" i="1"/>
  <c r="I128" i="1"/>
  <c r="E128" i="1"/>
  <c r="L127" i="1"/>
  <c r="I127" i="1"/>
  <c r="E127" i="1"/>
  <c r="L126" i="1"/>
  <c r="I126" i="1"/>
  <c r="E126" i="1"/>
  <c r="L125" i="1"/>
  <c r="I125" i="1"/>
  <c r="E125" i="1"/>
  <c r="L124" i="1"/>
  <c r="I124" i="1"/>
  <c r="E124" i="1"/>
  <c r="L123" i="1"/>
  <c r="I123" i="1"/>
  <c r="E123" i="1"/>
  <c r="L122" i="1"/>
  <c r="I122" i="1"/>
  <c r="E122" i="1"/>
  <c r="L121" i="1"/>
  <c r="I121" i="1"/>
  <c r="E121" i="1"/>
  <c r="L120" i="1"/>
  <c r="I120" i="1"/>
  <c r="E120" i="1"/>
  <c r="L119" i="1"/>
  <c r="I119" i="1"/>
  <c r="E119" i="1"/>
  <c r="L118" i="1"/>
  <c r="I118" i="1"/>
  <c r="E118" i="1"/>
  <c r="L117" i="1"/>
  <c r="I117" i="1"/>
  <c r="E117" i="1"/>
  <c r="L116" i="1"/>
  <c r="I116" i="1"/>
  <c r="E116" i="1"/>
  <c r="L115" i="1"/>
  <c r="I115" i="1"/>
  <c r="E115" i="1"/>
  <c r="L114" i="1"/>
  <c r="I114" i="1"/>
  <c r="E114" i="1"/>
  <c r="L113" i="1"/>
  <c r="I113" i="1"/>
  <c r="E113" i="1"/>
  <c r="L112" i="1"/>
  <c r="I112" i="1"/>
  <c r="E112" i="1"/>
  <c r="L111" i="1"/>
  <c r="I111" i="1"/>
  <c r="E111" i="1"/>
  <c r="L110" i="1"/>
  <c r="I110" i="1"/>
  <c r="E110" i="1"/>
  <c r="L109" i="1"/>
  <c r="I109" i="1"/>
  <c r="E109" i="1"/>
  <c r="L108" i="1"/>
  <c r="I108" i="1"/>
  <c r="E108" i="1"/>
  <c r="L107" i="1"/>
  <c r="I107" i="1"/>
  <c r="E107" i="1"/>
  <c r="L106" i="1"/>
  <c r="I106" i="1"/>
  <c r="E106" i="1"/>
  <c r="L105" i="1"/>
  <c r="I105" i="1"/>
  <c r="E105" i="1"/>
  <c r="K104" i="1"/>
  <c r="L104" i="1" s="1"/>
  <c r="J104" i="1"/>
  <c r="H104" i="1"/>
  <c r="G104" i="1"/>
  <c r="D104" i="1"/>
  <c r="C104" i="1"/>
  <c r="L103" i="1"/>
  <c r="I103" i="1"/>
  <c r="E103" i="1"/>
  <c r="L102" i="1"/>
  <c r="I102" i="1"/>
  <c r="E102" i="1"/>
  <c r="K101" i="1"/>
  <c r="K100" i="1" s="1"/>
  <c r="J101" i="1"/>
  <c r="J100" i="1" s="1"/>
  <c r="J197" i="1" s="1"/>
  <c r="H101" i="1"/>
  <c r="G101" i="1"/>
  <c r="G100" i="1" s="1"/>
  <c r="G197" i="1" s="1"/>
  <c r="D101" i="1"/>
  <c r="E101" i="1" s="1"/>
  <c r="C101" i="1"/>
  <c r="H100" i="1"/>
  <c r="H197" i="1" s="1"/>
  <c r="L97" i="1"/>
  <c r="I97" i="1"/>
  <c r="E97" i="1"/>
  <c r="K96" i="1"/>
  <c r="J96" i="1"/>
  <c r="H96" i="1"/>
  <c r="I96" i="1" s="1"/>
  <c r="G96" i="1"/>
  <c r="D96" i="1"/>
  <c r="C96" i="1"/>
  <c r="E96" i="1" s="1"/>
  <c r="L95" i="1"/>
  <c r="I95" i="1"/>
  <c r="E95" i="1"/>
  <c r="L94" i="1"/>
  <c r="I94" i="1"/>
  <c r="E94" i="1"/>
  <c r="L93" i="1"/>
  <c r="I93" i="1"/>
  <c r="E93" i="1"/>
  <c r="L92" i="1"/>
  <c r="I92" i="1"/>
  <c r="E92" i="1"/>
  <c r="L91" i="1"/>
  <c r="I91" i="1"/>
  <c r="E91" i="1"/>
  <c r="L90" i="1"/>
  <c r="I90" i="1"/>
  <c r="E90" i="1"/>
  <c r="L89" i="1"/>
  <c r="I89" i="1"/>
  <c r="E89" i="1"/>
  <c r="L88" i="1"/>
  <c r="I88" i="1"/>
  <c r="E88" i="1"/>
  <c r="L87" i="1"/>
  <c r="I87" i="1"/>
  <c r="E87" i="1"/>
  <c r="L86" i="1"/>
  <c r="I86" i="1"/>
  <c r="E86" i="1"/>
  <c r="L85" i="1"/>
  <c r="I85" i="1"/>
  <c r="E85" i="1"/>
  <c r="L84" i="1"/>
  <c r="I84" i="1"/>
  <c r="E84" i="1"/>
  <c r="L83" i="1"/>
  <c r="I83" i="1"/>
  <c r="E83" i="1"/>
  <c r="L82" i="1"/>
  <c r="I82" i="1"/>
  <c r="E82" i="1"/>
  <c r="L81" i="1"/>
  <c r="I81" i="1"/>
  <c r="E81" i="1"/>
  <c r="L80" i="1"/>
  <c r="I80" i="1"/>
  <c r="E80" i="1"/>
  <c r="L79" i="1"/>
  <c r="I79" i="1"/>
  <c r="E79" i="1"/>
  <c r="L78" i="1"/>
  <c r="I78" i="1"/>
  <c r="E78" i="1"/>
  <c r="L77" i="1"/>
  <c r="I77" i="1"/>
  <c r="E77" i="1"/>
  <c r="L76" i="1"/>
  <c r="I76" i="1"/>
  <c r="E76" i="1"/>
  <c r="L75" i="1"/>
  <c r="I75" i="1"/>
  <c r="E75" i="1"/>
  <c r="L74" i="1"/>
  <c r="I74" i="1"/>
  <c r="E74" i="1"/>
  <c r="L73" i="1"/>
  <c r="I73" i="1"/>
  <c r="E73" i="1"/>
  <c r="L72" i="1"/>
  <c r="I72" i="1"/>
  <c r="E72" i="1"/>
  <c r="L71" i="1"/>
  <c r="I71" i="1"/>
  <c r="E71" i="1"/>
  <c r="L70" i="1"/>
  <c r="I70" i="1"/>
  <c r="E70" i="1"/>
  <c r="K69" i="1"/>
  <c r="J69" i="1"/>
  <c r="H69" i="1"/>
  <c r="I69" i="1" s="1"/>
  <c r="G69" i="1"/>
  <c r="D69" i="1"/>
  <c r="C69" i="1"/>
  <c r="L68" i="1"/>
  <c r="I68" i="1"/>
  <c r="E68" i="1"/>
  <c r="L67" i="1"/>
  <c r="I67" i="1"/>
  <c r="E67" i="1"/>
  <c r="L66" i="1"/>
  <c r="I66" i="1"/>
  <c r="E66" i="1"/>
  <c r="L65" i="1"/>
  <c r="I65" i="1"/>
  <c r="E65" i="1"/>
  <c r="L64" i="1"/>
  <c r="I64" i="1"/>
  <c r="E64" i="1"/>
  <c r="L63" i="1"/>
  <c r="I63" i="1"/>
  <c r="E63" i="1"/>
  <c r="L62" i="1"/>
  <c r="I62" i="1"/>
  <c r="E62" i="1"/>
  <c r="K61" i="1"/>
  <c r="J61" i="1"/>
  <c r="H61" i="1"/>
  <c r="G61" i="1"/>
  <c r="D61" i="1"/>
  <c r="C61" i="1"/>
  <c r="L60" i="1"/>
  <c r="I60" i="1"/>
  <c r="E60" i="1"/>
  <c r="L59" i="1"/>
  <c r="I59" i="1"/>
  <c r="E59" i="1"/>
  <c r="L58" i="1"/>
  <c r="I58" i="1"/>
  <c r="E58" i="1"/>
  <c r="K57" i="1"/>
  <c r="L57" i="1" s="1"/>
  <c r="J57" i="1"/>
  <c r="H57" i="1"/>
  <c r="G57" i="1"/>
  <c r="D57" i="1"/>
  <c r="C57" i="1"/>
  <c r="L56" i="1"/>
  <c r="I56" i="1"/>
  <c r="E56" i="1"/>
  <c r="L55" i="1"/>
  <c r="I55" i="1"/>
  <c r="E55" i="1"/>
  <c r="K54" i="1"/>
  <c r="J54" i="1"/>
  <c r="J53" i="1" s="1"/>
  <c r="H54" i="1"/>
  <c r="H53" i="1" s="1"/>
  <c r="G54" i="1"/>
  <c r="D54" i="1"/>
  <c r="D53" i="1" s="1"/>
  <c r="C54" i="1"/>
  <c r="G53" i="1"/>
  <c r="L52" i="1"/>
  <c r="I52" i="1"/>
  <c r="E52" i="1"/>
  <c r="L51" i="1"/>
  <c r="I51" i="1"/>
  <c r="E51" i="1"/>
  <c r="L50" i="1"/>
  <c r="I50" i="1"/>
  <c r="E50" i="1"/>
  <c r="K49" i="1"/>
  <c r="J49" i="1"/>
  <c r="H49" i="1"/>
  <c r="G49" i="1"/>
  <c r="D49" i="1"/>
  <c r="C49" i="1"/>
  <c r="L47" i="1"/>
  <c r="I47" i="1"/>
  <c r="E47" i="1"/>
  <c r="L46" i="1"/>
  <c r="I46" i="1"/>
  <c r="E46" i="1"/>
  <c r="L45" i="1"/>
  <c r="I45" i="1"/>
  <c r="E45" i="1"/>
  <c r="K44" i="1"/>
  <c r="J44" i="1"/>
  <c r="H44" i="1"/>
  <c r="G44" i="1"/>
  <c r="D44" i="1"/>
  <c r="E44" i="1" s="1"/>
  <c r="C44" i="1"/>
  <c r="L43" i="1"/>
  <c r="I43" i="1"/>
  <c r="E43" i="1"/>
  <c r="L42" i="1"/>
  <c r="I42" i="1"/>
  <c r="E42" i="1"/>
  <c r="L41" i="1"/>
  <c r="I41" i="1"/>
  <c r="E41" i="1"/>
  <c r="L40" i="1"/>
  <c r="I40" i="1"/>
  <c r="E40" i="1"/>
  <c r="L39" i="1"/>
  <c r="I39" i="1"/>
  <c r="E39" i="1"/>
  <c r="L38" i="1"/>
  <c r="I38" i="1"/>
  <c r="E38" i="1"/>
  <c r="L37" i="1"/>
  <c r="I37" i="1"/>
  <c r="E37" i="1"/>
  <c r="L36" i="1"/>
  <c r="I36" i="1"/>
  <c r="E36" i="1"/>
  <c r="K35" i="1"/>
  <c r="J35" i="1"/>
  <c r="H35" i="1"/>
  <c r="G35" i="1"/>
  <c r="D35" i="1"/>
  <c r="C35" i="1"/>
  <c r="L33" i="1"/>
  <c r="I33" i="1"/>
  <c r="E33" i="1"/>
  <c r="L32" i="1"/>
  <c r="I32" i="1"/>
  <c r="E32" i="1"/>
  <c r="L31" i="1"/>
  <c r="I31" i="1"/>
  <c r="E31" i="1"/>
  <c r="K30" i="1"/>
  <c r="J30" i="1"/>
  <c r="H30" i="1"/>
  <c r="G30" i="1"/>
  <c r="D30" i="1"/>
  <c r="C30" i="1"/>
  <c r="L29" i="1"/>
  <c r="I29" i="1"/>
  <c r="E29" i="1"/>
  <c r="L28" i="1"/>
  <c r="I28" i="1"/>
  <c r="E28" i="1"/>
  <c r="K27" i="1"/>
  <c r="K25" i="1" s="1"/>
  <c r="J27" i="1"/>
  <c r="J25" i="1" s="1"/>
  <c r="H27" i="1"/>
  <c r="G27" i="1"/>
  <c r="D27" i="1"/>
  <c r="C27" i="1"/>
  <c r="C25" i="1" s="1"/>
  <c r="L26" i="1"/>
  <c r="I26" i="1"/>
  <c r="E26" i="1"/>
  <c r="H25" i="1"/>
  <c r="G25" i="1"/>
  <c r="L24" i="1"/>
  <c r="I24" i="1"/>
  <c r="E24" i="1"/>
  <c r="L23" i="1"/>
  <c r="I23" i="1"/>
  <c r="E23" i="1"/>
  <c r="L22" i="1"/>
  <c r="I22" i="1"/>
  <c r="E22" i="1"/>
  <c r="L21" i="1"/>
  <c r="I21" i="1"/>
  <c r="E21" i="1"/>
  <c r="L20" i="1"/>
  <c r="I20" i="1"/>
  <c r="E20" i="1"/>
  <c r="L19" i="1"/>
  <c r="I19" i="1"/>
  <c r="E19" i="1"/>
  <c r="K18" i="1"/>
  <c r="K17" i="1" s="1"/>
  <c r="J18" i="1"/>
  <c r="L18" i="1" s="1"/>
  <c r="H18" i="1"/>
  <c r="H17" i="1" s="1"/>
  <c r="G18" i="1"/>
  <c r="G17" i="1" s="1"/>
  <c r="D18" i="1"/>
  <c r="D17" i="1" s="1"/>
  <c r="C18" i="1"/>
  <c r="C17" i="1" s="1"/>
  <c r="L16" i="1"/>
  <c r="I16" i="1"/>
  <c r="E16" i="1"/>
  <c r="L15" i="1"/>
  <c r="I15" i="1"/>
  <c r="E15" i="1"/>
  <c r="L14" i="1"/>
  <c r="I14" i="1"/>
  <c r="E14" i="1"/>
  <c r="L13" i="1"/>
  <c r="I13" i="1"/>
  <c r="E13" i="1"/>
  <c r="K12" i="1"/>
  <c r="J12" i="1"/>
  <c r="H12" i="1"/>
  <c r="G12" i="1"/>
  <c r="D12" i="1"/>
  <c r="C12" i="1"/>
  <c r="L11" i="1"/>
  <c r="I11" i="1"/>
  <c r="E11" i="1"/>
  <c r="L10" i="1"/>
  <c r="I10" i="1"/>
  <c r="E10" i="1"/>
  <c r="L9" i="1"/>
  <c r="I9" i="1"/>
  <c r="E9" i="1"/>
  <c r="L8" i="1"/>
  <c r="I8" i="1"/>
  <c r="E8" i="1"/>
  <c r="L7" i="1"/>
  <c r="I7" i="1"/>
  <c r="E7" i="1"/>
  <c r="L6" i="1"/>
  <c r="I6" i="1"/>
  <c r="E6" i="1"/>
  <c r="K5" i="1"/>
  <c r="J5" i="1"/>
  <c r="H5" i="1"/>
  <c r="G5" i="1"/>
  <c r="D5" i="1"/>
  <c r="C5" i="1"/>
  <c r="E30" i="1" l="1"/>
  <c r="I44" i="1"/>
  <c r="I5" i="1"/>
  <c r="I57" i="1"/>
  <c r="E49" i="1"/>
  <c r="C100" i="1"/>
  <c r="C197" i="1" s="1"/>
  <c r="K34" i="1"/>
  <c r="E12" i="1"/>
  <c r="I49" i="1"/>
  <c r="I61" i="1"/>
  <c r="L96" i="1"/>
  <c r="E27" i="1"/>
  <c r="L30" i="1"/>
  <c r="E104" i="1"/>
  <c r="I147" i="1"/>
  <c r="L12" i="1"/>
  <c r="I25" i="1"/>
  <c r="I27" i="1"/>
  <c r="I30" i="1"/>
  <c r="E69" i="1"/>
  <c r="E147" i="1"/>
  <c r="E17" i="1"/>
  <c r="L54" i="1"/>
  <c r="E193" i="1"/>
  <c r="C34" i="1"/>
  <c r="I12" i="1"/>
  <c r="L27" i="1"/>
  <c r="E35" i="1"/>
  <c r="L35" i="1"/>
  <c r="G48" i="1"/>
  <c r="G98" i="1" s="1"/>
  <c r="K53" i="1"/>
  <c r="L53" i="1" s="1"/>
  <c r="E57" i="1"/>
  <c r="E61" i="1"/>
  <c r="L61" i="1"/>
  <c r="L69" i="1"/>
  <c r="I101" i="1"/>
  <c r="I104" i="1"/>
  <c r="L147" i="1"/>
  <c r="G34" i="1"/>
  <c r="J17" i="1"/>
  <c r="J34" i="1" s="1"/>
  <c r="D25" i="1"/>
  <c r="E25" i="1" s="1"/>
  <c r="I35" i="1"/>
  <c r="L25" i="1"/>
  <c r="L44" i="1"/>
  <c r="J48" i="1"/>
  <c r="J98" i="1" s="1"/>
  <c r="C53" i="1"/>
  <c r="C48" i="1" s="1"/>
  <c r="C98" i="1" s="1"/>
  <c r="L188" i="1"/>
  <c r="E188" i="1"/>
  <c r="I188" i="1"/>
  <c r="I197" i="1"/>
  <c r="H34" i="1"/>
  <c r="I17" i="1"/>
  <c r="I53" i="1"/>
  <c r="H48" i="1"/>
  <c r="K197" i="1"/>
  <c r="L100" i="1"/>
  <c r="E5" i="1"/>
  <c r="I18" i="1"/>
  <c r="D48" i="1"/>
  <c r="L49" i="1"/>
  <c r="I54" i="1"/>
  <c r="D100" i="1"/>
  <c r="I100" i="1"/>
  <c r="L101" i="1"/>
  <c r="E18" i="1"/>
  <c r="E54" i="1"/>
  <c r="L5" i="1"/>
  <c r="L34" i="1" l="1"/>
  <c r="E53" i="1"/>
  <c r="C99" i="1"/>
  <c r="C198" i="1" s="1"/>
  <c r="L17" i="1"/>
  <c r="E48" i="1"/>
  <c r="J99" i="1"/>
  <c r="J198" i="1" s="1"/>
  <c r="G99" i="1"/>
  <c r="G198" i="1" s="1"/>
  <c r="I48" i="1"/>
  <c r="I34" i="1"/>
  <c r="D34" i="1"/>
  <c r="E34" i="1" s="1"/>
  <c r="K48" i="1"/>
  <c r="D197" i="1"/>
  <c r="E100" i="1"/>
  <c r="D98" i="1"/>
  <c r="L197" i="1"/>
  <c r="H98" i="1"/>
  <c r="K98" i="1" l="1"/>
  <c r="L48" i="1"/>
  <c r="E197" i="1"/>
  <c r="H99" i="1"/>
  <c r="I98" i="1"/>
  <c r="D99" i="1"/>
  <c r="E99" i="1" s="1"/>
  <c r="E98" i="1"/>
  <c r="L98" i="1" l="1"/>
  <c r="K99" i="1"/>
  <c r="I99" i="1"/>
  <c r="H198" i="1"/>
  <c r="I198" i="1" s="1"/>
  <c r="D198" i="1"/>
  <c r="E198" i="1" s="1"/>
  <c r="L99" i="1" l="1"/>
  <c r="K198" i="1"/>
  <c r="L198" i="1" s="1"/>
</calcChain>
</file>

<file path=xl/sharedStrings.xml><?xml version="1.0" encoding="utf-8"?>
<sst xmlns="http://schemas.openxmlformats.org/spreadsheetml/2006/main" count="407" uniqueCount="332">
  <si>
    <t>Объем бюджета Миасского городского округа по доходам на 2021 год и на плановый период 2022-2023 годов</t>
  </si>
  <si>
    <t>(тыс. рублей)</t>
  </si>
  <si>
    <t>Коды бюджетной классификации</t>
  </si>
  <si>
    <t>Наименование доходов</t>
  </si>
  <si>
    <t xml:space="preserve">Сумма на 2021 год </t>
  </si>
  <si>
    <t>Уточ. Февраль</t>
  </si>
  <si>
    <t>Откл.</t>
  </si>
  <si>
    <t>Примеч.</t>
  </si>
  <si>
    <t xml:space="preserve">Сумма на 2022 год </t>
  </si>
  <si>
    <t xml:space="preserve">Сумма на 
2023 год </t>
  </si>
  <si>
    <t xml:space="preserve"> 000 1 01 02000 01 0000 110</t>
  </si>
  <si>
    <t xml:space="preserve"> Налог на доходы физических лиц</t>
  </si>
  <si>
    <t>в т.ч. дополнительный норматив отчислений от НДФЛ, заменяющий дотацию из областного ФФП МР,
2021 год - 16,89885010%, 2022 год - 16,52247300%, 2022 год - 17,14368776%</t>
  </si>
  <si>
    <t>182 1 01 02010 01 0000 110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</si>
  <si>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</si>
  <si>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от долевого участия в деятельности организаций, полученных в виде дивидендов физическими лицами, являющимися налоговыми резидентами</t>
  </si>
  <si>
    <t>182 1 01 02020 01 0000 110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</si>
  <si>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</si>
  <si>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</si>
  <si>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</si>
  <si>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</si>
  <si>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</si>
  <si>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000 1 03 02000 01 0000 110</t>
  </si>
  <si>
    <t>Акцизы по подакцизным товарам (продукции), производимым на территории Российской Федерации</t>
  </si>
  <si>
    <t>100 1 03 02231 01 0000 110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</si>
  <si>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</si>
  <si>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</si>
  <si>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</si>
  <si>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</si>
  <si>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</si>
  <si>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100 1 03 02261 01 0000 110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</si>
  <si>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</si>
  <si>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000 1 05 00000 00 0000 000</t>
  </si>
  <si>
    <t>Налоги  на  совокупный  доход</t>
  </si>
  <si>
    <t xml:space="preserve">182 1 05 01000 00 0000 110 </t>
  </si>
  <si>
    <t>Налог, взимаемый в связи с применением упрощенной системы налогообложения</t>
  </si>
  <si>
    <t>182 1 05 01011 01 0000 110</t>
  </si>
  <si>
    <t>Налог, взимаемый с налогоплательщиков, выбравших в качестве объекта налогообложения доходы</t>
  </si>
  <si>
    <t>182 1 05 01012 01 0000 110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</si>
  <si>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</si>
  <si>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</si>
  <si>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</si>
  <si>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182 1 05 02010 02 0000 110</t>
  </si>
  <si>
    <t>Единый налог на вмененный доход для отдельных видов деятельности</t>
  </si>
  <si>
    <t>182 1 05 03010 01 0000 110</t>
  </si>
  <si>
    <t>Единый сельскохозяйственный налог</t>
  </si>
  <si>
    <t>182 1 05 04010 02 0000 110</t>
  </si>
  <si>
    <t>Налог, взимаемый в связи с применением патентной системы налогообложения, зачисляемый в бюджеты городских округов</t>
  </si>
  <si>
    <t>000 1 06 00000 00 0000 000</t>
  </si>
  <si>
    <t>Налоги  на  имущество</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</si>
  <si>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</si>
  <si>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</si>
  <si>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182 1 06 06000 00 0000 110</t>
  </si>
  <si>
    <t>Земельный налог, в том числе:</t>
  </si>
  <si>
    <t>182 1 06 06032 04 0000 110</t>
  </si>
  <si>
    <t>Земельный налог с организаций,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</si>
  <si>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</si>
  <si>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t>
  </si>
  <si>
    <t>000 1 08 00000 00 0000 000</t>
  </si>
  <si>
    <t>Государственная  пошлина</t>
  </si>
  <si>
    <t>182 1 08 03010 01 0000 110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</si>
  <si>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</si>
  <si>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283 1 08 07150 01 0000 110</t>
  </si>
  <si>
    <t>Государственная пошлина за выдачу разрешения на установку рекламной конструкции</t>
  </si>
  <si>
    <t>283 1 08 07173 01 0000 110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</si>
  <si>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</si>
  <si>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НАЛОГОВЫЕ ДОХОДЫ</t>
  </si>
  <si>
    <t>000 1 11 00000 00 0000 000</t>
  </si>
  <si>
    <t>Доходы от использования имущества, находящегося в государственной и муниципальной собственности</t>
  </si>
  <si>
    <t>283 1 11 05012 04 0000 120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</si>
  <si>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</si>
  <si>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283 1 11 05024 04 0000 120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</si>
  <si>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</si>
  <si>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283 1 11 05034 04 0000 120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</si>
  <si>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</si>
  <si>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288 1 11 05034 04 0000 120</t>
  </si>
  <si>
    <t>289 1 11 05034 04 0000 120</t>
  </si>
  <si>
    <t>283 1 11 05074 04 0000 120</t>
  </si>
  <si>
    <t>Доходы от сдачи в аренду имущества, составляющего казну городских округов (за исключением земельных участков)</t>
  </si>
  <si>
    <t>283 1 11 07014 04 0000 120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</si>
  <si>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</si>
  <si>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283 1 11 09044 04 0000 120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</si>
  <si>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</si>
  <si>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000 1 12 01000 01 0000 120</t>
  </si>
  <si>
    <t>Плата за негативное воздействие на окружающую среду</t>
  </si>
  <si>
    <t>048 1 12 01010 01 6000 120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</si>
  <si>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</si>
  <si>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048 1 12 01030 01 6000 120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</si>
  <si>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</si>
  <si>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</si>
  <si>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</si>
  <si>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000 1 13 00000 00 0000 000</t>
  </si>
  <si>
    <t>Доходы от оказания платных услуг  и компенсации затрат государства</t>
  </si>
  <si>
    <t>000 1 13 01994 04 0000 130</t>
  </si>
  <si>
    <t>Прочие доходы от оказания платных услуг (работ) получателями средств бюджетов городских округов</t>
  </si>
  <si>
    <t>285 1 13 01994 04 0000 130</t>
  </si>
  <si>
    <t>288 1 13 01994 04 0010 130</t>
  </si>
  <si>
    <t>Прочие доходы от оказания платных услуг (работ) получателями средств бюджетов городских округов (поступление средств по родительской плате за содержание детей в муниципальных казенных дошкольных образовательных учреждениях)</t>
  </si>
  <si>
    <t>289 1 13 01994 04 0000 130</t>
  </si>
  <si>
    <t>000 1 13 02000 00 0000 130</t>
  </si>
  <si>
    <t>Доходы от компенсации затрат государства</t>
  </si>
  <si>
    <t>000 1 13 02064 04 0000 130</t>
  </si>
  <si>
    <t>Доходы, поступающие в порядке возмещения расходов, понесенных в связи с эксплуатацией имущества городских округов</t>
  </si>
  <si>
    <t>283 1 13 02064 04 0000 130</t>
  </si>
  <si>
    <t>288 1 13 02064 04 0000 130</t>
  </si>
  <si>
    <t>000 1 13 02994 04 0000 130</t>
  </si>
  <si>
    <t>Прочие доходы от компенсации затрат бюджетов городских округов</t>
  </si>
  <si>
    <t>283 1 13 02994 04 0000 130</t>
  </si>
  <si>
    <t>284 1 13 02994 04 0000 130</t>
  </si>
  <si>
    <t>285 1 13 02994 04 0000 130</t>
  </si>
  <si>
    <t>000 1 14 00000 00 0000 000</t>
  </si>
  <si>
    <t>Доходы от продажи материальных и нематериальных активов</t>
  </si>
  <si>
    <t>285 1 14 02042 04 0000 410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</si>
  <si>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</si>
  <si>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283 1 14 02043 04 0000 410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</si>
  <si>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</si>
  <si>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283 1 14 02043 04 0000 440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</si>
  <si>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</si>
  <si>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283 1 14 06012 04 0000 430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</si>
  <si>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</si>
  <si>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283 1 14 06024 04 0000 430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</si>
  <si>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</si>
  <si>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283 1 14 06312 04 0000 430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</si>
  <si>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</si>
  <si>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283 1 14 13040 04 0000 410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</si>
  <si>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</si>
  <si>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 xml:space="preserve"> 000 1 16 00000 00 0000 000</t>
  </si>
  <si>
    <t>Штрафы, санкции, возмещение ущерба</t>
  </si>
  <si>
    <t>012 1 16 01053 01 0000 140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</si>
  <si>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</si>
  <si>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024 1 16 01053 01 0000 140</t>
  </si>
  <si>
    <t>012 1 16 01063 01 0000 140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</si>
  <si>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</si>
  <si>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024 1 16 01063 01 0000 140</t>
  </si>
  <si>
    <t>012 1 16 01073 01 0000 140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</si>
  <si>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</si>
  <si>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024 1 16 01073 01 0000 140</t>
  </si>
  <si>
    <t>283 1 16 01074 01 0000 140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</si>
  <si>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</si>
  <si>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024 1 16 01083 01 0000 140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</si>
  <si>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t>
  </si>
  <si>
    <t>024 1 16 01093 01 0000 140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</si>
  <si>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</si>
  <si>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024 1 16 01133 01 0000 140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</si>
  <si>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</si>
  <si>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024 1 16 01143 01 0000 140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</si>
  <si>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</si>
  <si>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024 1 16 01153 01 0000 140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</si>
  <si>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</si>
  <si>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024 1 16 01173 01 0000 140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</si>
  <si>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</si>
  <si>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024 1 16 01193 01 0000 140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</si>
  <si>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</si>
  <si>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</si>
  <si>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</si>
  <si>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024 1 16 01203 01 0000 140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</si>
  <si>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</si>
  <si>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283 1 16 02020 02 0000 140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</si>
  <si>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</si>
  <si>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285 1 16 07010 04 0000 140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</si>
  <si>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</si>
  <si>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283 1 16 07090 04 0000 140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</si>
  <si>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</si>
  <si>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283 1 16 10061 04 0000 140</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</si>
  <si>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</si>
  <si>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008 1 16 10123 01 0000 140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</si>
  <si>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</si>
  <si>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009 1 16 10123 01 0000 140</t>
  </si>
  <si>
    <t>188 1 16 10123 01 0000 140</t>
  </si>
  <si>
    <t>283 1 16 10123 01 0000 140</t>
  </si>
  <si>
    <t>182 1 16 10129 01 0000 140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</si>
  <si>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</si>
  <si>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009 1 16 11050 01 0000 140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</si>
  <si>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подлежащие зачислению в бюджет муниципального образования</t>
  </si>
  <si>
    <t>000 1 17 05000 00 0000 180</t>
  </si>
  <si>
    <t>Прочие неналоговые доходы</t>
  </si>
  <si>
    <t>283 1 17 05040 04 0000 180</t>
  </si>
  <si>
    <t>Прочие неналоговые доходы бюджетов городских округов</t>
  </si>
  <si>
    <t>НЕНАЛОГОВЫЕ ДОХОДЫ</t>
  </si>
  <si>
    <t>000 1 00 00000 00 0000 000</t>
  </si>
  <si>
    <t>НАЛОГОВЫЕ И НЕНАЛОГОВЫЕ ДОХОДЫ</t>
  </si>
  <si>
    <t>000 2 02 00000 00  0000 000</t>
  </si>
  <si>
    <t>БЕЗВОЗМЕЗДНЫЕ ПОСТУПЛЕНИЯ ОТ ДРУГИХ БЮДЖЕТОВ БЮДЖЕТНОЙ СИСТЕМЫ РОССИЙСКОЙ ФЕДЕРАЦИИ</t>
  </si>
  <si>
    <t>000 2 02 10000 00 0000 150</t>
  </si>
  <si>
    <t>Дотации бюджетам бюджетной системы Российской Федерации</t>
  </si>
  <si>
    <t>284 2 02 15001 04 0000 150</t>
  </si>
  <si>
    <t>Дотации бюджетам городских округов на выравнивание бюджетной обеспеченности из бюджета субъекта Российской Федерации</t>
  </si>
  <si>
    <t>284 2 02 15009 04 0000 150</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</si>
  <si>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</si>
  <si>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000 2 02 20000 00 0000 150</t>
  </si>
  <si>
    <t>Субсидии бюджетам бюджетной системы Российской Федерации (межбюджетные субсидии)</t>
  </si>
  <si>
    <t>283 2 02 20041 04 0000 150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</si>
  <si>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</si>
  <si>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  на строительство и реконструкцию автомобильных дорог общего пользования местного значения в целях развития внутреннего и въездного туризма </t>
  </si>
  <si>
    <t>283 2 02 20299 04 0000 150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</si>
  <si>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</si>
  <si>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План МФ</t>
  </si>
  <si>
    <t>283 2 02 20302 04 0000 150</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</si>
  <si>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</si>
  <si>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287 2 02 25081 04 0000 150</t>
  </si>
  <si>
    <t>Субсидии бюджетам городских округов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t>
  </si>
  <si>
    <t>288 2 02 25210 04 0000 150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</si>
  <si>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</si>
  <si>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288 2 02 25304 04 0000 150</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</si>
  <si>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</si>
  <si>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289 2 02 25467 04 0000 150</t>
  </si>
  <si>
    <t>Субсидии бюджетам городских округов на обеспечение развития и укрепления материально-технической базы домов культуры в населенных пунктах с числом жителей до 50 тысяч человек</t>
  </si>
  <si>
    <t>283 2 02 25497 04 0000 150</t>
  </si>
  <si>
    <t>Субсидии бюджетам городских округов на реализацию мероприятий по обеспечению жильем молодых семей (на предоставление молодым семьям - участникам подпрограммы  социальных выплат на приобретение (строительство) жилья</t>
  </si>
  <si>
    <t>289 2 02 25519 04 0000 150</t>
  </si>
  <si>
    <t>Субсидии бюджетам городских округов на поддержку отрасли культуры (на проведение ремонтных работ, противопожарных мероприятий, энергосберегающих мероприятий в зданиях учреждений культуры, находящихся в муниципальной собственности, и приобретение основных средств для муниципальных учреждений)</t>
  </si>
  <si>
    <t>Субсидии бюджетам городских округов на поддержку отрасли культуры (на укрепление материально-технической базы и оснащение оборудованием детских музыкальных, художественных, хореографических школ и школ искусств)</t>
  </si>
  <si>
    <t>Субсидия бюджетам городских округов на поддержку отрасли культуры (на создание модельных муниципальных библиотек за счет средств областного бюджета )</t>
  </si>
  <si>
    <t xml:space="preserve">283 2 02 25555 04 0000 150 </t>
  </si>
  <si>
    <t>Субсидии бюджетам городских округов на реализацию программ формирования современной городской среды</t>
  </si>
  <si>
    <t>283 2 02 27112 04 0000 150</t>
  </si>
  <si>
    <t>Субсидии бюджетам городских округов на софинансирование капитальных вложений в объекты муниципальной собственности (на строительство газопроводов и газовых сетей)</t>
  </si>
  <si>
    <t xml:space="preserve">Субсидии бюджетам городских округов на софинансирование капитальных вложений в объекты муниципальной собственности  (на обеспечение мероприятий по переселению граждан из аварийного жилищного фонда) </t>
  </si>
  <si>
    <t>283 2 02 29999 04 0000 150</t>
  </si>
  <si>
    <t>Прочие субсидии бюджетам городских округов (на рекультивацию земельных участков, нарушенных размещением твердых коммунальных отходов, и ликвидацию объектов накопленного экологического вреда)</t>
  </si>
  <si>
    <t>Прочие субсидии бюджетам городских округов (на выкуп зданий для размещения общеобразовательных организаций на 2022 год)</t>
  </si>
  <si>
    <t>Прочие субсидии бюджетам городских округов (на софинансирование расходных обязательств муниципальных образований Челябинской области, возникающих при осуществлении органами местного самоуправления муниципальных образований полномочий по решению вопросов местного значения, основанных на инициативных проектах, внесенных в местную администрацию в соответствии с Федеральным законом от 20 июля 2020 года № 236-ФЗ «О внесении изменений в Федеральный закон «Об общих принципах организации местного самоуправления в Российской Федерации», на 2021 год и на плановый период 2022 и 2023 годов)</t>
  </si>
  <si>
    <t>283 202 29999 04 0000 150</t>
  </si>
  <si>
    <t>Прочие субсидии бюджетам городских округов (на софинансирование капитальных вложений в объекты муниципальной собственности на модернизацию, реконструкцию, капитальный ремонт и строительство котельных, систем водоснабжения, водоотведения, систем электроснабжения, теплоснабжения, включая центральные тепловые пункты, в том числе проектно-изыскательские  работы)</t>
  </si>
  <si>
    <t>Прочие субсидии бюджетам городских округов (на реконструкцию и капитальный ремонт гидротехнических сооружений в целях обеспечения безопасности гидротехнических сооружений за счет средств областного бюджета на 2021 год и на плановый период 2022 и 2023 годов)</t>
  </si>
  <si>
    <t>285 2 02 29999 04 0000 150</t>
  </si>
  <si>
    <t>Прочие субсидии бюджетам городских округов (на организацию работы органов управления социальной защиты населения муниципальных образований )</t>
  </si>
  <si>
    <t>287 2 02 29999 04 0000 150</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</si>
  <si>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от 6 до 18 лет)</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</si>
  <si>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занятым в экономике, и гражданами старшего поколения)</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</si>
  <si>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населением старшего поколения, на 2121 год и на плановый период 2022 и 2023 годов)</t>
  </si>
  <si>
    <t>Прочие субсидии бюджетам городских округов (на содержание, развитие и поддержку ведущих команд (клубов) по игровым и техническим видам спорта, участвующих в чемпионатах и первенствах Челябинской области и России)</t>
  </si>
  <si>
    <t>Прочие субсидии бюджетам городских округов (на оплату услуг специалистов по организации физкультурно-оздоровительной и спортивно-массовой работы с лицами с ограниченными возможностями здоровья)</t>
  </si>
  <si>
    <t>Прочие субсидии бюджетам городских округов (на приобретение спортивного инвентаря и оборудования для физкультурно-спортивных организаций)</t>
  </si>
  <si>
    <t>Прочие субсидии бюджетам городских округов (на финансовую поддержку учреждений спортивной подготовки на этапах спортивной специализации, в том числе на приобретение спортивного инвентаря и оборудования, на 2021 год и на плановый период 2022 и 2023 годов)</t>
  </si>
  <si>
    <t>Прочие субсидии бюджетам городских округов (на организацию и проведение региональной акции по скандинавской ходьбе «Уральская тропа», на плановый период 2022 и 2023 годов)</t>
  </si>
  <si>
    <t>288 2 02 29999 04 0000 150</t>
  </si>
  <si>
    <t>Прочие субсидии бюджетам городских округов (на организацию отдыха детей в каникулярное время)</t>
  </si>
  <si>
    <t>Прочие субсидии бюджетам городских округов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на 2020 год и на плановый период 2021 и 2022 годов)</t>
  </si>
  <si>
    <t>Прочие субсидии бюджетам городских округов (на оборудование пунктов проведения экзаменов государственной итоговой аттестации по образовательным программам среднего общего образования)</t>
  </si>
  <si>
    <t>Прочие субсидии бюджетам городских округов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</si>
  <si>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Прочие субсидии бюджетам городских округов (на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</si>
  <si>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Прочие субсидии бюджетам городских округов (на проведение капитального ремонта зданий муниципальных общеобразовательных организаций)</t>
  </si>
  <si>
    <t>Прочие субсидии бюджетам городских округов (на проведение капитального ремонта зданий и сооружений муниципальных организаций дошкольного образования )</t>
  </si>
  <si>
    <t>Прочие субсидии бюджетам городских округов (на проведение ремонтных работ по замене оконных блоков в муниципальных 
общеобразовательных организациях)</t>
  </si>
  <si>
    <t xml:space="preserve">Прочие субсидии бюджетам городских округов (на обеспечение питанием детей из малообеспеченных семей и детей с нарушениями здоровья, обучающихся в муниципальных общеобразовательных организациях) </t>
  </si>
  <si>
    <t>Прочие субсидии бюджетам городских округов (на обеспечение молоком (молочной продукцией) обучающихся по программам начального общего образования в муниципальных общеобразовательных организациях)</t>
  </si>
  <si>
    <t>288 202 29999 04 0000 150</t>
  </si>
  <si>
    <t>Прочие субсидии бюджетам городских округов (на привлечение детей из малообеспеченных, неблагополучных семей, а также семей, оказавшихся в трудной жизненной ситуации, в расположенные на территории Челябинской области муниципальные дошкольные образовательные организации через предоставление компенсации части родительской платы)</t>
  </si>
  <si>
    <t>Прочие субсидии местным бюджетам (на организацию и проведение мероприятий с детьми и молодежью)</t>
  </si>
  <si>
    <t>Прочие субсидии бюджетам городских округов (приобретения транспортных средств для организации перевозки обучающихся)</t>
  </si>
  <si>
    <t>000 2 02 30000 00 0000 150</t>
  </si>
  <si>
    <t>Субвенции бюджетам бюджетной системы Российской Федерации</t>
  </si>
  <si>
    <t>285 2 02 30013 04 0000 150</t>
  </si>
  <si>
    <t>Субвенции бюджетам городских округов на обеспечение мер социальной поддержки реабилитированных лиц и лиц, признанных пострадавшими от политических репрессий</t>
  </si>
  <si>
    <t>285 2 02 30022 04 0000 150</t>
  </si>
  <si>
    <t>Субвенции бюджетам городских округов на предоставление гражданам субсидий на оплату жилого помещения и коммунальных услуг</t>
  </si>
  <si>
    <t>283 2 02 30024 04 0000 150</t>
  </si>
  <si>
    <t>Субвенции бюджетам городских округов на выполнение передаваемых полномочий субъектов Российской Федерации (на организацию работы комиссий по делам  несовершеннолетних и защите их прав)</t>
  </si>
  <si>
    <t>Субвенции бюджетам городских округов на выполнение передаваемых полномочий субъектов Российской Федерации
(комплектование, учет, использование и хранение архивных документов, отнесенных к государственной собственности ЧО)</t>
  </si>
  <si>
    <t>Субвенции бюджетам городских округов на выполнение передаваемых полномочий субъектов Российской Федерации
(создание административных комиссий и определение перечня должностных лиц, уполномоченных составлять протоколы об административных правонарушениях)</t>
  </si>
  <si>
    <t>Субвенции бюджетам городских округов на выполнение передаваемых полномочий субъектов Российской Федерации
(на реализацию переданных государственных полномочий в области охраны труда)</t>
  </si>
  <si>
    <t>Субвенции бюджетам городских округов на выполнение передаваемых полномочий субъектов Российской Федерации
(на содержание в приютах животных без владельцев)</t>
  </si>
  <si>
    <t>285 2 02 30024 04 0000 150</t>
  </si>
  <si>
    <t>Субвенции бюджетам городских округов на выполнение передаваемых полномочий субъектов Российской Федерации
(выплата областного единовременного пособия при рождении ребенка)</t>
  </si>
  <si>
    <t>Субвенции бюджетам городских округов на выполнение передаваемых полномочий субъектов Российской Федерации
(на осуществление мер социальной поддержки граждан, работающих и проживающих в сельских населенных пунктах и рабочих поселках ЧО)</t>
  </si>
  <si>
    <t>Субвенции бюджетам городских округов на выполнение передаваемых полномочий субъектов Российской Федерации
(на организацию и осуществление деятельности по опеке и попечительству)</t>
  </si>
  <si>
    <t>Субвенции бюджетам городских округов на выполнение передаваемых полномочий субъектов Российской Федерации (на выплату  пособия на ребенка)</t>
  </si>
  <si>
    <t xml:space="preserve">Субвенции бюджетам городских округов на выполнение передаваемых полномочий субъектов Российской Федерации
(возмещение стоимости услуг по погребению и выплата социального пособия на погребение) </t>
  </si>
  <si>
    <t>Субвенции бюджетам городских округов на выполнение передаваемых полномочий субъектов Российской Федерации (на предоставление адресной  субсидии гражданам в связи с ростом платы за  коммунальные услуги)</t>
  </si>
  <si>
    <t>Субвенции бюджетам городских округов на выполнение передаваемых полномочий субъектов Российской Федерации (на ежемесячные денежные выплаты и возмещение расходов, связанных с проездом к местам захоронения)</t>
  </si>
  <si>
    <t>Субвенции бюджетам городских округов на выполнение передаваемых полномочий субъектов Российской Федерации
(на ежемесячную денежную выплату на оплату жилья и коммунальных услуг многодетной семье)</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</si>
  <si>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ветеранов труда и тружеников тыла)</t>
  </si>
  <si>
    <t>Субвенции бюджетам городских округов на выполнение передаваемых полномочий субъектов Российской Федерации
(на обеспечение мер социальной поддержки граждан, имеющих звание "Ветеран труда ЧО") (ежемесячная денежная выплата ВТ ЧО)</t>
  </si>
  <si>
    <t>Субвенции бюджетам городских округов на выполнение передаваемых полномочий субъектов РФ (на социальную поддержку детей-сирот и детей, оставшихся без попечения родителей, находящихся в МОУ для детей-сирот и детей, оставшихся без попечения родителей)</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</si>
  <si>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ЧО)(компенсация расходов на оплату жилых помещений и коммунальных услуг)</t>
  </si>
  <si>
    <t>Субвенции бюджетам городских округов на выполнение передаваемых полномочий субъектов Российской Федерации (на обеспечение дополнительных мер соцзащиты ветеранов в ЧО) (компенсационные выплаты за пользование услугами связи)</t>
  </si>
  <si>
    <t>Субвенции бюджетам городских округов на выполнение передаваемых полномочий субъектов Российской Федерации (реализация переданных государственных полномочий по социальному  обслуживанию граждан)</t>
  </si>
  <si>
    <t>Субвенции бюджетам городских округов на выполнение передаваемых полномочий субъектов Российской Федерациина реализацию переданных государственных полномочий по назначению государственной социальной помощи, в том числе на основании социального контракта на 2021 год и на плановый период 2022 и 2023 годов</t>
  </si>
  <si>
    <t>Субвенции бюджетам городских округов на выполнение передаваемых полномочий субъектов Российской Федерациина компенсацию отдельным категориям граждан оплаты взноса на капитальный ремонт общего имущества в многоквартирном доме</t>
  </si>
  <si>
    <t>288 2 02 30024 04 0000 150</t>
  </si>
  <si>
    <t>Субвенции бюджетам городских округов на выполнение передаваемых полномочий субъектов Российской Федерации (на  организацию предоставления психолого-педагогической, медицинской и социальной помощи обучающимся, испытывающим трудности в освоении основных общеобразовательных программ, своем развитии и социальной адаптации)</t>
  </si>
  <si>
    <r>
      <t>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для обучающихся с ограниченными возможностями здоровья, обеспечение дополнительного образования детей в МОО для обучающихся</t>
    </r>
    <r>
      <rPr>
        <u/>
        <sz val="12"/>
        <rFont val="Times New Roman"/>
        <family val="1"/>
        <charset val="204"/>
      </rPr>
      <t xml:space="preserve"> с ограниченными возможностями здоровья</t>
    </r>
    <r>
      <rPr>
        <sz val="12"/>
        <rFont val="Times New Roman"/>
        <family val="1"/>
        <charset val="204"/>
      </rPr>
      <t>)</t>
    </r>
  </si>
  <si>
    <r>
      <t xml:space="preserve">Субвенции бюджетам городских округов на выполнение передаваемых полномочий субъектов Российской Федерации (на обеспечение госгарантий реализации прав на получение общедоступного и бесплатного дошкольного, начального общего, основного общего, среднего общего образования в МОО, обеспечение </t>
    </r>
    <r>
      <rPr>
        <u/>
        <sz val="12"/>
        <rFont val="Times New Roman"/>
        <family val="1"/>
        <charset val="204"/>
      </rPr>
      <t>дополнительного образования</t>
    </r>
    <r>
      <rPr>
        <sz val="12"/>
        <rFont val="Times New Roman"/>
        <family val="1"/>
        <charset val="204"/>
      </rPr>
      <t xml:space="preserve"> детей в МОО)</t>
    </r>
  </si>
  <si>
    <r>
      <t xml:space="preserve">Субвенции бюджетам городских округов на выполнение передаваемых полномочий субъектов Российской Федерации (обеспечение госгарантий реализации прав на получение общедоступного и бесплатного </t>
    </r>
    <r>
      <rPr>
        <u/>
        <sz val="12"/>
        <rFont val="Times New Roman"/>
        <family val="1"/>
        <charset val="204"/>
      </rPr>
      <t>дошкольного</t>
    </r>
    <r>
      <rPr>
        <sz val="12"/>
        <rFont val="Times New Roman"/>
        <family val="1"/>
        <charset val="204"/>
      </rPr>
      <t xml:space="preserve"> образования в МДОО)</t>
    </r>
  </si>
  <si>
    <r>
      <t xml:space="preserve">Субвенции бюджетам городских округов на выполнение передаваемых полномочий субъектов Российской Федерации (на компенсацию затрат родителей (законных представителей) детей-инвалидов в части организации обучения по основным общеобразовательным программам </t>
    </r>
    <r>
      <rPr>
        <u/>
        <sz val="12"/>
        <rFont val="Times New Roman"/>
        <family val="1"/>
        <charset val="204"/>
      </rPr>
      <t>на дому</t>
    </r>
    <r>
      <rPr>
        <sz val="12"/>
        <rFont val="Times New Roman"/>
        <family val="1"/>
        <charset val="204"/>
      </rPr>
      <t>)</t>
    </r>
  </si>
  <si>
    <t>285 2 02 30027 04 0000 150</t>
  </si>
  <si>
    <t>Субвенции бюджетам городских округов на содержание ребенка в семье опекуна и приемной семье, а также вознаграждение, причитающееся приемному родителю</t>
  </si>
  <si>
    <t>288 2 02 30029 04 0000 150</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</si>
  <si>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</si>
  <si>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283 2 02 35082 04 0000 150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</si>
  <si>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</si>
  <si>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283 2 02 35120 04 0000 150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</si>
  <si>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</si>
  <si>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285 2 02 35137 04 0000 150</t>
  </si>
  <si>
    <t>Субвенции бюджетам городских округов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</si>
  <si>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285 2 02 35220 04 0000 150</t>
  </si>
  <si>
    <t>Субвенции бюджетам городских округов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</si>
  <si>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285 2 02 35250 04 0000 150</t>
  </si>
  <si>
    <t>Субвенции бюджетам городских округов на оплату жилищно-коммунальных услуг отдельным категориям граждан</t>
  </si>
  <si>
    <t>285 2 02 35280 04 0000 150</t>
  </si>
  <si>
    <t xml:space="preserve">Субвенции бюджетам городских округов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t>
  </si>
  <si>
    <t>285 2 02 35380 04 0000 150</t>
  </si>
  <si>
    <t xml:space="preserve">Субвенции бюджетам городских округов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t>
  </si>
  <si>
    <t xml:space="preserve">285 2 02 35462 04 0000 150 </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</si>
  <si>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</si>
  <si>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283 2 02 35930 04 0000 150</t>
  </si>
  <si>
    <t>Субвенции бюджетам городских округов на государственную регистрацию актов гражданского состояния</t>
  </si>
  <si>
    <t>283 2 02 39999 04 0000 150</t>
  </si>
  <si>
    <t>Прочие субвенции бюджетам городских округов (по установлению необходимости проведения капитального ремонта общего имущества в многоквартирном доме)</t>
  </si>
  <si>
    <t>000 2 02 40000 00 0000 150</t>
  </si>
  <si>
    <t>Иные межбюджетные трансферты</t>
  </si>
  <si>
    <t>288 2 02 45303 04 0000 150</t>
  </si>
  <si>
    <t>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</si>
  <si>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285 2 02 49999 04 0000 150</t>
  </si>
  <si>
    <t>Прочие межбюджетные трансферты, передаваемые бюджетам городских округов на приобретение технических средств реабилитации для пунктов проката в муниципальных учреждениях социальной защиты населения на 2021 год и плановый период 2022 и 2023 годов</t>
  </si>
  <si>
    <t>Прочие межбюджетные трансферты, передаваемые бюджетам городских округов на организацию обучения инвалидов навыкам передвижения на колясках активного типа и прогулочных креслах-колясках муниципальными учреждениями социальной защиты населения на 2021 год и плановый период 2022 и 2023 годов</t>
  </si>
  <si>
    <t>288 2 02 49999 04 0000 150</t>
  </si>
  <si>
    <t xml:space="preserve">Прочие межбюджетные трансферты, передаваемые бюджетам городских округов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t>
  </si>
  <si>
    <t>000 2 04 00000 00 0000 000</t>
  </si>
  <si>
    <t>Безвозмездные поступления от негосударственных организаций</t>
  </si>
  <si>
    <t>288 2 04 04040 04 0000 150</t>
  </si>
  <si>
    <t>Поступления от денежных пожертвований, предоставляемых негосударственными организациями получателям средств бюджетов городских округов</t>
  </si>
  <si>
    <t>Фактическое поступление</t>
  </si>
  <si>
    <t>000 2 07 00000 00 0000 000</t>
  </si>
  <si>
    <t>Прочие безвозмездные поступления</t>
  </si>
  <si>
    <t>288 2 07 04020 04 0000 150</t>
  </si>
  <si>
    <t>Поступления от денежных пожертвований, предоставляемых физическими лицами получателям средств бюджетов городских округов</t>
  </si>
  <si>
    <t>000 2 00 00000 00 0000 000</t>
  </si>
  <si>
    <t>БЕЗВОЗМЕЗДНЫЕ ПОСТУПЛЕНИЯ</t>
  </si>
  <si>
    <t>ВСЕГО ДОХОДОВ</t>
  </si>
  <si>
    <t>Приложение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</si>
</sst>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_-* #,##0.00_р_._-;\-* #,##0.00_р_._-;_-* &quot;-&quot;??_р_._-;_-@_-"/>
  </numFmts>
  <fonts count="11" x14ac:knownFonts="1">
    <font>
      <sz val="11"/>
      <color theme="1"/>
      <name val="Calibri"/>
      <family val="2"/>
      <charset val="204"/>
      <scheme val="minor"/>
    </font>
    <font>
      <sz val="10"/>
      <name val="Arial"/>
      <family val="2"/>
      <charset val="204"/>
    </font>
    <font>
      <sz val="12"/>
      <name val="Times New Roman"/>
      <family val="1"/>
      <charset val="204"/>
    </font>
    <font>
      <sz val="10"/>
      <name val="Arial Cyr"/>
      <charset val="204"/>
    </font>
    <font>
      <b/>
      <sz val="12"/>
      <name val="Times New Roman"/>
      <family val="1"/>
      <charset val="204"/>
    </font>
    <font>
      <sz val="12"/>
      <color theme="1"/>
      <name val="Times New Roman"/>
      <family val="1"/>
      <charset val="204"/>
    </font>
    <font>
      <u/>
      <sz val="12"/>
      <name val="Times New Roman"/>
      <family val="1"/>
      <charset val="204"/>
    </font>
    <font>
      <sz val="11"/>
      <color rgb="FF000000"/>
      <name val="Calibri"/>
      <family val="2"/>
      <scheme val="minor"/>
    </font>
    <font>
      <sz val="12"/>
      <color theme="1"/>
      <name val="Times New Roman"/>
      <family val="2"/>
      <charset val="204"/>
    </font>
    <font>
      <sz val="10"/>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6">
    <xf numFmtId="0" fontId="0" fillId="0" borderId="0"/>
    <xf numFmtId="0" fontId="1" fillId="0" borderId="0"/>
    <xf numFmtId="0" fontId="3" fillId="0" borderId="0"/>
    <xf numFmtId="0" fontId="3" fillId="0" borderId="0" applyFont="0" applyFill="0" applyBorder="0" applyAlignment="0" applyProtection="0"/>
    <xf numFmtId="9" fontId="3" fillId="0" borderId="0" applyFont="0" applyFill="0" applyBorder="0" applyAlignment="0" applyProtection="0"/>
    <xf numFmtId="0" fontId="1" fillId="0" borderId="0"/>
    <xf numFmtId="0" fontId="7" fillId="0" borderId="0"/>
    <xf numFmtId="0" fontId="1" fillId="0" borderId="0"/>
    <xf numFmtId="0" fontId="1" fillId="0" borderId="0"/>
    <xf numFmtId="0" fontId="1" fillId="0" borderId="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66" fontId="8" fillId="0" borderId="0" applyFont="0" applyFill="0" applyBorder="0" applyAlignment="0" applyProtection="0"/>
  </cellStyleXfs>
  <cellXfs count="68">
    <xf numFmtId="0" fontId="0" fillId="0" borderId="0" xfId="0"/>
    <xf numFmtId="0" fontId="2" fillId="2" borderId="0" xfId="1" applyFont="1" applyFill="1" applyAlignment="1">
      <alignment horizontal="right" vertical="center" wrapText="1"/>
    </xf>
    <xf numFmtId="0" fontId="2" fillId="2" borderId="0" xfId="1" applyFont="1" applyFill="1" applyAlignment="1">
      <alignment horizontal="justify" vertical="center" wrapText="1"/>
    </xf>
    <xf numFmtId="0" fontId="2" fillId="2" borderId="0" xfId="1" applyFont="1" applyFill="1" applyAlignment="1">
      <alignment vertical="center" wrapText="1"/>
    </xf>
    <xf numFmtId="0" fontId="2" fillId="2" borderId="0" xfId="1" applyFont="1" applyFill="1" applyAlignment="1">
      <alignment horizontal="left" vertical="center" wrapText="1"/>
    </xf>
    <xf numFmtId="0" fontId="2" fillId="2" borderId="0" xfId="1" applyFont="1" applyFill="1" applyAlignment="1">
      <alignment horizontal="right"/>
    </xf>
    <xf numFmtId="164" fontId="4" fillId="2" borderId="0" xfId="2" applyNumberFormat="1" applyFont="1" applyFill="1" applyBorder="1" applyAlignment="1">
      <alignment horizontal="center" wrapText="1"/>
    </xf>
    <xf numFmtId="0" fontId="2" fillId="2" borderId="0" xfId="2" applyFont="1" applyFill="1" applyAlignment="1">
      <alignment vertical="center" wrapText="1"/>
    </xf>
    <xf numFmtId="164" fontId="4" fillId="2" borderId="1" xfId="2" applyNumberFormat="1" applyFont="1" applyFill="1" applyBorder="1" applyAlignment="1">
      <alignment horizontal="center" vertical="center" wrapText="1"/>
    </xf>
    <xf numFmtId="164" fontId="4" fillId="2" borderId="1" xfId="2" applyNumberFormat="1" applyFont="1" applyFill="1" applyBorder="1" applyAlignment="1">
      <alignment horizontal="justify" vertical="center" wrapText="1"/>
    </xf>
    <xf numFmtId="164" fontId="2" fillId="2" borderId="1" xfId="2" applyNumberFormat="1" applyFont="1" applyFill="1" applyBorder="1" applyAlignment="1">
      <alignment horizontal="center" vertical="center" wrapText="1"/>
    </xf>
    <xf numFmtId="164" fontId="2" fillId="2" borderId="0" xfId="2" applyNumberFormat="1"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0" xfId="2" applyFont="1" applyFill="1" applyBorder="1" applyAlignment="1">
      <alignment horizontal="center" wrapText="1"/>
    </xf>
    <xf numFmtId="0" fontId="4" fillId="2" borderId="2" xfId="2" applyFont="1" applyFill="1" applyBorder="1" applyAlignment="1">
      <alignment horizontal="center" vertical="center" wrapText="1"/>
    </xf>
    <xf numFmtId="0" fontId="4" fillId="2" borderId="2" xfId="2" applyFont="1" applyFill="1" applyBorder="1" applyAlignment="1">
      <alignment horizontal="justify" vertical="center" wrapText="1"/>
    </xf>
    <xf numFmtId="165" fontId="4" fillId="2" borderId="2" xfId="3" applyNumberFormat="1" applyFont="1" applyFill="1" applyBorder="1" applyAlignment="1">
      <alignment horizontal="center" vertical="center" wrapText="1"/>
    </xf>
    <xf numFmtId="2" fontId="2" fillId="2" borderId="0" xfId="2" applyNumberFormat="1" applyFont="1" applyFill="1" applyAlignment="1">
      <alignment horizontal="center" vertical="center" wrapText="1"/>
    </xf>
    <xf numFmtId="0" fontId="2" fillId="2" borderId="3" xfId="2" applyFont="1" applyFill="1" applyBorder="1" applyAlignment="1">
      <alignment horizontal="center" vertical="center" wrapText="1"/>
    </xf>
    <xf numFmtId="0" fontId="5" fillId="2" borderId="2" xfId="2" applyFont="1" applyFill="1" applyBorder="1" applyAlignment="1">
      <alignment horizontal="justify" vertical="center" wrapText="1"/>
    </xf>
    <xf numFmtId="165" fontId="2" fillId="2" borderId="2" xfId="4" applyNumberFormat="1" applyFont="1" applyFill="1" applyBorder="1" applyAlignment="1">
      <alignment horizontal="center" vertical="center" wrapText="1"/>
    </xf>
    <xf numFmtId="0" fontId="2" fillId="2" borderId="2" xfId="2" applyFont="1" applyFill="1" applyBorder="1" applyAlignment="1">
      <alignment horizontal="justify" vertical="center" wrapText="1"/>
    </xf>
    <xf numFmtId="165" fontId="2" fillId="2" borderId="2" xfId="3" applyNumberFormat="1"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3" fontId="2" fillId="2" borderId="2" xfId="2" applyNumberFormat="1" applyFont="1" applyFill="1" applyBorder="1" applyAlignment="1">
      <alignment horizontal="justify" vertical="center" wrapText="1"/>
    </xf>
    <xf numFmtId="3" fontId="4" fillId="2" borderId="2" xfId="2" applyNumberFormat="1" applyFont="1" applyFill="1" applyBorder="1" applyAlignment="1">
      <alignment horizontal="center" vertical="center" wrapText="1"/>
    </xf>
    <xf numFmtId="3" fontId="4" fillId="2" borderId="2" xfId="2" applyNumberFormat="1" applyFont="1" applyFill="1" applyBorder="1" applyAlignment="1">
      <alignment horizontal="justify" vertical="center" wrapText="1"/>
    </xf>
    <xf numFmtId="0" fontId="2" fillId="2" borderId="2" xfId="1" applyFont="1" applyFill="1" applyBorder="1" applyAlignment="1">
      <alignment horizontal="justify" vertical="center" wrapText="1"/>
    </xf>
    <xf numFmtId="0" fontId="4" fillId="2" borderId="2" xfId="2" quotePrefix="1" applyFont="1" applyFill="1" applyBorder="1" applyAlignment="1">
      <alignment horizontal="justify" vertical="center" wrapText="1"/>
    </xf>
    <xf numFmtId="49" fontId="4" fillId="2" borderId="5" xfId="5" applyNumberFormat="1" applyFont="1" applyFill="1" applyBorder="1" applyAlignment="1">
      <alignment horizontal="center" vertical="center" wrapText="1"/>
    </xf>
    <xf numFmtId="49" fontId="4" fillId="2" borderId="6" xfId="5" applyNumberFormat="1" applyFont="1" applyFill="1" applyBorder="1" applyAlignment="1">
      <alignment horizontal="center" vertical="center" wrapText="1"/>
    </xf>
    <xf numFmtId="49" fontId="2" fillId="2" borderId="2" xfId="5" applyNumberFormat="1" applyFont="1" applyFill="1" applyBorder="1" applyAlignment="1">
      <alignment horizontal="center" vertical="center" wrapText="1"/>
    </xf>
    <xf numFmtId="0" fontId="2" fillId="2" borderId="2" xfId="5" applyNumberFormat="1" applyFont="1" applyFill="1" applyBorder="1" applyAlignment="1">
      <alignment horizontal="justify" vertical="center" wrapText="1"/>
    </xf>
    <xf numFmtId="0" fontId="2" fillId="2" borderId="2" xfId="2" applyNumberFormat="1" applyFont="1" applyFill="1" applyBorder="1" applyAlignment="1">
      <alignment horizontal="justify" vertical="center" wrapText="1"/>
    </xf>
    <xf numFmtId="0" fontId="2" fillId="2" borderId="0" xfId="2" applyFont="1" applyFill="1" applyAlignment="1">
      <alignment horizontal="center" vertical="center" wrapText="1"/>
    </xf>
    <xf numFmtId="165" fontId="4" fillId="2" borderId="2" xfId="2" applyNumberFormat="1" applyFont="1" applyFill="1" applyBorder="1" applyAlignment="1">
      <alignment horizontal="center" vertical="center" wrapText="1"/>
    </xf>
    <xf numFmtId="165" fontId="2" fillId="2" borderId="2" xfId="2" applyNumberFormat="1" applyFont="1" applyFill="1" applyBorder="1" applyAlignment="1">
      <alignment horizontal="center" vertical="center" wrapText="1"/>
    </xf>
    <xf numFmtId="49" fontId="2" fillId="2" borderId="3" xfId="1" applyNumberFormat="1" applyFont="1" applyFill="1" applyBorder="1" applyAlignment="1">
      <alignment horizontal="center" vertical="center" wrapText="1"/>
    </xf>
    <xf numFmtId="0" fontId="5" fillId="2" borderId="2" xfId="0" applyFont="1" applyFill="1" applyBorder="1" applyAlignment="1">
      <alignment horizontal="justify" vertical="center" wrapText="1"/>
    </xf>
    <xf numFmtId="49" fontId="2" fillId="2" borderId="2" xfId="1" applyNumberFormat="1" applyFont="1" applyFill="1" applyBorder="1" applyAlignment="1">
      <alignment horizontal="center" vertical="center" wrapText="1"/>
    </xf>
    <xf numFmtId="49" fontId="4" fillId="2" borderId="7" xfId="5" applyNumberFormat="1" applyFont="1" applyFill="1" applyBorder="1" applyAlignment="1">
      <alignment horizontal="justify" vertical="center" wrapText="1"/>
    </xf>
    <xf numFmtId="49" fontId="2" fillId="2" borderId="2" xfId="2" applyNumberFormat="1" applyFont="1" applyFill="1" applyBorder="1" applyAlignment="1" applyProtection="1">
      <alignment horizontal="center" vertical="center" wrapText="1"/>
    </xf>
    <xf numFmtId="49" fontId="5" fillId="2" borderId="8" xfId="2" applyNumberFormat="1" applyFont="1" applyFill="1" applyBorder="1" applyAlignment="1" applyProtection="1">
      <alignment horizontal="justify" vertical="center" wrapText="1"/>
    </xf>
    <xf numFmtId="49" fontId="5" fillId="2" borderId="2" xfId="2" applyNumberFormat="1" applyFont="1" applyFill="1" applyBorder="1" applyAlignment="1" applyProtection="1">
      <alignment horizontal="justify" vertical="center" wrapText="1"/>
    </xf>
    <xf numFmtId="0" fontId="2" fillId="2" borderId="2" xfId="2" applyFont="1" applyFill="1" applyBorder="1" applyAlignment="1">
      <alignment horizontal="center" vertical="center"/>
    </xf>
    <xf numFmtId="0" fontId="5" fillId="2" borderId="4" xfId="2" applyFont="1" applyFill="1" applyBorder="1" applyAlignment="1">
      <alignment horizontal="justify" vertical="center" wrapText="1"/>
    </xf>
    <xf numFmtId="49" fontId="2" fillId="2" borderId="8" xfId="2" applyNumberFormat="1" applyFont="1" applyFill="1" applyBorder="1" applyAlignment="1" applyProtection="1">
      <alignment horizontal="center" vertical="center" wrapText="1"/>
    </xf>
    <xf numFmtId="0" fontId="5" fillId="2" borderId="2" xfId="2" applyNumberFormat="1" applyFont="1" applyFill="1" applyBorder="1" applyAlignment="1">
      <alignment horizontal="justify" vertical="center" wrapText="1"/>
    </xf>
    <xf numFmtId="165" fontId="2" fillId="2" borderId="4" xfId="3" applyNumberFormat="1" applyFont="1" applyFill="1" applyBorder="1" applyAlignment="1">
      <alignment horizontal="center" vertical="center" wrapText="1"/>
    </xf>
    <xf numFmtId="0" fontId="5" fillId="2" borderId="2" xfId="2" applyFont="1" applyFill="1" applyBorder="1" applyAlignment="1">
      <alignment horizontal="center" vertical="center"/>
    </xf>
    <xf numFmtId="0" fontId="5" fillId="2" borderId="2" xfId="0" applyFont="1" applyFill="1" applyBorder="1" applyAlignment="1">
      <alignment horizontal="justify" vertical="center" wrapText="1" readingOrder="1"/>
    </xf>
    <xf numFmtId="49" fontId="4" fillId="2" borderId="2" xfId="5" applyNumberFormat="1" applyFont="1" applyFill="1" applyBorder="1" applyAlignment="1">
      <alignment horizontal="left" vertical="center" wrapText="1"/>
    </xf>
    <xf numFmtId="0" fontId="2" fillId="2" borderId="0" xfId="2" applyFont="1" applyFill="1" applyAlignment="1">
      <alignment horizontal="justify" vertical="center" wrapText="1"/>
    </xf>
    <xf numFmtId="0" fontId="9" fillId="2" borderId="0" xfId="1" applyFont="1" applyFill="1" applyAlignment="1">
      <alignment vertical="center" wrapText="1"/>
    </xf>
    <xf numFmtId="164" fontId="9" fillId="2" borderId="1" xfId="2" applyNumberFormat="1" applyFont="1" applyFill="1" applyBorder="1" applyAlignment="1">
      <alignment horizontal="center" vertical="center" wrapText="1"/>
    </xf>
    <xf numFmtId="0" fontId="9" fillId="2" borderId="2" xfId="2" applyFont="1" applyFill="1" applyBorder="1" applyAlignment="1">
      <alignment horizontal="center" vertical="center" wrapText="1"/>
    </xf>
    <xf numFmtId="165" fontId="10" fillId="2" borderId="2" xfId="3" applyNumberFormat="1" applyFont="1" applyFill="1" applyBorder="1" applyAlignment="1">
      <alignment horizontal="center" vertical="center" wrapText="1"/>
    </xf>
    <xf numFmtId="165" fontId="9" fillId="2" borderId="2" xfId="4" applyNumberFormat="1" applyFont="1" applyFill="1" applyBorder="1" applyAlignment="1">
      <alignment horizontal="center" vertical="center" wrapText="1"/>
    </xf>
    <xf numFmtId="165" fontId="9" fillId="2" borderId="2" xfId="3" applyNumberFormat="1" applyFont="1" applyFill="1" applyBorder="1" applyAlignment="1">
      <alignment horizontal="center" vertical="center" wrapText="1"/>
    </xf>
    <xf numFmtId="165" fontId="10" fillId="2" borderId="2" xfId="2" applyNumberFormat="1" applyFont="1" applyFill="1" applyBorder="1" applyAlignment="1">
      <alignment horizontal="center" vertical="center" wrapText="1"/>
    </xf>
    <xf numFmtId="165" fontId="9" fillId="2" borderId="2" xfId="2" applyNumberFormat="1" applyFont="1" applyFill="1" applyBorder="1" applyAlignment="1">
      <alignment horizontal="center" vertical="center" wrapText="1"/>
    </xf>
    <xf numFmtId="165" fontId="9" fillId="2" borderId="4" xfId="3" applyNumberFormat="1" applyFont="1" applyFill="1" applyBorder="1" applyAlignment="1">
      <alignment horizontal="center" vertical="center" wrapText="1"/>
    </xf>
    <xf numFmtId="0" fontId="9" fillId="2" borderId="0" xfId="2" applyFont="1" applyFill="1" applyAlignment="1">
      <alignment horizontal="center" vertical="center" wrapText="1"/>
    </xf>
    <xf numFmtId="164" fontId="4" fillId="2" borderId="0" xfId="2" applyNumberFormat="1" applyFont="1" applyFill="1" applyBorder="1" applyAlignment="1">
      <alignment horizontal="center" wrapText="1"/>
    </xf>
    <xf numFmtId="3" fontId="2" fillId="2" borderId="3" xfId="2" applyNumberFormat="1" applyFont="1" applyFill="1" applyBorder="1" applyAlignment="1">
      <alignment horizontal="center" vertical="center" wrapText="1"/>
    </xf>
    <xf numFmtId="3" fontId="2" fillId="2" borderId="4" xfId="2" applyNumberFormat="1" applyFont="1" applyFill="1" applyBorder="1" applyAlignment="1">
      <alignment horizontal="center" vertical="center" wrapText="1"/>
    </xf>
    <xf numFmtId="49" fontId="4" fillId="2" borderId="5" xfId="5" applyNumberFormat="1" applyFont="1" applyFill="1" applyBorder="1" applyAlignment="1">
      <alignment horizontal="left" vertical="center" wrapText="1"/>
    </xf>
    <xf numFmtId="49" fontId="4" fillId="2" borderId="6" xfId="5" applyNumberFormat="1" applyFont="1" applyFill="1" applyBorder="1" applyAlignment="1">
      <alignment horizontal="left" vertical="center" wrapText="1"/>
    </xf>
  </cellXfs>
  <cellStyles count="16">
    <cellStyle name="Normal" xfId="6"/>
    <cellStyle name="Обычный" xfId="0" builtinId="0"/>
    <cellStyle name="Обычный 2" xfId="7"/>
    <cellStyle name="Обычный 2 2" xfId="2"/>
    <cellStyle name="Обычный 2 3" xfId="1"/>
    <cellStyle name="Обычный 3" xfId="8"/>
    <cellStyle name="Обычный 4" xfId="9"/>
    <cellStyle name="Обычный_Лист2" xfId="5"/>
    <cellStyle name="Процентный 2" xfId="4"/>
    <cellStyle name="Финансовый 2" xfId="10"/>
    <cellStyle name="Финансовый 2 2" xfId="11"/>
    <cellStyle name="Финансовый 2 2 2" xfId="3"/>
    <cellStyle name="Финансовый 2 3" xfId="12"/>
    <cellStyle name="Финансовый 2 4" xfId="13"/>
    <cellStyle name="Финансовый 2 5" xfId="14"/>
    <cellStyle name="Финансовый 3"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nsultantplus://offline/ref=D42EAC7BD398020209D35F6AF6672FBA6F13F77B84F225875A8095FA102A9B2D8E358CD609751112B9E7A4869E64DFF883BAA8D38BAB06D8YDV9M" TargetMode="External"/><Relationship Id="rId2" Type="http://schemas.openxmlformats.org/officeDocument/2006/relationships/hyperlink" Target="consultantplus://offline/ref=A5C545EE8C1C93B0B058E1FFE19DF454C219EB0B98198F2DC0D7B691EFFF64CC26DC8ECE4D9F7B181B1727911B979A94C0CB426D4AE9j9HFG" TargetMode="External"/><Relationship Id="rId1" Type="http://schemas.openxmlformats.org/officeDocument/2006/relationships/hyperlink" Target="consultantplus://offline/ref=988EC015ECBBF128B41797C3F93EFEE418A639455C871F0F56FDEF5480375203D55CBFEB8F11FA2C863F8EB8F7B01CF71C7C854735E60A15i2XAK" TargetMode="External"/><Relationship Id="rId6" Type="http://schemas.openxmlformats.org/officeDocument/2006/relationships/printerSettings" Target="../printerSettings/printerSettings1.bin"/><Relationship Id="rId5" Type="http://schemas.openxmlformats.org/officeDocument/2006/relationships/hyperlink" Target="consultantplus://offline/ref=64FC3C9F96C0230A0CECA4E56C028B5E86A06F799E50F1FABBE4A6CFAC6E9A2AB2A69A82FE33DE9CACC0441FC29EF02FFBFA7ABCF960A970JDh7G" TargetMode="External"/><Relationship Id="rId4" Type="http://schemas.openxmlformats.org/officeDocument/2006/relationships/hyperlink" Target="consultantplus://offline/ref=D42EAC7BD398020209D35F6AF6672FBA6F13F77B84F225875A8095FA102A9B2D8E358CD609751112B9E7A4869E64DFF883BAA8D38BAB06D8YDV9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tabSelected="1" zoomScaleNormal="100" workbookViewId="0">
      <pane xSplit="1" ySplit="4" topLeftCell="B189" activePane="bottomRight" state="frozen"/>
      <selection pane="topRight" activeCell="B1" sqref="B1"/>
      <selection pane="bottomLeft" activeCell="A5" sqref="A5"/>
      <selection pane="bottomRight" activeCell="A2" sqref="A2:G2"/>
    </sheetView>
  </sheetViews>
  <sheetFormatPr defaultRowHeight="15.75" x14ac:dyDescent="0.25"/>
  <cols>
    <col min="1" max="1" width="28.85546875" style="34" customWidth="1"/>
    <col min="2" max="2" width="75.5703125" style="52" customWidth="1"/>
    <col min="3" max="5" width="14.7109375" style="34" customWidth="1"/>
    <col min="6" max="6" width="11.42578125" style="62" customWidth="1"/>
    <col min="7" max="9" width="14.7109375" style="34" customWidth="1"/>
    <col min="10" max="10" width="15.7109375" style="34" customWidth="1"/>
    <col min="11" max="11" width="14.5703125" style="34" customWidth="1"/>
    <col min="12" max="12" width="15.7109375" style="34" customWidth="1"/>
    <col min="13" max="14" width="13.85546875" style="34" customWidth="1"/>
    <col min="15" max="15" width="9.140625" style="7"/>
    <col min="16" max="16" width="73.28515625" style="7" customWidth="1"/>
    <col min="17" max="17" width="15.85546875" style="7" customWidth="1"/>
    <col min="18" max="18" width="11" style="7" customWidth="1"/>
    <col min="19" max="16384" width="9.140625" style="7"/>
  </cols>
  <sheetData>
    <row r="1" spans="1:14" s="5" customFormat="1" ht="15" customHeight="1" x14ac:dyDescent="0.25">
      <c r="A1" s="1"/>
      <c r="B1" s="2"/>
      <c r="C1" s="3"/>
      <c r="D1" s="3"/>
      <c r="E1" s="3"/>
      <c r="F1" s="53"/>
      <c r="G1" s="3"/>
      <c r="H1" s="3"/>
      <c r="I1" s="3"/>
      <c r="J1" s="4" t="s">
        <v>331</v>
      </c>
      <c r="K1" s="4"/>
      <c r="L1" s="4"/>
      <c r="M1" s="1"/>
      <c r="N1" s="1"/>
    </row>
    <row r="2" spans="1:14" x14ac:dyDescent="0.25">
      <c r="A2" s="63" t="s">
        <v>0</v>
      </c>
      <c r="B2" s="63"/>
      <c r="C2" s="63"/>
      <c r="D2" s="63"/>
      <c r="E2" s="63"/>
      <c r="F2" s="63"/>
      <c r="G2" s="63"/>
      <c r="H2" s="6"/>
      <c r="I2" s="6"/>
      <c r="J2" s="6"/>
      <c r="K2" s="6"/>
      <c r="L2" s="6"/>
      <c r="M2" s="6"/>
      <c r="N2" s="6"/>
    </row>
    <row r="3" spans="1:14" x14ac:dyDescent="0.25">
      <c r="A3" s="8"/>
      <c r="B3" s="9"/>
      <c r="C3" s="10"/>
      <c r="D3" s="10"/>
      <c r="E3" s="10"/>
      <c r="F3" s="54"/>
      <c r="G3" s="10"/>
      <c r="H3" s="11"/>
      <c r="I3" s="11"/>
      <c r="J3" s="11" t="s">
        <v>1</v>
      </c>
      <c r="K3" s="11"/>
      <c r="L3" s="11"/>
      <c r="M3" s="11"/>
      <c r="N3" s="11"/>
    </row>
    <row r="4" spans="1:14" ht="38.25" customHeight="1" x14ac:dyDescent="0.25">
      <c r="A4" s="12" t="s">
        <v>2</v>
      </c>
      <c r="B4" s="12" t="s">
        <v>3</v>
      </c>
      <c r="C4" s="12" t="s">
        <v>4</v>
      </c>
      <c r="D4" s="12" t="s">
        <v>5</v>
      </c>
      <c r="E4" s="12" t="s">
        <v>6</v>
      </c>
      <c r="F4" s="55" t="s">
        <v>7</v>
      </c>
      <c r="G4" s="12" t="s">
        <v>8</v>
      </c>
      <c r="H4" s="12" t="s">
        <v>5</v>
      </c>
      <c r="I4" s="12" t="s">
        <v>6</v>
      </c>
      <c r="J4" s="12" t="s">
        <v>9</v>
      </c>
      <c r="K4" s="12" t="s">
        <v>5</v>
      </c>
      <c r="L4" s="12" t="s">
        <v>6</v>
      </c>
      <c r="M4" s="13"/>
      <c r="N4" s="13"/>
    </row>
    <row r="5" spans="1:14" x14ac:dyDescent="0.25">
      <c r="A5" s="14" t="s">
        <v>10</v>
      </c>
      <c r="B5" s="15" t="s">
        <v>11</v>
      </c>
      <c r="C5" s="16">
        <f t="shared" ref="C5:K5" si="0">SUM(C7:C11)</f>
        <v>1069651.4000000001</v>
      </c>
      <c r="D5" s="16">
        <f t="shared" si="0"/>
        <v>1069651.4000000001</v>
      </c>
      <c r="E5" s="16">
        <f>D5-C5</f>
        <v>0</v>
      </c>
      <c r="F5" s="56"/>
      <c r="G5" s="16">
        <f t="shared" si="0"/>
        <v>1117766.3999999999</v>
      </c>
      <c r="H5" s="16">
        <f t="shared" si="0"/>
        <v>1117766.3999999999</v>
      </c>
      <c r="I5" s="16">
        <f>H5-G5</f>
        <v>0</v>
      </c>
      <c r="J5" s="16">
        <f t="shared" si="0"/>
        <v>1203137.3</v>
      </c>
      <c r="K5" s="16">
        <f t="shared" si="0"/>
        <v>1203137.3</v>
      </c>
      <c r="L5" s="16">
        <f>K5-J5</f>
        <v>0</v>
      </c>
      <c r="M5" s="17"/>
      <c r="N5" s="17"/>
    </row>
    <row r="6" spans="1:14" ht="63" x14ac:dyDescent="0.25">
      <c r="A6" s="18"/>
      <c r="B6" s="19" t="s">
        <v>12</v>
      </c>
      <c r="C6" s="20">
        <v>568635.5</v>
      </c>
      <c r="D6" s="20">
        <v>568635.5</v>
      </c>
      <c r="E6" s="16">
        <f t="shared" ref="E6:E69" si="1">D6-C6</f>
        <v>0</v>
      </c>
      <c r="F6" s="57"/>
      <c r="G6" s="20">
        <v>587918.19999999995</v>
      </c>
      <c r="H6" s="20">
        <v>587918.19999999995</v>
      </c>
      <c r="I6" s="16">
        <f t="shared" ref="I6:I69" si="2">H6-G6</f>
        <v>0</v>
      </c>
      <c r="J6" s="20">
        <v>643846.6</v>
      </c>
      <c r="K6" s="20">
        <v>643846.6</v>
      </c>
      <c r="L6" s="16">
        <f t="shared" ref="L6:L69" si="3">K6-J6</f>
        <v>0</v>
      </c>
      <c r="M6" s="17"/>
      <c r="N6" s="17"/>
    </row>
    <row r="7" spans="1:14" ht="63" x14ac:dyDescent="0.25">
      <c r="A7" s="64" t="s">
        <v>13</v>
      </c>
      <c r="B7" s="21" t="s">
        <v>14</v>
      </c>
      <c r="C7" s="22">
        <v>1003761.3</v>
      </c>
      <c r="D7" s="22">
        <v>1003761.3</v>
      </c>
      <c r="E7" s="16">
        <f t="shared" si="1"/>
        <v>0</v>
      </c>
      <c r="F7" s="58"/>
      <c r="G7" s="22">
        <v>1049703.3999999999</v>
      </c>
      <c r="H7" s="22">
        <v>1049703.3999999999</v>
      </c>
      <c r="I7" s="16">
        <f t="shared" si="2"/>
        <v>0</v>
      </c>
      <c r="J7" s="22">
        <v>1130946.5</v>
      </c>
      <c r="K7" s="22">
        <v>1130946.5</v>
      </c>
      <c r="L7" s="16">
        <f t="shared" si="3"/>
        <v>0</v>
      </c>
      <c r="M7" s="17"/>
      <c r="N7" s="17"/>
    </row>
    <row r="8" spans="1:14" ht="47.25" x14ac:dyDescent="0.25">
      <c r="A8" s="65"/>
      <c r="B8" s="21" t="s">
        <v>15</v>
      </c>
      <c r="C8" s="22">
        <v>38815.5</v>
      </c>
      <c r="D8" s="22">
        <v>38815.5</v>
      </c>
      <c r="E8" s="16">
        <f t="shared" si="1"/>
        <v>0</v>
      </c>
      <c r="F8" s="58"/>
      <c r="G8" s="22">
        <v>40122</v>
      </c>
      <c r="H8" s="22">
        <v>40122</v>
      </c>
      <c r="I8" s="16">
        <f t="shared" si="2"/>
        <v>0</v>
      </c>
      <c r="J8" s="22">
        <v>42508.2</v>
      </c>
      <c r="K8" s="22">
        <v>42508.2</v>
      </c>
      <c r="L8" s="16">
        <f t="shared" si="3"/>
        <v>0</v>
      </c>
      <c r="M8" s="17"/>
      <c r="N8" s="17"/>
    </row>
    <row r="9" spans="1:14" ht="94.5" x14ac:dyDescent="0.25">
      <c r="A9" s="23" t="s">
        <v>16</v>
      </c>
      <c r="B9" s="24" t="s">
        <v>17</v>
      </c>
      <c r="C9" s="22">
        <v>15379.6</v>
      </c>
      <c r="D9" s="22">
        <v>15379.6</v>
      </c>
      <c r="E9" s="16">
        <f t="shared" si="1"/>
        <v>0</v>
      </c>
      <c r="F9" s="58"/>
      <c r="G9" s="22">
        <v>15649.7</v>
      </c>
      <c r="H9" s="22">
        <v>15649.7</v>
      </c>
      <c r="I9" s="16">
        <f t="shared" si="2"/>
        <v>0</v>
      </c>
      <c r="J9" s="22">
        <v>16506.3</v>
      </c>
      <c r="K9" s="22">
        <v>16506.3</v>
      </c>
      <c r="L9" s="16">
        <f t="shared" si="3"/>
        <v>0</v>
      </c>
      <c r="M9" s="17"/>
      <c r="N9" s="17"/>
    </row>
    <row r="10" spans="1:14" ht="47.25" x14ac:dyDescent="0.25">
      <c r="A10" s="23" t="s">
        <v>18</v>
      </c>
      <c r="B10" s="21" t="s">
        <v>19</v>
      </c>
      <c r="C10" s="22">
        <v>7498.9</v>
      </c>
      <c r="D10" s="22">
        <v>7498.9</v>
      </c>
      <c r="E10" s="16">
        <f t="shared" si="1"/>
        <v>0</v>
      </c>
      <c r="F10" s="58"/>
      <c r="G10" s="22">
        <v>8000</v>
      </c>
      <c r="H10" s="22">
        <v>8000</v>
      </c>
      <c r="I10" s="16">
        <f t="shared" si="2"/>
        <v>0</v>
      </c>
      <c r="J10" s="22">
        <v>8550</v>
      </c>
      <c r="K10" s="22">
        <v>8550</v>
      </c>
      <c r="L10" s="16">
        <f t="shared" si="3"/>
        <v>0</v>
      </c>
      <c r="M10" s="17"/>
      <c r="N10" s="17"/>
    </row>
    <row r="11" spans="1:14" ht="78.75" x14ac:dyDescent="0.25">
      <c r="A11" s="23" t="s">
        <v>20</v>
      </c>
      <c r="B11" s="24" t="s">
        <v>21</v>
      </c>
      <c r="C11" s="22">
        <v>4196.1000000000004</v>
      </c>
      <c r="D11" s="22">
        <v>4196.1000000000004</v>
      </c>
      <c r="E11" s="16">
        <f t="shared" si="1"/>
        <v>0</v>
      </c>
      <c r="F11" s="58"/>
      <c r="G11" s="22">
        <v>4291.3</v>
      </c>
      <c r="H11" s="22">
        <v>4291.3</v>
      </c>
      <c r="I11" s="16">
        <f t="shared" si="2"/>
        <v>0</v>
      </c>
      <c r="J11" s="22">
        <v>4626.3</v>
      </c>
      <c r="K11" s="22">
        <v>4626.3</v>
      </c>
      <c r="L11" s="16">
        <f t="shared" si="3"/>
        <v>0</v>
      </c>
      <c r="M11" s="17"/>
      <c r="N11" s="17"/>
    </row>
    <row r="12" spans="1:14" ht="31.5" x14ac:dyDescent="0.25">
      <c r="A12" s="25" t="s">
        <v>22</v>
      </c>
      <c r="B12" s="26" t="s">
        <v>23</v>
      </c>
      <c r="C12" s="16">
        <f t="shared" ref="C12:K12" si="4">C13+C14+C15+C16</f>
        <v>27522.100000000002</v>
      </c>
      <c r="D12" s="16">
        <f t="shared" si="4"/>
        <v>27522.100000000002</v>
      </c>
      <c r="E12" s="16">
        <f t="shared" si="1"/>
        <v>0</v>
      </c>
      <c r="F12" s="56"/>
      <c r="G12" s="16">
        <f t="shared" si="4"/>
        <v>29110.299999999996</v>
      </c>
      <c r="H12" s="16">
        <f t="shared" si="4"/>
        <v>29110.299999999996</v>
      </c>
      <c r="I12" s="16">
        <f t="shared" si="2"/>
        <v>0</v>
      </c>
      <c r="J12" s="16">
        <f t="shared" si="4"/>
        <v>29572.5</v>
      </c>
      <c r="K12" s="16">
        <f t="shared" si="4"/>
        <v>29572.5</v>
      </c>
      <c r="L12" s="16">
        <f t="shared" si="3"/>
        <v>0</v>
      </c>
      <c r="M12" s="17"/>
      <c r="N12" s="17"/>
    </row>
    <row r="13" spans="1:14" ht="94.5" x14ac:dyDescent="0.25">
      <c r="A13" s="23" t="s">
        <v>24</v>
      </c>
      <c r="B13" s="27" t="s">
        <v>25</v>
      </c>
      <c r="C13" s="22">
        <v>12637.2</v>
      </c>
      <c r="D13" s="22">
        <v>12637.2</v>
      </c>
      <c r="E13" s="16">
        <f t="shared" si="1"/>
        <v>0</v>
      </c>
      <c r="F13" s="58"/>
      <c r="G13" s="22">
        <v>13382.6</v>
      </c>
      <c r="H13" s="22">
        <v>13382.6</v>
      </c>
      <c r="I13" s="16">
        <f t="shared" si="2"/>
        <v>0</v>
      </c>
      <c r="J13" s="22">
        <v>13691.5</v>
      </c>
      <c r="K13" s="22">
        <v>13691.5</v>
      </c>
      <c r="L13" s="16">
        <f t="shared" si="3"/>
        <v>0</v>
      </c>
      <c r="M13" s="17"/>
      <c r="N13" s="17"/>
    </row>
    <row r="14" spans="1:14" ht="110.25" x14ac:dyDescent="0.25">
      <c r="A14" s="23" t="s">
        <v>26</v>
      </c>
      <c r="B14" s="27" t="s">
        <v>27</v>
      </c>
      <c r="C14" s="22">
        <v>72</v>
      </c>
      <c r="D14" s="22">
        <v>72</v>
      </c>
      <c r="E14" s="16">
        <f t="shared" si="1"/>
        <v>0</v>
      </c>
      <c r="F14" s="58"/>
      <c r="G14" s="22">
        <v>75.5</v>
      </c>
      <c r="H14" s="22">
        <v>75.5</v>
      </c>
      <c r="I14" s="16">
        <f t="shared" si="2"/>
        <v>0</v>
      </c>
      <c r="J14" s="22">
        <v>76.5</v>
      </c>
      <c r="K14" s="22">
        <v>76.5</v>
      </c>
      <c r="L14" s="16">
        <f t="shared" si="3"/>
        <v>0</v>
      </c>
      <c r="M14" s="17"/>
      <c r="N14" s="17"/>
    </row>
    <row r="15" spans="1:14" ht="94.5" x14ac:dyDescent="0.25">
      <c r="A15" s="23" t="s">
        <v>28</v>
      </c>
      <c r="B15" s="27" t="s">
        <v>29</v>
      </c>
      <c r="C15" s="22">
        <v>16623.400000000001</v>
      </c>
      <c r="D15" s="22">
        <v>16623.400000000001</v>
      </c>
      <c r="E15" s="16">
        <f t="shared" si="1"/>
        <v>0</v>
      </c>
      <c r="F15" s="58"/>
      <c r="G15" s="22">
        <v>17558.599999999999</v>
      </c>
      <c r="H15" s="22">
        <v>17558.599999999999</v>
      </c>
      <c r="I15" s="16">
        <f t="shared" si="2"/>
        <v>0</v>
      </c>
      <c r="J15" s="22">
        <v>17906.5</v>
      </c>
      <c r="K15" s="22">
        <v>17906.5</v>
      </c>
      <c r="L15" s="16">
        <f t="shared" si="3"/>
        <v>0</v>
      </c>
      <c r="M15" s="17"/>
      <c r="N15" s="17"/>
    </row>
    <row r="16" spans="1:14" ht="94.5" x14ac:dyDescent="0.25">
      <c r="A16" s="23" t="s">
        <v>30</v>
      </c>
      <c r="B16" s="27" t="s">
        <v>31</v>
      </c>
      <c r="C16" s="22">
        <v>-1810.5</v>
      </c>
      <c r="D16" s="22">
        <v>-1810.5</v>
      </c>
      <c r="E16" s="16">
        <f t="shared" si="1"/>
        <v>0</v>
      </c>
      <c r="F16" s="58"/>
      <c r="G16" s="22">
        <v>-1906.4</v>
      </c>
      <c r="H16" s="22">
        <v>-1906.4</v>
      </c>
      <c r="I16" s="16">
        <f t="shared" si="2"/>
        <v>0</v>
      </c>
      <c r="J16" s="22">
        <v>-2102</v>
      </c>
      <c r="K16" s="22">
        <v>-2102</v>
      </c>
      <c r="L16" s="16">
        <f t="shared" si="3"/>
        <v>0</v>
      </c>
      <c r="M16" s="17"/>
      <c r="N16" s="17"/>
    </row>
    <row r="17" spans="1:14" x14ac:dyDescent="0.25">
      <c r="A17" s="14" t="s">
        <v>32</v>
      </c>
      <c r="B17" s="28" t="s">
        <v>33</v>
      </c>
      <c r="C17" s="16">
        <f t="shared" ref="C17:K17" si="5">C18+C22+C23+C24</f>
        <v>279082.2</v>
      </c>
      <c r="D17" s="16">
        <f t="shared" si="5"/>
        <v>279082.2</v>
      </c>
      <c r="E17" s="16">
        <f t="shared" si="1"/>
        <v>0</v>
      </c>
      <c r="F17" s="56"/>
      <c r="G17" s="16">
        <f t="shared" si="5"/>
        <v>269596.79999999999</v>
      </c>
      <c r="H17" s="16">
        <f t="shared" si="5"/>
        <v>269596.79999999999</v>
      </c>
      <c r="I17" s="16">
        <f t="shared" si="2"/>
        <v>0</v>
      </c>
      <c r="J17" s="16">
        <f t="shared" si="5"/>
        <v>285543.8</v>
      </c>
      <c r="K17" s="16">
        <f t="shared" si="5"/>
        <v>285543.8</v>
      </c>
      <c r="L17" s="16">
        <f t="shared" si="3"/>
        <v>0</v>
      </c>
      <c r="M17" s="17"/>
      <c r="N17" s="17"/>
    </row>
    <row r="18" spans="1:14" ht="31.5" x14ac:dyDescent="0.25">
      <c r="A18" s="14" t="s">
        <v>34</v>
      </c>
      <c r="B18" s="15" t="s">
        <v>35</v>
      </c>
      <c r="C18" s="16">
        <f t="shared" ref="C18:K18" si="6">C19+C20+C21</f>
        <v>238404.1</v>
      </c>
      <c r="D18" s="16">
        <f t="shared" si="6"/>
        <v>238404.1</v>
      </c>
      <c r="E18" s="16">
        <f t="shared" si="1"/>
        <v>0</v>
      </c>
      <c r="F18" s="56"/>
      <c r="G18" s="16">
        <f t="shared" si="6"/>
        <v>238588.7</v>
      </c>
      <c r="H18" s="16">
        <f t="shared" si="6"/>
        <v>238588.7</v>
      </c>
      <c r="I18" s="16">
        <f t="shared" si="2"/>
        <v>0</v>
      </c>
      <c r="J18" s="16">
        <f t="shared" si="6"/>
        <v>245477.8</v>
      </c>
      <c r="K18" s="16">
        <f t="shared" si="6"/>
        <v>245477.8</v>
      </c>
      <c r="L18" s="16">
        <f t="shared" si="3"/>
        <v>0</v>
      </c>
      <c r="M18" s="17"/>
      <c r="N18" s="17"/>
    </row>
    <row r="19" spans="1:14" ht="31.5" x14ac:dyDescent="0.25">
      <c r="A19" s="12" t="s">
        <v>36</v>
      </c>
      <c r="B19" s="21" t="s">
        <v>37</v>
      </c>
      <c r="C19" s="22">
        <v>188284.1</v>
      </c>
      <c r="D19" s="22">
        <v>188284.1</v>
      </c>
      <c r="E19" s="16">
        <f t="shared" si="1"/>
        <v>0</v>
      </c>
      <c r="F19" s="58"/>
      <c r="G19" s="22">
        <v>188468.7</v>
      </c>
      <c r="H19" s="22">
        <v>188468.7</v>
      </c>
      <c r="I19" s="16">
        <f t="shared" si="2"/>
        <v>0</v>
      </c>
      <c r="J19" s="22">
        <v>195357.8</v>
      </c>
      <c r="K19" s="22">
        <v>195357.8</v>
      </c>
      <c r="L19" s="16">
        <f t="shared" si="3"/>
        <v>0</v>
      </c>
      <c r="M19" s="17"/>
      <c r="N19" s="17"/>
    </row>
    <row r="20" spans="1:14" ht="47.25" x14ac:dyDescent="0.25">
      <c r="A20" s="12" t="s">
        <v>38</v>
      </c>
      <c r="B20" s="21" t="s">
        <v>39</v>
      </c>
      <c r="C20" s="22">
        <v>50</v>
      </c>
      <c r="D20" s="22">
        <v>50</v>
      </c>
      <c r="E20" s="16">
        <f t="shared" si="1"/>
        <v>0</v>
      </c>
      <c r="F20" s="58"/>
      <c r="G20" s="22">
        <v>50</v>
      </c>
      <c r="H20" s="22">
        <v>50</v>
      </c>
      <c r="I20" s="16">
        <f t="shared" si="2"/>
        <v>0</v>
      </c>
      <c r="J20" s="22">
        <v>50</v>
      </c>
      <c r="K20" s="22">
        <v>50</v>
      </c>
      <c r="L20" s="16">
        <f t="shared" si="3"/>
        <v>0</v>
      </c>
      <c r="M20" s="17"/>
      <c r="N20" s="17"/>
    </row>
    <row r="21" spans="1:14" ht="63" x14ac:dyDescent="0.25">
      <c r="A21" s="12" t="s">
        <v>40</v>
      </c>
      <c r="B21" s="21" t="s">
        <v>41</v>
      </c>
      <c r="C21" s="22">
        <v>50070</v>
      </c>
      <c r="D21" s="22">
        <v>50070</v>
      </c>
      <c r="E21" s="16">
        <f t="shared" si="1"/>
        <v>0</v>
      </c>
      <c r="F21" s="58"/>
      <c r="G21" s="22">
        <v>50070</v>
      </c>
      <c r="H21" s="22">
        <v>50070</v>
      </c>
      <c r="I21" s="16">
        <f t="shared" si="2"/>
        <v>0</v>
      </c>
      <c r="J21" s="22">
        <v>50070</v>
      </c>
      <c r="K21" s="22">
        <v>50070</v>
      </c>
      <c r="L21" s="16">
        <f t="shared" si="3"/>
        <v>0</v>
      </c>
      <c r="M21" s="17"/>
      <c r="N21" s="17"/>
    </row>
    <row r="22" spans="1:14" x14ac:dyDescent="0.25">
      <c r="A22" s="12" t="s">
        <v>42</v>
      </c>
      <c r="B22" s="21" t="s">
        <v>43</v>
      </c>
      <c r="C22" s="22">
        <v>11543.1</v>
      </c>
      <c r="D22" s="22">
        <v>11543.1</v>
      </c>
      <c r="E22" s="16">
        <f t="shared" si="1"/>
        <v>0</v>
      </c>
      <c r="F22" s="58"/>
      <c r="G22" s="22">
        <v>1622.4</v>
      </c>
      <c r="H22" s="22">
        <v>1622.4</v>
      </c>
      <c r="I22" s="16">
        <f t="shared" si="2"/>
        <v>0</v>
      </c>
      <c r="J22" s="22">
        <v>936</v>
      </c>
      <c r="K22" s="22">
        <v>936</v>
      </c>
      <c r="L22" s="16">
        <f t="shared" si="3"/>
        <v>0</v>
      </c>
      <c r="M22" s="17"/>
      <c r="N22" s="17"/>
    </row>
    <row r="23" spans="1:14" x14ac:dyDescent="0.25">
      <c r="A23" s="12" t="s">
        <v>44</v>
      </c>
      <c r="B23" s="21" t="s">
        <v>45</v>
      </c>
      <c r="C23" s="22">
        <v>390</v>
      </c>
      <c r="D23" s="22">
        <v>390</v>
      </c>
      <c r="E23" s="16">
        <f t="shared" si="1"/>
        <v>0</v>
      </c>
      <c r="F23" s="58"/>
      <c r="G23" s="22">
        <v>400</v>
      </c>
      <c r="H23" s="22">
        <v>400</v>
      </c>
      <c r="I23" s="16">
        <f t="shared" si="2"/>
        <v>0</v>
      </c>
      <c r="J23" s="22">
        <v>400</v>
      </c>
      <c r="K23" s="22">
        <v>400</v>
      </c>
      <c r="L23" s="16">
        <f t="shared" si="3"/>
        <v>0</v>
      </c>
      <c r="M23" s="17"/>
      <c r="N23" s="17"/>
    </row>
    <row r="24" spans="1:14" ht="31.5" x14ac:dyDescent="0.25">
      <c r="A24" s="12" t="s">
        <v>46</v>
      </c>
      <c r="B24" s="21" t="s">
        <v>47</v>
      </c>
      <c r="C24" s="22">
        <v>28745</v>
      </c>
      <c r="D24" s="22">
        <v>28745</v>
      </c>
      <c r="E24" s="16">
        <f t="shared" si="1"/>
        <v>0</v>
      </c>
      <c r="F24" s="58"/>
      <c r="G24" s="22">
        <v>28985.7</v>
      </c>
      <c r="H24" s="22">
        <v>28985.7</v>
      </c>
      <c r="I24" s="16">
        <f t="shared" si="2"/>
        <v>0</v>
      </c>
      <c r="J24" s="22">
        <v>38730</v>
      </c>
      <c r="K24" s="22">
        <v>38730</v>
      </c>
      <c r="L24" s="16">
        <f t="shared" si="3"/>
        <v>0</v>
      </c>
      <c r="M24" s="17"/>
      <c r="N24" s="17"/>
    </row>
    <row r="25" spans="1:14" x14ac:dyDescent="0.25">
      <c r="A25" s="14" t="s">
        <v>48</v>
      </c>
      <c r="B25" s="28" t="s">
        <v>49</v>
      </c>
      <c r="C25" s="16">
        <f t="shared" ref="C25:K25" si="7">C26+C27</f>
        <v>190254.2</v>
      </c>
      <c r="D25" s="16">
        <f t="shared" si="7"/>
        <v>190254.2</v>
      </c>
      <c r="E25" s="16">
        <f t="shared" si="1"/>
        <v>0</v>
      </c>
      <c r="F25" s="56"/>
      <c r="G25" s="16">
        <f t="shared" si="7"/>
        <v>204256.2</v>
      </c>
      <c r="H25" s="16">
        <f t="shared" si="7"/>
        <v>204256.2</v>
      </c>
      <c r="I25" s="16">
        <f t="shared" si="2"/>
        <v>0</v>
      </c>
      <c r="J25" s="16">
        <f t="shared" si="7"/>
        <v>218427.8</v>
      </c>
      <c r="K25" s="16">
        <f t="shared" si="7"/>
        <v>218427.8</v>
      </c>
      <c r="L25" s="16">
        <f t="shared" si="3"/>
        <v>0</v>
      </c>
      <c r="M25" s="17"/>
      <c r="N25" s="17"/>
    </row>
    <row r="26" spans="1:14" ht="47.25" x14ac:dyDescent="0.25">
      <c r="A26" s="12" t="s">
        <v>50</v>
      </c>
      <c r="B26" s="21" t="s">
        <v>51</v>
      </c>
      <c r="C26" s="22">
        <v>62584.2</v>
      </c>
      <c r="D26" s="22">
        <v>62584.2</v>
      </c>
      <c r="E26" s="16">
        <f t="shared" si="1"/>
        <v>0</v>
      </c>
      <c r="F26" s="58"/>
      <c r="G26" s="22">
        <v>63819.199999999997</v>
      </c>
      <c r="H26" s="22">
        <v>63819.199999999997</v>
      </c>
      <c r="I26" s="16">
        <f t="shared" si="2"/>
        <v>0</v>
      </c>
      <c r="J26" s="22">
        <v>63946.8</v>
      </c>
      <c r="K26" s="22">
        <v>63946.8</v>
      </c>
      <c r="L26" s="16">
        <f t="shared" si="3"/>
        <v>0</v>
      </c>
      <c r="M26" s="17"/>
      <c r="N26" s="17"/>
    </row>
    <row r="27" spans="1:14" x14ac:dyDescent="0.25">
      <c r="A27" s="12" t="s">
        <v>52</v>
      </c>
      <c r="B27" s="15" t="s">
        <v>53</v>
      </c>
      <c r="C27" s="16">
        <f t="shared" ref="C27:K27" si="8">C28+C29</f>
        <v>127670</v>
      </c>
      <c r="D27" s="16">
        <f t="shared" si="8"/>
        <v>127670</v>
      </c>
      <c r="E27" s="16">
        <f t="shared" si="1"/>
        <v>0</v>
      </c>
      <c r="F27" s="56"/>
      <c r="G27" s="16">
        <f t="shared" si="8"/>
        <v>140437</v>
      </c>
      <c r="H27" s="16">
        <f t="shared" si="8"/>
        <v>140437</v>
      </c>
      <c r="I27" s="16">
        <f t="shared" si="2"/>
        <v>0</v>
      </c>
      <c r="J27" s="16">
        <f t="shared" si="8"/>
        <v>154481</v>
      </c>
      <c r="K27" s="16">
        <f t="shared" si="8"/>
        <v>154481</v>
      </c>
      <c r="L27" s="16">
        <f t="shared" si="3"/>
        <v>0</v>
      </c>
      <c r="M27" s="17"/>
      <c r="N27" s="17"/>
    </row>
    <row r="28" spans="1:14" ht="31.5" x14ac:dyDescent="0.25">
      <c r="A28" s="12" t="s">
        <v>54</v>
      </c>
      <c r="B28" s="21" t="s">
        <v>55</v>
      </c>
      <c r="C28" s="22">
        <v>106870</v>
      </c>
      <c r="D28" s="22">
        <v>106870</v>
      </c>
      <c r="E28" s="16">
        <f t="shared" si="1"/>
        <v>0</v>
      </c>
      <c r="F28" s="58"/>
      <c r="G28" s="22">
        <v>117637</v>
      </c>
      <c r="H28" s="22">
        <v>117637</v>
      </c>
      <c r="I28" s="16">
        <f t="shared" si="2"/>
        <v>0</v>
      </c>
      <c r="J28" s="22">
        <v>129681</v>
      </c>
      <c r="K28" s="22">
        <v>129681</v>
      </c>
      <c r="L28" s="16">
        <f t="shared" si="3"/>
        <v>0</v>
      </c>
      <c r="M28" s="17"/>
      <c r="N28" s="17"/>
    </row>
    <row r="29" spans="1:14" ht="31.5" x14ac:dyDescent="0.25">
      <c r="A29" s="12" t="s">
        <v>56</v>
      </c>
      <c r="B29" s="21" t="s">
        <v>57</v>
      </c>
      <c r="C29" s="22">
        <v>20800</v>
      </c>
      <c r="D29" s="22">
        <v>20800</v>
      </c>
      <c r="E29" s="16">
        <f t="shared" si="1"/>
        <v>0</v>
      </c>
      <c r="F29" s="58"/>
      <c r="G29" s="22">
        <v>22800</v>
      </c>
      <c r="H29" s="22">
        <v>22800</v>
      </c>
      <c r="I29" s="16">
        <f t="shared" si="2"/>
        <v>0</v>
      </c>
      <c r="J29" s="22">
        <v>24800</v>
      </c>
      <c r="K29" s="22">
        <v>24800</v>
      </c>
      <c r="L29" s="16">
        <f t="shared" si="3"/>
        <v>0</v>
      </c>
      <c r="M29" s="17"/>
      <c r="N29" s="17"/>
    </row>
    <row r="30" spans="1:14" x14ac:dyDescent="0.25">
      <c r="A30" s="14" t="s">
        <v>58</v>
      </c>
      <c r="B30" s="15" t="s">
        <v>59</v>
      </c>
      <c r="C30" s="16">
        <f t="shared" ref="C30:K30" si="9">SUM(C31:C33)</f>
        <v>20928.5</v>
      </c>
      <c r="D30" s="16">
        <f t="shared" si="9"/>
        <v>20928.5</v>
      </c>
      <c r="E30" s="16">
        <f t="shared" si="1"/>
        <v>0</v>
      </c>
      <c r="F30" s="56"/>
      <c r="G30" s="16">
        <f t="shared" si="9"/>
        <v>21556.400000000001</v>
      </c>
      <c r="H30" s="16">
        <f t="shared" si="9"/>
        <v>21556.400000000001</v>
      </c>
      <c r="I30" s="16">
        <f t="shared" si="2"/>
        <v>0</v>
      </c>
      <c r="J30" s="16">
        <f t="shared" si="9"/>
        <v>22054</v>
      </c>
      <c r="K30" s="16">
        <f t="shared" si="9"/>
        <v>22054</v>
      </c>
      <c r="L30" s="16">
        <f t="shared" si="3"/>
        <v>0</v>
      </c>
      <c r="M30" s="17"/>
      <c r="N30" s="17"/>
    </row>
    <row r="31" spans="1:14" ht="47.25" x14ac:dyDescent="0.25">
      <c r="A31" s="12" t="s">
        <v>60</v>
      </c>
      <c r="B31" s="21" t="s">
        <v>61</v>
      </c>
      <c r="C31" s="22">
        <v>20874.5</v>
      </c>
      <c r="D31" s="22">
        <v>20874.5</v>
      </c>
      <c r="E31" s="16">
        <f t="shared" si="1"/>
        <v>0</v>
      </c>
      <c r="F31" s="58"/>
      <c r="G31" s="22">
        <v>21502.400000000001</v>
      </c>
      <c r="H31" s="22">
        <v>21502.400000000001</v>
      </c>
      <c r="I31" s="16">
        <f t="shared" si="2"/>
        <v>0</v>
      </c>
      <c r="J31" s="22">
        <v>22000</v>
      </c>
      <c r="K31" s="22">
        <v>22000</v>
      </c>
      <c r="L31" s="16">
        <f t="shared" si="3"/>
        <v>0</v>
      </c>
      <c r="M31" s="17"/>
      <c r="N31" s="17"/>
    </row>
    <row r="32" spans="1:14" ht="31.5" x14ac:dyDescent="0.25">
      <c r="A32" s="12" t="s">
        <v>62</v>
      </c>
      <c r="B32" s="21" t="s">
        <v>63</v>
      </c>
      <c r="C32" s="22">
        <v>30</v>
      </c>
      <c r="D32" s="22">
        <v>30</v>
      </c>
      <c r="E32" s="16">
        <f t="shared" si="1"/>
        <v>0</v>
      </c>
      <c r="F32" s="58"/>
      <c r="G32" s="22">
        <v>30</v>
      </c>
      <c r="H32" s="22">
        <v>30</v>
      </c>
      <c r="I32" s="16">
        <f t="shared" si="2"/>
        <v>0</v>
      </c>
      <c r="J32" s="22">
        <v>30</v>
      </c>
      <c r="K32" s="22">
        <v>30</v>
      </c>
      <c r="L32" s="16">
        <f t="shared" si="3"/>
        <v>0</v>
      </c>
      <c r="M32" s="17"/>
      <c r="N32" s="17"/>
    </row>
    <row r="33" spans="1:14" ht="78.75" x14ac:dyDescent="0.25">
      <c r="A33" s="12" t="s">
        <v>64</v>
      </c>
      <c r="B33" s="21" t="s">
        <v>65</v>
      </c>
      <c r="C33" s="22">
        <v>24</v>
      </c>
      <c r="D33" s="22">
        <v>24</v>
      </c>
      <c r="E33" s="16">
        <f t="shared" si="1"/>
        <v>0</v>
      </c>
      <c r="F33" s="58"/>
      <c r="G33" s="22">
        <v>24</v>
      </c>
      <c r="H33" s="22">
        <v>24</v>
      </c>
      <c r="I33" s="16">
        <f t="shared" si="2"/>
        <v>0</v>
      </c>
      <c r="J33" s="22">
        <v>24</v>
      </c>
      <c r="K33" s="22">
        <v>24</v>
      </c>
      <c r="L33" s="16">
        <f t="shared" si="3"/>
        <v>0</v>
      </c>
      <c r="M33" s="17"/>
      <c r="N33" s="17"/>
    </row>
    <row r="34" spans="1:14" x14ac:dyDescent="0.25">
      <c r="A34" s="29" t="s">
        <v>66</v>
      </c>
      <c r="B34" s="30"/>
      <c r="C34" s="16">
        <f t="shared" ref="C34:K34" si="10">C5+C12+C17+C25+C30</f>
        <v>1587438.4000000001</v>
      </c>
      <c r="D34" s="16">
        <f t="shared" si="10"/>
        <v>1587438.4000000001</v>
      </c>
      <c r="E34" s="16">
        <f t="shared" si="1"/>
        <v>0</v>
      </c>
      <c r="F34" s="56"/>
      <c r="G34" s="16">
        <f t="shared" si="10"/>
        <v>1642286.0999999999</v>
      </c>
      <c r="H34" s="16">
        <f t="shared" si="10"/>
        <v>1642286.0999999999</v>
      </c>
      <c r="I34" s="16">
        <f t="shared" si="2"/>
        <v>0</v>
      </c>
      <c r="J34" s="16">
        <f t="shared" si="10"/>
        <v>1758735.4000000001</v>
      </c>
      <c r="K34" s="16">
        <f t="shared" si="10"/>
        <v>1758735.4000000001</v>
      </c>
      <c r="L34" s="16">
        <f t="shared" si="3"/>
        <v>0</v>
      </c>
      <c r="M34" s="17"/>
      <c r="N34" s="17"/>
    </row>
    <row r="35" spans="1:14" ht="31.5" x14ac:dyDescent="0.25">
      <c r="A35" s="14" t="s">
        <v>67</v>
      </c>
      <c r="B35" s="28" t="s">
        <v>68</v>
      </c>
      <c r="C35" s="16">
        <f t="shared" ref="C35:K35" si="11">SUM(C36:C43)</f>
        <v>83300.099999999991</v>
      </c>
      <c r="D35" s="16">
        <f t="shared" si="11"/>
        <v>83300.099999999991</v>
      </c>
      <c r="E35" s="16">
        <f t="shared" si="1"/>
        <v>0</v>
      </c>
      <c r="F35" s="56"/>
      <c r="G35" s="16">
        <f t="shared" si="11"/>
        <v>83128.7</v>
      </c>
      <c r="H35" s="16">
        <f t="shared" si="11"/>
        <v>83128.7</v>
      </c>
      <c r="I35" s="16">
        <f t="shared" si="2"/>
        <v>0</v>
      </c>
      <c r="J35" s="16">
        <f t="shared" si="11"/>
        <v>82984.7</v>
      </c>
      <c r="K35" s="16">
        <f t="shared" si="11"/>
        <v>82984.7</v>
      </c>
      <c r="L35" s="16">
        <f t="shared" si="3"/>
        <v>0</v>
      </c>
      <c r="M35" s="17"/>
      <c r="N35" s="17"/>
    </row>
    <row r="36" spans="1:14" ht="63" x14ac:dyDescent="0.25">
      <c r="A36" s="31" t="s">
        <v>69</v>
      </c>
      <c r="B36" s="32" t="s">
        <v>70</v>
      </c>
      <c r="C36" s="22">
        <v>55288.7</v>
      </c>
      <c r="D36" s="22">
        <v>55288.7</v>
      </c>
      <c r="E36" s="16">
        <f t="shared" si="1"/>
        <v>0</v>
      </c>
      <c r="F36" s="58"/>
      <c r="G36" s="22">
        <v>55288.7</v>
      </c>
      <c r="H36" s="22">
        <v>55288.7</v>
      </c>
      <c r="I36" s="16">
        <f t="shared" si="2"/>
        <v>0</v>
      </c>
      <c r="J36" s="22">
        <v>55288.7</v>
      </c>
      <c r="K36" s="22">
        <v>55288.7</v>
      </c>
      <c r="L36" s="16">
        <f t="shared" si="3"/>
        <v>0</v>
      </c>
      <c r="M36" s="17"/>
      <c r="N36" s="17"/>
    </row>
    <row r="37" spans="1:14" ht="63" x14ac:dyDescent="0.25">
      <c r="A37" s="31" t="s">
        <v>71</v>
      </c>
      <c r="B37" s="32" t="s">
        <v>72</v>
      </c>
      <c r="C37" s="22">
        <v>8104.3</v>
      </c>
      <c r="D37" s="22">
        <v>8104.3</v>
      </c>
      <c r="E37" s="16">
        <f t="shared" si="1"/>
        <v>0</v>
      </c>
      <c r="F37" s="58"/>
      <c r="G37" s="22">
        <v>8104.3</v>
      </c>
      <c r="H37" s="22">
        <v>8104.3</v>
      </c>
      <c r="I37" s="16">
        <f t="shared" si="2"/>
        <v>0</v>
      </c>
      <c r="J37" s="22">
        <v>8104.3</v>
      </c>
      <c r="K37" s="22">
        <v>8104.3</v>
      </c>
      <c r="L37" s="16">
        <f t="shared" si="3"/>
        <v>0</v>
      </c>
      <c r="M37" s="17"/>
      <c r="N37" s="17"/>
    </row>
    <row r="38" spans="1:14" ht="63" x14ac:dyDescent="0.25">
      <c r="A38" s="31" t="s">
        <v>73</v>
      </c>
      <c r="B38" s="32" t="s">
        <v>74</v>
      </c>
      <c r="C38" s="22">
        <v>14.9</v>
      </c>
      <c r="D38" s="22">
        <v>14.9</v>
      </c>
      <c r="E38" s="16">
        <f t="shared" si="1"/>
        <v>0</v>
      </c>
      <c r="F38" s="58"/>
      <c r="G38" s="22">
        <v>14.9</v>
      </c>
      <c r="H38" s="22">
        <v>14.9</v>
      </c>
      <c r="I38" s="16">
        <f t="shared" si="2"/>
        <v>0</v>
      </c>
      <c r="J38" s="22">
        <v>14.9</v>
      </c>
      <c r="K38" s="22">
        <v>14.9</v>
      </c>
      <c r="L38" s="16">
        <f t="shared" si="3"/>
        <v>0</v>
      </c>
      <c r="M38" s="17"/>
      <c r="N38" s="17"/>
    </row>
    <row r="39" spans="1:14" ht="63" x14ac:dyDescent="0.25">
      <c r="A39" s="31" t="s">
        <v>75</v>
      </c>
      <c r="B39" s="32" t="s">
        <v>74</v>
      </c>
      <c r="C39" s="22">
        <v>787</v>
      </c>
      <c r="D39" s="22">
        <v>787</v>
      </c>
      <c r="E39" s="16">
        <f t="shared" si="1"/>
        <v>0</v>
      </c>
      <c r="F39" s="58"/>
      <c r="G39" s="22">
        <v>787</v>
      </c>
      <c r="H39" s="22">
        <v>787</v>
      </c>
      <c r="I39" s="16">
        <f t="shared" si="2"/>
        <v>0</v>
      </c>
      <c r="J39" s="22">
        <v>787</v>
      </c>
      <c r="K39" s="22">
        <v>787</v>
      </c>
      <c r="L39" s="16">
        <f t="shared" si="3"/>
        <v>0</v>
      </c>
      <c r="M39" s="17"/>
      <c r="N39" s="17"/>
    </row>
    <row r="40" spans="1:14" ht="63" x14ac:dyDescent="0.25">
      <c r="A40" s="31" t="s">
        <v>76</v>
      </c>
      <c r="B40" s="32" t="s">
        <v>74</v>
      </c>
      <c r="C40" s="22">
        <v>205</v>
      </c>
      <c r="D40" s="22">
        <v>205</v>
      </c>
      <c r="E40" s="16">
        <f t="shared" si="1"/>
        <v>0</v>
      </c>
      <c r="F40" s="58"/>
      <c r="G40" s="22">
        <v>205</v>
      </c>
      <c r="H40" s="22">
        <v>205</v>
      </c>
      <c r="I40" s="16">
        <f t="shared" si="2"/>
        <v>0</v>
      </c>
      <c r="J40" s="22">
        <v>205</v>
      </c>
      <c r="K40" s="22">
        <v>205</v>
      </c>
      <c r="L40" s="16">
        <f t="shared" si="3"/>
        <v>0</v>
      </c>
      <c r="M40" s="17"/>
      <c r="N40" s="17"/>
    </row>
    <row r="41" spans="1:14" ht="31.5" x14ac:dyDescent="0.25">
      <c r="A41" s="31" t="s">
        <v>77</v>
      </c>
      <c r="B41" s="33" t="s">
        <v>78</v>
      </c>
      <c r="C41" s="22">
        <v>9918</v>
      </c>
      <c r="D41" s="22">
        <v>9918</v>
      </c>
      <c r="E41" s="16">
        <f t="shared" si="1"/>
        <v>0</v>
      </c>
      <c r="F41" s="58"/>
      <c r="G41" s="22">
        <v>9918</v>
      </c>
      <c r="H41" s="22">
        <v>9918</v>
      </c>
      <c r="I41" s="16">
        <f t="shared" si="2"/>
        <v>0</v>
      </c>
      <c r="J41" s="22">
        <v>9918</v>
      </c>
      <c r="K41" s="22">
        <v>9918</v>
      </c>
      <c r="L41" s="16">
        <f t="shared" si="3"/>
        <v>0</v>
      </c>
      <c r="M41" s="17"/>
      <c r="N41" s="17"/>
    </row>
    <row r="42" spans="1:14" ht="47.25" x14ac:dyDescent="0.25">
      <c r="A42" s="31" t="s">
        <v>79</v>
      </c>
      <c r="B42" s="32" t="s">
        <v>80</v>
      </c>
      <c r="C42" s="22">
        <v>325</v>
      </c>
      <c r="D42" s="22">
        <v>325</v>
      </c>
      <c r="E42" s="16">
        <f t="shared" si="1"/>
        <v>0</v>
      </c>
      <c r="F42" s="58"/>
      <c r="G42" s="22">
        <v>325</v>
      </c>
      <c r="H42" s="22">
        <v>325</v>
      </c>
      <c r="I42" s="16">
        <f t="shared" si="2"/>
        <v>0</v>
      </c>
      <c r="J42" s="22">
        <v>325</v>
      </c>
      <c r="K42" s="22">
        <v>325</v>
      </c>
      <c r="L42" s="16">
        <f t="shared" si="3"/>
        <v>0</v>
      </c>
    </row>
    <row r="43" spans="1:14" ht="78.75" x14ac:dyDescent="0.25">
      <c r="A43" s="31" t="s">
        <v>81</v>
      </c>
      <c r="B43" s="21" t="s">
        <v>82</v>
      </c>
      <c r="C43" s="22">
        <v>8657.2000000000007</v>
      </c>
      <c r="D43" s="22">
        <v>8657.2000000000007</v>
      </c>
      <c r="E43" s="16">
        <f t="shared" si="1"/>
        <v>0</v>
      </c>
      <c r="F43" s="58"/>
      <c r="G43" s="22">
        <v>8485.7999999999993</v>
      </c>
      <c r="H43" s="22">
        <v>8485.7999999999993</v>
      </c>
      <c r="I43" s="16">
        <f t="shared" si="2"/>
        <v>0</v>
      </c>
      <c r="J43" s="22">
        <v>8341.7999999999993</v>
      </c>
      <c r="K43" s="22">
        <v>8341.7999999999993</v>
      </c>
      <c r="L43" s="16">
        <f t="shared" si="3"/>
        <v>0</v>
      </c>
    </row>
    <row r="44" spans="1:14" x14ac:dyDescent="0.25">
      <c r="A44" s="14" t="s">
        <v>83</v>
      </c>
      <c r="B44" s="15" t="s">
        <v>84</v>
      </c>
      <c r="C44" s="16">
        <f t="shared" ref="C44:K44" si="12">SUM(C45:C47)</f>
        <v>2133.5</v>
      </c>
      <c r="D44" s="16">
        <f t="shared" si="12"/>
        <v>2133.5</v>
      </c>
      <c r="E44" s="16">
        <f t="shared" si="1"/>
        <v>0</v>
      </c>
      <c r="F44" s="56"/>
      <c r="G44" s="16">
        <f t="shared" si="12"/>
        <v>2218.8000000000002</v>
      </c>
      <c r="H44" s="16">
        <f t="shared" si="12"/>
        <v>2218.8000000000002</v>
      </c>
      <c r="I44" s="16">
        <f t="shared" si="2"/>
        <v>0</v>
      </c>
      <c r="J44" s="16">
        <f t="shared" si="12"/>
        <v>2307.6999999999998</v>
      </c>
      <c r="K44" s="16">
        <f t="shared" si="12"/>
        <v>2307.6999999999998</v>
      </c>
      <c r="L44" s="16">
        <f t="shared" si="3"/>
        <v>0</v>
      </c>
    </row>
    <row r="45" spans="1:14" s="34" customFormat="1" ht="63" x14ac:dyDescent="0.25">
      <c r="A45" s="12" t="s">
        <v>85</v>
      </c>
      <c r="B45" s="21" t="s">
        <v>86</v>
      </c>
      <c r="C45" s="22">
        <v>627</v>
      </c>
      <c r="D45" s="22">
        <v>627</v>
      </c>
      <c r="E45" s="16">
        <f t="shared" si="1"/>
        <v>0</v>
      </c>
      <c r="F45" s="58"/>
      <c r="G45" s="22">
        <v>652.20000000000005</v>
      </c>
      <c r="H45" s="22">
        <v>652.20000000000005</v>
      </c>
      <c r="I45" s="16">
        <f t="shared" si="2"/>
        <v>0</v>
      </c>
      <c r="J45" s="22">
        <v>678.3</v>
      </c>
      <c r="K45" s="22">
        <v>678.3</v>
      </c>
      <c r="L45" s="16">
        <f t="shared" si="3"/>
        <v>0</v>
      </c>
    </row>
    <row r="46" spans="1:14" s="34" customFormat="1" ht="47.25" x14ac:dyDescent="0.25">
      <c r="A46" s="12" t="s">
        <v>87</v>
      </c>
      <c r="B46" s="21" t="s">
        <v>88</v>
      </c>
      <c r="C46" s="22">
        <v>593.70000000000005</v>
      </c>
      <c r="D46" s="22">
        <v>593.70000000000005</v>
      </c>
      <c r="E46" s="16">
        <f t="shared" si="1"/>
        <v>0</v>
      </c>
      <c r="F46" s="58"/>
      <c r="G46" s="22">
        <v>617.29999999999995</v>
      </c>
      <c r="H46" s="22">
        <v>617.29999999999995</v>
      </c>
      <c r="I46" s="16">
        <f t="shared" si="2"/>
        <v>0</v>
      </c>
      <c r="J46" s="22">
        <v>642.1</v>
      </c>
      <c r="K46" s="22">
        <v>642.1</v>
      </c>
      <c r="L46" s="16">
        <f t="shared" si="3"/>
        <v>0</v>
      </c>
    </row>
    <row r="47" spans="1:14" s="34" customFormat="1" ht="47.25" x14ac:dyDescent="0.25">
      <c r="A47" s="12" t="s">
        <v>89</v>
      </c>
      <c r="B47" s="21" t="s">
        <v>90</v>
      </c>
      <c r="C47" s="22">
        <v>912.8</v>
      </c>
      <c r="D47" s="22">
        <v>912.8</v>
      </c>
      <c r="E47" s="16">
        <f t="shared" si="1"/>
        <v>0</v>
      </c>
      <c r="F47" s="58"/>
      <c r="G47" s="22">
        <v>949.3</v>
      </c>
      <c r="H47" s="22">
        <v>949.3</v>
      </c>
      <c r="I47" s="16">
        <f t="shared" si="2"/>
        <v>0</v>
      </c>
      <c r="J47" s="22">
        <v>987.3</v>
      </c>
      <c r="K47" s="22">
        <v>987.3</v>
      </c>
      <c r="L47" s="16">
        <f t="shared" si="3"/>
        <v>0</v>
      </c>
    </row>
    <row r="48" spans="1:14" s="34" customFormat="1" ht="31.5" x14ac:dyDescent="0.25">
      <c r="A48" s="14" t="s">
        <v>91</v>
      </c>
      <c r="B48" s="15" t="s">
        <v>92</v>
      </c>
      <c r="C48" s="16">
        <f t="shared" ref="C48:K48" si="13">C49+C53</f>
        <v>18264.7</v>
      </c>
      <c r="D48" s="16">
        <f t="shared" si="13"/>
        <v>18264.7</v>
      </c>
      <c r="E48" s="16">
        <f t="shared" si="1"/>
        <v>0</v>
      </c>
      <c r="F48" s="56"/>
      <c r="G48" s="16">
        <f t="shared" si="13"/>
        <v>18338.8</v>
      </c>
      <c r="H48" s="16">
        <f t="shared" si="13"/>
        <v>18338.8</v>
      </c>
      <c r="I48" s="16">
        <f t="shared" si="2"/>
        <v>0</v>
      </c>
      <c r="J48" s="16">
        <f t="shared" si="13"/>
        <v>18257.3</v>
      </c>
      <c r="K48" s="16">
        <f t="shared" si="13"/>
        <v>18257.3</v>
      </c>
      <c r="L48" s="16">
        <f t="shared" si="3"/>
        <v>0</v>
      </c>
    </row>
    <row r="49" spans="1:12" s="34" customFormat="1" ht="31.5" x14ac:dyDescent="0.25">
      <c r="A49" s="12" t="s">
        <v>93</v>
      </c>
      <c r="B49" s="21" t="s">
        <v>94</v>
      </c>
      <c r="C49" s="16">
        <f t="shared" ref="C49:K49" si="14">SUM(C50:C52)</f>
        <v>16804.7</v>
      </c>
      <c r="D49" s="16">
        <f t="shared" si="14"/>
        <v>16804.7</v>
      </c>
      <c r="E49" s="16">
        <f t="shared" si="1"/>
        <v>0</v>
      </c>
      <c r="F49" s="56"/>
      <c r="G49" s="16">
        <f t="shared" si="14"/>
        <v>16804.7</v>
      </c>
      <c r="H49" s="16">
        <f t="shared" si="14"/>
        <v>16804.7</v>
      </c>
      <c r="I49" s="16">
        <f t="shared" si="2"/>
        <v>0</v>
      </c>
      <c r="J49" s="16">
        <f t="shared" si="14"/>
        <v>16804.7</v>
      </c>
      <c r="K49" s="16">
        <f t="shared" si="14"/>
        <v>16804.7</v>
      </c>
      <c r="L49" s="16">
        <f t="shared" si="3"/>
        <v>0</v>
      </c>
    </row>
    <row r="50" spans="1:12" s="34" customFormat="1" ht="31.5" x14ac:dyDescent="0.25">
      <c r="A50" s="12" t="s">
        <v>95</v>
      </c>
      <c r="B50" s="21" t="s">
        <v>94</v>
      </c>
      <c r="C50" s="22">
        <v>2910</v>
      </c>
      <c r="D50" s="22">
        <v>2910</v>
      </c>
      <c r="E50" s="16">
        <f t="shared" si="1"/>
        <v>0</v>
      </c>
      <c r="F50" s="58"/>
      <c r="G50" s="22">
        <v>2910</v>
      </c>
      <c r="H50" s="22">
        <v>2910</v>
      </c>
      <c r="I50" s="16">
        <f t="shared" si="2"/>
        <v>0</v>
      </c>
      <c r="J50" s="22">
        <v>2910</v>
      </c>
      <c r="K50" s="22">
        <v>2910</v>
      </c>
      <c r="L50" s="16">
        <f t="shared" si="3"/>
        <v>0</v>
      </c>
    </row>
    <row r="51" spans="1:12" s="34" customFormat="1" ht="63" x14ac:dyDescent="0.25">
      <c r="A51" s="12" t="s">
        <v>96</v>
      </c>
      <c r="B51" s="21" t="s">
        <v>97</v>
      </c>
      <c r="C51" s="22">
        <v>12936</v>
      </c>
      <c r="D51" s="22">
        <v>12936</v>
      </c>
      <c r="E51" s="16">
        <f t="shared" si="1"/>
        <v>0</v>
      </c>
      <c r="F51" s="58"/>
      <c r="G51" s="22">
        <v>12936</v>
      </c>
      <c r="H51" s="22">
        <v>12936</v>
      </c>
      <c r="I51" s="16">
        <f t="shared" si="2"/>
        <v>0</v>
      </c>
      <c r="J51" s="22">
        <v>12936</v>
      </c>
      <c r="K51" s="22">
        <v>12936</v>
      </c>
      <c r="L51" s="16">
        <f t="shared" si="3"/>
        <v>0</v>
      </c>
    </row>
    <row r="52" spans="1:12" s="34" customFormat="1" ht="31.5" x14ac:dyDescent="0.25">
      <c r="A52" s="12" t="s">
        <v>98</v>
      </c>
      <c r="B52" s="21" t="s">
        <v>94</v>
      </c>
      <c r="C52" s="22">
        <v>958.7</v>
      </c>
      <c r="D52" s="22">
        <v>958.7</v>
      </c>
      <c r="E52" s="16">
        <f t="shared" si="1"/>
        <v>0</v>
      </c>
      <c r="F52" s="58"/>
      <c r="G52" s="22">
        <v>958.7</v>
      </c>
      <c r="H52" s="22">
        <v>958.7</v>
      </c>
      <c r="I52" s="16">
        <f t="shared" si="2"/>
        <v>0</v>
      </c>
      <c r="J52" s="22">
        <v>958.7</v>
      </c>
      <c r="K52" s="22">
        <v>958.7</v>
      </c>
      <c r="L52" s="16">
        <f t="shared" si="3"/>
        <v>0</v>
      </c>
    </row>
    <row r="53" spans="1:12" s="34" customFormat="1" x14ac:dyDescent="0.25">
      <c r="A53" s="14" t="s">
        <v>99</v>
      </c>
      <c r="B53" s="15" t="s">
        <v>100</v>
      </c>
      <c r="C53" s="16">
        <f t="shared" ref="C53:K53" si="15">C54+C57</f>
        <v>1460</v>
      </c>
      <c r="D53" s="16">
        <f t="shared" si="15"/>
        <v>1460</v>
      </c>
      <c r="E53" s="16">
        <f t="shared" si="1"/>
        <v>0</v>
      </c>
      <c r="F53" s="56"/>
      <c r="G53" s="16">
        <f t="shared" si="15"/>
        <v>1534.1</v>
      </c>
      <c r="H53" s="16">
        <f t="shared" si="15"/>
        <v>1534.1</v>
      </c>
      <c r="I53" s="16">
        <f t="shared" si="2"/>
        <v>0</v>
      </c>
      <c r="J53" s="16">
        <f t="shared" si="15"/>
        <v>1452.6</v>
      </c>
      <c r="K53" s="16">
        <f t="shared" si="15"/>
        <v>1452.6</v>
      </c>
      <c r="L53" s="16">
        <f t="shared" si="3"/>
        <v>0</v>
      </c>
    </row>
    <row r="54" spans="1:12" s="34" customFormat="1" ht="31.5" x14ac:dyDescent="0.25">
      <c r="A54" s="12" t="s">
        <v>101</v>
      </c>
      <c r="B54" s="21" t="s">
        <v>102</v>
      </c>
      <c r="C54" s="22">
        <f t="shared" ref="C54:K54" si="16">C55+C56</f>
        <v>915.9</v>
      </c>
      <c r="D54" s="22">
        <f t="shared" si="16"/>
        <v>915.9</v>
      </c>
      <c r="E54" s="16">
        <f t="shared" si="1"/>
        <v>0</v>
      </c>
      <c r="F54" s="58"/>
      <c r="G54" s="22">
        <f t="shared" si="16"/>
        <v>990</v>
      </c>
      <c r="H54" s="22">
        <f t="shared" si="16"/>
        <v>990</v>
      </c>
      <c r="I54" s="16">
        <f t="shared" si="2"/>
        <v>0</v>
      </c>
      <c r="J54" s="22">
        <f t="shared" si="16"/>
        <v>908.5</v>
      </c>
      <c r="K54" s="22">
        <f t="shared" si="16"/>
        <v>908.5</v>
      </c>
      <c r="L54" s="16">
        <f t="shared" si="3"/>
        <v>0</v>
      </c>
    </row>
    <row r="55" spans="1:12" s="34" customFormat="1" ht="31.5" x14ac:dyDescent="0.25">
      <c r="A55" s="12" t="s">
        <v>103</v>
      </c>
      <c r="B55" s="21" t="s">
        <v>102</v>
      </c>
      <c r="C55" s="22">
        <v>22.8</v>
      </c>
      <c r="D55" s="22">
        <v>22.8</v>
      </c>
      <c r="E55" s="16">
        <f t="shared" si="1"/>
        <v>0</v>
      </c>
      <c r="F55" s="58"/>
      <c r="G55" s="22">
        <v>22.8</v>
      </c>
      <c r="H55" s="22">
        <v>22.8</v>
      </c>
      <c r="I55" s="16">
        <f t="shared" si="2"/>
        <v>0</v>
      </c>
      <c r="J55" s="22">
        <v>22.8</v>
      </c>
      <c r="K55" s="22">
        <v>22.8</v>
      </c>
      <c r="L55" s="16">
        <f t="shared" si="3"/>
        <v>0</v>
      </c>
    </row>
    <row r="56" spans="1:12" s="34" customFormat="1" ht="31.5" x14ac:dyDescent="0.25">
      <c r="A56" s="12" t="s">
        <v>104</v>
      </c>
      <c r="B56" s="21" t="s">
        <v>102</v>
      </c>
      <c r="C56" s="22">
        <v>893.1</v>
      </c>
      <c r="D56" s="22">
        <v>893.1</v>
      </c>
      <c r="E56" s="16">
        <f t="shared" si="1"/>
        <v>0</v>
      </c>
      <c r="F56" s="58"/>
      <c r="G56" s="22">
        <v>967.2</v>
      </c>
      <c r="H56" s="22">
        <v>967.2</v>
      </c>
      <c r="I56" s="16">
        <f t="shared" si="2"/>
        <v>0</v>
      </c>
      <c r="J56" s="22">
        <v>885.7</v>
      </c>
      <c r="K56" s="22">
        <v>885.7</v>
      </c>
      <c r="L56" s="16">
        <f t="shared" si="3"/>
        <v>0</v>
      </c>
    </row>
    <row r="57" spans="1:12" s="34" customFormat="1" x14ac:dyDescent="0.25">
      <c r="A57" s="12" t="s">
        <v>105</v>
      </c>
      <c r="B57" s="21" t="s">
        <v>106</v>
      </c>
      <c r="C57" s="22">
        <f t="shared" ref="C57:K57" si="17">C58+C59+C60</f>
        <v>544.1</v>
      </c>
      <c r="D57" s="22">
        <f t="shared" si="17"/>
        <v>544.1</v>
      </c>
      <c r="E57" s="16">
        <f t="shared" si="1"/>
        <v>0</v>
      </c>
      <c r="F57" s="58"/>
      <c r="G57" s="22">
        <f t="shared" si="17"/>
        <v>544.1</v>
      </c>
      <c r="H57" s="22">
        <f t="shared" si="17"/>
        <v>544.1</v>
      </c>
      <c r="I57" s="16">
        <f t="shared" si="2"/>
        <v>0</v>
      </c>
      <c r="J57" s="22">
        <f t="shared" si="17"/>
        <v>544.1</v>
      </c>
      <c r="K57" s="22">
        <f t="shared" si="17"/>
        <v>544.1</v>
      </c>
      <c r="L57" s="16">
        <f t="shared" si="3"/>
        <v>0</v>
      </c>
    </row>
    <row r="58" spans="1:12" s="34" customFormat="1" x14ac:dyDescent="0.25">
      <c r="A58" s="12" t="s">
        <v>107</v>
      </c>
      <c r="B58" s="21" t="s">
        <v>106</v>
      </c>
      <c r="C58" s="22">
        <v>268.3</v>
      </c>
      <c r="D58" s="22">
        <v>268.3</v>
      </c>
      <c r="E58" s="16">
        <f t="shared" si="1"/>
        <v>0</v>
      </c>
      <c r="F58" s="58"/>
      <c r="G58" s="22">
        <v>268.3</v>
      </c>
      <c r="H58" s="22">
        <v>268.3</v>
      </c>
      <c r="I58" s="16">
        <f t="shared" si="2"/>
        <v>0</v>
      </c>
      <c r="J58" s="22">
        <v>268.3</v>
      </c>
      <c r="K58" s="22">
        <v>268.3</v>
      </c>
      <c r="L58" s="16">
        <f t="shared" si="3"/>
        <v>0</v>
      </c>
    </row>
    <row r="59" spans="1:12" s="34" customFormat="1" x14ac:dyDescent="0.25">
      <c r="A59" s="12" t="s">
        <v>108</v>
      </c>
      <c r="B59" s="21" t="s">
        <v>106</v>
      </c>
      <c r="C59" s="22">
        <v>11.1</v>
      </c>
      <c r="D59" s="22">
        <v>11.1</v>
      </c>
      <c r="E59" s="16">
        <f t="shared" si="1"/>
        <v>0</v>
      </c>
      <c r="F59" s="58"/>
      <c r="G59" s="22">
        <v>11.1</v>
      </c>
      <c r="H59" s="22">
        <v>11.1</v>
      </c>
      <c r="I59" s="16">
        <f t="shared" si="2"/>
        <v>0</v>
      </c>
      <c r="J59" s="22">
        <v>11.1</v>
      </c>
      <c r="K59" s="22">
        <v>11.1</v>
      </c>
      <c r="L59" s="16">
        <f t="shared" si="3"/>
        <v>0</v>
      </c>
    </row>
    <row r="60" spans="1:12" s="34" customFormat="1" x14ac:dyDescent="0.25">
      <c r="A60" s="12" t="s">
        <v>109</v>
      </c>
      <c r="B60" s="21" t="s">
        <v>106</v>
      </c>
      <c r="C60" s="22">
        <v>264.7</v>
      </c>
      <c r="D60" s="22">
        <v>264.7</v>
      </c>
      <c r="E60" s="16">
        <f t="shared" si="1"/>
        <v>0</v>
      </c>
      <c r="F60" s="58"/>
      <c r="G60" s="22">
        <v>264.7</v>
      </c>
      <c r="H60" s="22">
        <v>264.7</v>
      </c>
      <c r="I60" s="16">
        <f t="shared" si="2"/>
        <v>0</v>
      </c>
      <c r="J60" s="22">
        <v>264.7</v>
      </c>
      <c r="K60" s="22">
        <v>264.7</v>
      </c>
      <c r="L60" s="16">
        <f t="shared" si="3"/>
        <v>0</v>
      </c>
    </row>
    <row r="61" spans="1:12" s="34" customFormat="1" x14ac:dyDescent="0.25">
      <c r="A61" s="14" t="s">
        <v>110</v>
      </c>
      <c r="B61" s="15" t="s">
        <v>111</v>
      </c>
      <c r="C61" s="16">
        <f t="shared" ref="C61:K61" si="18">SUM(C62:C68)</f>
        <v>29389.7</v>
      </c>
      <c r="D61" s="16">
        <f t="shared" si="18"/>
        <v>29389.7</v>
      </c>
      <c r="E61" s="16">
        <f t="shared" si="1"/>
        <v>0</v>
      </c>
      <c r="F61" s="56"/>
      <c r="G61" s="16">
        <f t="shared" si="18"/>
        <v>26491.9</v>
      </c>
      <c r="H61" s="16">
        <f t="shared" si="18"/>
        <v>26491.9</v>
      </c>
      <c r="I61" s="16">
        <f t="shared" si="2"/>
        <v>0</v>
      </c>
      <c r="J61" s="16">
        <f t="shared" si="18"/>
        <v>26367.5</v>
      </c>
      <c r="K61" s="16">
        <f t="shared" si="18"/>
        <v>26367.5</v>
      </c>
      <c r="L61" s="16">
        <f t="shared" si="3"/>
        <v>0</v>
      </c>
    </row>
    <row r="62" spans="1:12" s="34" customFormat="1" ht="78.75" x14ac:dyDescent="0.25">
      <c r="A62" s="23" t="s">
        <v>112</v>
      </c>
      <c r="B62" s="21" t="s">
        <v>113</v>
      </c>
      <c r="C62" s="22">
        <v>14.1</v>
      </c>
      <c r="D62" s="22">
        <v>14.1</v>
      </c>
      <c r="E62" s="16">
        <f t="shared" si="1"/>
        <v>0</v>
      </c>
      <c r="F62" s="58"/>
      <c r="G62" s="22">
        <v>14.1</v>
      </c>
      <c r="H62" s="22">
        <v>14.1</v>
      </c>
      <c r="I62" s="16">
        <f t="shared" si="2"/>
        <v>0</v>
      </c>
      <c r="J62" s="22">
        <v>14.1</v>
      </c>
      <c r="K62" s="22">
        <v>14.1</v>
      </c>
      <c r="L62" s="16">
        <f t="shared" si="3"/>
        <v>0</v>
      </c>
    </row>
    <row r="63" spans="1:12" s="34" customFormat="1" ht="78.75" x14ac:dyDescent="0.25">
      <c r="A63" s="12" t="s">
        <v>114</v>
      </c>
      <c r="B63" s="21" t="s">
        <v>115</v>
      </c>
      <c r="C63" s="22">
        <v>3830.1</v>
      </c>
      <c r="D63" s="22">
        <v>3830.1</v>
      </c>
      <c r="E63" s="16">
        <f t="shared" si="1"/>
        <v>0</v>
      </c>
      <c r="F63" s="58"/>
      <c r="G63" s="22">
        <v>2432.3000000000002</v>
      </c>
      <c r="H63" s="22">
        <v>2432.3000000000002</v>
      </c>
      <c r="I63" s="16">
        <f t="shared" si="2"/>
        <v>0</v>
      </c>
      <c r="J63" s="22">
        <v>2307.9</v>
      </c>
      <c r="K63" s="22">
        <v>2307.9</v>
      </c>
      <c r="L63" s="16">
        <f t="shared" si="3"/>
        <v>0</v>
      </c>
    </row>
    <row r="64" spans="1:12" s="34" customFormat="1" ht="78.75" x14ac:dyDescent="0.25">
      <c r="A64" s="12" t="s">
        <v>116</v>
      </c>
      <c r="B64" s="21" t="s">
        <v>117</v>
      </c>
      <c r="C64" s="22">
        <v>195.5</v>
      </c>
      <c r="D64" s="22">
        <v>195.5</v>
      </c>
      <c r="E64" s="16">
        <f t="shared" si="1"/>
        <v>0</v>
      </c>
      <c r="F64" s="58"/>
      <c r="G64" s="22">
        <v>195.5</v>
      </c>
      <c r="H64" s="22">
        <v>195.5</v>
      </c>
      <c r="I64" s="16">
        <f t="shared" si="2"/>
        <v>0</v>
      </c>
      <c r="J64" s="22">
        <v>195.5</v>
      </c>
      <c r="K64" s="22">
        <v>195.5</v>
      </c>
      <c r="L64" s="16">
        <f t="shared" si="3"/>
        <v>0</v>
      </c>
    </row>
    <row r="65" spans="1:12" s="34" customFormat="1" ht="47.25" x14ac:dyDescent="0.25">
      <c r="A65" s="31" t="s">
        <v>118</v>
      </c>
      <c r="B65" s="21" t="s">
        <v>119</v>
      </c>
      <c r="C65" s="22">
        <v>20250</v>
      </c>
      <c r="D65" s="22">
        <v>20250</v>
      </c>
      <c r="E65" s="16">
        <f t="shared" si="1"/>
        <v>0</v>
      </c>
      <c r="F65" s="58"/>
      <c r="G65" s="22">
        <v>20250</v>
      </c>
      <c r="H65" s="22">
        <v>20250</v>
      </c>
      <c r="I65" s="16">
        <f t="shared" si="2"/>
        <v>0</v>
      </c>
      <c r="J65" s="22">
        <v>20250</v>
      </c>
      <c r="K65" s="22">
        <v>20250</v>
      </c>
      <c r="L65" s="16">
        <f t="shared" si="3"/>
        <v>0</v>
      </c>
    </row>
    <row r="66" spans="1:12" s="34" customFormat="1" ht="47.25" x14ac:dyDescent="0.25">
      <c r="A66" s="31" t="s">
        <v>120</v>
      </c>
      <c r="B66" s="21" t="s">
        <v>121</v>
      </c>
      <c r="C66" s="22">
        <v>1800</v>
      </c>
      <c r="D66" s="22">
        <v>1800</v>
      </c>
      <c r="E66" s="16">
        <f t="shared" si="1"/>
        <v>0</v>
      </c>
      <c r="F66" s="58"/>
      <c r="G66" s="22">
        <v>1800</v>
      </c>
      <c r="H66" s="22">
        <v>1800</v>
      </c>
      <c r="I66" s="16">
        <f t="shared" si="2"/>
        <v>0</v>
      </c>
      <c r="J66" s="22">
        <v>1800</v>
      </c>
      <c r="K66" s="22">
        <v>1800</v>
      </c>
      <c r="L66" s="16">
        <f t="shared" si="3"/>
        <v>0</v>
      </c>
    </row>
    <row r="67" spans="1:12" s="34" customFormat="1" ht="78.75" x14ac:dyDescent="0.25">
      <c r="A67" s="31" t="s">
        <v>122</v>
      </c>
      <c r="B67" s="33" t="s">
        <v>123</v>
      </c>
      <c r="C67" s="22">
        <v>1800</v>
      </c>
      <c r="D67" s="22">
        <v>1800</v>
      </c>
      <c r="E67" s="16">
        <f t="shared" si="1"/>
        <v>0</v>
      </c>
      <c r="F67" s="58"/>
      <c r="G67" s="22">
        <v>1800</v>
      </c>
      <c r="H67" s="22">
        <v>1800</v>
      </c>
      <c r="I67" s="16">
        <f t="shared" si="2"/>
        <v>0</v>
      </c>
      <c r="J67" s="22">
        <v>1800</v>
      </c>
      <c r="K67" s="22">
        <v>1800</v>
      </c>
      <c r="L67" s="16">
        <f t="shared" si="3"/>
        <v>0</v>
      </c>
    </row>
    <row r="68" spans="1:12" s="34" customFormat="1" ht="47.25" x14ac:dyDescent="0.25">
      <c r="A68" s="31" t="s">
        <v>124</v>
      </c>
      <c r="B68" s="33" t="s">
        <v>125</v>
      </c>
      <c r="C68" s="22">
        <v>1500</v>
      </c>
      <c r="D68" s="22">
        <v>1500</v>
      </c>
      <c r="E68" s="16">
        <f t="shared" si="1"/>
        <v>0</v>
      </c>
      <c r="F68" s="58"/>
      <c r="G68" s="22">
        <v>0</v>
      </c>
      <c r="H68" s="22">
        <v>0</v>
      </c>
      <c r="I68" s="16">
        <f t="shared" si="2"/>
        <v>0</v>
      </c>
      <c r="J68" s="22">
        <v>0</v>
      </c>
      <c r="K68" s="22">
        <v>0</v>
      </c>
      <c r="L68" s="16">
        <f t="shared" si="3"/>
        <v>0</v>
      </c>
    </row>
    <row r="69" spans="1:12" s="34" customFormat="1" x14ac:dyDescent="0.25">
      <c r="A69" s="14" t="s">
        <v>126</v>
      </c>
      <c r="B69" s="15" t="s">
        <v>127</v>
      </c>
      <c r="C69" s="35">
        <f t="shared" ref="C69:K69" si="19">SUM(C70:C95)</f>
        <v>15346.7</v>
      </c>
      <c r="D69" s="35">
        <f t="shared" si="19"/>
        <v>15346.7</v>
      </c>
      <c r="E69" s="16">
        <f t="shared" si="1"/>
        <v>0</v>
      </c>
      <c r="F69" s="59"/>
      <c r="G69" s="35">
        <f t="shared" si="19"/>
        <v>14080</v>
      </c>
      <c r="H69" s="35">
        <f t="shared" si="19"/>
        <v>14080</v>
      </c>
      <c r="I69" s="16">
        <f t="shared" si="2"/>
        <v>0</v>
      </c>
      <c r="J69" s="35">
        <f t="shared" si="19"/>
        <v>14080</v>
      </c>
      <c r="K69" s="35">
        <f t="shared" si="19"/>
        <v>14080</v>
      </c>
      <c r="L69" s="16">
        <f t="shared" si="3"/>
        <v>0</v>
      </c>
    </row>
    <row r="70" spans="1:12" s="34" customFormat="1" ht="78.75" x14ac:dyDescent="0.25">
      <c r="A70" s="23" t="s">
        <v>128</v>
      </c>
      <c r="B70" s="21" t="s">
        <v>129</v>
      </c>
      <c r="C70" s="36">
        <v>20.8</v>
      </c>
      <c r="D70" s="36">
        <v>20.8</v>
      </c>
      <c r="E70" s="16">
        <f t="shared" ref="E70:E133" si="20">D70-C70</f>
        <v>0</v>
      </c>
      <c r="F70" s="60"/>
      <c r="G70" s="36">
        <v>20.8</v>
      </c>
      <c r="H70" s="36">
        <v>20.8</v>
      </c>
      <c r="I70" s="16">
        <f t="shared" ref="I70:I133" si="21">H70-G70</f>
        <v>0</v>
      </c>
      <c r="J70" s="36">
        <v>20.8</v>
      </c>
      <c r="K70" s="36">
        <v>20.8</v>
      </c>
      <c r="L70" s="16">
        <f t="shared" ref="L70:L133" si="22">K70-J70</f>
        <v>0</v>
      </c>
    </row>
    <row r="71" spans="1:12" s="34" customFormat="1" ht="78.75" x14ac:dyDescent="0.25">
      <c r="A71" s="23" t="s">
        <v>130</v>
      </c>
      <c r="B71" s="21" t="s">
        <v>129</v>
      </c>
      <c r="C71" s="36">
        <v>21.2</v>
      </c>
      <c r="D71" s="36">
        <v>21.2</v>
      </c>
      <c r="E71" s="16">
        <f t="shared" si="20"/>
        <v>0</v>
      </c>
      <c r="F71" s="60"/>
      <c r="G71" s="36">
        <v>21.2</v>
      </c>
      <c r="H71" s="36">
        <v>21.2</v>
      </c>
      <c r="I71" s="16">
        <f t="shared" si="21"/>
        <v>0</v>
      </c>
      <c r="J71" s="36">
        <v>21.2</v>
      </c>
      <c r="K71" s="36">
        <v>21.2</v>
      </c>
      <c r="L71" s="16">
        <f t="shared" si="22"/>
        <v>0</v>
      </c>
    </row>
    <row r="72" spans="1:12" s="34" customFormat="1" ht="94.5" x14ac:dyDescent="0.25">
      <c r="A72" s="23" t="s">
        <v>131</v>
      </c>
      <c r="B72" s="33" t="s">
        <v>132</v>
      </c>
      <c r="C72" s="36">
        <v>20.100000000000001</v>
      </c>
      <c r="D72" s="36">
        <v>20.100000000000001</v>
      </c>
      <c r="E72" s="16">
        <f t="shared" si="20"/>
        <v>0</v>
      </c>
      <c r="F72" s="60"/>
      <c r="G72" s="36">
        <v>20.100000000000001</v>
      </c>
      <c r="H72" s="36">
        <v>20.100000000000001</v>
      </c>
      <c r="I72" s="16">
        <f t="shared" si="21"/>
        <v>0</v>
      </c>
      <c r="J72" s="36">
        <v>20.100000000000001</v>
      </c>
      <c r="K72" s="36">
        <v>20.100000000000001</v>
      </c>
      <c r="L72" s="16">
        <f t="shared" si="22"/>
        <v>0</v>
      </c>
    </row>
    <row r="73" spans="1:12" s="34" customFormat="1" ht="94.5" x14ac:dyDescent="0.25">
      <c r="A73" s="23" t="s">
        <v>133</v>
      </c>
      <c r="B73" s="33" t="s">
        <v>132</v>
      </c>
      <c r="C73" s="36">
        <v>100.8</v>
      </c>
      <c r="D73" s="36">
        <v>100.8</v>
      </c>
      <c r="E73" s="16">
        <f t="shared" si="20"/>
        <v>0</v>
      </c>
      <c r="F73" s="60"/>
      <c r="G73" s="36">
        <v>100.8</v>
      </c>
      <c r="H73" s="36">
        <v>100.8</v>
      </c>
      <c r="I73" s="16">
        <f t="shared" si="21"/>
        <v>0</v>
      </c>
      <c r="J73" s="36">
        <v>100.8</v>
      </c>
      <c r="K73" s="36">
        <v>100.8</v>
      </c>
      <c r="L73" s="16">
        <f t="shared" si="22"/>
        <v>0</v>
      </c>
    </row>
    <row r="74" spans="1:12" s="34" customFormat="1" ht="78.75" x14ac:dyDescent="0.25">
      <c r="A74" s="37" t="s">
        <v>134</v>
      </c>
      <c r="B74" s="38" t="s">
        <v>135</v>
      </c>
      <c r="C74" s="36">
        <v>4.0999999999999996</v>
      </c>
      <c r="D74" s="36">
        <v>4.0999999999999996</v>
      </c>
      <c r="E74" s="16">
        <f t="shared" si="20"/>
        <v>0</v>
      </c>
      <c r="F74" s="60"/>
      <c r="G74" s="36">
        <v>4.0999999999999996</v>
      </c>
      <c r="H74" s="36">
        <v>4.0999999999999996</v>
      </c>
      <c r="I74" s="16">
        <f t="shared" si="21"/>
        <v>0</v>
      </c>
      <c r="J74" s="36">
        <v>4.0999999999999996</v>
      </c>
      <c r="K74" s="36">
        <v>4.0999999999999996</v>
      </c>
      <c r="L74" s="16">
        <f t="shared" si="22"/>
        <v>0</v>
      </c>
    </row>
    <row r="75" spans="1:12" s="34" customFormat="1" ht="78.75" x14ac:dyDescent="0.25">
      <c r="A75" s="37" t="s">
        <v>136</v>
      </c>
      <c r="B75" s="38" t="s">
        <v>135</v>
      </c>
      <c r="C75" s="36">
        <v>13</v>
      </c>
      <c r="D75" s="36">
        <v>13</v>
      </c>
      <c r="E75" s="16">
        <f t="shared" si="20"/>
        <v>0</v>
      </c>
      <c r="F75" s="60"/>
      <c r="G75" s="36">
        <v>13</v>
      </c>
      <c r="H75" s="36">
        <v>13</v>
      </c>
      <c r="I75" s="16">
        <f t="shared" si="21"/>
        <v>0</v>
      </c>
      <c r="J75" s="36">
        <v>13</v>
      </c>
      <c r="K75" s="36">
        <v>13</v>
      </c>
      <c r="L75" s="16">
        <f t="shared" si="22"/>
        <v>0</v>
      </c>
    </row>
    <row r="76" spans="1:12" s="34" customFormat="1" ht="63" x14ac:dyDescent="0.25">
      <c r="A76" s="31" t="s">
        <v>137</v>
      </c>
      <c r="B76" s="21" t="s">
        <v>138</v>
      </c>
      <c r="C76" s="36">
        <v>10</v>
      </c>
      <c r="D76" s="36">
        <v>10</v>
      </c>
      <c r="E76" s="16">
        <f t="shared" si="20"/>
        <v>0</v>
      </c>
      <c r="F76" s="60"/>
      <c r="G76" s="36">
        <v>10</v>
      </c>
      <c r="H76" s="36">
        <v>10</v>
      </c>
      <c r="I76" s="16">
        <f t="shared" si="21"/>
        <v>0</v>
      </c>
      <c r="J76" s="36">
        <v>10</v>
      </c>
      <c r="K76" s="36">
        <v>10</v>
      </c>
      <c r="L76" s="16">
        <f t="shared" si="22"/>
        <v>0</v>
      </c>
    </row>
    <row r="77" spans="1:12" s="34" customFormat="1" ht="78.75" x14ac:dyDescent="0.25">
      <c r="A77" s="37" t="s">
        <v>139</v>
      </c>
      <c r="B77" s="38" t="s">
        <v>140</v>
      </c>
      <c r="C77" s="36">
        <v>7.2</v>
      </c>
      <c r="D77" s="36">
        <v>7.2</v>
      </c>
      <c r="E77" s="16">
        <f t="shared" si="20"/>
        <v>0</v>
      </c>
      <c r="F77" s="60"/>
      <c r="G77" s="36">
        <v>7.2</v>
      </c>
      <c r="H77" s="36">
        <v>7.2</v>
      </c>
      <c r="I77" s="16">
        <f t="shared" si="21"/>
        <v>0</v>
      </c>
      <c r="J77" s="36">
        <v>7.2</v>
      </c>
      <c r="K77" s="36">
        <v>7.2</v>
      </c>
      <c r="L77" s="16">
        <f t="shared" si="22"/>
        <v>0</v>
      </c>
    </row>
    <row r="78" spans="1:12" s="34" customFormat="1" ht="78.75" x14ac:dyDescent="0.25">
      <c r="A78" s="37" t="s">
        <v>141</v>
      </c>
      <c r="B78" s="38" t="s">
        <v>142</v>
      </c>
      <c r="C78" s="36">
        <v>60</v>
      </c>
      <c r="D78" s="36">
        <v>60</v>
      </c>
      <c r="E78" s="16">
        <f t="shared" si="20"/>
        <v>0</v>
      </c>
      <c r="F78" s="60"/>
      <c r="G78" s="36">
        <v>60</v>
      </c>
      <c r="H78" s="36">
        <v>60</v>
      </c>
      <c r="I78" s="16">
        <f t="shared" si="21"/>
        <v>0</v>
      </c>
      <c r="J78" s="36">
        <v>60</v>
      </c>
      <c r="K78" s="36">
        <v>60</v>
      </c>
      <c r="L78" s="16">
        <f t="shared" si="22"/>
        <v>0</v>
      </c>
    </row>
    <row r="79" spans="1:12" s="34" customFormat="1" ht="78.75" x14ac:dyDescent="0.25">
      <c r="A79" s="39" t="s">
        <v>143</v>
      </c>
      <c r="B79" s="38" t="s">
        <v>144</v>
      </c>
      <c r="C79" s="36">
        <v>4.8</v>
      </c>
      <c r="D79" s="36">
        <v>4.8</v>
      </c>
      <c r="E79" s="16">
        <f t="shared" si="20"/>
        <v>0</v>
      </c>
      <c r="F79" s="60"/>
      <c r="G79" s="36">
        <v>4.8</v>
      </c>
      <c r="H79" s="36">
        <v>4.8</v>
      </c>
      <c r="I79" s="16">
        <f t="shared" si="21"/>
        <v>0</v>
      </c>
      <c r="J79" s="36">
        <v>4.8</v>
      </c>
      <c r="K79" s="36">
        <v>4.8</v>
      </c>
      <c r="L79" s="16">
        <f t="shared" si="22"/>
        <v>0</v>
      </c>
    </row>
    <row r="80" spans="1:12" s="34" customFormat="1" ht="94.5" x14ac:dyDescent="0.25">
      <c r="A80" s="39" t="s">
        <v>145</v>
      </c>
      <c r="B80" s="38" t="s">
        <v>146</v>
      </c>
      <c r="C80" s="36">
        <v>328.8</v>
      </c>
      <c r="D80" s="36">
        <v>328.8</v>
      </c>
      <c r="E80" s="16">
        <f t="shared" si="20"/>
        <v>0</v>
      </c>
      <c r="F80" s="60"/>
      <c r="G80" s="36">
        <v>328.8</v>
      </c>
      <c r="H80" s="36">
        <v>328.8</v>
      </c>
      <c r="I80" s="16">
        <f t="shared" si="21"/>
        <v>0</v>
      </c>
      <c r="J80" s="36">
        <v>328.8</v>
      </c>
      <c r="K80" s="36">
        <v>328.8</v>
      </c>
      <c r="L80" s="16">
        <f t="shared" si="22"/>
        <v>0</v>
      </c>
    </row>
    <row r="81" spans="1:12" s="34" customFormat="1" ht="110.25" x14ac:dyDescent="0.25">
      <c r="A81" s="39" t="s">
        <v>147</v>
      </c>
      <c r="B81" s="38" t="s">
        <v>148</v>
      </c>
      <c r="C81" s="36">
        <v>65.3</v>
      </c>
      <c r="D81" s="36">
        <v>65.3</v>
      </c>
      <c r="E81" s="16">
        <f t="shared" si="20"/>
        <v>0</v>
      </c>
      <c r="F81" s="60"/>
      <c r="G81" s="36">
        <v>65.3</v>
      </c>
      <c r="H81" s="36">
        <v>65.3</v>
      </c>
      <c r="I81" s="16">
        <f t="shared" si="21"/>
        <v>0</v>
      </c>
      <c r="J81" s="36">
        <v>65.3</v>
      </c>
      <c r="K81" s="36">
        <v>65.3</v>
      </c>
      <c r="L81" s="16">
        <f t="shared" si="22"/>
        <v>0</v>
      </c>
    </row>
    <row r="82" spans="1:12" s="34" customFormat="1" ht="78.75" x14ac:dyDescent="0.25">
      <c r="A82" s="39" t="s">
        <v>149</v>
      </c>
      <c r="B82" s="38" t="s">
        <v>150</v>
      </c>
      <c r="C82" s="36">
        <v>7.2</v>
      </c>
      <c r="D82" s="36">
        <v>7.2</v>
      </c>
      <c r="E82" s="16">
        <f t="shared" si="20"/>
        <v>0</v>
      </c>
      <c r="F82" s="60"/>
      <c r="G82" s="36">
        <v>7.2</v>
      </c>
      <c r="H82" s="36">
        <v>7.2</v>
      </c>
      <c r="I82" s="16">
        <f t="shared" si="21"/>
        <v>0</v>
      </c>
      <c r="J82" s="36">
        <v>7.2</v>
      </c>
      <c r="K82" s="36">
        <v>7.2</v>
      </c>
      <c r="L82" s="16">
        <f t="shared" si="22"/>
        <v>0</v>
      </c>
    </row>
    <row r="83" spans="1:12" s="34" customFormat="1" ht="78.75" x14ac:dyDescent="0.25">
      <c r="A83" s="31" t="s">
        <v>151</v>
      </c>
      <c r="B83" s="21" t="s">
        <v>152</v>
      </c>
      <c r="C83" s="36">
        <v>180</v>
      </c>
      <c r="D83" s="36">
        <v>180</v>
      </c>
      <c r="E83" s="16">
        <f t="shared" si="20"/>
        <v>0</v>
      </c>
      <c r="F83" s="60"/>
      <c r="G83" s="36">
        <v>180</v>
      </c>
      <c r="H83" s="36">
        <v>180</v>
      </c>
      <c r="I83" s="16">
        <f t="shared" si="21"/>
        <v>0</v>
      </c>
      <c r="J83" s="36">
        <v>180</v>
      </c>
      <c r="K83" s="36">
        <v>180</v>
      </c>
      <c r="L83" s="16">
        <f t="shared" si="22"/>
        <v>0</v>
      </c>
    </row>
    <row r="84" spans="1:12" s="34" customFormat="1" ht="78.75" x14ac:dyDescent="0.25">
      <c r="A84" s="31" t="s">
        <v>153</v>
      </c>
      <c r="B84" s="21" t="s">
        <v>154</v>
      </c>
      <c r="C84" s="36">
        <v>25</v>
      </c>
      <c r="D84" s="36">
        <v>25</v>
      </c>
      <c r="E84" s="16">
        <f t="shared" si="20"/>
        <v>0</v>
      </c>
      <c r="F84" s="60"/>
      <c r="G84" s="36">
        <v>25</v>
      </c>
      <c r="H84" s="36">
        <v>25</v>
      </c>
      <c r="I84" s="16">
        <f t="shared" si="21"/>
        <v>0</v>
      </c>
      <c r="J84" s="36">
        <v>25</v>
      </c>
      <c r="K84" s="36">
        <v>25</v>
      </c>
      <c r="L84" s="16">
        <f t="shared" si="22"/>
        <v>0</v>
      </c>
    </row>
    <row r="85" spans="1:12" s="34" customFormat="1" ht="78.75" x14ac:dyDescent="0.25">
      <c r="A85" s="31" t="s">
        <v>155</v>
      </c>
      <c r="B85" s="21" t="s">
        <v>156</v>
      </c>
      <c r="C85" s="36">
        <v>283</v>
      </c>
      <c r="D85" s="36">
        <v>283</v>
      </c>
      <c r="E85" s="16">
        <f t="shared" si="20"/>
        <v>0</v>
      </c>
      <c r="F85" s="60"/>
      <c r="G85" s="36">
        <v>283</v>
      </c>
      <c r="H85" s="36">
        <v>283</v>
      </c>
      <c r="I85" s="16">
        <f t="shared" si="21"/>
        <v>0</v>
      </c>
      <c r="J85" s="36">
        <v>283</v>
      </c>
      <c r="K85" s="36">
        <v>283</v>
      </c>
      <c r="L85" s="16">
        <f t="shared" si="22"/>
        <v>0</v>
      </c>
    </row>
    <row r="86" spans="1:12" s="34" customFormat="1" ht="47.25" x14ac:dyDescent="0.25">
      <c r="A86" s="39" t="s">
        <v>157</v>
      </c>
      <c r="B86" s="38" t="s">
        <v>158</v>
      </c>
      <c r="C86" s="36">
        <v>65.400000000000006</v>
      </c>
      <c r="D86" s="36">
        <v>65.400000000000006</v>
      </c>
      <c r="E86" s="16">
        <f t="shared" si="20"/>
        <v>0</v>
      </c>
      <c r="F86" s="60"/>
      <c r="G86" s="36">
        <v>65.400000000000006</v>
      </c>
      <c r="H86" s="36">
        <v>65.400000000000006</v>
      </c>
      <c r="I86" s="16">
        <f t="shared" si="21"/>
        <v>0</v>
      </c>
      <c r="J86" s="36">
        <v>65.400000000000006</v>
      </c>
      <c r="K86" s="36">
        <v>65.400000000000006</v>
      </c>
      <c r="L86" s="16">
        <f t="shared" si="22"/>
        <v>0</v>
      </c>
    </row>
    <row r="87" spans="1:12" s="34" customFormat="1" ht="63" x14ac:dyDescent="0.25">
      <c r="A87" s="39" t="s">
        <v>159</v>
      </c>
      <c r="B87" s="38" t="s">
        <v>160</v>
      </c>
      <c r="C87" s="36">
        <v>2.8</v>
      </c>
      <c r="D87" s="36">
        <v>2.8</v>
      </c>
      <c r="E87" s="16">
        <f t="shared" si="20"/>
        <v>0</v>
      </c>
      <c r="F87" s="60"/>
      <c r="G87" s="36">
        <v>2.8</v>
      </c>
      <c r="H87" s="36">
        <v>2.8</v>
      </c>
      <c r="I87" s="16">
        <f t="shared" si="21"/>
        <v>0</v>
      </c>
      <c r="J87" s="36">
        <v>2.8</v>
      </c>
      <c r="K87" s="36">
        <v>2.8</v>
      </c>
      <c r="L87" s="16">
        <f t="shared" si="22"/>
        <v>0</v>
      </c>
    </row>
    <row r="88" spans="1:12" s="34" customFormat="1" ht="63" x14ac:dyDescent="0.25">
      <c r="A88" s="31" t="s">
        <v>161</v>
      </c>
      <c r="B88" s="21" t="s">
        <v>162</v>
      </c>
      <c r="C88" s="36">
        <v>455.5</v>
      </c>
      <c r="D88" s="36">
        <v>455.5</v>
      </c>
      <c r="E88" s="16">
        <f t="shared" si="20"/>
        <v>0</v>
      </c>
      <c r="F88" s="60"/>
      <c r="G88" s="36">
        <v>455.5</v>
      </c>
      <c r="H88" s="36">
        <v>455.5</v>
      </c>
      <c r="I88" s="16">
        <f t="shared" si="21"/>
        <v>0</v>
      </c>
      <c r="J88" s="36">
        <v>455.5</v>
      </c>
      <c r="K88" s="36">
        <v>455.5</v>
      </c>
      <c r="L88" s="16">
        <f t="shared" si="22"/>
        <v>0</v>
      </c>
    </row>
    <row r="89" spans="1:12" s="34" customFormat="1" ht="141.75" x14ac:dyDescent="0.25">
      <c r="A89" s="39" t="s">
        <v>163</v>
      </c>
      <c r="B89" s="38" t="s">
        <v>164</v>
      </c>
      <c r="C89" s="36">
        <v>41.5</v>
      </c>
      <c r="D89" s="36">
        <v>41.5</v>
      </c>
      <c r="E89" s="16">
        <f t="shared" si="20"/>
        <v>0</v>
      </c>
      <c r="F89" s="60"/>
      <c r="G89" s="36">
        <v>41.5</v>
      </c>
      <c r="H89" s="36">
        <v>41.5</v>
      </c>
      <c r="I89" s="16">
        <f t="shared" si="21"/>
        <v>0</v>
      </c>
      <c r="J89" s="36">
        <v>41.5</v>
      </c>
      <c r="K89" s="36">
        <v>41.5</v>
      </c>
      <c r="L89" s="16">
        <f t="shared" si="22"/>
        <v>0</v>
      </c>
    </row>
    <row r="90" spans="1:12" s="34" customFormat="1" ht="63" x14ac:dyDescent="0.25">
      <c r="A90" s="31" t="s">
        <v>165</v>
      </c>
      <c r="B90" s="21" t="s">
        <v>166</v>
      </c>
      <c r="C90" s="36">
        <v>3.4</v>
      </c>
      <c r="D90" s="36">
        <v>3.4</v>
      </c>
      <c r="E90" s="16">
        <f t="shared" si="20"/>
        <v>0</v>
      </c>
      <c r="F90" s="60"/>
      <c r="G90" s="36">
        <v>3.4</v>
      </c>
      <c r="H90" s="36">
        <v>3.4</v>
      </c>
      <c r="I90" s="16">
        <f t="shared" si="21"/>
        <v>0</v>
      </c>
      <c r="J90" s="36">
        <v>3.4</v>
      </c>
      <c r="K90" s="36">
        <v>3.4</v>
      </c>
      <c r="L90" s="16">
        <f t="shared" si="22"/>
        <v>0</v>
      </c>
    </row>
    <row r="91" spans="1:12" s="34" customFormat="1" ht="63" x14ac:dyDescent="0.25">
      <c r="A91" s="31" t="s">
        <v>167</v>
      </c>
      <c r="B91" s="21" t="s">
        <v>166</v>
      </c>
      <c r="C91" s="36">
        <v>60</v>
      </c>
      <c r="D91" s="36">
        <v>60</v>
      </c>
      <c r="E91" s="16">
        <f t="shared" si="20"/>
        <v>0</v>
      </c>
      <c r="F91" s="60"/>
      <c r="G91" s="36">
        <v>60</v>
      </c>
      <c r="H91" s="36">
        <v>60</v>
      </c>
      <c r="I91" s="16">
        <f t="shared" si="21"/>
        <v>0</v>
      </c>
      <c r="J91" s="36">
        <v>60</v>
      </c>
      <c r="K91" s="36">
        <v>60</v>
      </c>
      <c r="L91" s="16">
        <f t="shared" si="22"/>
        <v>0</v>
      </c>
    </row>
    <row r="92" spans="1:12" s="34" customFormat="1" ht="63" x14ac:dyDescent="0.25">
      <c r="A92" s="31" t="s">
        <v>168</v>
      </c>
      <c r="B92" s="21" t="s">
        <v>166</v>
      </c>
      <c r="C92" s="36">
        <v>3500</v>
      </c>
      <c r="D92" s="36">
        <v>3500</v>
      </c>
      <c r="E92" s="16">
        <f t="shared" si="20"/>
        <v>0</v>
      </c>
      <c r="F92" s="60"/>
      <c r="G92" s="36">
        <v>3500</v>
      </c>
      <c r="H92" s="36">
        <v>3500</v>
      </c>
      <c r="I92" s="16">
        <f t="shared" si="21"/>
        <v>0</v>
      </c>
      <c r="J92" s="36">
        <v>3500</v>
      </c>
      <c r="K92" s="36">
        <v>3500</v>
      </c>
      <c r="L92" s="16">
        <f t="shared" si="22"/>
        <v>0</v>
      </c>
    </row>
    <row r="93" spans="1:12" s="34" customFormat="1" ht="63" x14ac:dyDescent="0.25">
      <c r="A93" s="31" t="s">
        <v>169</v>
      </c>
      <c r="B93" s="21" t="s">
        <v>166</v>
      </c>
      <c r="C93" s="36">
        <v>9610.1</v>
      </c>
      <c r="D93" s="36">
        <v>9610.1</v>
      </c>
      <c r="E93" s="16">
        <f t="shared" si="20"/>
        <v>0</v>
      </c>
      <c r="F93" s="60"/>
      <c r="G93" s="36">
        <v>8343.4</v>
      </c>
      <c r="H93" s="36">
        <v>8343.4</v>
      </c>
      <c r="I93" s="16">
        <f t="shared" si="21"/>
        <v>0</v>
      </c>
      <c r="J93" s="36">
        <v>8343.4</v>
      </c>
      <c r="K93" s="36">
        <v>8343.4</v>
      </c>
      <c r="L93" s="16">
        <f t="shared" si="22"/>
        <v>0</v>
      </c>
    </row>
    <row r="94" spans="1:12" s="34" customFormat="1" ht="78.75" x14ac:dyDescent="0.25">
      <c r="A94" s="31" t="s">
        <v>170</v>
      </c>
      <c r="B94" s="21" t="s">
        <v>171</v>
      </c>
      <c r="C94" s="36">
        <v>350</v>
      </c>
      <c r="D94" s="36">
        <v>350</v>
      </c>
      <c r="E94" s="16">
        <f t="shared" si="20"/>
        <v>0</v>
      </c>
      <c r="F94" s="60"/>
      <c r="G94" s="36">
        <v>350</v>
      </c>
      <c r="H94" s="36">
        <v>350</v>
      </c>
      <c r="I94" s="16">
        <f t="shared" si="21"/>
        <v>0</v>
      </c>
      <c r="J94" s="36">
        <v>350</v>
      </c>
      <c r="K94" s="36">
        <v>350</v>
      </c>
      <c r="L94" s="16">
        <f t="shared" si="22"/>
        <v>0</v>
      </c>
    </row>
    <row r="95" spans="1:12" s="34" customFormat="1" ht="94.5" x14ac:dyDescent="0.25">
      <c r="A95" s="31" t="s">
        <v>172</v>
      </c>
      <c r="B95" s="21" t="s">
        <v>173</v>
      </c>
      <c r="C95" s="36">
        <v>106.7</v>
      </c>
      <c r="D95" s="36">
        <v>106.7</v>
      </c>
      <c r="E95" s="16">
        <f t="shared" si="20"/>
        <v>0</v>
      </c>
      <c r="F95" s="60"/>
      <c r="G95" s="36">
        <v>106.7</v>
      </c>
      <c r="H95" s="36">
        <v>106.7</v>
      </c>
      <c r="I95" s="16">
        <f t="shared" si="21"/>
        <v>0</v>
      </c>
      <c r="J95" s="36">
        <v>106.7</v>
      </c>
      <c r="K95" s="36">
        <v>106.7</v>
      </c>
      <c r="L95" s="16">
        <f t="shared" si="22"/>
        <v>0</v>
      </c>
    </row>
    <row r="96" spans="1:12" s="34" customFormat="1" x14ac:dyDescent="0.25">
      <c r="A96" s="14" t="s">
        <v>174</v>
      </c>
      <c r="B96" s="15" t="s">
        <v>175</v>
      </c>
      <c r="C96" s="16">
        <f t="shared" ref="C96:K96" si="23">C97</f>
        <v>1656.5</v>
      </c>
      <c r="D96" s="16">
        <f t="shared" si="23"/>
        <v>1656.5</v>
      </c>
      <c r="E96" s="16">
        <f t="shared" si="20"/>
        <v>0</v>
      </c>
      <c r="F96" s="56"/>
      <c r="G96" s="16">
        <f t="shared" si="23"/>
        <v>1331.4</v>
      </c>
      <c r="H96" s="16">
        <f t="shared" si="23"/>
        <v>1331.4</v>
      </c>
      <c r="I96" s="16">
        <f t="shared" si="21"/>
        <v>0</v>
      </c>
      <c r="J96" s="16">
        <f t="shared" si="23"/>
        <v>1403.8</v>
      </c>
      <c r="K96" s="16">
        <f t="shared" si="23"/>
        <v>1403.8</v>
      </c>
      <c r="L96" s="16">
        <f t="shared" si="22"/>
        <v>0</v>
      </c>
    </row>
    <row r="97" spans="1:12" s="34" customFormat="1" x14ac:dyDescent="0.25">
      <c r="A97" s="12" t="s">
        <v>176</v>
      </c>
      <c r="B97" s="21" t="s">
        <v>177</v>
      </c>
      <c r="C97" s="22">
        <v>1656.5</v>
      </c>
      <c r="D97" s="22">
        <v>1656.5</v>
      </c>
      <c r="E97" s="16">
        <f t="shared" si="20"/>
        <v>0</v>
      </c>
      <c r="F97" s="58"/>
      <c r="G97" s="22">
        <v>1331.4</v>
      </c>
      <c r="H97" s="22">
        <v>1331.4</v>
      </c>
      <c r="I97" s="16">
        <f t="shared" si="21"/>
        <v>0</v>
      </c>
      <c r="J97" s="22">
        <v>1403.8</v>
      </c>
      <c r="K97" s="22">
        <v>1403.8</v>
      </c>
      <c r="L97" s="16">
        <f t="shared" si="22"/>
        <v>0</v>
      </c>
    </row>
    <row r="98" spans="1:12" s="34" customFormat="1" x14ac:dyDescent="0.25">
      <c r="A98" s="66" t="s">
        <v>178</v>
      </c>
      <c r="B98" s="67"/>
      <c r="C98" s="16">
        <f t="shared" ref="C98:K98" si="24">C96+C69+C61+C48+C44+C35</f>
        <v>150091.20000000001</v>
      </c>
      <c r="D98" s="16">
        <f t="shared" si="24"/>
        <v>150091.20000000001</v>
      </c>
      <c r="E98" s="16">
        <f t="shared" si="20"/>
        <v>0</v>
      </c>
      <c r="F98" s="56"/>
      <c r="G98" s="16">
        <f t="shared" si="24"/>
        <v>145589.6</v>
      </c>
      <c r="H98" s="16">
        <f t="shared" si="24"/>
        <v>145589.6</v>
      </c>
      <c r="I98" s="16">
        <f t="shared" si="21"/>
        <v>0</v>
      </c>
      <c r="J98" s="16">
        <f t="shared" si="24"/>
        <v>145401</v>
      </c>
      <c r="K98" s="16">
        <f t="shared" si="24"/>
        <v>145401</v>
      </c>
      <c r="L98" s="16">
        <f t="shared" si="22"/>
        <v>0</v>
      </c>
    </row>
    <row r="99" spans="1:12" s="34" customFormat="1" x14ac:dyDescent="0.25">
      <c r="A99" s="14" t="s">
        <v>179</v>
      </c>
      <c r="B99" s="40" t="s">
        <v>180</v>
      </c>
      <c r="C99" s="16">
        <f t="shared" ref="C99:K99" si="25">C98+C34</f>
        <v>1737529.6</v>
      </c>
      <c r="D99" s="16">
        <f t="shared" si="25"/>
        <v>1737529.6</v>
      </c>
      <c r="E99" s="16">
        <f t="shared" si="20"/>
        <v>0</v>
      </c>
      <c r="F99" s="56"/>
      <c r="G99" s="16">
        <f t="shared" si="25"/>
        <v>1787875.7</v>
      </c>
      <c r="H99" s="16">
        <f t="shared" si="25"/>
        <v>1787875.7</v>
      </c>
      <c r="I99" s="16">
        <f t="shared" si="21"/>
        <v>0</v>
      </c>
      <c r="J99" s="16">
        <f t="shared" si="25"/>
        <v>1904136.4000000001</v>
      </c>
      <c r="K99" s="16">
        <f t="shared" si="25"/>
        <v>1904136.4000000001</v>
      </c>
      <c r="L99" s="16">
        <f t="shared" si="22"/>
        <v>0</v>
      </c>
    </row>
    <row r="100" spans="1:12" s="34" customFormat="1" ht="31.5" x14ac:dyDescent="0.25">
      <c r="A100" s="14" t="s">
        <v>181</v>
      </c>
      <c r="B100" s="40" t="s">
        <v>182</v>
      </c>
      <c r="C100" s="16">
        <f t="shared" ref="C100:K100" si="26">C101+C104+C147+C188</f>
        <v>3837289.8000000003</v>
      </c>
      <c r="D100" s="16">
        <f t="shared" si="26"/>
        <v>3834289.8000000003</v>
      </c>
      <c r="E100" s="16">
        <f t="shared" si="20"/>
        <v>-3000</v>
      </c>
      <c r="F100" s="56"/>
      <c r="G100" s="16">
        <f t="shared" si="26"/>
        <v>4468890</v>
      </c>
      <c r="H100" s="16">
        <f t="shared" si="26"/>
        <v>4465890</v>
      </c>
      <c r="I100" s="16">
        <f t="shared" si="21"/>
        <v>-3000</v>
      </c>
      <c r="J100" s="16">
        <f t="shared" si="26"/>
        <v>3923853.8000000003</v>
      </c>
      <c r="K100" s="16">
        <f t="shared" si="26"/>
        <v>3920853.8000000003</v>
      </c>
      <c r="L100" s="16">
        <f t="shared" si="22"/>
        <v>-3000</v>
      </c>
    </row>
    <row r="101" spans="1:12" s="34" customFormat="1" x14ac:dyDescent="0.25">
      <c r="A101" s="14" t="s">
        <v>183</v>
      </c>
      <c r="B101" s="15" t="s">
        <v>184</v>
      </c>
      <c r="C101" s="16">
        <f t="shared" ref="C101:K101" si="27">SUM(C102:C103)</f>
        <v>313624.8</v>
      </c>
      <c r="D101" s="16">
        <f t="shared" si="27"/>
        <v>313624.8</v>
      </c>
      <c r="E101" s="16">
        <f t="shared" si="20"/>
        <v>0</v>
      </c>
      <c r="F101" s="56"/>
      <c r="G101" s="16">
        <f t="shared" si="27"/>
        <v>180406.8</v>
      </c>
      <c r="H101" s="16">
        <f t="shared" si="27"/>
        <v>180406.8</v>
      </c>
      <c r="I101" s="16">
        <f t="shared" si="21"/>
        <v>0</v>
      </c>
      <c r="J101" s="16">
        <f t="shared" si="27"/>
        <v>158739.79999999999</v>
      </c>
      <c r="K101" s="16">
        <f t="shared" si="27"/>
        <v>158739.79999999999</v>
      </c>
      <c r="L101" s="16">
        <f t="shared" si="22"/>
        <v>0</v>
      </c>
    </row>
    <row r="102" spans="1:12" s="34" customFormat="1" ht="31.5" x14ac:dyDescent="0.25">
      <c r="A102" s="12" t="s">
        <v>185</v>
      </c>
      <c r="B102" s="21" t="s">
        <v>186</v>
      </c>
      <c r="C102" s="22">
        <v>253653</v>
      </c>
      <c r="D102" s="22">
        <v>253653</v>
      </c>
      <c r="E102" s="16">
        <f t="shared" si="20"/>
        <v>0</v>
      </c>
      <c r="F102" s="58"/>
      <c r="G102" s="22">
        <v>120435</v>
      </c>
      <c r="H102" s="22">
        <v>120435</v>
      </c>
      <c r="I102" s="16">
        <f t="shared" si="21"/>
        <v>0</v>
      </c>
      <c r="J102" s="22">
        <v>98768</v>
      </c>
      <c r="K102" s="22">
        <v>98768</v>
      </c>
      <c r="L102" s="16">
        <f t="shared" si="22"/>
        <v>0</v>
      </c>
    </row>
    <row r="103" spans="1:12" s="34" customFormat="1" ht="47.25" x14ac:dyDescent="0.25">
      <c r="A103" s="12" t="s">
        <v>187</v>
      </c>
      <c r="B103" s="21" t="s">
        <v>188</v>
      </c>
      <c r="C103" s="22">
        <v>59971.8</v>
      </c>
      <c r="D103" s="22">
        <v>59971.8</v>
      </c>
      <c r="E103" s="16">
        <f t="shared" si="20"/>
        <v>0</v>
      </c>
      <c r="F103" s="58"/>
      <c r="G103" s="22">
        <v>59971.8</v>
      </c>
      <c r="H103" s="22">
        <v>59971.8</v>
      </c>
      <c r="I103" s="16">
        <f t="shared" si="21"/>
        <v>0</v>
      </c>
      <c r="J103" s="22">
        <v>59971.8</v>
      </c>
      <c r="K103" s="22">
        <v>59971.8</v>
      </c>
      <c r="L103" s="16">
        <f t="shared" si="22"/>
        <v>0</v>
      </c>
    </row>
    <row r="104" spans="1:12" s="34" customFormat="1" ht="31.5" x14ac:dyDescent="0.25">
      <c r="A104" s="14" t="s">
        <v>189</v>
      </c>
      <c r="B104" s="15" t="s">
        <v>190</v>
      </c>
      <c r="C104" s="16">
        <f t="shared" ref="C104:K104" si="28">SUM(C105:C146)</f>
        <v>710410.29999999981</v>
      </c>
      <c r="D104" s="16">
        <f t="shared" si="28"/>
        <v>707410.29999999981</v>
      </c>
      <c r="E104" s="16">
        <f t="shared" si="20"/>
        <v>-3000</v>
      </c>
      <c r="F104" s="56"/>
      <c r="G104" s="16">
        <f t="shared" si="28"/>
        <v>1427892.5999999996</v>
      </c>
      <c r="H104" s="16">
        <f t="shared" si="28"/>
        <v>1424892.5999999996</v>
      </c>
      <c r="I104" s="16">
        <f t="shared" si="21"/>
        <v>-3000</v>
      </c>
      <c r="J104" s="16">
        <f t="shared" si="28"/>
        <v>849148.1</v>
      </c>
      <c r="K104" s="16">
        <f t="shared" si="28"/>
        <v>846148.1</v>
      </c>
      <c r="L104" s="16">
        <f t="shared" si="22"/>
        <v>-3000</v>
      </c>
    </row>
    <row r="105" spans="1:12" s="34" customFormat="1" ht="63" x14ac:dyDescent="0.25">
      <c r="A105" s="12" t="s">
        <v>191</v>
      </c>
      <c r="B105" s="21" t="s">
        <v>192</v>
      </c>
      <c r="C105" s="22">
        <v>107764.5</v>
      </c>
      <c r="D105" s="22">
        <v>107764.5</v>
      </c>
      <c r="E105" s="16">
        <f t="shared" si="20"/>
        <v>0</v>
      </c>
      <c r="F105" s="58"/>
      <c r="G105" s="22">
        <v>94995.8</v>
      </c>
      <c r="H105" s="22">
        <v>94995.8</v>
      </c>
      <c r="I105" s="16">
        <f t="shared" si="21"/>
        <v>0</v>
      </c>
      <c r="J105" s="22">
        <v>94241.5</v>
      </c>
      <c r="K105" s="22">
        <v>94241.5</v>
      </c>
      <c r="L105" s="16">
        <f t="shared" si="22"/>
        <v>0</v>
      </c>
    </row>
    <row r="106" spans="1:12" s="34" customFormat="1" ht="94.5" x14ac:dyDescent="0.25">
      <c r="A106" s="12" t="s">
        <v>191</v>
      </c>
      <c r="B106" s="21" t="s">
        <v>193</v>
      </c>
      <c r="C106" s="22">
        <v>80438.399999999994</v>
      </c>
      <c r="D106" s="22">
        <v>80438.399999999994</v>
      </c>
      <c r="E106" s="16">
        <f t="shared" si="20"/>
        <v>0</v>
      </c>
      <c r="F106" s="58"/>
      <c r="G106" s="22">
        <v>0</v>
      </c>
      <c r="H106" s="22">
        <v>0</v>
      </c>
      <c r="I106" s="16">
        <f t="shared" si="21"/>
        <v>0</v>
      </c>
      <c r="J106" s="22">
        <v>0</v>
      </c>
      <c r="K106" s="22">
        <v>0</v>
      </c>
      <c r="L106" s="16">
        <f t="shared" si="22"/>
        <v>0</v>
      </c>
    </row>
    <row r="107" spans="1:12" s="34" customFormat="1" ht="94.5" x14ac:dyDescent="0.25">
      <c r="A107" s="12" t="s">
        <v>194</v>
      </c>
      <c r="B107" s="21" t="s">
        <v>195</v>
      </c>
      <c r="C107" s="22">
        <v>0</v>
      </c>
      <c r="D107" s="22">
        <v>100382.5</v>
      </c>
      <c r="E107" s="16">
        <f t="shared" si="20"/>
        <v>100382.5</v>
      </c>
      <c r="F107" s="58" t="s">
        <v>196</v>
      </c>
      <c r="G107" s="22">
        <v>0</v>
      </c>
      <c r="H107" s="22">
        <v>52912</v>
      </c>
      <c r="I107" s="16">
        <f t="shared" si="21"/>
        <v>52912</v>
      </c>
      <c r="J107" s="22">
        <v>0</v>
      </c>
      <c r="K107" s="22">
        <v>265052.3</v>
      </c>
      <c r="L107" s="16">
        <f t="shared" si="22"/>
        <v>265052.3</v>
      </c>
    </row>
    <row r="108" spans="1:12" s="34" customFormat="1" ht="78.75" x14ac:dyDescent="0.25">
      <c r="A108" s="12" t="s">
        <v>197</v>
      </c>
      <c r="B108" s="21" t="s">
        <v>198</v>
      </c>
      <c r="C108" s="22">
        <v>0</v>
      </c>
      <c r="D108" s="22">
        <v>25095.599999999999</v>
      </c>
      <c r="E108" s="16">
        <f t="shared" si="20"/>
        <v>25095.599999999999</v>
      </c>
      <c r="F108" s="58" t="s">
        <v>196</v>
      </c>
      <c r="G108" s="22">
        <v>0</v>
      </c>
      <c r="H108" s="22">
        <v>13228</v>
      </c>
      <c r="I108" s="16">
        <f t="shared" si="21"/>
        <v>13228</v>
      </c>
      <c r="J108" s="22">
        <v>0</v>
      </c>
      <c r="K108" s="22">
        <v>66263.100000000006</v>
      </c>
      <c r="L108" s="16">
        <f t="shared" si="22"/>
        <v>66263.100000000006</v>
      </c>
    </row>
    <row r="109" spans="1:12" s="34" customFormat="1" ht="63" x14ac:dyDescent="0.25">
      <c r="A109" s="12" t="s">
        <v>199</v>
      </c>
      <c r="B109" s="21" t="s">
        <v>200</v>
      </c>
      <c r="C109" s="22">
        <v>2346.5</v>
      </c>
      <c r="D109" s="22">
        <v>2346.5</v>
      </c>
      <c r="E109" s="16">
        <f t="shared" si="20"/>
        <v>0</v>
      </c>
      <c r="F109" s="58"/>
      <c r="G109" s="22">
        <v>2613.5</v>
      </c>
      <c r="H109" s="22">
        <v>2613.5</v>
      </c>
      <c r="I109" s="16">
        <f t="shared" si="21"/>
        <v>0</v>
      </c>
      <c r="J109" s="22">
        <v>2485.1</v>
      </c>
      <c r="K109" s="22">
        <v>2485.1</v>
      </c>
      <c r="L109" s="16">
        <f t="shared" si="22"/>
        <v>0</v>
      </c>
    </row>
    <row r="110" spans="1:12" s="34" customFormat="1" ht="47.25" x14ac:dyDescent="0.25">
      <c r="A110" s="12" t="s">
        <v>201</v>
      </c>
      <c r="B110" s="21" t="s">
        <v>202</v>
      </c>
      <c r="C110" s="22">
        <v>0</v>
      </c>
      <c r="D110" s="22">
        <v>0</v>
      </c>
      <c r="E110" s="16">
        <f t="shared" si="20"/>
        <v>0</v>
      </c>
      <c r="F110" s="58"/>
      <c r="G110" s="22">
        <v>0</v>
      </c>
      <c r="H110" s="22">
        <v>0</v>
      </c>
      <c r="I110" s="16">
        <f t="shared" si="21"/>
        <v>0</v>
      </c>
      <c r="J110" s="22">
        <v>0</v>
      </c>
      <c r="K110" s="22">
        <v>0</v>
      </c>
      <c r="L110" s="16">
        <f t="shared" si="22"/>
        <v>0</v>
      </c>
    </row>
    <row r="111" spans="1:12" s="34" customFormat="1" ht="63" x14ac:dyDescent="0.25">
      <c r="A111" s="12" t="s">
        <v>203</v>
      </c>
      <c r="B111" s="21" t="s">
        <v>204</v>
      </c>
      <c r="C111" s="22">
        <v>96837.7</v>
      </c>
      <c r="D111" s="22">
        <v>96837.7</v>
      </c>
      <c r="E111" s="16">
        <f t="shared" si="20"/>
        <v>0</v>
      </c>
      <c r="F111" s="58"/>
      <c r="G111" s="22">
        <v>101297.5</v>
      </c>
      <c r="H111" s="22">
        <v>101297.5</v>
      </c>
      <c r="I111" s="16">
        <f t="shared" si="21"/>
        <v>0</v>
      </c>
      <c r="J111" s="22">
        <v>97632.6</v>
      </c>
      <c r="K111" s="22">
        <v>97632.6</v>
      </c>
      <c r="L111" s="16">
        <f t="shared" si="22"/>
        <v>0</v>
      </c>
    </row>
    <row r="112" spans="1:12" s="34" customFormat="1" ht="47.25" x14ac:dyDescent="0.25">
      <c r="A112" s="12" t="s">
        <v>205</v>
      </c>
      <c r="B112" s="19" t="s">
        <v>206</v>
      </c>
      <c r="C112" s="22">
        <v>0</v>
      </c>
      <c r="D112" s="22">
        <v>0</v>
      </c>
      <c r="E112" s="16">
        <f t="shared" si="20"/>
        <v>0</v>
      </c>
      <c r="F112" s="58"/>
      <c r="G112" s="22">
        <v>0</v>
      </c>
      <c r="H112" s="22">
        <v>0</v>
      </c>
      <c r="I112" s="16">
        <f t="shared" si="21"/>
        <v>0</v>
      </c>
      <c r="J112" s="22">
        <v>2233.8000000000002</v>
      </c>
      <c r="K112" s="22">
        <v>2233.8000000000002</v>
      </c>
      <c r="L112" s="16">
        <f t="shared" si="22"/>
        <v>0</v>
      </c>
    </row>
    <row r="113" spans="1:12" s="34" customFormat="1" ht="63" x14ac:dyDescent="0.25">
      <c r="A113" s="12" t="s">
        <v>207</v>
      </c>
      <c r="B113" s="19" t="s">
        <v>208</v>
      </c>
      <c r="C113" s="22">
        <v>8581.7000000000007</v>
      </c>
      <c r="D113" s="22">
        <v>8581.7000000000007</v>
      </c>
      <c r="E113" s="16">
        <f t="shared" si="20"/>
        <v>0</v>
      </c>
      <c r="F113" s="58"/>
      <c r="G113" s="22">
        <v>1449.1</v>
      </c>
      <c r="H113" s="22">
        <v>1449.1</v>
      </c>
      <c r="I113" s="16">
        <f t="shared" si="21"/>
        <v>0</v>
      </c>
      <c r="J113" s="22">
        <v>1404.1</v>
      </c>
      <c r="K113" s="22">
        <v>1404.1</v>
      </c>
      <c r="L113" s="16">
        <f t="shared" si="22"/>
        <v>0</v>
      </c>
    </row>
    <row r="114" spans="1:12" s="34" customFormat="1" ht="78.75" x14ac:dyDescent="0.25">
      <c r="A114" s="41" t="s">
        <v>209</v>
      </c>
      <c r="B114" s="21" t="s">
        <v>210</v>
      </c>
      <c r="C114" s="22">
        <v>5913.4</v>
      </c>
      <c r="D114" s="22">
        <v>5913.4</v>
      </c>
      <c r="E114" s="16">
        <f t="shared" si="20"/>
        <v>0</v>
      </c>
      <c r="F114" s="58"/>
      <c r="G114" s="22">
        <v>0</v>
      </c>
      <c r="H114" s="22">
        <v>0</v>
      </c>
      <c r="I114" s="16">
        <f t="shared" si="21"/>
        <v>0</v>
      </c>
      <c r="J114" s="22">
        <v>0</v>
      </c>
      <c r="K114" s="22">
        <v>0</v>
      </c>
      <c r="L114" s="16">
        <f t="shared" si="22"/>
        <v>0</v>
      </c>
    </row>
    <row r="115" spans="1:12" s="34" customFormat="1" ht="63" x14ac:dyDescent="0.25">
      <c r="A115" s="41" t="s">
        <v>209</v>
      </c>
      <c r="B115" s="42" t="s">
        <v>211</v>
      </c>
      <c r="C115" s="22">
        <v>10508.8</v>
      </c>
      <c r="D115" s="22">
        <v>10508.8</v>
      </c>
      <c r="E115" s="16">
        <f t="shared" si="20"/>
        <v>0</v>
      </c>
      <c r="F115" s="58"/>
      <c r="G115" s="22">
        <v>0</v>
      </c>
      <c r="H115" s="22">
        <v>0</v>
      </c>
      <c r="I115" s="16">
        <f t="shared" si="21"/>
        <v>0</v>
      </c>
      <c r="J115" s="22">
        <v>12421.5</v>
      </c>
      <c r="K115" s="22">
        <v>12421.5</v>
      </c>
      <c r="L115" s="16">
        <f t="shared" si="22"/>
        <v>0</v>
      </c>
    </row>
    <row r="116" spans="1:12" s="34" customFormat="1" ht="47.25" x14ac:dyDescent="0.25">
      <c r="A116" s="41" t="s">
        <v>209</v>
      </c>
      <c r="B116" s="43" t="s">
        <v>212</v>
      </c>
      <c r="C116" s="22">
        <v>0</v>
      </c>
      <c r="D116" s="22">
        <v>0</v>
      </c>
      <c r="E116" s="16">
        <f t="shared" si="20"/>
        <v>0</v>
      </c>
      <c r="F116" s="58"/>
      <c r="G116" s="22">
        <v>0</v>
      </c>
      <c r="H116" s="22">
        <v>0</v>
      </c>
      <c r="I116" s="16">
        <f t="shared" si="21"/>
        <v>0</v>
      </c>
      <c r="J116" s="22">
        <v>4040</v>
      </c>
      <c r="K116" s="22">
        <v>4040</v>
      </c>
      <c r="L116" s="16">
        <f t="shared" si="22"/>
        <v>0</v>
      </c>
    </row>
    <row r="117" spans="1:12" s="34" customFormat="1" ht="31.5" x14ac:dyDescent="0.25">
      <c r="A117" s="44" t="s">
        <v>213</v>
      </c>
      <c r="B117" s="33" t="s">
        <v>214</v>
      </c>
      <c r="C117" s="22">
        <v>46955.1</v>
      </c>
      <c r="D117" s="22">
        <v>46955.1</v>
      </c>
      <c r="E117" s="16">
        <f t="shared" si="20"/>
        <v>0</v>
      </c>
      <c r="F117" s="58"/>
      <c r="G117" s="22">
        <v>59852.5</v>
      </c>
      <c r="H117" s="22">
        <v>59852.5</v>
      </c>
      <c r="I117" s="16">
        <f t="shared" si="21"/>
        <v>0</v>
      </c>
      <c r="J117" s="22">
        <v>59852.5</v>
      </c>
      <c r="K117" s="22">
        <v>59852.5</v>
      </c>
      <c r="L117" s="16">
        <f t="shared" si="22"/>
        <v>0</v>
      </c>
    </row>
    <row r="118" spans="1:12" s="34" customFormat="1" ht="47.25" x14ac:dyDescent="0.25">
      <c r="A118" s="12" t="s">
        <v>215</v>
      </c>
      <c r="B118" s="19" t="s">
        <v>216</v>
      </c>
      <c r="C118" s="22">
        <v>47500</v>
      </c>
      <c r="D118" s="22">
        <v>47500</v>
      </c>
      <c r="E118" s="16">
        <f t="shared" si="20"/>
        <v>0</v>
      </c>
      <c r="F118" s="58"/>
      <c r="G118" s="22">
        <v>40000</v>
      </c>
      <c r="H118" s="22">
        <v>40000</v>
      </c>
      <c r="I118" s="16">
        <f t="shared" si="21"/>
        <v>0</v>
      </c>
      <c r="J118" s="22">
        <v>40000</v>
      </c>
      <c r="K118" s="22">
        <v>40000</v>
      </c>
      <c r="L118" s="16">
        <f t="shared" si="22"/>
        <v>0</v>
      </c>
    </row>
    <row r="119" spans="1:12" s="34" customFormat="1" ht="63" x14ac:dyDescent="0.25">
      <c r="A119" s="12" t="s">
        <v>215</v>
      </c>
      <c r="B119" s="19" t="s">
        <v>217</v>
      </c>
      <c r="C119" s="22">
        <v>125478.1</v>
      </c>
      <c r="D119" s="22">
        <v>0</v>
      </c>
      <c r="E119" s="16">
        <f t="shared" si="20"/>
        <v>-125478.1</v>
      </c>
      <c r="F119" s="58" t="s">
        <v>196</v>
      </c>
      <c r="G119" s="22">
        <v>66140</v>
      </c>
      <c r="H119" s="22">
        <v>0</v>
      </c>
      <c r="I119" s="16">
        <f t="shared" si="21"/>
        <v>-66140</v>
      </c>
      <c r="J119" s="22">
        <v>331315.40000000002</v>
      </c>
      <c r="K119" s="22">
        <v>0</v>
      </c>
      <c r="L119" s="16">
        <f t="shared" si="22"/>
        <v>-331315.40000000002</v>
      </c>
    </row>
    <row r="120" spans="1:12" s="34" customFormat="1" ht="47.25" x14ac:dyDescent="0.25">
      <c r="A120" s="44" t="s">
        <v>218</v>
      </c>
      <c r="B120" s="21" t="s">
        <v>219</v>
      </c>
      <c r="C120" s="22">
        <v>6498</v>
      </c>
      <c r="D120" s="22">
        <v>6498</v>
      </c>
      <c r="E120" s="16">
        <f t="shared" si="20"/>
        <v>0</v>
      </c>
      <c r="F120" s="58"/>
      <c r="G120" s="22">
        <v>3648</v>
      </c>
      <c r="H120" s="22">
        <v>3648</v>
      </c>
      <c r="I120" s="16">
        <f t="shared" si="21"/>
        <v>0</v>
      </c>
      <c r="J120" s="22">
        <v>8512</v>
      </c>
      <c r="K120" s="22">
        <v>8512</v>
      </c>
      <c r="L120" s="16">
        <f t="shared" si="22"/>
        <v>0</v>
      </c>
    </row>
    <row r="121" spans="1:12" s="34" customFormat="1" ht="31.5" x14ac:dyDescent="0.25">
      <c r="A121" s="44" t="s">
        <v>218</v>
      </c>
      <c r="B121" s="21" t="s">
        <v>220</v>
      </c>
      <c r="C121" s="22">
        <v>0</v>
      </c>
      <c r="D121" s="22">
        <v>0</v>
      </c>
      <c r="E121" s="16">
        <f t="shared" si="20"/>
        <v>0</v>
      </c>
      <c r="F121" s="58"/>
      <c r="G121" s="22">
        <v>859000</v>
      </c>
      <c r="H121" s="22">
        <v>859000</v>
      </c>
      <c r="I121" s="16">
        <f t="shared" si="21"/>
        <v>0</v>
      </c>
      <c r="J121" s="22">
        <v>0</v>
      </c>
      <c r="K121" s="22">
        <v>0</v>
      </c>
      <c r="L121" s="16">
        <f t="shared" si="22"/>
        <v>0</v>
      </c>
    </row>
    <row r="122" spans="1:12" s="34" customFormat="1" ht="153" customHeight="1" x14ac:dyDescent="0.25">
      <c r="A122" s="44" t="s">
        <v>218</v>
      </c>
      <c r="B122" s="21" t="s">
        <v>221</v>
      </c>
      <c r="C122" s="22">
        <v>36005.5</v>
      </c>
      <c r="D122" s="22">
        <v>36005.5</v>
      </c>
      <c r="E122" s="16">
        <f t="shared" si="20"/>
        <v>0</v>
      </c>
      <c r="F122" s="58"/>
      <c r="G122" s="22">
        <v>72010.899999999994</v>
      </c>
      <c r="H122" s="22">
        <v>72010.899999999994</v>
      </c>
      <c r="I122" s="16">
        <f t="shared" si="21"/>
        <v>0</v>
      </c>
      <c r="J122" s="22">
        <v>72010.899999999994</v>
      </c>
      <c r="K122" s="22">
        <v>72010.899999999994</v>
      </c>
      <c r="L122" s="16">
        <f t="shared" si="22"/>
        <v>0</v>
      </c>
    </row>
    <row r="123" spans="1:12" s="34" customFormat="1" ht="94.5" x14ac:dyDescent="0.25">
      <c r="A123" s="44" t="s">
        <v>222</v>
      </c>
      <c r="B123" s="19" t="s">
        <v>223</v>
      </c>
      <c r="C123" s="22">
        <v>0</v>
      </c>
      <c r="D123" s="22">
        <v>0</v>
      </c>
      <c r="E123" s="16">
        <f t="shared" si="20"/>
        <v>0</v>
      </c>
      <c r="F123" s="58"/>
      <c r="G123" s="22">
        <v>23255.8</v>
      </c>
      <c r="H123" s="22">
        <v>23255.8</v>
      </c>
      <c r="I123" s="16">
        <f t="shared" si="21"/>
        <v>0</v>
      </c>
      <c r="J123" s="22">
        <v>23255.8</v>
      </c>
      <c r="K123" s="22">
        <v>23255.8</v>
      </c>
      <c r="L123" s="16">
        <f t="shared" si="22"/>
        <v>0</v>
      </c>
    </row>
    <row r="124" spans="1:12" s="34" customFormat="1" ht="63" x14ac:dyDescent="0.25">
      <c r="A124" s="44" t="s">
        <v>218</v>
      </c>
      <c r="B124" s="21" t="s">
        <v>224</v>
      </c>
      <c r="C124" s="22">
        <v>0</v>
      </c>
      <c r="D124" s="22">
        <v>0</v>
      </c>
      <c r="E124" s="16">
        <f t="shared" si="20"/>
        <v>0</v>
      </c>
      <c r="F124" s="58"/>
      <c r="G124" s="22">
        <v>0</v>
      </c>
      <c r="H124" s="22">
        <v>0</v>
      </c>
      <c r="I124" s="16">
        <f t="shared" si="21"/>
        <v>0</v>
      </c>
      <c r="J124" s="22">
        <v>10000</v>
      </c>
      <c r="K124" s="22">
        <v>10000</v>
      </c>
      <c r="L124" s="16">
        <f t="shared" si="22"/>
        <v>0</v>
      </c>
    </row>
    <row r="125" spans="1:12" s="34" customFormat="1" ht="47.25" x14ac:dyDescent="0.25">
      <c r="A125" s="12" t="s">
        <v>225</v>
      </c>
      <c r="B125" s="21" t="s">
        <v>226</v>
      </c>
      <c r="C125" s="22">
        <v>19083</v>
      </c>
      <c r="D125" s="22">
        <v>19083</v>
      </c>
      <c r="E125" s="16">
        <f t="shared" si="20"/>
        <v>0</v>
      </c>
      <c r="F125" s="58"/>
      <c r="G125" s="22">
        <v>19083</v>
      </c>
      <c r="H125" s="22">
        <v>19083</v>
      </c>
      <c r="I125" s="16">
        <f t="shared" si="21"/>
        <v>0</v>
      </c>
      <c r="J125" s="22">
        <v>19083</v>
      </c>
      <c r="K125" s="22">
        <v>19083</v>
      </c>
      <c r="L125" s="16">
        <f t="shared" si="22"/>
        <v>0</v>
      </c>
    </row>
    <row r="126" spans="1:12" s="34" customFormat="1" ht="47.25" x14ac:dyDescent="0.25">
      <c r="A126" s="12" t="s">
        <v>227</v>
      </c>
      <c r="B126" s="19" t="s">
        <v>228</v>
      </c>
      <c r="C126" s="22">
        <v>1584.9</v>
      </c>
      <c r="D126" s="22">
        <v>1584.9</v>
      </c>
      <c r="E126" s="16">
        <f t="shared" si="20"/>
        <v>0</v>
      </c>
      <c r="F126" s="58"/>
      <c r="G126" s="22">
        <v>1584.9</v>
      </c>
      <c r="H126" s="22">
        <v>1584.9</v>
      </c>
      <c r="I126" s="16">
        <f t="shared" si="21"/>
        <v>0</v>
      </c>
      <c r="J126" s="22">
        <v>1584.9</v>
      </c>
      <c r="K126" s="22">
        <v>1584.9</v>
      </c>
      <c r="L126" s="16">
        <f t="shared" si="22"/>
        <v>0</v>
      </c>
    </row>
    <row r="127" spans="1:12" s="34" customFormat="1" ht="63" x14ac:dyDescent="0.25">
      <c r="A127" s="12" t="s">
        <v>227</v>
      </c>
      <c r="B127" s="19" t="s">
        <v>229</v>
      </c>
      <c r="C127" s="22">
        <v>424.5</v>
      </c>
      <c r="D127" s="22">
        <v>424.5</v>
      </c>
      <c r="E127" s="16">
        <f t="shared" si="20"/>
        <v>0</v>
      </c>
      <c r="F127" s="58"/>
      <c r="G127" s="22">
        <v>424.5</v>
      </c>
      <c r="H127" s="22">
        <v>424.5</v>
      </c>
      <c r="I127" s="16">
        <f t="shared" si="21"/>
        <v>0</v>
      </c>
      <c r="J127" s="22">
        <v>424.5</v>
      </c>
      <c r="K127" s="22">
        <v>424.5</v>
      </c>
      <c r="L127" s="16">
        <f t="shared" si="22"/>
        <v>0</v>
      </c>
    </row>
    <row r="128" spans="1:12" s="34" customFormat="1" ht="63" x14ac:dyDescent="0.25">
      <c r="A128" s="12" t="s">
        <v>227</v>
      </c>
      <c r="B128" s="19" t="s">
        <v>230</v>
      </c>
      <c r="C128" s="22">
        <v>527.29999999999995</v>
      </c>
      <c r="D128" s="22">
        <v>527.29999999999995</v>
      </c>
      <c r="E128" s="16">
        <f t="shared" si="20"/>
        <v>0</v>
      </c>
      <c r="F128" s="58"/>
      <c r="G128" s="22">
        <v>527.20000000000005</v>
      </c>
      <c r="H128" s="22">
        <v>527.20000000000005</v>
      </c>
      <c r="I128" s="16">
        <f t="shared" si="21"/>
        <v>0</v>
      </c>
      <c r="J128" s="22">
        <v>528</v>
      </c>
      <c r="K128" s="22">
        <v>528</v>
      </c>
      <c r="L128" s="16">
        <f t="shared" si="22"/>
        <v>0</v>
      </c>
    </row>
    <row r="129" spans="1:12" s="34" customFormat="1" ht="63" x14ac:dyDescent="0.25">
      <c r="A129" s="12" t="s">
        <v>227</v>
      </c>
      <c r="B129" s="21" t="s">
        <v>231</v>
      </c>
      <c r="C129" s="22">
        <v>3000</v>
      </c>
      <c r="D129" s="22">
        <v>0</v>
      </c>
      <c r="E129" s="16">
        <f t="shared" si="20"/>
        <v>-3000</v>
      </c>
      <c r="F129" s="58" t="s">
        <v>196</v>
      </c>
      <c r="G129" s="22">
        <v>3000</v>
      </c>
      <c r="H129" s="22">
        <v>0</v>
      </c>
      <c r="I129" s="16">
        <f t="shared" si="21"/>
        <v>-3000</v>
      </c>
      <c r="J129" s="22">
        <v>3000</v>
      </c>
      <c r="K129" s="22">
        <v>0</v>
      </c>
      <c r="L129" s="16">
        <f t="shared" si="22"/>
        <v>-3000</v>
      </c>
    </row>
    <row r="130" spans="1:12" s="34" customFormat="1" ht="63" x14ac:dyDescent="0.25">
      <c r="A130" s="12" t="s">
        <v>227</v>
      </c>
      <c r="B130" s="21" t="s">
        <v>232</v>
      </c>
      <c r="C130" s="22">
        <v>528.29999999999995</v>
      </c>
      <c r="D130" s="22">
        <v>528.29999999999995</v>
      </c>
      <c r="E130" s="16">
        <f t="shared" si="20"/>
        <v>0</v>
      </c>
      <c r="F130" s="58"/>
      <c r="G130" s="22">
        <v>528.29999999999995</v>
      </c>
      <c r="H130" s="22">
        <v>528.29999999999995</v>
      </c>
      <c r="I130" s="16">
        <f t="shared" si="21"/>
        <v>0</v>
      </c>
      <c r="J130" s="22">
        <v>528.29999999999995</v>
      </c>
      <c r="K130" s="22">
        <v>528.29999999999995</v>
      </c>
      <c r="L130" s="16">
        <f t="shared" si="22"/>
        <v>0</v>
      </c>
    </row>
    <row r="131" spans="1:12" s="34" customFormat="1" ht="47.25" x14ac:dyDescent="0.25">
      <c r="A131" s="12" t="s">
        <v>227</v>
      </c>
      <c r="B131" s="21" t="s">
        <v>233</v>
      </c>
      <c r="C131" s="22">
        <v>3725.7</v>
      </c>
      <c r="D131" s="22">
        <v>3725.7</v>
      </c>
      <c r="E131" s="16">
        <f t="shared" si="20"/>
        <v>0</v>
      </c>
      <c r="F131" s="58"/>
      <c r="G131" s="22">
        <v>1637</v>
      </c>
      <c r="H131" s="22">
        <v>1637</v>
      </c>
      <c r="I131" s="16">
        <f t="shared" si="21"/>
        <v>0</v>
      </c>
      <c r="J131" s="22">
        <v>1637</v>
      </c>
      <c r="K131" s="22">
        <v>1637</v>
      </c>
      <c r="L131" s="16">
        <f t="shared" si="22"/>
        <v>0</v>
      </c>
    </row>
    <row r="132" spans="1:12" s="34" customFormat="1" ht="63" x14ac:dyDescent="0.25">
      <c r="A132" s="44" t="s">
        <v>227</v>
      </c>
      <c r="B132" s="21" t="s">
        <v>234</v>
      </c>
      <c r="C132" s="22">
        <v>3385.7</v>
      </c>
      <c r="D132" s="22">
        <v>3385.7</v>
      </c>
      <c r="E132" s="16">
        <f t="shared" si="20"/>
        <v>0</v>
      </c>
      <c r="F132" s="58"/>
      <c r="G132" s="22">
        <v>7938</v>
      </c>
      <c r="H132" s="22">
        <v>7938</v>
      </c>
      <c r="I132" s="16">
        <f t="shared" si="21"/>
        <v>0</v>
      </c>
      <c r="J132" s="22">
        <v>7938</v>
      </c>
      <c r="K132" s="22">
        <v>7938</v>
      </c>
      <c r="L132" s="16">
        <f t="shared" si="22"/>
        <v>0</v>
      </c>
    </row>
    <row r="133" spans="1:12" s="34" customFormat="1" ht="47.25" x14ac:dyDescent="0.25">
      <c r="A133" s="44" t="s">
        <v>227</v>
      </c>
      <c r="B133" s="21" t="s">
        <v>235</v>
      </c>
      <c r="C133" s="22">
        <v>0</v>
      </c>
      <c r="D133" s="22">
        <v>0</v>
      </c>
      <c r="E133" s="16">
        <f t="shared" si="20"/>
        <v>0</v>
      </c>
      <c r="F133" s="58"/>
      <c r="G133" s="22">
        <v>170</v>
      </c>
      <c r="H133" s="22">
        <v>170</v>
      </c>
      <c r="I133" s="16">
        <f t="shared" si="21"/>
        <v>0</v>
      </c>
      <c r="J133" s="22">
        <v>170</v>
      </c>
      <c r="K133" s="22">
        <v>170</v>
      </c>
      <c r="L133" s="16">
        <f t="shared" si="22"/>
        <v>0</v>
      </c>
    </row>
    <row r="134" spans="1:12" s="34" customFormat="1" ht="31.5" x14ac:dyDescent="0.25">
      <c r="A134" s="44" t="s">
        <v>236</v>
      </c>
      <c r="B134" s="21" t="s">
        <v>237</v>
      </c>
      <c r="C134" s="22">
        <v>20695.2</v>
      </c>
      <c r="D134" s="22">
        <v>20695.2</v>
      </c>
      <c r="E134" s="16">
        <f t="shared" ref="E134:E198" si="29">D134-C134</f>
        <v>0</v>
      </c>
      <c r="F134" s="58"/>
      <c r="G134" s="22">
        <v>20695.2</v>
      </c>
      <c r="H134" s="22">
        <v>20695.2</v>
      </c>
      <c r="I134" s="16">
        <f t="shared" ref="I134:I198" si="30">H134-G134</f>
        <v>0</v>
      </c>
      <c r="J134" s="22">
        <v>20695.2</v>
      </c>
      <c r="K134" s="22">
        <v>20695.2</v>
      </c>
      <c r="L134" s="16">
        <f t="shared" ref="L134:L198" si="31">K134-J134</f>
        <v>0</v>
      </c>
    </row>
    <row r="135" spans="1:12" s="34" customFormat="1" ht="94.5" x14ac:dyDescent="0.25">
      <c r="A135" s="44" t="s">
        <v>236</v>
      </c>
      <c r="B135" s="21" t="s">
        <v>238</v>
      </c>
      <c r="C135" s="22">
        <v>0</v>
      </c>
      <c r="D135" s="22">
        <v>0</v>
      </c>
      <c r="E135" s="16">
        <f t="shared" si="29"/>
        <v>0</v>
      </c>
      <c r="F135" s="58"/>
      <c r="G135" s="22">
        <v>0</v>
      </c>
      <c r="H135" s="22">
        <v>0</v>
      </c>
      <c r="I135" s="16">
        <f t="shared" si="30"/>
        <v>0</v>
      </c>
      <c r="J135" s="22">
        <v>0</v>
      </c>
      <c r="K135" s="22">
        <v>0</v>
      </c>
      <c r="L135" s="16">
        <f t="shared" si="31"/>
        <v>0</v>
      </c>
    </row>
    <row r="136" spans="1:12" s="34" customFormat="1" ht="47.25" x14ac:dyDescent="0.25">
      <c r="A136" s="44" t="s">
        <v>236</v>
      </c>
      <c r="B136" s="21" t="s">
        <v>239</v>
      </c>
      <c r="C136" s="22">
        <v>1081.9000000000001</v>
      </c>
      <c r="D136" s="22">
        <v>1081.9000000000001</v>
      </c>
      <c r="E136" s="16">
        <f t="shared" si="29"/>
        <v>0</v>
      </c>
      <c r="F136" s="58"/>
      <c r="G136" s="22">
        <v>1081.9000000000001</v>
      </c>
      <c r="H136" s="22">
        <v>1081.9000000000001</v>
      </c>
      <c r="I136" s="16">
        <f t="shared" si="30"/>
        <v>0</v>
      </c>
      <c r="J136" s="22">
        <v>1081.9000000000001</v>
      </c>
      <c r="K136" s="22">
        <v>1081.9000000000001</v>
      </c>
      <c r="L136" s="16">
        <f t="shared" si="31"/>
        <v>0</v>
      </c>
    </row>
    <row r="137" spans="1:12" s="34" customFormat="1" ht="94.5" x14ac:dyDescent="0.25">
      <c r="A137" s="44" t="s">
        <v>236</v>
      </c>
      <c r="B137" s="21" t="s">
        <v>240</v>
      </c>
      <c r="C137" s="22">
        <v>59573.2</v>
      </c>
      <c r="D137" s="22">
        <v>59573.2</v>
      </c>
      <c r="E137" s="16">
        <f t="shared" si="29"/>
        <v>0</v>
      </c>
      <c r="F137" s="58"/>
      <c r="G137" s="22">
        <v>12318.7</v>
      </c>
      <c r="H137" s="22">
        <v>12318.7</v>
      </c>
      <c r="I137" s="16">
        <f t="shared" si="30"/>
        <v>0</v>
      </c>
      <c r="J137" s="22">
        <v>0</v>
      </c>
      <c r="K137" s="22">
        <v>0</v>
      </c>
      <c r="L137" s="16">
        <f t="shared" si="31"/>
        <v>0</v>
      </c>
    </row>
    <row r="138" spans="1:12" s="34" customFormat="1" ht="63" x14ac:dyDescent="0.25">
      <c r="A138" s="44" t="s">
        <v>236</v>
      </c>
      <c r="B138" s="21" t="s">
        <v>241</v>
      </c>
      <c r="C138" s="22">
        <v>0</v>
      </c>
      <c r="D138" s="22">
        <v>0</v>
      </c>
      <c r="E138" s="16">
        <f t="shared" si="29"/>
        <v>0</v>
      </c>
      <c r="F138" s="58"/>
      <c r="G138" s="22">
        <v>1568.7</v>
      </c>
      <c r="H138" s="22">
        <v>1568.7</v>
      </c>
      <c r="I138" s="16">
        <f t="shared" si="30"/>
        <v>0</v>
      </c>
      <c r="J138" s="22">
        <v>0</v>
      </c>
      <c r="K138" s="22">
        <v>0</v>
      </c>
      <c r="L138" s="16">
        <f t="shared" si="31"/>
        <v>0</v>
      </c>
    </row>
    <row r="139" spans="1:12" s="34" customFormat="1" ht="47.25" x14ac:dyDescent="0.25">
      <c r="A139" s="44" t="s">
        <v>236</v>
      </c>
      <c r="B139" s="21" t="s">
        <v>242</v>
      </c>
      <c r="C139" s="22">
        <v>0</v>
      </c>
      <c r="D139" s="22">
        <v>0</v>
      </c>
      <c r="E139" s="16">
        <f t="shared" si="29"/>
        <v>0</v>
      </c>
      <c r="F139" s="58"/>
      <c r="G139" s="22">
        <v>5200.2</v>
      </c>
      <c r="H139" s="22">
        <v>5200.2</v>
      </c>
      <c r="I139" s="16">
        <f t="shared" si="30"/>
        <v>0</v>
      </c>
      <c r="J139" s="22">
        <v>5200.2</v>
      </c>
      <c r="K139" s="22">
        <v>5200.2</v>
      </c>
      <c r="L139" s="16">
        <f t="shared" si="31"/>
        <v>0</v>
      </c>
    </row>
    <row r="140" spans="1:12" s="34" customFormat="1" ht="47.25" x14ac:dyDescent="0.25">
      <c r="A140" s="44" t="s">
        <v>236</v>
      </c>
      <c r="B140" s="21" t="s">
        <v>243</v>
      </c>
      <c r="C140" s="22">
        <v>0</v>
      </c>
      <c r="D140" s="22">
        <v>0</v>
      </c>
      <c r="E140" s="16">
        <f t="shared" si="29"/>
        <v>0</v>
      </c>
      <c r="F140" s="58"/>
      <c r="G140" s="22">
        <v>5060.8999999999996</v>
      </c>
      <c r="H140" s="22">
        <v>5060.8999999999996</v>
      </c>
      <c r="I140" s="16">
        <f t="shared" si="30"/>
        <v>0</v>
      </c>
      <c r="J140" s="22">
        <v>5060.8999999999996</v>
      </c>
      <c r="K140" s="22">
        <v>5060.8999999999996</v>
      </c>
      <c r="L140" s="16">
        <f t="shared" si="31"/>
        <v>0</v>
      </c>
    </row>
    <row r="141" spans="1:12" s="34" customFormat="1" ht="47.25" x14ac:dyDescent="0.25">
      <c r="A141" s="44" t="s">
        <v>236</v>
      </c>
      <c r="B141" s="21" t="s">
        <v>244</v>
      </c>
      <c r="C141" s="22">
        <v>0</v>
      </c>
      <c r="D141" s="22">
        <v>0</v>
      </c>
      <c r="E141" s="16">
        <f t="shared" si="29"/>
        <v>0</v>
      </c>
      <c r="F141" s="58"/>
      <c r="G141" s="22">
        <v>960.5</v>
      </c>
      <c r="H141" s="22">
        <v>960.5</v>
      </c>
      <c r="I141" s="16">
        <f t="shared" si="30"/>
        <v>0</v>
      </c>
      <c r="J141" s="22">
        <v>960.5</v>
      </c>
      <c r="K141" s="22">
        <v>960.5</v>
      </c>
      <c r="L141" s="16">
        <f t="shared" si="31"/>
        <v>0</v>
      </c>
    </row>
    <row r="142" spans="1:12" s="34" customFormat="1" ht="63" x14ac:dyDescent="0.25">
      <c r="A142" s="44" t="s">
        <v>236</v>
      </c>
      <c r="B142" s="21" t="s">
        <v>245</v>
      </c>
      <c r="C142" s="22">
        <v>1562.2</v>
      </c>
      <c r="D142" s="22">
        <v>1562.2</v>
      </c>
      <c r="E142" s="16">
        <f t="shared" si="29"/>
        <v>0</v>
      </c>
      <c r="F142" s="58"/>
      <c r="G142" s="22">
        <v>1562.2</v>
      </c>
      <c r="H142" s="22">
        <v>1562.2</v>
      </c>
      <c r="I142" s="16">
        <f t="shared" si="30"/>
        <v>0</v>
      </c>
      <c r="J142" s="22">
        <v>1562.2</v>
      </c>
      <c r="K142" s="22">
        <v>1562.2</v>
      </c>
      <c r="L142" s="16">
        <f t="shared" si="31"/>
        <v>0</v>
      </c>
    </row>
    <row r="143" spans="1:12" s="34" customFormat="1" ht="47.25" x14ac:dyDescent="0.25">
      <c r="A143" s="41" t="s">
        <v>236</v>
      </c>
      <c r="B143" s="45" t="s">
        <v>246</v>
      </c>
      <c r="C143" s="22">
        <v>12367.5</v>
      </c>
      <c r="D143" s="22">
        <v>12367.5</v>
      </c>
      <c r="E143" s="16">
        <f t="shared" si="29"/>
        <v>0</v>
      </c>
      <c r="F143" s="58"/>
      <c r="G143" s="22">
        <v>12245.1</v>
      </c>
      <c r="H143" s="22">
        <v>12245.1</v>
      </c>
      <c r="I143" s="16">
        <f t="shared" si="30"/>
        <v>0</v>
      </c>
      <c r="J143" s="22">
        <v>12245.1</v>
      </c>
      <c r="K143" s="22">
        <v>12245.1</v>
      </c>
      <c r="L143" s="16">
        <f t="shared" si="31"/>
        <v>0</v>
      </c>
    </row>
    <row r="144" spans="1:12" s="34" customFormat="1" ht="94.5" x14ac:dyDescent="0.25">
      <c r="A144" s="44" t="s">
        <v>247</v>
      </c>
      <c r="B144" s="21" t="s">
        <v>248</v>
      </c>
      <c r="C144" s="22">
        <v>5973.1</v>
      </c>
      <c r="D144" s="22">
        <v>5973.1</v>
      </c>
      <c r="E144" s="16">
        <f t="shared" si="29"/>
        <v>0</v>
      </c>
      <c r="F144" s="58"/>
      <c r="G144" s="22">
        <v>5973.1</v>
      </c>
      <c r="H144" s="22">
        <v>5973.1</v>
      </c>
      <c r="I144" s="16">
        <f t="shared" si="30"/>
        <v>0</v>
      </c>
      <c r="J144" s="22">
        <v>5973.1</v>
      </c>
      <c r="K144" s="22">
        <v>5973.1</v>
      </c>
      <c r="L144" s="16">
        <f t="shared" si="31"/>
        <v>0</v>
      </c>
    </row>
    <row r="145" spans="1:12" s="34" customFormat="1" ht="31.5" x14ac:dyDescent="0.25">
      <c r="A145" s="44" t="s">
        <v>236</v>
      </c>
      <c r="B145" s="21" t="s">
        <v>249</v>
      </c>
      <c r="C145" s="22">
        <v>284</v>
      </c>
      <c r="D145" s="22">
        <v>284</v>
      </c>
      <c r="E145" s="16">
        <f t="shared" si="29"/>
        <v>0</v>
      </c>
      <c r="F145" s="58"/>
      <c r="G145" s="22">
        <v>284</v>
      </c>
      <c r="H145" s="22">
        <v>284</v>
      </c>
      <c r="I145" s="16">
        <f t="shared" si="30"/>
        <v>0</v>
      </c>
      <c r="J145" s="22">
        <v>284</v>
      </c>
      <c r="K145" s="22">
        <v>284</v>
      </c>
      <c r="L145" s="16">
        <f t="shared" si="31"/>
        <v>0</v>
      </c>
    </row>
    <row r="146" spans="1:12" s="34" customFormat="1" ht="31.5" x14ac:dyDescent="0.25">
      <c r="A146" s="46" t="s">
        <v>236</v>
      </c>
      <c r="B146" s="45" t="s">
        <v>250</v>
      </c>
      <c r="C146" s="22">
        <v>1786.1</v>
      </c>
      <c r="D146" s="22">
        <v>1786.1</v>
      </c>
      <c r="E146" s="16">
        <f t="shared" si="29"/>
        <v>0</v>
      </c>
      <c r="F146" s="58"/>
      <c r="G146" s="22">
        <v>1786.1</v>
      </c>
      <c r="H146" s="22">
        <v>1786.1</v>
      </c>
      <c r="I146" s="16">
        <f t="shared" si="30"/>
        <v>0</v>
      </c>
      <c r="J146" s="22">
        <v>1786.1</v>
      </c>
      <c r="K146" s="22">
        <v>1786.1</v>
      </c>
      <c r="L146" s="16">
        <f t="shared" si="31"/>
        <v>0</v>
      </c>
    </row>
    <row r="147" spans="1:12" s="34" customFormat="1" x14ac:dyDescent="0.25">
      <c r="A147" s="14" t="s">
        <v>251</v>
      </c>
      <c r="B147" s="15" t="s">
        <v>252</v>
      </c>
      <c r="C147" s="16">
        <f t="shared" ref="C147:K147" si="32">SUM(C148:C187)</f>
        <v>2734392.1000000006</v>
      </c>
      <c r="D147" s="16">
        <f t="shared" si="32"/>
        <v>2734392.1</v>
      </c>
      <c r="E147" s="16">
        <f t="shared" si="29"/>
        <v>0</v>
      </c>
      <c r="F147" s="56"/>
      <c r="G147" s="16">
        <f t="shared" si="32"/>
        <v>2783125.9000000004</v>
      </c>
      <c r="H147" s="16">
        <f t="shared" si="32"/>
        <v>2783125.9000000004</v>
      </c>
      <c r="I147" s="16">
        <f t="shared" si="30"/>
        <v>0</v>
      </c>
      <c r="J147" s="16">
        <f t="shared" si="32"/>
        <v>2838051.2</v>
      </c>
      <c r="K147" s="16">
        <f t="shared" si="32"/>
        <v>2838051.2</v>
      </c>
      <c r="L147" s="16">
        <f t="shared" si="31"/>
        <v>0</v>
      </c>
    </row>
    <row r="148" spans="1:12" s="34" customFormat="1" ht="47.25" x14ac:dyDescent="0.25">
      <c r="A148" s="12" t="s">
        <v>253</v>
      </c>
      <c r="B148" s="21" t="s">
        <v>254</v>
      </c>
      <c r="C148" s="22">
        <v>9753.2999999999993</v>
      </c>
      <c r="D148" s="22">
        <v>9753.2999999999993</v>
      </c>
      <c r="E148" s="16">
        <f t="shared" si="29"/>
        <v>0</v>
      </c>
      <c r="F148" s="58"/>
      <c r="G148" s="22">
        <v>10124.9</v>
      </c>
      <c r="H148" s="22">
        <v>10124.9</v>
      </c>
      <c r="I148" s="16">
        <f t="shared" si="30"/>
        <v>0</v>
      </c>
      <c r="J148" s="22">
        <v>10511.4</v>
      </c>
      <c r="K148" s="22">
        <v>10511.4</v>
      </c>
      <c r="L148" s="16">
        <f t="shared" si="31"/>
        <v>0</v>
      </c>
    </row>
    <row r="149" spans="1:12" s="34" customFormat="1" ht="31.5" x14ac:dyDescent="0.25">
      <c r="A149" s="12" t="s">
        <v>255</v>
      </c>
      <c r="B149" s="21" t="s">
        <v>256</v>
      </c>
      <c r="C149" s="22">
        <v>215520.7</v>
      </c>
      <c r="D149" s="22">
        <v>215520.7</v>
      </c>
      <c r="E149" s="16">
        <f t="shared" si="29"/>
        <v>0</v>
      </c>
      <c r="F149" s="58"/>
      <c r="G149" s="22">
        <v>242079.1</v>
      </c>
      <c r="H149" s="22">
        <v>242079.1</v>
      </c>
      <c r="I149" s="16">
        <f t="shared" si="30"/>
        <v>0</v>
      </c>
      <c r="J149" s="22">
        <v>273184.3</v>
      </c>
      <c r="K149" s="22">
        <v>273184.3</v>
      </c>
      <c r="L149" s="16">
        <f t="shared" si="31"/>
        <v>0</v>
      </c>
    </row>
    <row r="150" spans="1:12" s="34" customFormat="1" ht="47.25" x14ac:dyDescent="0.25">
      <c r="A150" s="12" t="s">
        <v>257</v>
      </c>
      <c r="B150" s="21" t="s">
        <v>258</v>
      </c>
      <c r="C150" s="22">
        <v>1505.8</v>
      </c>
      <c r="D150" s="22">
        <v>1505.8</v>
      </c>
      <c r="E150" s="16">
        <f t="shared" si="29"/>
        <v>0</v>
      </c>
      <c r="F150" s="58"/>
      <c r="G150" s="22">
        <v>1505.8</v>
      </c>
      <c r="H150" s="22">
        <v>1505.8</v>
      </c>
      <c r="I150" s="16">
        <f t="shared" si="30"/>
        <v>0</v>
      </c>
      <c r="J150" s="22">
        <v>1505.8</v>
      </c>
      <c r="K150" s="22">
        <v>1505.8</v>
      </c>
      <c r="L150" s="16">
        <f t="shared" si="31"/>
        <v>0</v>
      </c>
    </row>
    <row r="151" spans="1:12" s="34" customFormat="1" ht="63" x14ac:dyDescent="0.25">
      <c r="A151" s="12" t="s">
        <v>257</v>
      </c>
      <c r="B151" s="21" t="s">
        <v>259</v>
      </c>
      <c r="C151" s="22">
        <v>234.7</v>
      </c>
      <c r="D151" s="22">
        <v>234.7</v>
      </c>
      <c r="E151" s="16">
        <f t="shared" si="29"/>
        <v>0</v>
      </c>
      <c r="F151" s="58"/>
      <c r="G151" s="22">
        <v>234.7</v>
      </c>
      <c r="H151" s="22">
        <v>234.7</v>
      </c>
      <c r="I151" s="16">
        <f t="shared" si="30"/>
        <v>0</v>
      </c>
      <c r="J151" s="22">
        <v>234.7</v>
      </c>
      <c r="K151" s="22">
        <v>234.7</v>
      </c>
      <c r="L151" s="16">
        <f t="shared" si="31"/>
        <v>0</v>
      </c>
    </row>
    <row r="152" spans="1:12" s="34" customFormat="1" ht="78.75" x14ac:dyDescent="0.25">
      <c r="A152" s="12" t="s">
        <v>257</v>
      </c>
      <c r="B152" s="21" t="s">
        <v>260</v>
      </c>
      <c r="C152" s="22">
        <v>102.8</v>
      </c>
      <c r="D152" s="22">
        <v>102.8</v>
      </c>
      <c r="E152" s="16">
        <f t="shared" si="29"/>
        <v>0</v>
      </c>
      <c r="F152" s="58"/>
      <c r="G152" s="22">
        <v>102.8</v>
      </c>
      <c r="H152" s="22">
        <v>102.8</v>
      </c>
      <c r="I152" s="16">
        <f t="shared" si="30"/>
        <v>0</v>
      </c>
      <c r="J152" s="22">
        <v>102.8</v>
      </c>
      <c r="K152" s="22">
        <v>102.8</v>
      </c>
      <c r="L152" s="16">
        <f t="shared" si="31"/>
        <v>0</v>
      </c>
    </row>
    <row r="153" spans="1:12" s="34" customFormat="1" ht="63" x14ac:dyDescent="0.25">
      <c r="A153" s="12" t="s">
        <v>257</v>
      </c>
      <c r="B153" s="21" t="s">
        <v>261</v>
      </c>
      <c r="C153" s="22">
        <v>391.4</v>
      </c>
      <c r="D153" s="22">
        <v>391.4</v>
      </c>
      <c r="E153" s="16">
        <f t="shared" si="29"/>
        <v>0</v>
      </c>
      <c r="F153" s="58"/>
      <c r="G153" s="22">
        <v>391.4</v>
      </c>
      <c r="H153" s="22">
        <v>391.4</v>
      </c>
      <c r="I153" s="16">
        <f t="shared" si="30"/>
        <v>0</v>
      </c>
      <c r="J153" s="22">
        <v>391.4</v>
      </c>
      <c r="K153" s="22">
        <v>391.4</v>
      </c>
      <c r="L153" s="16">
        <f t="shared" si="31"/>
        <v>0</v>
      </c>
    </row>
    <row r="154" spans="1:12" s="34" customFormat="1" ht="47.25" x14ac:dyDescent="0.25">
      <c r="A154" s="12" t="s">
        <v>257</v>
      </c>
      <c r="B154" s="21" t="s">
        <v>262</v>
      </c>
      <c r="C154" s="22">
        <v>1066</v>
      </c>
      <c r="D154" s="22">
        <v>1066</v>
      </c>
      <c r="E154" s="16">
        <f t="shared" si="29"/>
        <v>0</v>
      </c>
      <c r="F154" s="58"/>
      <c r="G154" s="22">
        <v>1066</v>
      </c>
      <c r="H154" s="22">
        <v>1066</v>
      </c>
      <c r="I154" s="16">
        <f t="shared" si="30"/>
        <v>0</v>
      </c>
      <c r="J154" s="22">
        <v>1066</v>
      </c>
      <c r="K154" s="22">
        <v>1066</v>
      </c>
      <c r="L154" s="16">
        <f t="shared" si="31"/>
        <v>0</v>
      </c>
    </row>
    <row r="155" spans="1:12" s="34" customFormat="1" ht="47.25" x14ac:dyDescent="0.25">
      <c r="A155" s="12" t="s">
        <v>263</v>
      </c>
      <c r="B155" s="21" t="s">
        <v>264</v>
      </c>
      <c r="C155" s="22">
        <v>4101.5</v>
      </c>
      <c r="D155" s="22">
        <v>4101.5</v>
      </c>
      <c r="E155" s="16">
        <f t="shared" si="29"/>
        <v>0</v>
      </c>
      <c r="F155" s="58"/>
      <c r="G155" s="22">
        <v>4101.5</v>
      </c>
      <c r="H155" s="22">
        <v>4101.5</v>
      </c>
      <c r="I155" s="16">
        <f t="shared" si="30"/>
        <v>0</v>
      </c>
      <c r="J155" s="22">
        <v>4101.5</v>
      </c>
      <c r="K155" s="22">
        <v>4101.5</v>
      </c>
      <c r="L155" s="16">
        <f t="shared" si="31"/>
        <v>0</v>
      </c>
    </row>
    <row r="156" spans="1:12" s="34" customFormat="1" ht="63" x14ac:dyDescent="0.25">
      <c r="A156" s="12" t="s">
        <v>263</v>
      </c>
      <c r="B156" s="21" t="s">
        <v>265</v>
      </c>
      <c r="C156" s="22">
        <v>9989.9</v>
      </c>
      <c r="D156" s="22">
        <v>9989.9</v>
      </c>
      <c r="E156" s="16">
        <f t="shared" si="29"/>
        <v>0</v>
      </c>
      <c r="F156" s="58"/>
      <c r="G156" s="22">
        <v>10389.5</v>
      </c>
      <c r="H156" s="22">
        <v>10389.5</v>
      </c>
      <c r="I156" s="16">
        <f t="shared" si="30"/>
        <v>0</v>
      </c>
      <c r="J156" s="22">
        <v>10805.1</v>
      </c>
      <c r="K156" s="22">
        <v>10805.1</v>
      </c>
      <c r="L156" s="16">
        <f t="shared" si="31"/>
        <v>0</v>
      </c>
    </row>
    <row r="157" spans="1:12" s="34" customFormat="1" ht="63" x14ac:dyDescent="0.25">
      <c r="A157" s="12" t="s">
        <v>263</v>
      </c>
      <c r="B157" s="21" t="s">
        <v>266</v>
      </c>
      <c r="C157" s="22">
        <v>6102.1</v>
      </c>
      <c r="D157" s="22">
        <v>6102.1</v>
      </c>
      <c r="E157" s="16">
        <f t="shared" si="29"/>
        <v>0</v>
      </c>
      <c r="F157" s="58"/>
      <c r="G157" s="22">
        <v>6102.1</v>
      </c>
      <c r="H157" s="22">
        <v>6102.1</v>
      </c>
      <c r="I157" s="16">
        <f t="shared" si="30"/>
        <v>0</v>
      </c>
      <c r="J157" s="22">
        <v>6102.1</v>
      </c>
      <c r="K157" s="22">
        <v>6102.1</v>
      </c>
      <c r="L157" s="16">
        <f t="shared" si="31"/>
        <v>0</v>
      </c>
    </row>
    <row r="158" spans="1:12" s="34" customFormat="1" ht="47.25" x14ac:dyDescent="0.25">
      <c r="A158" s="12" t="s">
        <v>263</v>
      </c>
      <c r="B158" s="21" t="s">
        <v>267</v>
      </c>
      <c r="C158" s="22">
        <v>58082.8</v>
      </c>
      <c r="D158" s="22">
        <v>58082.8</v>
      </c>
      <c r="E158" s="16">
        <f t="shared" si="29"/>
        <v>0</v>
      </c>
      <c r="F158" s="58"/>
      <c r="G158" s="22">
        <v>60406.1</v>
      </c>
      <c r="H158" s="22">
        <v>60406.1</v>
      </c>
      <c r="I158" s="16">
        <f t="shared" si="30"/>
        <v>0</v>
      </c>
      <c r="J158" s="22">
        <v>62822.3</v>
      </c>
      <c r="K158" s="22">
        <v>62822.3</v>
      </c>
      <c r="L158" s="16">
        <f t="shared" si="31"/>
        <v>0</v>
      </c>
    </row>
    <row r="159" spans="1:12" s="34" customFormat="1" ht="63" x14ac:dyDescent="0.25">
      <c r="A159" s="12" t="s">
        <v>263</v>
      </c>
      <c r="B159" s="21" t="s">
        <v>268</v>
      </c>
      <c r="C159" s="22">
        <v>1916.5</v>
      </c>
      <c r="D159" s="22">
        <v>1916.5</v>
      </c>
      <c r="E159" s="16">
        <f t="shared" si="29"/>
        <v>0</v>
      </c>
      <c r="F159" s="58"/>
      <c r="G159" s="22">
        <v>1993.2</v>
      </c>
      <c r="H159" s="22">
        <v>1993.2</v>
      </c>
      <c r="I159" s="16">
        <f t="shared" si="30"/>
        <v>0</v>
      </c>
      <c r="J159" s="22">
        <v>2072.9</v>
      </c>
      <c r="K159" s="22">
        <v>2072.9</v>
      </c>
      <c r="L159" s="16">
        <f t="shared" si="31"/>
        <v>0</v>
      </c>
    </row>
    <row r="160" spans="1:12" s="34" customFormat="1" ht="63" x14ac:dyDescent="0.25">
      <c r="A160" s="44" t="s">
        <v>263</v>
      </c>
      <c r="B160" s="33" t="s">
        <v>269</v>
      </c>
      <c r="C160" s="22">
        <v>1.4</v>
      </c>
      <c r="D160" s="22">
        <v>1.4</v>
      </c>
      <c r="E160" s="16">
        <f t="shared" si="29"/>
        <v>0</v>
      </c>
      <c r="F160" s="58"/>
      <c r="G160" s="22">
        <v>1.4</v>
      </c>
      <c r="H160" s="22">
        <v>1.4</v>
      </c>
      <c r="I160" s="16">
        <f t="shared" si="30"/>
        <v>0</v>
      </c>
      <c r="J160" s="22">
        <v>1.4</v>
      </c>
      <c r="K160" s="22">
        <v>1.4</v>
      </c>
      <c r="L160" s="16">
        <f t="shared" si="31"/>
        <v>0</v>
      </c>
    </row>
    <row r="161" spans="1:12" s="34" customFormat="1" ht="63" x14ac:dyDescent="0.25">
      <c r="A161" s="44" t="s">
        <v>263</v>
      </c>
      <c r="B161" s="33" t="s">
        <v>270</v>
      </c>
      <c r="C161" s="22">
        <v>9287.5</v>
      </c>
      <c r="D161" s="22">
        <v>9287.5</v>
      </c>
      <c r="E161" s="16">
        <f t="shared" si="29"/>
        <v>0</v>
      </c>
      <c r="F161" s="58"/>
      <c r="G161" s="22">
        <v>9287.5</v>
      </c>
      <c r="H161" s="22">
        <v>9287.5</v>
      </c>
      <c r="I161" s="16">
        <f t="shared" si="30"/>
        <v>0</v>
      </c>
      <c r="J161" s="22">
        <v>9287.5</v>
      </c>
      <c r="K161" s="22">
        <v>9287.5</v>
      </c>
      <c r="L161" s="16">
        <f t="shared" si="31"/>
        <v>0</v>
      </c>
    </row>
    <row r="162" spans="1:12" s="34" customFormat="1" ht="63" x14ac:dyDescent="0.25">
      <c r="A162" s="12" t="s">
        <v>263</v>
      </c>
      <c r="B162" s="21" t="s">
        <v>271</v>
      </c>
      <c r="C162" s="22">
        <v>23851</v>
      </c>
      <c r="D162" s="22">
        <v>23851</v>
      </c>
      <c r="E162" s="16">
        <f t="shared" si="29"/>
        <v>0</v>
      </c>
      <c r="F162" s="58"/>
      <c r="G162" s="22">
        <v>24805</v>
      </c>
      <c r="H162" s="22">
        <v>24805</v>
      </c>
      <c r="I162" s="16">
        <f t="shared" si="30"/>
        <v>0</v>
      </c>
      <c r="J162" s="22">
        <v>25797.200000000001</v>
      </c>
      <c r="K162" s="22">
        <v>25797.200000000001</v>
      </c>
      <c r="L162" s="16">
        <f t="shared" si="31"/>
        <v>0</v>
      </c>
    </row>
    <row r="163" spans="1:12" s="34" customFormat="1" ht="47.25" x14ac:dyDescent="0.25">
      <c r="A163" s="12" t="s">
        <v>263</v>
      </c>
      <c r="B163" s="21" t="s">
        <v>272</v>
      </c>
      <c r="C163" s="22">
        <v>190856.3</v>
      </c>
      <c r="D163" s="22">
        <v>190856.3</v>
      </c>
      <c r="E163" s="16">
        <f t="shared" si="29"/>
        <v>0</v>
      </c>
      <c r="F163" s="58"/>
      <c r="G163" s="22">
        <v>198490.6</v>
      </c>
      <c r="H163" s="22">
        <v>198490.6</v>
      </c>
      <c r="I163" s="16">
        <f t="shared" si="30"/>
        <v>0</v>
      </c>
      <c r="J163" s="22">
        <v>206430.2</v>
      </c>
      <c r="K163" s="22">
        <v>206430.2</v>
      </c>
      <c r="L163" s="16">
        <f t="shared" si="31"/>
        <v>0</v>
      </c>
    </row>
    <row r="164" spans="1:12" s="34" customFormat="1" ht="63" x14ac:dyDescent="0.25">
      <c r="A164" s="12" t="s">
        <v>263</v>
      </c>
      <c r="B164" s="21" t="s">
        <v>273</v>
      </c>
      <c r="C164" s="22">
        <v>129767.1</v>
      </c>
      <c r="D164" s="22">
        <v>129767.1</v>
      </c>
      <c r="E164" s="16">
        <f t="shared" si="29"/>
        <v>0</v>
      </c>
      <c r="F164" s="58"/>
      <c r="G164" s="22">
        <v>134957.79999999999</v>
      </c>
      <c r="H164" s="22">
        <v>134957.79999999999</v>
      </c>
      <c r="I164" s="16">
        <f t="shared" si="30"/>
        <v>0</v>
      </c>
      <c r="J164" s="22">
        <v>140356.1</v>
      </c>
      <c r="K164" s="22">
        <v>140356.1</v>
      </c>
      <c r="L164" s="16">
        <f t="shared" si="31"/>
        <v>0</v>
      </c>
    </row>
    <row r="165" spans="1:12" s="34" customFormat="1" ht="63" x14ac:dyDescent="0.25">
      <c r="A165" s="12" t="s">
        <v>263</v>
      </c>
      <c r="B165" s="21" t="s">
        <v>274</v>
      </c>
      <c r="C165" s="22">
        <v>73755.100000000006</v>
      </c>
      <c r="D165" s="22">
        <v>73755.100000000006</v>
      </c>
      <c r="E165" s="16">
        <f t="shared" si="29"/>
        <v>0</v>
      </c>
      <c r="F165" s="58"/>
      <c r="G165" s="22">
        <v>74143.199999999997</v>
      </c>
      <c r="H165" s="22">
        <v>74143.199999999997</v>
      </c>
      <c r="I165" s="16">
        <f t="shared" si="30"/>
        <v>0</v>
      </c>
      <c r="J165" s="22">
        <v>74547</v>
      </c>
      <c r="K165" s="22">
        <v>74547</v>
      </c>
      <c r="L165" s="16">
        <f t="shared" si="31"/>
        <v>0</v>
      </c>
    </row>
    <row r="166" spans="1:12" s="34" customFormat="1" ht="63" x14ac:dyDescent="0.25">
      <c r="A166" s="12" t="s">
        <v>263</v>
      </c>
      <c r="B166" s="21" t="s">
        <v>275</v>
      </c>
      <c r="C166" s="22">
        <v>353.8</v>
      </c>
      <c r="D166" s="22">
        <v>353.8</v>
      </c>
      <c r="E166" s="16">
        <f t="shared" si="29"/>
        <v>0</v>
      </c>
      <c r="F166" s="58"/>
      <c r="G166" s="22">
        <v>367.9</v>
      </c>
      <c r="H166" s="22">
        <v>367.9</v>
      </c>
      <c r="I166" s="16">
        <f t="shared" si="30"/>
        <v>0</v>
      </c>
      <c r="J166" s="22">
        <v>382.6</v>
      </c>
      <c r="K166" s="22">
        <v>382.6</v>
      </c>
      <c r="L166" s="16">
        <f t="shared" si="31"/>
        <v>0</v>
      </c>
    </row>
    <row r="167" spans="1:12" s="34" customFormat="1" ht="63" x14ac:dyDescent="0.25">
      <c r="A167" s="12" t="s">
        <v>263</v>
      </c>
      <c r="B167" s="21" t="s">
        <v>276</v>
      </c>
      <c r="C167" s="22">
        <v>19.8</v>
      </c>
      <c r="D167" s="22">
        <v>19.8</v>
      </c>
      <c r="E167" s="16">
        <f t="shared" si="29"/>
        <v>0</v>
      </c>
      <c r="F167" s="58"/>
      <c r="G167" s="22">
        <v>19.8</v>
      </c>
      <c r="H167" s="22">
        <v>19.8</v>
      </c>
      <c r="I167" s="16">
        <f t="shared" si="30"/>
        <v>0</v>
      </c>
      <c r="J167" s="22">
        <v>19.8</v>
      </c>
      <c r="K167" s="22">
        <v>19.8</v>
      </c>
      <c r="L167" s="16">
        <f t="shared" si="31"/>
        <v>0</v>
      </c>
    </row>
    <row r="168" spans="1:12" s="34" customFormat="1" ht="47.25" x14ac:dyDescent="0.25">
      <c r="A168" s="12" t="s">
        <v>263</v>
      </c>
      <c r="B168" s="21" t="s">
        <v>277</v>
      </c>
      <c r="C168" s="22">
        <v>81367.8</v>
      </c>
      <c r="D168" s="22">
        <v>81367.8</v>
      </c>
      <c r="E168" s="16">
        <f t="shared" si="29"/>
        <v>0</v>
      </c>
      <c r="F168" s="58"/>
      <c r="G168" s="22">
        <v>81485.899999999994</v>
      </c>
      <c r="H168" s="22">
        <v>81485.899999999994</v>
      </c>
      <c r="I168" s="16">
        <f t="shared" si="30"/>
        <v>0</v>
      </c>
      <c r="J168" s="22">
        <v>81608.7</v>
      </c>
      <c r="K168" s="22">
        <v>81608.7</v>
      </c>
      <c r="L168" s="16">
        <f t="shared" si="31"/>
        <v>0</v>
      </c>
    </row>
    <row r="169" spans="1:12" s="34" customFormat="1" ht="86.25" customHeight="1" x14ac:dyDescent="0.25">
      <c r="A169" s="12" t="s">
        <v>263</v>
      </c>
      <c r="B169" s="47" t="s">
        <v>278</v>
      </c>
      <c r="C169" s="22">
        <v>4.9000000000000004</v>
      </c>
      <c r="D169" s="22">
        <v>4.9000000000000004</v>
      </c>
      <c r="E169" s="16">
        <f t="shared" si="29"/>
        <v>0</v>
      </c>
      <c r="F169" s="58"/>
      <c r="G169" s="22">
        <v>4.9000000000000004</v>
      </c>
      <c r="H169" s="22">
        <v>4.9000000000000004</v>
      </c>
      <c r="I169" s="16">
        <f t="shared" si="30"/>
        <v>0</v>
      </c>
      <c r="J169" s="22">
        <v>4.9000000000000004</v>
      </c>
      <c r="K169" s="22">
        <v>4.9000000000000004</v>
      </c>
      <c r="L169" s="16">
        <f t="shared" si="31"/>
        <v>0</v>
      </c>
    </row>
    <row r="170" spans="1:12" s="34" customFormat="1" ht="63" x14ac:dyDescent="0.25">
      <c r="A170" s="12" t="s">
        <v>263</v>
      </c>
      <c r="B170" s="47" t="s">
        <v>279</v>
      </c>
      <c r="C170" s="22">
        <v>0</v>
      </c>
      <c r="D170" s="22">
        <v>7592.6</v>
      </c>
      <c r="E170" s="16">
        <f t="shared" si="29"/>
        <v>7592.6</v>
      </c>
      <c r="F170" s="58" t="s">
        <v>196</v>
      </c>
      <c r="G170" s="22">
        <v>0</v>
      </c>
      <c r="H170" s="22">
        <v>10094.5</v>
      </c>
      <c r="I170" s="16">
        <f t="shared" si="30"/>
        <v>10094.5</v>
      </c>
      <c r="J170" s="22">
        <v>0</v>
      </c>
      <c r="K170" s="22">
        <v>11569.1</v>
      </c>
      <c r="L170" s="16">
        <f t="shared" si="31"/>
        <v>11569.1</v>
      </c>
    </row>
    <row r="171" spans="1:12" s="34" customFormat="1" ht="87" customHeight="1" x14ac:dyDescent="0.25">
      <c r="A171" s="12" t="s">
        <v>280</v>
      </c>
      <c r="B171" s="21" t="s">
        <v>281</v>
      </c>
      <c r="C171" s="22">
        <v>3287</v>
      </c>
      <c r="D171" s="22">
        <v>3287</v>
      </c>
      <c r="E171" s="16">
        <f t="shared" si="29"/>
        <v>0</v>
      </c>
      <c r="F171" s="58"/>
      <c r="G171" s="22">
        <v>3287</v>
      </c>
      <c r="H171" s="22">
        <v>3287</v>
      </c>
      <c r="I171" s="16">
        <f t="shared" si="30"/>
        <v>0</v>
      </c>
      <c r="J171" s="22">
        <v>3287</v>
      </c>
      <c r="K171" s="22">
        <v>3287</v>
      </c>
      <c r="L171" s="16">
        <f t="shared" si="31"/>
        <v>0</v>
      </c>
    </row>
    <row r="172" spans="1:12" s="34" customFormat="1" ht="114.75" customHeight="1" x14ac:dyDescent="0.25">
      <c r="A172" s="12" t="s">
        <v>280</v>
      </c>
      <c r="B172" s="21" t="s">
        <v>282</v>
      </c>
      <c r="C172" s="48">
        <v>41433.9</v>
      </c>
      <c r="D172" s="48">
        <v>41433.9</v>
      </c>
      <c r="E172" s="16">
        <f t="shared" si="29"/>
        <v>0</v>
      </c>
      <c r="F172" s="61"/>
      <c r="G172" s="48">
        <v>41433.9</v>
      </c>
      <c r="H172" s="48">
        <v>41433.9</v>
      </c>
      <c r="I172" s="16">
        <f t="shared" si="30"/>
        <v>0</v>
      </c>
      <c r="J172" s="48">
        <v>41433.9</v>
      </c>
      <c r="K172" s="48">
        <v>41433.9</v>
      </c>
      <c r="L172" s="16">
        <f t="shared" si="31"/>
        <v>0</v>
      </c>
    </row>
    <row r="173" spans="1:12" s="34" customFormat="1" ht="94.5" x14ac:dyDescent="0.25">
      <c r="A173" s="12" t="s">
        <v>280</v>
      </c>
      <c r="B173" s="21" t="s">
        <v>283</v>
      </c>
      <c r="C173" s="22">
        <v>844805.6</v>
      </c>
      <c r="D173" s="22">
        <v>844805.6</v>
      </c>
      <c r="E173" s="16">
        <f t="shared" si="29"/>
        <v>0</v>
      </c>
      <c r="F173" s="58"/>
      <c r="G173" s="22">
        <v>844805.6</v>
      </c>
      <c r="H173" s="22">
        <v>844805.6</v>
      </c>
      <c r="I173" s="16">
        <f t="shared" si="30"/>
        <v>0</v>
      </c>
      <c r="J173" s="22">
        <v>844805.6</v>
      </c>
      <c r="K173" s="22">
        <v>844805.6</v>
      </c>
      <c r="L173" s="16">
        <f t="shared" si="31"/>
        <v>0</v>
      </c>
    </row>
    <row r="174" spans="1:12" s="34" customFormat="1" ht="63" x14ac:dyDescent="0.25">
      <c r="A174" s="12" t="s">
        <v>280</v>
      </c>
      <c r="B174" s="21" t="s">
        <v>284</v>
      </c>
      <c r="C174" s="22">
        <v>566873.69999999995</v>
      </c>
      <c r="D174" s="22">
        <v>566873.69999999995</v>
      </c>
      <c r="E174" s="16">
        <f t="shared" si="29"/>
        <v>0</v>
      </c>
      <c r="F174" s="58"/>
      <c r="G174" s="22">
        <v>565575.9</v>
      </c>
      <c r="H174" s="22">
        <v>565575.9</v>
      </c>
      <c r="I174" s="16">
        <f t="shared" si="30"/>
        <v>0</v>
      </c>
      <c r="J174" s="22">
        <v>565140</v>
      </c>
      <c r="K174" s="22">
        <v>565140</v>
      </c>
      <c r="L174" s="16">
        <f t="shared" si="31"/>
        <v>0</v>
      </c>
    </row>
    <row r="175" spans="1:12" s="34" customFormat="1" ht="78.75" x14ac:dyDescent="0.25">
      <c r="A175" s="12" t="s">
        <v>280</v>
      </c>
      <c r="B175" s="21" t="s">
        <v>285</v>
      </c>
      <c r="C175" s="22">
        <v>36466.6</v>
      </c>
      <c r="D175" s="22">
        <v>36466.6</v>
      </c>
      <c r="E175" s="16">
        <f t="shared" si="29"/>
        <v>0</v>
      </c>
      <c r="F175" s="58"/>
      <c r="G175" s="22">
        <v>36466.6</v>
      </c>
      <c r="H175" s="22">
        <v>36466.6</v>
      </c>
      <c r="I175" s="16">
        <f t="shared" si="30"/>
        <v>0</v>
      </c>
      <c r="J175" s="22">
        <v>36466.6</v>
      </c>
      <c r="K175" s="22">
        <v>36466.6</v>
      </c>
      <c r="L175" s="16">
        <f t="shared" si="31"/>
        <v>0</v>
      </c>
    </row>
    <row r="176" spans="1:12" s="34" customFormat="1" ht="47.25" x14ac:dyDescent="0.25">
      <c r="A176" s="12" t="s">
        <v>286</v>
      </c>
      <c r="B176" s="21" t="s">
        <v>287</v>
      </c>
      <c r="C176" s="22">
        <v>102478</v>
      </c>
      <c r="D176" s="22">
        <v>102478</v>
      </c>
      <c r="E176" s="16">
        <f t="shared" si="29"/>
        <v>0</v>
      </c>
      <c r="F176" s="58"/>
      <c r="G176" s="22">
        <v>103869.3</v>
      </c>
      <c r="H176" s="22">
        <v>103869.3</v>
      </c>
      <c r="I176" s="16">
        <f t="shared" si="30"/>
        <v>0</v>
      </c>
      <c r="J176" s="22">
        <v>105083.4</v>
      </c>
      <c r="K176" s="22">
        <v>105083.4</v>
      </c>
      <c r="L176" s="16">
        <f t="shared" si="31"/>
        <v>0</v>
      </c>
    </row>
    <row r="177" spans="1:12" s="34" customFormat="1" ht="63" x14ac:dyDescent="0.25">
      <c r="A177" s="12" t="s">
        <v>288</v>
      </c>
      <c r="B177" s="21" t="s">
        <v>289</v>
      </c>
      <c r="C177" s="22">
        <v>33588.699999999997</v>
      </c>
      <c r="D177" s="22">
        <v>33588.699999999997</v>
      </c>
      <c r="E177" s="16">
        <f t="shared" si="29"/>
        <v>0</v>
      </c>
      <c r="F177" s="58"/>
      <c r="G177" s="22">
        <v>33588.699999999997</v>
      </c>
      <c r="H177" s="22">
        <v>33588.699999999997</v>
      </c>
      <c r="I177" s="16">
        <f t="shared" si="30"/>
        <v>0</v>
      </c>
      <c r="J177" s="22">
        <v>33588.699999999997</v>
      </c>
      <c r="K177" s="22">
        <v>33588.699999999997</v>
      </c>
      <c r="L177" s="16">
        <f t="shared" si="31"/>
        <v>0</v>
      </c>
    </row>
    <row r="178" spans="1:12" s="34" customFormat="1" ht="63" x14ac:dyDescent="0.25">
      <c r="A178" s="12" t="s">
        <v>290</v>
      </c>
      <c r="B178" s="21" t="s">
        <v>291</v>
      </c>
      <c r="C178" s="22">
        <v>53384.9</v>
      </c>
      <c r="D178" s="22">
        <v>53384.9</v>
      </c>
      <c r="E178" s="16">
        <f t="shared" si="29"/>
        <v>0</v>
      </c>
      <c r="F178" s="58"/>
      <c r="G178" s="22">
        <v>52817.4</v>
      </c>
      <c r="H178" s="22">
        <v>52817.4</v>
      </c>
      <c r="I178" s="16">
        <f t="shared" si="30"/>
        <v>0</v>
      </c>
      <c r="J178" s="22">
        <v>52817.4</v>
      </c>
      <c r="K178" s="22">
        <v>52817.4</v>
      </c>
      <c r="L178" s="16">
        <f t="shared" si="31"/>
        <v>0</v>
      </c>
    </row>
    <row r="179" spans="1:12" s="34" customFormat="1" ht="63" x14ac:dyDescent="0.25">
      <c r="A179" s="12" t="s">
        <v>292</v>
      </c>
      <c r="B179" s="21" t="s">
        <v>293</v>
      </c>
      <c r="C179" s="22">
        <v>23.4</v>
      </c>
      <c r="D179" s="22">
        <v>23.4</v>
      </c>
      <c r="E179" s="16">
        <f t="shared" si="29"/>
        <v>0</v>
      </c>
      <c r="F179" s="58"/>
      <c r="G179" s="22">
        <v>138.6</v>
      </c>
      <c r="H179" s="22">
        <v>138.6</v>
      </c>
      <c r="I179" s="16">
        <f t="shared" si="30"/>
        <v>0</v>
      </c>
      <c r="J179" s="22">
        <v>9.5</v>
      </c>
      <c r="K179" s="22">
        <v>9.5</v>
      </c>
      <c r="L179" s="16">
        <f t="shared" si="31"/>
        <v>0</v>
      </c>
    </row>
    <row r="180" spans="1:12" s="34" customFormat="1" ht="47.25" x14ac:dyDescent="0.25">
      <c r="A180" s="12" t="s">
        <v>294</v>
      </c>
      <c r="B180" s="21" t="s">
        <v>295</v>
      </c>
      <c r="C180" s="22">
        <v>1880.9</v>
      </c>
      <c r="D180" s="22">
        <v>1880.9</v>
      </c>
      <c r="E180" s="16">
        <f t="shared" si="29"/>
        <v>0</v>
      </c>
      <c r="F180" s="58"/>
      <c r="G180" s="22">
        <v>1880.9</v>
      </c>
      <c r="H180" s="22">
        <v>1880.9</v>
      </c>
      <c r="I180" s="16">
        <f t="shared" si="30"/>
        <v>0</v>
      </c>
      <c r="J180" s="22">
        <v>1880.9</v>
      </c>
      <c r="K180" s="22">
        <v>1880.9</v>
      </c>
      <c r="L180" s="16">
        <f t="shared" si="31"/>
        <v>0</v>
      </c>
    </row>
    <row r="181" spans="1:12" s="34" customFormat="1" ht="63" x14ac:dyDescent="0.25">
      <c r="A181" s="12" t="s">
        <v>296</v>
      </c>
      <c r="B181" s="21" t="s">
        <v>297</v>
      </c>
      <c r="C181" s="22">
        <v>15165.1</v>
      </c>
      <c r="D181" s="22">
        <v>15165.1</v>
      </c>
      <c r="E181" s="16">
        <f t="shared" si="29"/>
        <v>0</v>
      </c>
      <c r="F181" s="58"/>
      <c r="G181" s="22">
        <v>15771.7</v>
      </c>
      <c r="H181" s="22">
        <v>15771.7</v>
      </c>
      <c r="I181" s="16">
        <f t="shared" si="30"/>
        <v>0</v>
      </c>
      <c r="J181" s="22">
        <v>16402.599999999999</v>
      </c>
      <c r="K181" s="22">
        <v>16402.599999999999</v>
      </c>
      <c r="L181" s="16">
        <f t="shared" si="31"/>
        <v>0</v>
      </c>
    </row>
    <row r="182" spans="1:12" s="34" customFormat="1" ht="31.5" x14ac:dyDescent="0.25">
      <c r="A182" s="12" t="s">
        <v>298</v>
      </c>
      <c r="B182" s="21" t="s">
        <v>299</v>
      </c>
      <c r="C182" s="22">
        <v>100774.6</v>
      </c>
      <c r="D182" s="22">
        <v>100774.6</v>
      </c>
      <c r="E182" s="16">
        <f t="shared" si="29"/>
        <v>0</v>
      </c>
      <c r="F182" s="58"/>
      <c r="G182" s="22">
        <v>100744.3</v>
      </c>
      <c r="H182" s="22">
        <v>100744.3</v>
      </c>
      <c r="I182" s="16">
        <f t="shared" si="30"/>
        <v>0</v>
      </c>
      <c r="J182" s="22">
        <v>100744.3</v>
      </c>
      <c r="K182" s="22">
        <v>100744.3</v>
      </c>
      <c r="L182" s="16">
        <f t="shared" si="31"/>
        <v>0</v>
      </c>
    </row>
    <row r="183" spans="1:12" s="34" customFormat="1" ht="47.25" x14ac:dyDescent="0.25">
      <c r="A183" s="12" t="s">
        <v>300</v>
      </c>
      <c r="B183" s="21" t="s">
        <v>301</v>
      </c>
      <c r="C183" s="22">
        <v>72.599999999999994</v>
      </c>
      <c r="D183" s="22">
        <v>72.599999999999994</v>
      </c>
      <c r="E183" s="16">
        <f t="shared" si="29"/>
        <v>0</v>
      </c>
      <c r="F183" s="58"/>
      <c r="G183" s="22">
        <v>72.599999999999994</v>
      </c>
      <c r="H183" s="22">
        <v>72.599999999999994</v>
      </c>
      <c r="I183" s="16">
        <f t="shared" si="30"/>
        <v>0</v>
      </c>
      <c r="J183" s="22">
        <v>72.599999999999994</v>
      </c>
      <c r="K183" s="22">
        <v>72.599999999999994</v>
      </c>
      <c r="L183" s="16">
        <f t="shared" si="31"/>
        <v>0</v>
      </c>
    </row>
    <row r="184" spans="1:12" s="34" customFormat="1" ht="78.75" x14ac:dyDescent="0.25">
      <c r="A184" s="12" t="s">
        <v>302</v>
      </c>
      <c r="B184" s="21" t="s">
        <v>303</v>
      </c>
      <c r="C184" s="22">
        <v>85653.8</v>
      </c>
      <c r="D184" s="22">
        <v>85653.8</v>
      </c>
      <c r="E184" s="16">
        <f t="shared" si="29"/>
        <v>0</v>
      </c>
      <c r="F184" s="58"/>
      <c r="G184" s="22">
        <v>88810.5</v>
      </c>
      <c r="H184" s="22">
        <v>88810.5</v>
      </c>
      <c r="I184" s="16">
        <f t="shared" si="30"/>
        <v>0</v>
      </c>
      <c r="J184" s="22">
        <v>92640</v>
      </c>
      <c r="K184" s="22">
        <v>92640</v>
      </c>
      <c r="L184" s="16">
        <f t="shared" si="31"/>
        <v>0</v>
      </c>
    </row>
    <row r="185" spans="1:12" s="34" customFormat="1" ht="47.25" x14ac:dyDescent="0.25">
      <c r="A185" s="12" t="s">
        <v>304</v>
      </c>
      <c r="B185" s="21" t="s">
        <v>305</v>
      </c>
      <c r="C185" s="22">
        <v>25363.1</v>
      </c>
      <c r="D185" s="22">
        <v>17770.5</v>
      </c>
      <c r="E185" s="16">
        <f t="shared" si="29"/>
        <v>-7592.5999999999985</v>
      </c>
      <c r="F185" s="58" t="s">
        <v>196</v>
      </c>
      <c r="G185" s="22">
        <v>26542.7</v>
      </c>
      <c r="H185" s="22">
        <v>16448.2</v>
      </c>
      <c r="I185" s="16">
        <f t="shared" si="30"/>
        <v>-10094.5</v>
      </c>
      <c r="J185" s="22">
        <v>28017.3</v>
      </c>
      <c r="K185" s="22">
        <v>16448.2</v>
      </c>
      <c r="L185" s="16">
        <f t="shared" si="31"/>
        <v>-11569.099999999999</v>
      </c>
    </row>
    <row r="186" spans="1:12" s="34" customFormat="1" ht="31.5" x14ac:dyDescent="0.25">
      <c r="A186" s="12" t="s">
        <v>306</v>
      </c>
      <c r="B186" s="21" t="s">
        <v>307</v>
      </c>
      <c r="C186" s="22">
        <v>4958.3999999999996</v>
      </c>
      <c r="D186" s="22">
        <v>4958.3999999999996</v>
      </c>
      <c r="E186" s="16">
        <f t="shared" si="29"/>
        <v>0</v>
      </c>
      <c r="F186" s="58"/>
      <c r="G186" s="22">
        <v>5109.5</v>
      </c>
      <c r="H186" s="22">
        <v>5109.5</v>
      </c>
      <c r="I186" s="16">
        <f t="shared" si="30"/>
        <v>0</v>
      </c>
      <c r="J186" s="22">
        <v>4176.1000000000004</v>
      </c>
      <c r="K186" s="22">
        <v>4176.1000000000004</v>
      </c>
      <c r="L186" s="16">
        <f t="shared" si="31"/>
        <v>0</v>
      </c>
    </row>
    <row r="187" spans="1:12" s="34" customFormat="1" ht="47.25" x14ac:dyDescent="0.25">
      <c r="A187" s="49" t="s">
        <v>308</v>
      </c>
      <c r="B187" s="47" t="s">
        <v>309</v>
      </c>
      <c r="C187" s="22">
        <v>149.6</v>
      </c>
      <c r="D187" s="22">
        <v>149.6</v>
      </c>
      <c r="E187" s="16">
        <f t="shared" si="29"/>
        <v>0</v>
      </c>
      <c r="F187" s="58"/>
      <c r="G187" s="22">
        <v>149.6</v>
      </c>
      <c r="H187" s="22">
        <v>149.6</v>
      </c>
      <c r="I187" s="16">
        <f t="shared" si="30"/>
        <v>0</v>
      </c>
      <c r="J187" s="22">
        <v>149.6</v>
      </c>
      <c r="K187" s="22">
        <v>149.6</v>
      </c>
      <c r="L187" s="16">
        <f t="shared" si="31"/>
        <v>0</v>
      </c>
    </row>
    <row r="188" spans="1:12" s="34" customFormat="1" x14ac:dyDescent="0.25">
      <c r="A188" s="14" t="s">
        <v>310</v>
      </c>
      <c r="B188" s="15" t="s">
        <v>311</v>
      </c>
      <c r="C188" s="16">
        <f>SUM(C189:C192)</f>
        <v>78862.600000000006</v>
      </c>
      <c r="D188" s="16">
        <f>SUM(D189:D192)</f>
        <v>78862.600000000006</v>
      </c>
      <c r="E188" s="16">
        <f t="shared" ref="E188:L188" si="33">SUM(E189:E192)</f>
        <v>0</v>
      </c>
      <c r="F188" s="56">
        <f t="shared" si="33"/>
        <v>0</v>
      </c>
      <c r="G188" s="16">
        <f t="shared" si="33"/>
        <v>77464.7</v>
      </c>
      <c r="H188" s="16">
        <f t="shared" si="33"/>
        <v>77464.7</v>
      </c>
      <c r="I188" s="16">
        <f t="shared" si="33"/>
        <v>0</v>
      </c>
      <c r="J188" s="16">
        <f t="shared" si="33"/>
        <v>77914.7</v>
      </c>
      <c r="K188" s="16">
        <f t="shared" si="33"/>
        <v>77914.7</v>
      </c>
      <c r="L188" s="16">
        <f t="shared" si="33"/>
        <v>0</v>
      </c>
    </row>
    <row r="189" spans="1:12" s="34" customFormat="1" ht="63" x14ac:dyDescent="0.25">
      <c r="A189" s="39" t="s">
        <v>312</v>
      </c>
      <c r="B189" s="50" t="s">
        <v>313</v>
      </c>
      <c r="C189" s="22">
        <v>0</v>
      </c>
      <c r="D189" s="22">
        <v>78734.600000000006</v>
      </c>
      <c r="E189" s="22">
        <f t="shared" si="29"/>
        <v>78734.600000000006</v>
      </c>
      <c r="F189" s="58" t="s">
        <v>196</v>
      </c>
      <c r="G189" s="22">
        <v>0</v>
      </c>
      <c r="H189" s="22">
        <v>77464.7</v>
      </c>
      <c r="I189" s="22">
        <f t="shared" si="30"/>
        <v>77464.7</v>
      </c>
      <c r="J189" s="22">
        <v>0</v>
      </c>
      <c r="K189" s="22">
        <v>77464.7</v>
      </c>
      <c r="L189" s="22">
        <f t="shared" si="31"/>
        <v>77464.7</v>
      </c>
    </row>
    <row r="190" spans="1:12" s="34" customFormat="1" ht="63" x14ac:dyDescent="0.25">
      <c r="A190" s="12" t="s">
        <v>314</v>
      </c>
      <c r="B190" s="47" t="s">
        <v>315</v>
      </c>
      <c r="C190" s="22">
        <v>128</v>
      </c>
      <c r="D190" s="22">
        <v>128</v>
      </c>
      <c r="E190" s="16">
        <f t="shared" si="29"/>
        <v>0</v>
      </c>
      <c r="F190" s="58"/>
      <c r="G190" s="22">
        <v>0</v>
      </c>
      <c r="H190" s="22">
        <v>0</v>
      </c>
      <c r="I190" s="16">
        <f t="shared" si="30"/>
        <v>0</v>
      </c>
      <c r="J190" s="22">
        <v>350</v>
      </c>
      <c r="K190" s="22">
        <v>350</v>
      </c>
      <c r="L190" s="16">
        <f t="shared" si="31"/>
        <v>0</v>
      </c>
    </row>
    <row r="191" spans="1:12" s="34" customFormat="1" ht="78.75" x14ac:dyDescent="0.25">
      <c r="A191" s="12" t="s">
        <v>314</v>
      </c>
      <c r="B191" s="47" t="s">
        <v>316</v>
      </c>
      <c r="C191" s="22">
        <v>0</v>
      </c>
      <c r="D191" s="22">
        <v>0</v>
      </c>
      <c r="E191" s="16">
        <f t="shared" si="29"/>
        <v>0</v>
      </c>
      <c r="F191" s="58"/>
      <c r="G191" s="22">
        <v>0</v>
      </c>
      <c r="H191" s="22">
        <v>0</v>
      </c>
      <c r="I191" s="16">
        <f t="shared" si="30"/>
        <v>0</v>
      </c>
      <c r="J191" s="22">
        <v>100</v>
      </c>
      <c r="K191" s="22">
        <v>100</v>
      </c>
      <c r="L191" s="16">
        <f t="shared" si="31"/>
        <v>0</v>
      </c>
    </row>
    <row r="192" spans="1:12" s="34" customFormat="1" ht="96" customHeight="1" x14ac:dyDescent="0.25">
      <c r="A192" s="12" t="s">
        <v>317</v>
      </c>
      <c r="B192" s="47" t="s">
        <v>318</v>
      </c>
      <c r="C192" s="22">
        <v>78734.600000000006</v>
      </c>
      <c r="D192" s="22">
        <v>0</v>
      </c>
      <c r="E192" s="16">
        <f t="shared" si="29"/>
        <v>-78734.600000000006</v>
      </c>
      <c r="F192" s="58"/>
      <c r="G192" s="22">
        <v>77464.7</v>
      </c>
      <c r="H192" s="22">
        <v>0</v>
      </c>
      <c r="I192" s="16">
        <f t="shared" si="30"/>
        <v>-77464.7</v>
      </c>
      <c r="J192" s="22">
        <v>77464.7</v>
      </c>
      <c r="K192" s="22">
        <v>0</v>
      </c>
      <c r="L192" s="16">
        <f t="shared" si="31"/>
        <v>-77464.7</v>
      </c>
    </row>
    <row r="193" spans="1:12" s="34" customFormat="1" x14ac:dyDescent="0.25">
      <c r="A193" s="14" t="s">
        <v>319</v>
      </c>
      <c r="B193" s="15" t="s">
        <v>320</v>
      </c>
      <c r="C193" s="16">
        <f>C194</f>
        <v>0</v>
      </c>
      <c r="D193" s="16">
        <f>D194</f>
        <v>30</v>
      </c>
      <c r="E193" s="16">
        <f t="shared" si="29"/>
        <v>30</v>
      </c>
      <c r="F193" s="56"/>
      <c r="G193" s="16">
        <v>0</v>
      </c>
      <c r="H193" s="16">
        <v>0</v>
      </c>
      <c r="I193" s="16">
        <f t="shared" si="30"/>
        <v>0</v>
      </c>
      <c r="J193" s="16">
        <v>0</v>
      </c>
      <c r="K193" s="16">
        <v>0</v>
      </c>
      <c r="L193" s="16">
        <f t="shared" si="31"/>
        <v>0</v>
      </c>
    </row>
    <row r="194" spans="1:12" s="34" customFormat="1" ht="47.25" x14ac:dyDescent="0.25">
      <c r="A194" s="12" t="s">
        <v>321</v>
      </c>
      <c r="B194" s="21" t="s">
        <v>322</v>
      </c>
      <c r="C194" s="22">
        <v>0</v>
      </c>
      <c r="D194" s="22">
        <v>30</v>
      </c>
      <c r="E194" s="22">
        <f t="shared" si="29"/>
        <v>30</v>
      </c>
      <c r="F194" s="60" t="s">
        <v>323</v>
      </c>
      <c r="G194" s="16"/>
      <c r="H194" s="16"/>
      <c r="I194" s="16"/>
      <c r="J194" s="16"/>
      <c r="K194" s="16"/>
      <c r="L194" s="16"/>
    </row>
    <row r="195" spans="1:12" s="34" customFormat="1" x14ac:dyDescent="0.25">
      <c r="A195" s="14" t="s">
        <v>324</v>
      </c>
      <c r="B195" s="15" t="s">
        <v>325</v>
      </c>
      <c r="C195" s="35">
        <f>C196</f>
        <v>0</v>
      </c>
      <c r="D195" s="35">
        <f>D196</f>
        <v>3</v>
      </c>
      <c r="E195" s="35">
        <f>E196</f>
        <v>3</v>
      </c>
      <c r="F195" s="59"/>
      <c r="G195" s="35">
        <v>0</v>
      </c>
      <c r="H195" s="35">
        <v>0</v>
      </c>
      <c r="I195" s="16">
        <f t="shared" si="30"/>
        <v>0</v>
      </c>
      <c r="J195" s="35">
        <v>0</v>
      </c>
      <c r="K195" s="35">
        <v>0</v>
      </c>
      <c r="L195" s="16">
        <f t="shared" si="31"/>
        <v>0</v>
      </c>
    </row>
    <row r="196" spans="1:12" s="34" customFormat="1" ht="31.5" x14ac:dyDescent="0.25">
      <c r="A196" s="23" t="s">
        <v>326</v>
      </c>
      <c r="B196" s="21" t="s">
        <v>327</v>
      </c>
      <c r="C196" s="36">
        <v>0</v>
      </c>
      <c r="D196" s="36">
        <v>3</v>
      </c>
      <c r="E196" s="22">
        <f t="shared" si="29"/>
        <v>3</v>
      </c>
      <c r="F196" s="60" t="s">
        <v>323</v>
      </c>
      <c r="G196" s="35"/>
      <c r="H196" s="35"/>
      <c r="I196" s="16"/>
      <c r="J196" s="35"/>
      <c r="K196" s="35"/>
      <c r="L196" s="16"/>
    </row>
    <row r="197" spans="1:12" s="34" customFormat="1" x14ac:dyDescent="0.25">
      <c r="A197" s="14" t="s">
        <v>328</v>
      </c>
      <c r="B197" s="15" t="s">
        <v>329</v>
      </c>
      <c r="C197" s="16">
        <f>C100+C193+C195</f>
        <v>3837289.8000000003</v>
      </c>
      <c r="D197" s="16">
        <f>D100+D193+D195</f>
        <v>3834322.8000000003</v>
      </c>
      <c r="E197" s="16">
        <f t="shared" si="29"/>
        <v>-2967</v>
      </c>
      <c r="F197" s="56"/>
      <c r="G197" s="16">
        <f>G100+G193+G195</f>
        <v>4468890</v>
      </c>
      <c r="H197" s="16">
        <f>H100+H193+H195</f>
        <v>4465890</v>
      </c>
      <c r="I197" s="16">
        <f t="shared" si="30"/>
        <v>-3000</v>
      </c>
      <c r="J197" s="16">
        <f>J100+J193+J195</f>
        <v>3923853.8000000003</v>
      </c>
      <c r="K197" s="16">
        <f>K100+K193+K195</f>
        <v>3920853.8000000003</v>
      </c>
      <c r="L197" s="16">
        <f t="shared" si="31"/>
        <v>-3000</v>
      </c>
    </row>
    <row r="198" spans="1:12" s="34" customFormat="1" x14ac:dyDescent="0.25">
      <c r="A198" s="51" t="s">
        <v>330</v>
      </c>
      <c r="B198" s="51"/>
      <c r="C198" s="16">
        <f>C197+C99</f>
        <v>5574819.4000000004</v>
      </c>
      <c r="D198" s="16">
        <f>D197+D99</f>
        <v>5571852.4000000004</v>
      </c>
      <c r="E198" s="16">
        <f t="shared" si="29"/>
        <v>-2967</v>
      </c>
      <c r="F198" s="56"/>
      <c r="G198" s="16">
        <f>G197+G99</f>
        <v>6256765.7000000002</v>
      </c>
      <c r="H198" s="16">
        <f>H197+H99</f>
        <v>6253765.7000000002</v>
      </c>
      <c r="I198" s="16">
        <f t="shared" si="30"/>
        <v>-3000</v>
      </c>
      <c r="J198" s="16">
        <f>J197+J99</f>
        <v>5827990.2000000002</v>
      </c>
      <c r="K198" s="16">
        <f>K197+K99</f>
        <v>5824990.2000000002</v>
      </c>
      <c r="L198" s="16">
        <f t="shared" si="31"/>
        <v>-3000</v>
      </c>
    </row>
  </sheetData>
  <mergeCells count="3">
    <mergeCell ref="A2:G2"/>
    <mergeCell ref="A7:A8"/>
    <mergeCell ref="A98:B98"/>
  </mergeCells>
  <hyperlinks>
    <hyperlink ref="B78" r:id="rId1" display="consultantplus://offline/ref=988EC015ECBBF128B41797C3F93EFEE418A639455C871F0F56FDEF5480375203D55CBFEB8F11FA2C863F8EB8F7B01CF71C7C854735E60A15i2XAK"/>
    <hyperlink ref="B80" r:id="rId2" display="consultantplus://offline/ref=A5C545EE8C1C93B0B058E1FFE19DF454C219EB0B98198F2DC0D7B691EFFF64CC26DC8ECE4D9F7B181B1727911B979A94C0CB426D4AE9j9HFG"/>
    <hyperlink ref="B74" r:id="rId3" display="consultantplus://offline/ref=D42EAC7BD398020209D35F6AF6672FBA6F13F77B84F225875A8095FA102A9B2D8E358CD609751112B9E7A4869E64DFF883BAA8D38BAB06D8YDV9M"/>
    <hyperlink ref="B75" r:id="rId4" display="consultantplus://offline/ref=D42EAC7BD398020209D35F6AF6672FBA6F13F77B84F225875A8095FA102A9B2D8E358CD609751112B9E7A4869E64DFF883BAA8D38BAB06D8YDV9M"/>
    <hyperlink ref="B82" r:id="rId5" display="consultantplus://offline/ref=64FC3C9F96C0230A0CECA4E56C028B5E86A06F799E50F1FABBE4A6CFAC6E9A2AB2A69A82FE33DE9CACC0441FC29EF02FFBFA7ABCF960A970JDh7G"/>
  </hyperlinks>
  <pageMargins left="0.70866141732283472" right="0.35433070866141736" top="0.27559055118110237" bottom="0.39370078740157483" header="0.23622047244094491" footer="0.31496062992125984"/>
  <pageSetup paperSize="9" scale="53" orientation="landscape" r:id="rId6"/>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Уточнение доходов</vt:lpstr>
      <vt:lpstr>'Уточнение доходов'!Заголовки_для_печати</vt:lpstr>
      <vt:lpstr>'Уточнение доходов'!Область_печати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Ира Халявина</dc:creator>
  <cp:lastModifiedBy>Мария Молчанова</cp:lastModifiedBy>
  <cp:lastPrinted>2021-02-11T10:16:42Z</cp:lastPrinted>
  <dcterms:created xsi:type="dcterms:W3CDTF">2021-02-10T04:32:42Z</dcterms:created>
  <dcterms:modified xsi:type="dcterms:W3CDTF">2021-02-11T11:09:12Z</dcterms:modified>
</cp:coreProperties>
</file>