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4675" windowHeight="9495"/>
  </bookViews>
  <sheets>
    <sheet name="прил 2" sheetId="1" r:id="rId1"/>
  </sheets>
  <definedNames>
    <definedName name="_xlnm.Print_Titles" localSheetId="0">'прил 2'!$8:$8</definedName>
    <definedName name="_xlnm.Print_Area" localSheetId="0">'прил 2'!$A$1:$E$244</definedName>
  </definedNames>
  <calcPr calcId="145621"/>
</workbook>
</file>

<file path=xl/calcChain.xml><?xml version="1.0" encoding="utf-8"?>
<calcChain xmlns="http://schemas.openxmlformats.org/spreadsheetml/2006/main">
  <c r="C240" i="1" l="1"/>
  <c r="C238" i="1"/>
  <c r="C243" i="1" s="1"/>
  <c r="E231" i="1"/>
  <c r="E243" i="1" s="1"/>
  <c r="D231" i="1"/>
  <c r="C231" i="1"/>
  <c r="E187" i="1"/>
  <c r="D187" i="1"/>
  <c r="D243" i="1" s="1"/>
  <c r="C187" i="1"/>
  <c r="E135" i="1"/>
  <c r="D135" i="1"/>
  <c r="D130" i="1" s="1"/>
  <c r="C135" i="1"/>
  <c r="E131" i="1"/>
  <c r="D131" i="1"/>
  <c r="C131" i="1"/>
  <c r="C130" i="1" s="1"/>
  <c r="E130" i="1"/>
  <c r="E126" i="1"/>
  <c r="D126" i="1"/>
  <c r="C126" i="1"/>
  <c r="E82" i="1"/>
  <c r="D82" i="1"/>
  <c r="C82" i="1"/>
  <c r="E73" i="1"/>
  <c r="D73" i="1"/>
  <c r="C73" i="1"/>
  <c r="E68" i="1"/>
  <c r="D68" i="1"/>
  <c r="D65" i="1" s="1"/>
  <c r="C68" i="1"/>
  <c r="E66" i="1"/>
  <c r="D66" i="1"/>
  <c r="C66" i="1"/>
  <c r="C65" i="1" s="1"/>
  <c r="C58" i="1" s="1"/>
  <c r="E65" i="1"/>
  <c r="E59" i="1"/>
  <c r="E58" i="1" s="1"/>
  <c r="D59" i="1"/>
  <c r="C59" i="1"/>
  <c r="E53" i="1"/>
  <c r="D53" i="1"/>
  <c r="C53" i="1"/>
  <c r="C45" i="1"/>
  <c r="C44" i="1" s="1"/>
  <c r="E44" i="1"/>
  <c r="D44" i="1"/>
  <c r="E35" i="1"/>
  <c r="D35" i="1"/>
  <c r="C35" i="1"/>
  <c r="E32" i="1"/>
  <c r="D32" i="1"/>
  <c r="D30" i="1" s="1"/>
  <c r="C32" i="1"/>
  <c r="C30" i="1" s="1"/>
  <c r="E30" i="1"/>
  <c r="E22" i="1"/>
  <c r="E21" i="1" s="1"/>
  <c r="D22" i="1"/>
  <c r="C22" i="1"/>
  <c r="D21" i="1"/>
  <c r="C21" i="1"/>
  <c r="E16" i="1"/>
  <c r="D16" i="1"/>
  <c r="C16" i="1"/>
  <c r="E11" i="1"/>
  <c r="E9" i="1" s="1"/>
  <c r="E43" i="1" s="1"/>
  <c r="D11" i="1"/>
  <c r="E10" i="1"/>
  <c r="D10" i="1"/>
  <c r="C10" i="1"/>
  <c r="D9" i="1"/>
  <c r="D43" i="1" s="1"/>
  <c r="C9" i="1"/>
  <c r="C43" i="1" s="1"/>
  <c r="E128" i="1" l="1"/>
  <c r="E129" i="1" s="1"/>
  <c r="E244" i="1"/>
  <c r="C128" i="1"/>
  <c r="C129" i="1" s="1"/>
  <c r="C244" i="1" s="1"/>
  <c r="D58" i="1"/>
  <c r="D128" i="1" s="1"/>
  <c r="D129" i="1" s="1"/>
  <c r="D244" i="1" s="1"/>
</calcChain>
</file>

<file path=xl/sharedStrings.xml><?xml version="1.0" encoding="utf-8"?>
<sst xmlns="http://schemas.openxmlformats.org/spreadsheetml/2006/main" count="478" uniqueCount="384">
  <si>
    <t>к  решению Собрания депутатов</t>
  </si>
  <si>
    <t>Миасского городского округа</t>
  </si>
  <si>
    <t xml:space="preserve">от                                №                 </t>
  </si>
  <si>
    <t>Объем бюджета Миасского городского округа по доходам на 2020 год и на плановый период 2021-2022 годов.</t>
  </si>
  <si>
    <t>(тыс. рублей)</t>
  </si>
  <si>
    <t>Коды бюджетной классификации</t>
  </si>
  <si>
    <t>Наименование доходов</t>
  </si>
  <si>
    <t xml:space="preserve">Сумма на 2020 год </t>
  </si>
  <si>
    <t xml:space="preserve">Сумма на 2021 год </t>
  </si>
  <si>
    <t xml:space="preserve">Сумма на 2022 год </t>
  </si>
  <si>
    <t xml:space="preserve"> 000 1 01 02000 01 0000 110</t>
  </si>
  <si>
    <t xml:space="preserve"> Налог на доходы физических лиц</t>
  </si>
  <si>
    <t>в т.ч. дополнительный норматив отчислений от НДФЛ, заменяющий дотацию из областного ФФП МР,
2020 год - 16,55750572%, 2021 год - 16,79627615%, 2022 год - 16,75241432%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</si>
  <si>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</si>
  <si>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</si>
  <si>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</si>
  <si>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</si>
  <si>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</si>
  <si>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</si>
  <si>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</si>
  <si>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</si>
  <si>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</si>
  <si>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</si>
  <si>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</si>
  <si>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</si>
  <si>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</si>
  <si>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</si>
  <si>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</si>
  <si>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</si>
  <si>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</si>
  <si>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</si>
  <si>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</si>
  <si>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182 105 00000 00 0000 000</t>
  </si>
  <si>
    <t>Налоги  на  совокупный  доход</t>
  </si>
  <si>
    <t xml:space="preserve">182 1 05 01000 00 0000 110   </t>
  </si>
  <si>
    <t>Налог, взимаемый в связи с применением упрощенной системы налогообложения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</si>
  <si>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</si>
  <si>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</si>
  <si>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</si>
  <si>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</si>
  <si>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</si>
  <si>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</si>
  <si>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</si>
  <si>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</si>
  <si>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182 1 05 02010 02 0000 110   </t>
  </si>
  <si>
    <t>Единый налог на вмененный доход для отдельных видов деятельности</t>
  </si>
  <si>
    <t>182 1 05 03010 01 0000 110</t>
  </si>
  <si>
    <t>Единый сельскохозяйственный налог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</si>
  <si>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</si>
  <si>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</si>
  <si>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182 1 06 00000 00 0000 000</t>
  </si>
  <si>
    <t>Налоги  на  имущество</t>
  </si>
  <si>
    <t>182 1 06 01020 04 0000 110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</si>
  <si>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</si>
  <si>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182 1 06 06000 00 0000 110</t>
  </si>
  <si>
    <t>Земельный налог, в т.ч.:</t>
  </si>
  <si>
    <t>182 1 06 06032 04 0000 110</t>
  </si>
  <si>
    <t>Земельный налог с организаций, обладающих земельным участком, расположенным в границах городских округов</t>
  </si>
  <si>
    <t>182 1 06 06042 04 0000 110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</si>
  <si>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</si>
  <si>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</si>
  <si>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Государственная  пошлина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</si>
  <si>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</si>
  <si>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</si>
  <si>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</si>
  <si>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</si>
  <si>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321 1 08 07020 01 0000 110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</si>
  <si>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</si>
  <si>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188 1 08 07100 01 0000 110</t>
  </si>
  <si>
    <t>Государственная пошлина за выдачу и обмен паспорта гражданина Российской Федерации</t>
  </si>
  <si>
    <t>188 1 08 07141 01 0000 110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</si>
  <si>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</si>
  <si>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283 1 08 07150 01 0000 110</t>
  </si>
  <si>
    <t>Государственная пошлина за выдачу разрешения на установку рекламной конструкции</t>
  </si>
  <si>
    <t>283 1 08 07173 01 0000 110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</si>
  <si>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</si>
  <si>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</si>
  <si>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</si>
  <si>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</si>
  <si>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283 1 11 05012 04 0000 120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</si>
  <si>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</si>
  <si>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</si>
  <si>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</si>
  <si>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</si>
  <si>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</si>
  <si>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288 1 11 05034 04 0000 120</t>
  </si>
  <si>
    <t>289 1 11 05034 04 0000 120</t>
  </si>
  <si>
    <t>283 1 11 05074 04 0000 120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</si>
  <si>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</si>
  <si>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</si>
  <si>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</si>
  <si>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</si>
  <si>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</si>
  <si>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048 1 12 01000 01 0000 120</t>
  </si>
  <si>
    <t>Плата за негативное воздействие на окружающую среду</t>
  </si>
  <si>
    <t>048 1 12 01010 01 6000 120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</si>
  <si>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</si>
  <si>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</si>
  <si>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</si>
  <si>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</si>
  <si>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</si>
  <si>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048 1 12 01042 01 6000 120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</si>
  <si>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</si>
  <si>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000 1 13 00000 00 0000 000</t>
  </si>
  <si>
    <t>Доходы от оказания платных услуг (работ) и компенсации затрат государства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</si>
  <si>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</si>
  <si>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</si>
  <si>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283 1 13 01994 04 0000 130</t>
  </si>
  <si>
    <t>285 1 13 01994 04 0000 130</t>
  </si>
  <si>
    <t>288 1 13 01994 04 0000 130</t>
  </si>
  <si>
    <t>288 1 13 01994 04 0010 130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</si>
  <si>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</si>
  <si>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289 1 13 01994 04 0000 130</t>
  </si>
  <si>
    <t>000 1 13 02000 00 0000 130</t>
  </si>
  <si>
    <t>Доходы от компенсации затрат государства</t>
  </si>
  <si>
    <t>000 1 13 02064 04 0000 130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</si>
  <si>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</si>
  <si>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288 1 13 02064 04 0000 130</t>
  </si>
  <si>
    <t>000 1 13 02994 04 0000 130</t>
  </si>
  <si>
    <t>Прочие доходы от компенсации затрат бюджетов городских округов</t>
  </si>
  <si>
    <t>283 1 13 02994 04 0000 130</t>
  </si>
  <si>
    <t>285 1 13 02994 04 0000 130</t>
  </si>
  <si>
    <t>288 1 13 02994 04 0000 130</t>
  </si>
  <si>
    <t>291 1 13 02994 04 0000 130</t>
  </si>
  <si>
    <t>000 1 14 00000 00 0000  000</t>
  </si>
  <si>
    <t>Доходы от продажи материальных и нематериальных активов</t>
  </si>
  <si>
    <t>289 1 14 02042 04 0000 410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</si>
  <si>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</si>
  <si>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</si>
  <si>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</si>
  <si>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288 1 14 02042 04 0000 440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</si>
  <si>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</si>
  <si>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289 1 14 02042 04 0000 440</t>
  </si>
  <si>
    <t>283 1 14 06012 04 0000 430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</si>
  <si>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</si>
  <si>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</si>
  <si>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</si>
  <si>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</si>
  <si>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</si>
  <si>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</si>
  <si>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</si>
  <si>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000 1 16 00000 00 0000 000</t>
  </si>
  <si>
    <t>Штрафы, санкции, возмещение ущерба</t>
  </si>
  <si>
    <t>012 1 16 01053 01 0000 140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</si>
  <si>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</si>
  <si>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024 1 16 01053 01 0000 140</t>
  </si>
  <si>
    <t>012 1 16 01063 01 0000 140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</si>
  <si>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</si>
  <si>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024 1 16 01063 01 0000 140</t>
  </si>
  <si>
    <t>012 1 16 01073 01 0000 140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</si>
  <si>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</si>
  <si>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024 1 16 01073 01 0000 140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</si>
  <si>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</si>
  <si>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</si>
  <si>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</si>
  <si>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283 1 16 01074 01 0000 140</t>
  </si>
  <si>
    <t>321 1 16 01074 01 0000 140</t>
  </si>
  <si>
    <t>024 1 16 01083 01 0000 140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</si>
  <si>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</t>
  </si>
  <si>
    <t>024 1 16 01093 01 0000 140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</si>
  <si>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</t>
  </si>
  <si>
    <t>024 1 16 01133 01 0000 140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</si>
  <si>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</t>
  </si>
  <si>
    <t>024 1 16 01143 01 0000 140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</si>
  <si>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</si>
  <si>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024 1 16 01153 01 0000 140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</si>
  <si>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</si>
  <si>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292 1 16 01154 01 0000 140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</si>
  <si>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</si>
  <si>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024 1 16 01173 01 0000 140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</si>
  <si>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</si>
  <si>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012 1 16 01183 01 0000 140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</si>
  <si>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</si>
  <si>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024 1 16 01193 01 0000 140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</si>
  <si>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</si>
  <si>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321 1 16 01193 01 0000 140</t>
  </si>
  <si>
    <t>012 1 16 01203 01 0000 140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</si>
  <si>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</si>
  <si>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024 1 16 01203 01 0000 140</t>
  </si>
  <si>
    <t>321 1 16 01203 01 0000 140</t>
  </si>
  <si>
    <t>283 1 16 02020 02 0000 140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</si>
  <si>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</si>
  <si>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283 1 16 07010 04 0000 140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</si>
  <si>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</si>
  <si>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287 1 16 07010 04 0000 140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</si>
  <si>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</si>
  <si>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</si>
  <si>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283 1 16 10031 04 0000 140</t>
  </si>
  <si>
    <t xml:space="preserve">Возмещение ущерба при возникновении страховых случаев, когда выгодоприобретателями выступают получатели средств бюджета городского округа </t>
  </si>
  <si>
    <t>283 1 16 10061 04 0000 140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</si>
  <si>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</si>
  <si>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288 1 16 10100 04 0000 140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</si>
  <si>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</t>
  </si>
  <si>
    <t>008 1 16 10123 01 0000 140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</si>
  <si>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</si>
  <si>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009 1 16 10123 01 0000 140</t>
  </si>
  <si>
    <t>048 1 16 10123 01 0000 140</t>
  </si>
  <si>
    <t>141 1 16 10123 01 0000 140</t>
  </si>
  <si>
    <t>188 1 16 10123 01 0000 140</t>
  </si>
  <si>
    <t>283 116 10123 01 0000 140</t>
  </si>
  <si>
    <t>318 116 10123 01 0000 140</t>
  </si>
  <si>
    <t>321 1 16 10123 01 0000 140</t>
  </si>
  <si>
    <t>322 1 16 10123 01 0000 140</t>
  </si>
  <si>
    <t>415 1 16 10123 01 0000 140</t>
  </si>
  <si>
    <t>182 116 10129 01 0000 140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</si>
  <si>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</si>
  <si>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</si>
  <si>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</si>
  <si>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033 1 16 11030 01 0000 140</t>
  </si>
  <si>
    <t>048 1 16 11030 01 0000 140</t>
  </si>
  <si>
    <t>000 1 17 05000 00 0000 180</t>
  </si>
  <si>
    <t>Прочие неналоговые доходы</t>
  </si>
  <si>
    <t>283 1 17 05040 04 0000 180</t>
  </si>
  <si>
    <t>Прочие неналоговые доходы бюджетов городских округов</t>
  </si>
  <si>
    <t>НЕНАЛОГОВЫЕ ДОХОДЫ</t>
  </si>
  <si>
    <t>000 1 00 00000 00  0000 000</t>
  </si>
  <si>
    <t>НАЛОГОВЫЕ И НЕНАЛОГОВЫЕ ДОХОДЫ</t>
  </si>
  <si>
    <t>000 2 02 00000 00  0000 000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</si>
  <si>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</si>
  <si>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</si>
  <si>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</si>
  <si>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284 2 02 15001 04 0000 150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</si>
  <si>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</si>
  <si>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284 2 02 15002 04 0000 150</t>
  </si>
  <si>
    <t>Дотации бюджетам городских округов на поддержку мер по обеспечению сбалансированности бюджетов</t>
  </si>
  <si>
    <t>284 2 02 15009 04 0000 150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</si>
  <si>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</si>
  <si>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000 2 02 20000 00 0000 150</t>
  </si>
  <si>
    <t>Субсидии бюджетам бюджетной системы Российской Федерации (межбюджетные субсидии)</t>
  </si>
  <si>
    <t>283 2 02 20041 04 0000 150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</si>
  <si>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</si>
  <si>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(на строительство и реконструкцию автомобильных дорог общего пользования местного значения)</t>
  </si>
  <si>
    <t>287 2 02 20077 04 0000 150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</si>
  <si>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</si>
  <si>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287 2 02 27112 04 0000 150</t>
  </si>
  <si>
    <t>283 2 02 20299 04 0000 150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</si>
  <si>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</si>
  <si>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</si>
  <si>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</si>
  <si>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288 2 02 25027 04 0000 150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</si>
  <si>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</si>
  <si>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287 2 02 25081 04 0000 150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</si>
  <si>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</si>
  <si>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</si>
  <si>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</si>
  <si>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287 2 02 25228 04 0000 150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</si>
  <si>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</si>
  <si>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</si>
  <si>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</si>
  <si>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288 2 02 25491 04 0000 150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</si>
  <si>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</si>
  <si>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283 2 02 25497 04 0000 150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</si>
  <si>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</si>
  <si>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>289 2 02 25519 04 0000 150</t>
  </si>
  <si>
    <t>Субсидии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</si>
  <si>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Субсидии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</si>
  <si>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283 2 02 25555 04 0000 150 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</si>
  <si>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</si>
  <si>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 (на обустройство мест массового отдыха населения (городских парков))</t>
  </si>
  <si>
    <t>283 2 02 27112 04 0000 150</t>
  </si>
  <si>
    <t>Субсидии бюджетам городских округов на софинансирование капитальных вложений в объекты муниципальной собственности (на выкуп зданий для размещения общеобразовательных организаций на 2020-20221гг.)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</si>
  <si>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</si>
  <si>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по переселению граждан из аварийного жилищного фонда) </t>
  </si>
  <si>
    <t>283 2 02 29999 04 0000 150</t>
  </si>
  <si>
    <t>Прочие субсидии бюджетам городских округов (на оснащение 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</si>
  <si>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обновление и (или) капитально-восстановительный ремонт пассажирского подвижного состава общественного транспорта)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</si>
  <si>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</si>
  <si>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</si>
  <si>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Прочие 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</si>
  <si>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предоставление молодым семьям -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бюджета)</t>
  </si>
  <si>
    <t>Прочие субсидии бюджетам городских округов (на проведение работ по описанию местоположения границ территориальных зон)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</si>
  <si>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</si>
  <si>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</si>
  <si>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285 2 02 29999 04 0000 150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</si>
  <si>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</si>
  <si>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Прочие субсидии бюджетам городских округов (на организацию работы органов управления социальной защиты населения муниципальных образований )</t>
  </si>
  <si>
    <t>287 2 02 29999 04 0000 150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</si>
  <si>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</si>
  <si>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</si>
  <si>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</si>
  <si>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</si>
  <si>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</si>
  <si>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</si>
  <si>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288 2 02 29999 04 0000 150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</si>
  <si>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</si>
  <si>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организацию отдыха детей в каникулярное время)</t>
  </si>
  <si>
    <t xml:space="preserve">Прочие субсидии бюджетам городских округов 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</si>
  <si>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(приобретения транспортных средств для организации перевозки обучающихся)</t>
  </si>
  <si>
    <t>Прочие субсидии местным бюджетам (на приобретение оборудования для пищеблоков муниципальных общеобразовательных организаций, реализующих программы начального общего образования)</t>
  </si>
  <si>
    <t>Прочие субсидии бюджетам городских округов 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</si>
  <si>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</si>
  <si>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</si>
  <si>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>Прочие субсидии бюджетам городских округов (на проведение ремонтных работ по замене оконных блоков в муниципальных 
общеобразовательных организациях)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</si>
  <si>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</si>
  <si>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</si>
  <si>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</si>
  <si>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местным бюджетам (на организацию и проведение мероприятий с детьми и молодежью)</t>
  </si>
  <si>
    <t>000 2 02 30000 00 0000 150</t>
  </si>
  <si>
    <t xml:space="preserve">Субвенции бюджетам бюджетной системы Российской Федерации </t>
  </si>
  <si>
    <t>285 2 02 30013 04 0000 150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</si>
  <si>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</si>
  <si>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</si>
  <si>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</si>
  <si>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283 2 02 30024 04 0000 150</t>
  </si>
  <si>
    <t>Субвенции бюджетам городских округов на выполнение передаваемых полномочий субъектов Российской Федерации 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</si>
  <si>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Субвенции бюджетам городских округов на выполнение передаваемых полномочий субъектов Российской Федерации (на содержание в приютах животных без владельцев)</t>
  </si>
  <si>
    <t>Субвенции бюджетам городских округов на выполнение передаваемых полномочий субъектов Российской Федерации 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</si>
  <si>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 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</si>
  <si>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 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</si>
  <si>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 (на реализацию переданных государственных полномочий в области охраны труда)</t>
  </si>
  <si>
    <t>285 2 02 30024 04 0000 150</t>
  </si>
  <si>
    <t>Субвенции бюджетам городских округов на выполнение передаваемых полномочий субъектов Российской Федерации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</si>
  <si>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</si>
  <si>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 (на выплату  пособия на ребенка)</t>
  </si>
  <si>
    <t>Субвенции бюджетам городских округов на выполнение передаваемых полномочий субъектов Российской Федерации 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</si>
  <si>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ветеранов труда и тружеников тыла)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</si>
  <si>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граждан, имеющих звание "Ветеран труда ЧО")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</si>
  <si>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</si>
  <si>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 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</si>
  <si>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 (на компенсацию отдельным категориям граждан оплаты взноса на капитальный ремонт общего имущества в многоквартирном доме)</t>
  </si>
  <si>
    <t>Субвенции бюджетам городских округов на выполнение передаваемых полномочий субъектов Российской Федерации (на осуществление мер социальной поддержки граждан, работающих и проживающих в сельских населенных пунктах и рабочих поселках ЧО)</t>
  </si>
  <si>
    <t xml:space="preserve">Субвенции бюджетам городских округов на выполнение передаваемых полномочий субъектов Российской Федерации (возмещение стоимости услуг по погребению и выплата социального пособия на погребение) 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</si>
  <si>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</si>
  <si>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</si>
  <si>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  (на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</si>
  <si>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</si>
  <si>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Субвенции бюджетам городских округов на выполнение передаваемых полномочий субъектов Российской Федерации (выплата областного единовременного пособия при рождении ребенка)</t>
  </si>
  <si>
    <t>288 2 02 30024 04 0000 150</t>
  </si>
  <si>
    <r>
      <t xml:space="preserve">Субвенции бюджетам городских округов на выполнение передаваемых полномочий субъектов Российской Федерации  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</si>
  <si>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Субвенции бюджетам городских округов на выполнение передаваемых полномочий субъектов Российской Федерации 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</si>
  <si>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r>
      <t>Субвенции бюджетам городских округов на выполнение передаваемых полномочий субъектов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</si>
  <si>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</si>
  <si>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 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</si>
  <si>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t>285 2 02 30027 04 0000 150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</si>
  <si>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</si>
  <si>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</si>
  <si>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</si>
  <si>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</si>
  <si>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</si>
  <si>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</si>
  <si>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</si>
  <si>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</si>
  <si>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</si>
  <si>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</si>
  <si>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</si>
  <si>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285 2 02 35250 04 0000 150</t>
  </si>
  <si>
    <t>Субвенции бюджетам городских округов на оплату жилищно-коммунальных услуг отдельным категориям граждан</t>
  </si>
  <si>
    <t>285 2 02 35280 04 0000 150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</si>
  <si>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</si>
  <si>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285 2 02 35380 04 0000 150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</si>
  <si>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</si>
  <si>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местным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детей", за счет средств резервного фонда Правительства Российской Федерации</t>
  </si>
  <si>
    <t xml:space="preserve">285 2 02 35462 04 0000 150 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</si>
  <si>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</si>
  <si>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283 2 02 35930 04 0000 150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</si>
  <si>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</si>
  <si>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 за счет средств резервного фонда Правительства Российской Федерации</t>
  </si>
  <si>
    <t>283 2 02 39999 04 0000 150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</si>
  <si>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</si>
  <si>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000 2 02 40000 00 0000 150</t>
  </si>
  <si>
    <t>Иные межбюджетные трансферты</t>
  </si>
  <si>
    <t>288 2 02 45303 04 0000 150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</si>
  <si>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</si>
  <si>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283 2 02 49999 04 0000 150</t>
  </si>
  <si>
    <t>Прочие межбюджетные трансферты, передаваемые бюджетам городских округов на оказание поддержки садоводческим некоммерческим товариществам</t>
  </si>
  <si>
    <t>Прочие межбюджетные трансферты, передаваемые бюджетам городских округов на выплату денежного вознаграждения победителям областного конкурса на звание "Самое благоустроенное гордское (сельское) поселение Челябинской области"</t>
  </si>
  <si>
    <t>Прочие межбюджетные трансферты, передаваемые бюджетам городских округов на создание и содержание мест (площадок) накопления твердых коммунальных отходов</t>
  </si>
  <si>
    <t>285 2 02 49999 04 0000 150</t>
  </si>
  <si>
    <t>Прочие межбюджетные трансферты, передаваемые бюджетам городских округов на 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</si>
  <si>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Прочие межбюджетные трансферты, передаваемые бюджетам городских округов(на 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бюджета)</t>
  </si>
  <si>
    <t>000 2 04 00000 00 0000 000</t>
  </si>
  <si>
    <t>Безвозмездные поступления от негосударственных организаций</t>
  </si>
  <si>
    <t>288 2 04 04020 04 0000 150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</si>
  <si>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</si>
  <si>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000 2 07 00000 00 0000 000</t>
  </si>
  <si>
    <t>Прочие безвозмездные поступления</t>
  </si>
  <si>
    <t>288 2 07 04020 04 0000 150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</si>
  <si>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</si>
  <si>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283 2 07 04 05004 0000 150</t>
  </si>
  <si>
    <t>Прочие безвозмездные поступления в бюджеты городских округов</t>
  </si>
  <si>
    <t>000 2 00 00000 00  0000 000</t>
  </si>
  <si>
    <t>БЕЗВОЗМЕЗДНЫЕ ПОСТУПЛЕНИЯ</t>
  </si>
  <si>
    <t>ВСЕГО ДОХОДОВ</t>
  </si>
  <si>
    <t>Приложение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</si>
</sst>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/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15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justify"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horizontal="right"/>
    </xf>
    <xf numFmtId="0" fontId="3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164" fontId="6" fillId="2" borderId="0" xfId="2" applyNumberFormat="1" applyFont="1" applyFill="1" applyBorder="1" applyAlignment="1">
      <alignment horizontal="center" wrapText="1"/>
    </xf>
    <xf numFmtId="164" fontId="6" fillId="2" borderId="0" xfId="2" applyNumberFormat="1" applyFont="1" applyFill="1" applyBorder="1" applyAlignment="1">
      <alignment horizontal="center" wrapText="1"/>
    </xf>
    <xf numFmtId="0" fontId="2" fillId="2" borderId="0" xfId="2" applyFont="1" applyFill="1" applyAlignment="1">
      <alignment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justify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0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justify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165" fontId="6" fillId="2" borderId="0" xfId="3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8" fillId="2" borderId="3" xfId="2" applyFont="1" applyFill="1" applyBorder="1" applyAlignment="1">
      <alignment horizontal="justify" vertical="center" wrapText="1"/>
    </xf>
    <xf numFmtId="165" fontId="4" fillId="2" borderId="3" xfId="4" applyNumberFormat="1" applyFont="1" applyFill="1" applyBorder="1" applyAlignment="1">
      <alignment horizontal="center" vertical="center" wrapText="1"/>
    </xf>
    <xf numFmtId="165" fontId="4" fillId="2" borderId="0" xfId="4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justify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165" fontId="4" fillId="2" borderId="0" xfId="3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justify" vertical="center" wrapText="1"/>
    </xf>
    <xf numFmtId="165" fontId="2" fillId="2" borderId="0" xfId="2" applyNumberFormat="1" applyFont="1" applyFill="1" applyAlignment="1">
      <alignment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justify" vertical="center" wrapText="1"/>
    </xf>
    <xf numFmtId="0" fontId="4" fillId="2" borderId="3" xfId="1" applyFont="1" applyFill="1" applyBorder="1" applyAlignment="1">
      <alignment horizontal="justify" vertical="center" wrapText="1"/>
    </xf>
    <xf numFmtId="0" fontId="6" fillId="2" borderId="3" xfId="2" quotePrefix="1" applyFont="1" applyFill="1" applyBorder="1" applyAlignment="1">
      <alignment horizontal="justify" vertical="center" wrapText="1"/>
    </xf>
    <xf numFmtId="0" fontId="2" fillId="3" borderId="0" xfId="2" applyFont="1" applyFill="1" applyAlignment="1">
      <alignment vertical="center" wrapText="1"/>
    </xf>
    <xf numFmtId="165" fontId="8" fillId="2" borderId="3" xfId="3" applyNumberFormat="1" applyFont="1" applyFill="1" applyBorder="1" applyAlignment="1">
      <alignment horizontal="center" vertical="center" wrapText="1"/>
    </xf>
    <xf numFmtId="165" fontId="8" fillId="2" borderId="0" xfId="3" applyNumberFormat="1" applyFont="1" applyFill="1" applyBorder="1" applyAlignment="1">
      <alignment horizontal="center" vertical="center" wrapText="1"/>
    </xf>
    <xf numFmtId="49" fontId="6" fillId="2" borderId="5" xfId="5" applyNumberFormat="1" applyFont="1" applyFill="1" applyBorder="1" applyAlignment="1">
      <alignment horizontal="center" vertical="center" wrapText="1"/>
    </xf>
    <xf numFmtId="49" fontId="6" fillId="2" borderId="6" xfId="5" applyNumberFormat="1" applyFont="1" applyFill="1" applyBorder="1" applyAlignment="1">
      <alignment horizontal="center" vertical="center" wrapText="1"/>
    </xf>
    <xf numFmtId="49" fontId="4" fillId="2" borderId="3" xfId="5" applyNumberFormat="1" applyFont="1" applyFill="1" applyBorder="1" applyAlignment="1">
      <alignment horizontal="center" vertical="center" wrapText="1"/>
    </xf>
    <xf numFmtId="0" fontId="4" fillId="2" borderId="3" xfId="5" applyNumberFormat="1" applyFont="1" applyFill="1" applyBorder="1" applyAlignment="1">
      <alignment horizontal="justify" vertical="center" wrapText="1"/>
    </xf>
    <xf numFmtId="0" fontId="4" fillId="2" borderId="3" xfId="2" applyNumberFormat="1" applyFont="1" applyFill="1" applyBorder="1" applyAlignment="1">
      <alignment horizontal="justify" vertical="center" wrapText="1"/>
    </xf>
    <xf numFmtId="0" fontId="5" fillId="0" borderId="0" xfId="2"/>
    <xf numFmtId="165" fontId="6" fillId="2" borderId="3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4" fillId="2" borderId="3" xfId="2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justify" vertical="center" wrapText="1" readingOrder="1"/>
    </xf>
    <xf numFmtId="165" fontId="4" fillId="2" borderId="0" xfId="2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165" fontId="7" fillId="2" borderId="0" xfId="2" applyNumberFormat="1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49" fontId="6" fillId="2" borderId="7" xfId="5" applyNumberFormat="1" applyFont="1" applyFill="1" applyBorder="1" applyAlignment="1">
      <alignment horizontal="justify" vertical="center" wrapText="1"/>
    </xf>
    <xf numFmtId="0" fontId="4" fillId="2" borderId="3" xfId="7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justify" vertical="center" wrapText="1"/>
    </xf>
    <xf numFmtId="49" fontId="8" fillId="2" borderId="3" xfId="2" applyNumberFormat="1" applyFont="1" applyFill="1" applyBorder="1" applyAlignment="1" applyProtection="1">
      <alignment horizontal="justify" vertical="center" wrapText="1"/>
    </xf>
    <xf numFmtId="0" fontId="4" fillId="2" borderId="3" xfId="2" applyFont="1" applyFill="1" applyBorder="1" applyAlignment="1">
      <alignment horizontal="center" vertical="center"/>
    </xf>
    <xf numFmtId="49" fontId="4" fillId="2" borderId="8" xfId="2" applyNumberFormat="1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>
      <alignment horizontal="justify" vertical="center" wrapText="1"/>
    </xf>
    <xf numFmtId="165" fontId="4" fillId="2" borderId="4" xfId="3" applyNumberFormat="1" applyFont="1" applyFill="1" applyBorder="1" applyAlignment="1">
      <alignment horizontal="center" vertical="center" wrapText="1"/>
    </xf>
    <xf numFmtId="165" fontId="11" fillId="2" borderId="3" xfId="3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3" fillId="0" borderId="0" xfId="6" applyFont="1" applyAlignment="1">
      <alignment horizontal="center" wrapText="1"/>
    </xf>
    <xf numFmtId="0" fontId="4" fillId="2" borderId="3" xfId="2" applyNumberFormat="1" applyFont="1" applyFill="1" applyBorder="1" applyAlignment="1">
      <alignment horizontal="justify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justify" vertical="center" wrapText="1"/>
    </xf>
    <xf numFmtId="3" fontId="8" fillId="2" borderId="3" xfId="2" applyNumberFormat="1" applyFont="1" applyFill="1" applyBorder="1" applyAlignment="1">
      <alignment horizontal="center" vertical="center"/>
    </xf>
    <xf numFmtId="49" fontId="6" fillId="2" borderId="5" xfId="5" applyNumberFormat="1" applyFont="1" applyFill="1" applyBorder="1" applyAlignment="1">
      <alignment horizontal="left" vertical="center" wrapText="1"/>
    </xf>
    <xf numFmtId="49" fontId="6" fillId="2" borderId="6" xfId="5" applyNumberFormat="1" applyFont="1" applyFill="1" applyBorder="1" applyAlignment="1">
      <alignment horizontal="left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justify" vertical="center" wrapText="1"/>
    </xf>
    <xf numFmtId="2" fontId="4" fillId="2" borderId="0" xfId="2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</cellXfs>
  <cellStyles count="16">
    <cellStyle name="Normal" xfId="8"/>
    <cellStyle name="Обычный" xfId="0" builtinId="0"/>
    <cellStyle name="Обычный 2" xfId="9"/>
    <cellStyle name="Обычный 2 2" xfId="2"/>
    <cellStyle name="Обычный 2 3" xfId="1"/>
    <cellStyle name="Обычный 3" xfId="7"/>
    <cellStyle name="Обычный 4" xfId="6"/>
    <cellStyle name="Обычный_Лист2" xfId="5"/>
    <cellStyle name="Процентный 2" xfId="4"/>
    <cellStyle name="Финансовый 2" xfId="10"/>
    <cellStyle name="Финансовый 2 2" xfId="11"/>
    <cellStyle name="Финансовый 2 2 2" xfId="3"/>
    <cellStyle name="Финансовый 2 3" xfId="12"/>
    <cellStyle name="Финансовый 2 4" xfId="13"/>
    <cellStyle name="Финансовый 2 5" xfId="14"/>
    <cellStyle name="Финансовый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42EAC7BD398020209D35F6AF6672FBA6F13F77B84F225875A8095FA102A9B2D8E358CD609751112B9E7A4869E64DFF883BAA8D38BAB06D8YDV9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5C545EE8C1C93B0B058E1FFE19DF454C219EB0B98198F2DC0D7B691EFFF64CC26DC8ECE4D9F7B181B1727911B979A94C0CB426D4AE9j9HFG" TargetMode="External"/><Relationship Id="rId1" Type="http://schemas.openxmlformats.org/officeDocument/2006/relationships/hyperlink" Target="consultantplus://offline/ref=988EC015ECBBF128B41797C3F93EFEE418A639455C871F0F56FDEF5480375203D55CBFEB8F11FA2C863F8EB8F7B01CF71C7C854735E60A15i2XAK" TargetMode="External"/><Relationship Id="rId6" Type="http://schemas.openxmlformats.org/officeDocument/2006/relationships/hyperlink" Target="consultantplus://offline/ref=293E5F5FBFB7BF00707EA3B3909C009FACF86C5B0DC1225241F5E671E418AFA8719B0D0082DB2BC3D12632D05CB8D412B2D35ED172AEB625bAg2L" TargetMode="External"/><Relationship Id="rId5" Type="http://schemas.openxmlformats.org/officeDocument/2006/relationships/hyperlink" Target="consultantplus://offline/ref=64FC3C9F96C0230A0CECA4E56C028B5E86A06F799E50F1FABBE4A6CFAC6E9A2AB2A69A82FE33DE9CACC0441FC29EF02FFBFA7ABCF960A970JDh7G" TargetMode="External"/><Relationship Id="rId4" Type="http://schemas.openxmlformats.org/officeDocument/2006/relationships/hyperlink" Target="consultantplus://offline/ref=D42EAC7BD398020209D35F6AF6672FBA6F13F77B84F225875A8095FA102A9B2D8E358CD609751112B9E7A4869E64DFF883BAA8D38BAB06D8YDV9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345"/>
  <sheetViews>
    <sheetView tabSelected="1" zoomScaleNormal="100" workbookViewId="0">
      <selection activeCell="B13" sqref="B13"/>
    </sheetView>
  </sheetViews>
  <sheetFormatPr defaultColWidth="9.140625" defaultRowHeight="15.75" x14ac:dyDescent="0.25"/>
  <cols>
    <col min="1" max="1" width="28.85546875" style="83" customWidth="1"/>
    <col min="2" max="2" width="75.5703125" style="81" customWidth="1"/>
    <col min="3" max="3" width="13.42578125" style="83" customWidth="1"/>
    <col min="4" max="4" width="13.7109375" style="83" customWidth="1"/>
    <col min="5" max="5" width="15.7109375" style="83" customWidth="1"/>
    <col min="6" max="7" width="13.85546875" style="83" customWidth="1"/>
    <col min="8" max="8" width="9.140625" style="13"/>
    <col min="9" max="9" width="73.28515625" style="13" customWidth="1"/>
    <col min="10" max="10" width="15.85546875" style="13" customWidth="1"/>
    <col min="11" max="11" width="11" style="13" customWidth="1"/>
    <col min="12" max="16384" width="9.140625" style="13"/>
  </cols>
  <sheetData>
    <row r="1" spans="1:244" s="5" customFormat="1" ht="31.5" x14ac:dyDescent="0.25">
      <c r="A1" s="1"/>
      <c r="B1" s="2"/>
      <c r="C1" s="3"/>
      <c r="D1" s="3"/>
      <c r="E1" s="84" t="s">
        <v>383</v>
      </c>
      <c r="F1" s="4"/>
      <c r="G1" s="4"/>
    </row>
    <row r="2" spans="1:244" s="5" customFormat="1" x14ac:dyDescent="0.25">
      <c r="A2" s="1"/>
      <c r="B2" s="6"/>
      <c r="C2" s="7" t="s">
        <v>0</v>
      </c>
      <c r="D2" s="7"/>
      <c r="E2" s="7"/>
      <c r="F2" s="4"/>
      <c r="G2" s="4"/>
    </row>
    <row r="3" spans="1:244" s="5" customFormat="1" x14ac:dyDescent="0.25">
      <c r="A3" s="1"/>
      <c r="B3" s="2"/>
      <c r="C3" s="8"/>
      <c r="D3" s="8"/>
      <c r="E3" s="9" t="s">
        <v>1</v>
      </c>
      <c r="F3" s="4"/>
      <c r="G3" s="4"/>
    </row>
    <row r="4" spans="1:244" s="5" customFormat="1" x14ac:dyDescent="0.25">
      <c r="A4" s="1"/>
      <c r="B4" s="7" t="s">
        <v>2</v>
      </c>
      <c r="C4" s="7"/>
      <c r="D4" s="7"/>
      <c r="E4" s="7"/>
      <c r="F4" s="10"/>
      <c r="G4" s="10"/>
    </row>
    <row r="5" spans="1:244" x14ac:dyDescent="0.25">
      <c r="A5" s="11" t="s">
        <v>3</v>
      </c>
      <c r="B5" s="11"/>
      <c r="C5" s="11"/>
      <c r="D5" s="11"/>
      <c r="E5" s="12"/>
      <c r="F5" s="12"/>
      <c r="G5" s="12"/>
    </row>
    <row r="6" spans="1:244" x14ac:dyDescent="0.25">
      <c r="A6" s="11"/>
      <c r="B6" s="11"/>
      <c r="C6" s="11"/>
      <c r="D6" s="11"/>
      <c r="E6" s="12"/>
      <c r="F6" s="12"/>
      <c r="G6" s="12"/>
    </row>
    <row r="7" spans="1:244" x14ac:dyDescent="0.25">
      <c r="A7" s="14"/>
      <c r="B7" s="15"/>
      <c r="C7" s="16"/>
      <c r="D7" s="16"/>
      <c r="E7" s="17" t="s">
        <v>4</v>
      </c>
      <c r="F7" s="17"/>
      <c r="G7" s="17"/>
    </row>
    <row r="8" spans="1:244" ht="31.5" x14ac:dyDescent="0.25">
      <c r="A8" s="18" t="s">
        <v>5</v>
      </c>
      <c r="B8" s="18" t="s">
        <v>6</v>
      </c>
      <c r="C8" s="19" t="s">
        <v>7</v>
      </c>
      <c r="D8" s="20" t="s">
        <v>8</v>
      </c>
      <c r="E8" s="20" t="s">
        <v>9</v>
      </c>
      <c r="F8" s="21"/>
      <c r="G8" s="21"/>
    </row>
    <row r="9" spans="1:244" s="26" customFormat="1" x14ac:dyDescent="0.25">
      <c r="A9" s="22" t="s">
        <v>10</v>
      </c>
      <c r="B9" s="23" t="s">
        <v>11</v>
      </c>
      <c r="C9" s="24">
        <f t="shared" ref="C9" si="0">SUM(C11:C15)</f>
        <v>1038228.8999999999</v>
      </c>
      <c r="D9" s="24">
        <f t="shared" ref="D9:E9" si="1">SUM(D11:D15)</f>
        <v>1091408.3</v>
      </c>
      <c r="E9" s="24">
        <f t="shared" si="1"/>
        <v>1138334.9999999998</v>
      </c>
      <c r="F9" s="25"/>
      <c r="G9" s="25"/>
    </row>
    <row r="10" spans="1:244" s="30" customFormat="1" ht="49.5" customHeight="1" x14ac:dyDescent="0.25">
      <c r="A10" s="18"/>
      <c r="B10" s="27" t="s">
        <v>12</v>
      </c>
      <c r="C10" s="28">
        <f>(C11+C12+C13+C14)*16.55750572/31.55750572+C15</f>
        <v>546441.12571579078</v>
      </c>
      <c r="D10" s="28">
        <f>(D11+D12+D13+D14)*16.79627615/31.79627615+D15</f>
        <v>578270.99351073056</v>
      </c>
      <c r="E10" s="28">
        <f>(E11+E12+E13+E14)*16.75241432/31.75241432+E15</f>
        <v>602343.69463081507</v>
      </c>
      <c r="F10" s="29"/>
      <c r="G10" s="29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</row>
    <row r="11" spans="1:244" ht="63" x14ac:dyDescent="0.25">
      <c r="A11" s="31" t="s">
        <v>13</v>
      </c>
      <c r="B11" s="32" t="s">
        <v>14</v>
      </c>
      <c r="C11" s="33">
        <v>969707.1</v>
      </c>
      <c r="D11" s="33">
        <f>947910.7+79744.2-22.3</f>
        <v>1027632.5999999999</v>
      </c>
      <c r="E11" s="33">
        <f>993934+79744.2-45.3</f>
        <v>1073632.8999999999</v>
      </c>
      <c r="F11" s="34"/>
      <c r="G11" s="34"/>
    </row>
    <row r="12" spans="1:244" ht="47.25" x14ac:dyDescent="0.25">
      <c r="A12" s="35"/>
      <c r="B12" s="32" t="s">
        <v>15</v>
      </c>
      <c r="C12" s="33">
        <v>39514.5</v>
      </c>
      <c r="D12" s="33">
        <v>40291.300000000003</v>
      </c>
      <c r="E12" s="33">
        <v>40879.4</v>
      </c>
      <c r="F12" s="34"/>
      <c r="G12" s="34"/>
    </row>
    <row r="13" spans="1:244" ht="94.5" x14ac:dyDescent="0.25">
      <c r="A13" s="36" t="s">
        <v>16</v>
      </c>
      <c r="B13" s="37" t="s">
        <v>17</v>
      </c>
      <c r="C13" s="33">
        <v>18418.099999999999</v>
      </c>
      <c r="D13" s="33">
        <v>12799.8</v>
      </c>
      <c r="E13" s="33">
        <v>13088.9</v>
      </c>
      <c r="F13" s="34"/>
      <c r="G13" s="34"/>
    </row>
    <row r="14" spans="1:244" ht="47.25" x14ac:dyDescent="0.25">
      <c r="A14" s="36" t="s">
        <v>18</v>
      </c>
      <c r="B14" s="32" t="s">
        <v>19</v>
      </c>
      <c r="C14" s="33">
        <v>7000</v>
      </c>
      <c r="D14" s="33">
        <v>7000</v>
      </c>
      <c r="E14" s="33">
        <v>7000</v>
      </c>
      <c r="F14" s="34"/>
      <c r="G14" s="34"/>
    </row>
    <row r="15" spans="1:244" ht="78.75" x14ac:dyDescent="0.25">
      <c r="A15" s="36" t="s">
        <v>20</v>
      </c>
      <c r="B15" s="37" t="s">
        <v>21</v>
      </c>
      <c r="C15" s="33">
        <v>3589.2</v>
      </c>
      <c r="D15" s="33">
        <v>3684.6</v>
      </c>
      <c r="E15" s="33">
        <v>3733.8</v>
      </c>
      <c r="F15" s="34"/>
      <c r="G15" s="34"/>
      <c r="I15" s="38"/>
      <c r="J15" s="38"/>
      <c r="K15" s="38"/>
      <c r="L15" s="38"/>
    </row>
    <row r="16" spans="1:244" s="26" customFormat="1" ht="31.5" x14ac:dyDescent="0.25">
      <c r="A16" s="39" t="s">
        <v>22</v>
      </c>
      <c r="B16" s="40" t="s">
        <v>23</v>
      </c>
      <c r="C16" s="24">
        <f t="shared" ref="C16:E16" si="2">C17+C18+C19+C20</f>
        <v>26667.5</v>
      </c>
      <c r="D16" s="24">
        <f t="shared" si="2"/>
        <v>27680.399999999998</v>
      </c>
      <c r="E16" s="24">
        <f t="shared" si="2"/>
        <v>35286.400000000001</v>
      </c>
      <c r="F16" s="25"/>
      <c r="G16" s="25"/>
    </row>
    <row r="17" spans="1:244" ht="94.5" x14ac:dyDescent="0.25">
      <c r="A17" s="36" t="s">
        <v>24</v>
      </c>
      <c r="B17" s="41" t="s">
        <v>25</v>
      </c>
      <c r="C17" s="33">
        <v>12025.9</v>
      </c>
      <c r="D17" s="33">
        <v>12497.1</v>
      </c>
      <c r="E17" s="33">
        <v>15946.2</v>
      </c>
      <c r="F17" s="34"/>
      <c r="G17" s="34"/>
    </row>
    <row r="18" spans="1:244" ht="110.25" x14ac:dyDescent="0.25">
      <c r="A18" s="36" t="s">
        <v>26</v>
      </c>
      <c r="B18" s="41" t="s">
        <v>27</v>
      </c>
      <c r="C18" s="33">
        <v>92.8</v>
      </c>
      <c r="D18" s="33">
        <v>96.5</v>
      </c>
      <c r="E18" s="33">
        <v>123.1</v>
      </c>
      <c r="F18" s="34"/>
      <c r="G18" s="34"/>
    </row>
    <row r="19" spans="1:244" ht="94.5" x14ac:dyDescent="0.25">
      <c r="A19" s="36" t="s">
        <v>28</v>
      </c>
      <c r="B19" s="41" t="s">
        <v>29</v>
      </c>
      <c r="C19" s="33">
        <v>16684.8</v>
      </c>
      <c r="D19" s="33">
        <v>17339.599999999999</v>
      </c>
      <c r="E19" s="33">
        <v>22125.3</v>
      </c>
      <c r="F19" s="34"/>
      <c r="G19" s="34"/>
    </row>
    <row r="20" spans="1:244" ht="94.5" x14ac:dyDescent="0.25">
      <c r="A20" s="36" t="s">
        <v>30</v>
      </c>
      <c r="B20" s="41" t="s">
        <v>31</v>
      </c>
      <c r="C20" s="33">
        <v>-2136</v>
      </c>
      <c r="D20" s="33">
        <v>-2252.8000000000002</v>
      </c>
      <c r="E20" s="33">
        <v>-2908.2</v>
      </c>
      <c r="F20" s="34"/>
      <c r="G20" s="34"/>
    </row>
    <row r="21" spans="1:244" s="26" customFormat="1" x14ac:dyDescent="0.25">
      <c r="A21" s="22" t="s">
        <v>32</v>
      </c>
      <c r="B21" s="42" t="s">
        <v>33</v>
      </c>
      <c r="C21" s="24">
        <f t="shared" ref="C21:E21" si="3">C22+C27+C28+C29</f>
        <v>298440.90000000002</v>
      </c>
      <c r="D21" s="24">
        <f t="shared" si="3"/>
        <v>266170.69999999995</v>
      </c>
      <c r="E21" s="24">
        <f t="shared" si="3"/>
        <v>261132.80000000002</v>
      </c>
      <c r="F21" s="25"/>
      <c r="G21" s="25"/>
    </row>
    <row r="22" spans="1:244" s="43" customFormat="1" ht="31.5" x14ac:dyDescent="0.25">
      <c r="A22" s="20" t="s">
        <v>34</v>
      </c>
      <c r="B22" s="32" t="s">
        <v>35</v>
      </c>
      <c r="C22" s="33">
        <f>C23+C24+C25+C26</f>
        <v>229174.5</v>
      </c>
      <c r="D22" s="33">
        <f t="shared" ref="D22:E22" si="4">D23+D24+D25+D26</f>
        <v>241328.9</v>
      </c>
      <c r="E22" s="33">
        <f t="shared" si="4"/>
        <v>250990</v>
      </c>
      <c r="F22" s="25"/>
      <c r="G22" s="25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</row>
    <row r="23" spans="1:244" s="43" customFormat="1" ht="31.5" x14ac:dyDescent="0.25">
      <c r="A23" s="20" t="s">
        <v>36</v>
      </c>
      <c r="B23" s="32" t="s">
        <v>37</v>
      </c>
      <c r="C23" s="33">
        <v>179004.5</v>
      </c>
      <c r="D23" s="33">
        <v>191158.9</v>
      </c>
      <c r="E23" s="33">
        <v>200820</v>
      </c>
      <c r="F23" s="34"/>
      <c r="G23" s="3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</row>
    <row r="24" spans="1:244" s="43" customFormat="1" ht="47.25" x14ac:dyDescent="0.25">
      <c r="A24" s="20" t="s">
        <v>38</v>
      </c>
      <c r="B24" s="32" t="s">
        <v>39</v>
      </c>
      <c r="C24" s="33">
        <v>50</v>
      </c>
      <c r="D24" s="33">
        <v>50</v>
      </c>
      <c r="E24" s="33">
        <v>50</v>
      </c>
      <c r="F24" s="34"/>
      <c r="G24" s="3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</row>
    <row r="25" spans="1:244" ht="63" x14ac:dyDescent="0.25">
      <c r="A25" s="20" t="s">
        <v>40</v>
      </c>
      <c r="B25" s="32" t="s">
        <v>41</v>
      </c>
      <c r="C25" s="33">
        <v>50070</v>
      </c>
      <c r="D25" s="33">
        <v>50070</v>
      </c>
      <c r="E25" s="33">
        <v>50070</v>
      </c>
      <c r="F25" s="34"/>
      <c r="G25" s="34"/>
    </row>
    <row r="26" spans="1:244" ht="31.5" x14ac:dyDescent="0.25">
      <c r="A26" s="20" t="s">
        <v>42</v>
      </c>
      <c r="B26" s="32" t="s">
        <v>43</v>
      </c>
      <c r="C26" s="33">
        <v>50</v>
      </c>
      <c r="D26" s="33">
        <v>50</v>
      </c>
      <c r="E26" s="33">
        <v>50</v>
      </c>
      <c r="F26" s="34"/>
      <c r="G26" s="34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</row>
    <row r="27" spans="1:244" x14ac:dyDescent="0.25">
      <c r="A27" s="20" t="s">
        <v>44</v>
      </c>
      <c r="B27" s="32" t="s">
        <v>45</v>
      </c>
      <c r="C27" s="33">
        <v>59435.4</v>
      </c>
      <c r="D27" s="33">
        <v>14858.8</v>
      </c>
      <c r="E27" s="33">
        <v>0</v>
      </c>
      <c r="F27" s="34"/>
      <c r="G27" s="34"/>
    </row>
    <row r="28" spans="1:244" x14ac:dyDescent="0.25">
      <c r="A28" s="20" t="s">
        <v>46</v>
      </c>
      <c r="B28" s="32" t="s">
        <v>47</v>
      </c>
      <c r="C28" s="33">
        <v>371.4</v>
      </c>
      <c r="D28" s="33">
        <v>392.3</v>
      </c>
      <c r="E28" s="33">
        <v>398.6</v>
      </c>
      <c r="F28" s="34"/>
      <c r="G28" s="34"/>
    </row>
    <row r="29" spans="1:244" s="26" customFormat="1" ht="31.5" x14ac:dyDescent="0.25">
      <c r="A29" s="20" t="s">
        <v>48</v>
      </c>
      <c r="B29" s="32" t="s">
        <v>49</v>
      </c>
      <c r="C29" s="33">
        <v>9459.6</v>
      </c>
      <c r="D29" s="33">
        <v>9590.7000000000007</v>
      </c>
      <c r="E29" s="33">
        <v>9744.2000000000007</v>
      </c>
      <c r="F29" s="34"/>
      <c r="G29" s="3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</row>
    <row r="30" spans="1:244" x14ac:dyDescent="0.25">
      <c r="A30" s="22" t="s">
        <v>50</v>
      </c>
      <c r="B30" s="42" t="s">
        <v>51</v>
      </c>
      <c r="C30" s="24">
        <f t="shared" ref="C30:E30" si="5">C31+C32</f>
        <v>171509.8</v>
      </c>
      <c r="D30" s="24">
        <f t="shared" si="5"/>
        <v>176057</v>
      </c>
      <c r="E30" s="24">
        <f t="shared" si="5"/>
        <v>176112</v>
      </c>
      <c r="F30" s="25"/>
      <c r="G30" s="25"/>
    </row>
    <row r="31" spans="1:244" s="26" customFormat="1" ht="47.25" x14ac:dyDescent="0.25">
      <c r="A31" s="20" t="s">
        <v>52</v>
      </c>
      <c r="B31" s="32" t="s">
        <v>53</v>
      </c>
      <c r="C31" s="33">
        <v>54040</v>
      </c>
      <c r="D31" s="33">
        <v>59445</v>
      </c>
      <c r="E31" s="33">
        <v>59500</v>
      </c>
      <c r="F31" s="34"/>
      <c r="G31" s="34"/>
    </row>
    <row r="32" spans="1:244" s="26" customFormat="1" x14ac:dyDescent="0.25">
      <c r="A32" s="20" t="s">
        <v>54</v>
      </c>
      <c r="B32" s="32" t="s">
        <v>55</v>
      </c>
      <c r="C32" s="24">
        <f t="shared" ref="C32:E32" si="6">C33+C34</f>
        <v>117469.8</v>
      </c>
      <c r="D32" s="24">
        <f t="shared" si="6"/>
        <v>116612</v>
      </c>
      <c r="E32" s="24">
        <f t="shared" si="6"/>
        <v>116612</v>
      </c>
      <c r="F32" s="25"/>
      <c r="G32" s="2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</row>
    <row r="33" spans="1:244" s="26" customFormat="1" ht="31.5" x14ac:dyDescent="0.25">
      <c r="A33" s="20" t="s">
        <v>56</v>
      </c>
      <c r="B33" s="32" t="s">
        <v>57</v>
      </c>
      <c r="C33" s="33">
        <v>100857.8</v>
      </c>
      <c r="D33" s="33">
        <v>100000</v>
      </c>
      <c r="E33" s="33">
        <v>100000</v>
      </c>
      <c r="F33" s="34"/>
      <c r="G33" s="34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</row>
    <row r="34" spans="1:244" s="26" customFormat="1" ht="31.5" x14ac:dyDescent="0.25">
      <c r="A34" s="20" t="s">
        <v>58</v>
      </c>
      <c r="B34" s="32" t="s">
        <v>59</v>
      </c>
      <c r="C34" s="33">
        <v>16612</v>
      </c>
      <c r="D34" s="33">
        <v>16612</v>
      </c>
      <c r="E34" s="33">
        <v>16612</v>
      </c>
      <c r="F34" s="34"/>
      <c r="G34" s="34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</row>
    <row r="35" spans="1:244" s="26" customFormat="1" x14ac:dyDescent="0.25">
      <c r="A35" s="22" t="s">
        <v>60</v>
      </c>
      <c r="B35" s="23" t="s">
        <v>61</v>
      </c>
      <c r="C35" s="24">
        <f t="shared" ref="C35" si="7">SUM(C36:C42)</f>
        <v>40964</v>
      </c>
      <c r="D35" s="24">
        <f t="shared" ref="D35:E35" si="8">SUM(D36:D42)</f>
        <v>38636.699999999997</v>
      </c>
      <c r="E35" s="24">
        <f t="shared" si="8"/>
        <v>38944.699999999997</v>
      </c>
      <c r="F35" s="25"/>
      <c r="G35" s="25"/>
    </row>
    <row r="36" spans="1:244" ht="47.25" x14ac:dyDescent="0.25">
      <c r="A36" s="20" t="s">
        <v>62</v>
      </c>
      <c r="B36" s="32" t="s">
        <v>63</v>
      </c>
      <c r="C36" s="44">
        <v>19995</v>
      </c>
      <c r="D36" s="44">
        <v>19202.7</v>
      </c>
      <c r="E36" s="44">
        <v>19510.7</v>
      </c>
      <c r="F36" s="45"/>
      <c r="G36" s="45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</row>
    <row r="37" spans="1:244" ht="63" x14ac:dyDescent="0.25">
      <c r="A37" s="20" t="s">
        <v>64</v>
      </c>
      <c r="B37" s="32" t="s">
        <v>65</v>
      </c>
      <c r="C37" s="33">
        <v>350</v>
      </c>
      <c r="D37" s="33">
        <v>350</v>
      </c>
      <c r="E37" s="33">
        <v>350</v>
      </c>
      <c r="F37" s="34"/>
      <c r="G37" s="34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</row>
    <row r="38" spans="1:244" s="26" customFormat="1" ht="39.75" customHeight="1" x14ac:dyDescent="0.25">
      <c r="A38" s="20" t="s">
        <v>66</v>
      </c>
      <c r="B38" s="32" t="s">
        <v>67</v>
      </c>
      <c r="C38" s="33">
        <v>17000</v>
      </c>
      <c r="D38" s="33">
        <v>17000</v>
      </c>
      <c r="E38" s="33">
        <v>17000</v>
      </c>
      <c r="F38" s="34"/>
      <c r="G38" s="3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</row>
    <row r="39" spans="1:244" s="26" customFormat="1" ht="31.5" x14ac:dyDescent="0.25">
      <c r="A39" s="20" t="s">
        <v>68</v>
      </c>
      <c r="B39" s="32" t="s">
        <v>69</v>
      </c>
      <c r="C39" s="33">
        <v>730</v>
      </c>
      <c r="D39" s="33">
        <v>730</v>
      </c>
      <c r="E39" s="33">
        <v>730</v>
      </c>
      <c r="F39" s="34"/>
      <c r="G39" s="34"/>
    </row>
    <row r="40" spans="1:244" ht="78.75" x14ac:dyDescent="0.25">
      <c r="A40" s="20" t="s">
        <v>70</v>
      </c>
      <c r="B40" s="32" t="s">
        <v>71</v>
      </c>
      <c r="C40" s="33">
        <v>1500</v>
      </c>
      <c r="D40" s="33">
        <v>1300</v>
      </c>
      <c r="E40" s="33">
        <v>1300</v>
      </c>
      <c r="F40" s="34"/>
      <c r="G40" s="34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</row>
    <row r="41" spans="1:244" s="43" customFormat="1" ht="31.5" x14ac:dyDescent="0.25">
      <c r="A41" s="20" t="s">
        <v>72</v>
      </c>
      <c r="B41" s="32" t="s">
        <v>73</v>
      </c>
      <c r="C41" s="33">
        <v>1365</v>
      </c>
      <c r="D41" s="33">
        <v>30</v>
      </c>
      <c r="E41" s="33">
        <v>30</v>
      </c>
      <c r="F41" s="34"/>
      <c r="G41" s="34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</row>
    <row r="42" spans="1:244" s="43" customFormat="1" ht="78.75" x14ac:dyDescent="0.25">
      <c r="A42" s="20" t="s">
        <v>74</v>
      </c>
      <c r="B42" s="32" t="s">
        <v>75</v>
      </c>
      <c r="C42" s="33">
        <v>24</v>
      </c>
      <c r="D42" s="33">
        <v>24</v>
      </c>
      <c r="E42" s="33">
        <v>24</v>
      </c>
      <c r="F42" s="34"/>
      <c r="G42" s="34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</row>
    <row r="43" spans="1:244" x14ac:dyDescent="0.25">
      <c r="A43" s="46" t="s">
        <v>76</v>
      </c>
      <c r="B43" s="47"/>
      <c r="C43" s="24">
        <f t="shared" ref="C43:E43" si="9">C9+C16+C21+C30+C35</f>
        <v>1575811.0999999999</v>
      </c>
      <c r="D43" s="24">
        <f t="shared" si="9"/>
        <v>1599953.0999999999</v>
      </c>
      <c r="E43" s="24">
        <f t="shared" si="9"/>
        <v>1649810.8999999997</v>
      </c>
      <c r="F43" s="25"/>
      <c r="G43" s="25"/>
    </row>
    <row r="44" spans="1:244" ht="31.5" x14ac:dyDescent="0.25">
      <c r="A44" s="22" t="s">
        <v>77</v>
      </c>
      <c r="B44" s="42" t="s">
        <v>78</v>
      </c>
      <c r="C44" s="24">
        <f>SUM(C45:C52)</f>
        <v>81669.8</v>
      </c>
      <c r="D44" s="24">
        <f t="shared" ref="D44:E44" si="10">SUM(D45:D52)</f>
        <v>84495.9</v>
      </c>
      <c r="E44" s="24">
        <f t="shared" si="10"/>
        <v>84501.4</v>
      </c>
      <c r="F44" s="25"/>
      <c r="G44" s="25"/>
    </row>
    <row r="45" spans="1:244" s="43" customFormat="1" ht="63" x14ac:dyDescent="0.25">
      <c r="A45" s="48" t="s">
        <v>79</v>
      </c>
      <c r="B45" s="49" t="s">
        <v>80</v>
      </c>
      <c r="C45" s="33">
        <f>61000-1335-295.1-5511.9</f>
        <v>53858</v>
      </c>
      <c r="D45" s="33">
        <v>61000</v>
      </c>
      <c r="E45" s="33">
        <v>61000</v>
      </c>
      <c r="F45" s="34"/>
      <c r="G45" s="34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</row>
    <row r="46" spans="1:244" s="43" customFormat="1" ht="63" x14ac:dyDescent="0.25">
      <c r="A46" s="48" t="s">
        <v>81</v>
      </c>
      <c r="B46" s="49" t="s">
        <v>82</v>
      </c>
      <c r="C46" s="33">
        <v>6800</v>
      </c>
      <c r="D46" s="33">
        <v>6800</v>
      </c>
      <c r="E46" s="33">
        <v>6800</v>
      </c>
      <c r="F46" s="34"/>
      <c r="G46" s="3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</row>
    <row r="47" spans="1:244" s="43" customFormat="1" ht="63" x14ac:dyDescent="0.25">
      <c r="A47" s="48" t="s">
        <v>83</v>
      </c>
      <c r="B47" s="49" t="s">
        <v>84</v>
      </c>
      <c r="C47" s="33">
        <v>70.7</v>
      </c>
      <c r="D47" s="33">
        <v>70.7</v>
      </c>
      <c r="E47" s="33">
        <v>70.7</v>
      </c>
      <c r="F47" s="34"/>
      <c r="G47" s="34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</row>
    <row r="48" spans="1:244" s="26" customFormat="1" ht="63" x14ac:dyDescent="0.25">
      <c r="A48" s="48" t="s">
        <v>85</v>
      </c>
      <c r="B48" s="49" t="s">
        <v>84</v>
      </c>
      <c r="C48" s="33">
        <v>727</v>
      </c>
      <c r="D48" s="33">
        <v>727</v>
      </c>
      <c r="E48" s="33">
        <v>727</v>
      </c>
      <c r="F48" s="34"/>
      <c r="G48" s="34"/>
    </row>
    <row r="49" spans="1:243" s="26" customFormat="1" ht="63" x14ac:dyDescent="0.25">
      <c r="A49" s="48" t="s">
        <v>86</v>
      </c>
      <c r="B49" s="49" t="s">
        <v>84</v>
      </c>
      <c r="C49" s="33">
        <v>100.5</v>
      </c>
      <c r="D49" s="33"/>
      <c r="E49" s="33"/>
      <c r="F49" s="34"/>
      <c r="G49" s="34"/>
    </row>
    <row r="50" spans="1:243" s="26" customFormat="1" ht="31.5" x14ac:dyDescent="0.25">
      <c r="A50" s="48" t="s">
        <v>87</v>
      </c>
      <c r="B50" s="50" t="s">
        <v>88</v>
      </c>
      <c r="C50" s="33">
        <v>11220</v>
      </c>
      <c r="D50" s="33">
        <v>11220</v>
      </c>
      <c r="E50" s="33">
        <v>11220</v>
      </c>
      <c r="F50" s="34"/>
      <c r="G50" s="34"/>
    </row>
    <row r="51" spans="1:243" s="26" customFormat="1" ht="47.25" x14ac:dyDescent="0.25">
      <c r="A51" s="48" t="s">
        <v>89</v>
      </c>
      <c r="B51" s="49" t="s">
        <v>90</v>
      </c>
      <c r="C51" s="33">
        <v>500.1</v>
      </c>
      <c r="D51" s="33">
        <v>210.3</v>
      </c>
      <c r="E51" s="33">
        <v>215.8</v>
      </c>
      <c r="F51" s="34"/>
      <c r="G51" s="34"/>
    </row>
    <row r="52" spans="1:243" s="26" customFormat="1" ht="78.75" x14ac:dyDescent="0.25">
      <c r="A52" s="48" t="s">
        <v>91</v>
      </c>
      <c r="B52" s="32" t="s">
        <v>92</v>
      </c>
      <c r="C52" s="33">
        <v>8393.5</v>
      </c>
      <c r="D52" s="33">
        <v>4467.8999999999996</v>
      </c>
      <c r="E52" s="33">
        <v>4467.8999999999996</v>
      </c>
      <c r="F52" s="34"/>
      <c r="G52" s="34"/>
    </row>
    <row r="53" spans="1:243" s="26" customFormat="1" x14ac:dyDescent="0.25">
      <c r="A53" s="22" t="s">
        <v>93</v>
      </c>
      <c r="B53" s="23" t="s">
        <v>94</v>
      </c>
      <c r="C53" s="24">
        <f t="shared" ref="C53" si="11">SUM(C54:C57)</f>
        <v>1379.5</v>
      </c>
      <c r="D53" s="24">
        <f t="shared" ref="D53:E53" si="12">SUM(D54:D57)</f>
        <v>4745.7000000000007</v>
      </c>
      <c r="E53" s="24">
        <f t="shared" si="12"/>
        <v>4935.5</v>
      </c>
      <c r="F53" s="25"/>
      <c r="G53" s="25"/>
    </row>
    <row r="54" spans="1:243" s="26" customFormat="1" ht="63" x14ac:dyDescent="0.25">
      <c r="A54" s="20" t="s">
        <v>95</v>
      </c>
      <c r="B54" s="32" t="s">
        <v>96</v>
      </c>
      <c r="C54" s="33">
        <v>559.9</v>
      </c>
      <c r="D54" s="33">
        <v>411.3</v>
      </c>
      <c r="E54" s="33">
        <v>427.8</v>
      </c>
      <c r="F54" s="34"/>
      <c r="G54" s="34"/>
    </row>
    <row r="55" spans="1:243" s="51" customFormat="1" ht="47.25" x14ac:dyDescent="0.2">
      <c r="A55" s="20" t="s">
        <v>97</v>
      </c>
      <c r="B55" s="32" t="s">
        <v>98</v>
      </c>
      <c r="C55" s="33">
        <v>322.2</v>
      </c>
      <c r="D55" s="33">
        <v>3552.4</v>
      </c>
      <c r="E55" s="33">
        <v>3694.5</v>
      </c>
      <c r="F55" s="34"/>
      <c r="G55" s="34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</row>
    <row r="56" spans="1:243" s="51" customFormat="1" ht="47.25" x14ac:dyDescent="0.2">
      <c r="A56" s="20" t="s">
        <v>99</v>
      </c>
      <c r="B56" s="32" t="s">
        <v>100</v>
      </c>
      <c r="C56" s="33">
        <v>497.4</v>
      </c>
      <c r="D56" s="33">
        <v>749.5</v>
      </c>
      <c r="E56" s="33">
        <v>779.5</v>
      </c>
      <c r="F56" s="34"/>
      <c r="G56" s="34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</row>
    <row r="57" spans="1:243" s="51" customFormat="1" ht="47.25" x14ac:dyDescent="0.2">
      <c r="A57" s="20" t="s">
        <v>101</v>
      </c>
      <c r="B57" s="32" t="s">
        <v>102</v>
      </c>
      <c r="C57" s="33">
        <v>0</v>
      </c>
      <c r="D57" s="33">
        <v>32.5</v>
      </c>
      <c r="E57" s="33">
        <v>33.700000000000003</v>
      </c>
      <c r="F57" s="34"/>
      <c r="G57" s="34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</row>
    <row r="58" spans="1:243" s="51" customFormat="1" ht="31.5" x14ac:dyDescent="0.2">
      <c r="A58" s="22" t="s">
        <v>103</v>
      </c>
      <c r="B58" s="23" t="s">
        <v>104</v>
      </c>
      <c r="C58" s="24">
        <f t="shared" ref="C58:E58" si="13">C59+C65</f>
        <v>25868.899999999998</v>
      </c>
      <c r="D58" s="24">
        <f t="shared" si="13"/>
        <v>24767.7</v>
      </c>
      <c r="E58" s="24">
        <f t="shared" si="13"/>
        <v>24839.7</v>
      </c>
      <c r="F58" s="25"/>
      <c r="G58" s="25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</row>
    <row r="59" spans="1:243" s="51" customFormat="1" ht="31.5" x14ac:dyDescent="0.2">
      <c r="A59" s="20" t="s">
        <v>105</v>
      </c>
      <c r="B59" s="32" t="s">
        <v>106</v>
      </c>
      <c r="C59" s="24">
        <f t="shared" ref="C59:E59" si="14">C60+C61+C62+C64+C63</f>
        <v>22651.1</v>
      </c>
      <c r="D59" s="24">
        <f t="shared" si="14"/>
        <v>22755.5</v>
      </c>
      <c r="E59" s="24">
        <f t="shared" si="14"/>
        <v>22755.5</v>
      </c>
      <c r="F59" s="25"/>
      <c r="G59" s="25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</row>
    <row r="60" spans="1:243" s="51" customFormat="1" ht="31.5" x14ac:dyDescent="0.2">
      <c r="A60" s="20" t="s">
        <v>107</v>
      </c>
      <c r="B60" s="32" t="s">
        <v>106</v>
      </c>
      <c r="C60" s="33">
        <v>0</v>
      </c>
      <c r="D60" s="33">
        <v>3.9</v>
      </c>
      <c r="E60" s="33">
        <v>3.9</v>
      </c>
      <c r="F60" s="34"/>
      <c r="G60" s="34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</row>
    <row r="61" spans="1:243" s="51" customFormat="1" ht="31.5" x14ac:dyDescent="0.2">
      <c r="A61" s="20" t="s">
        <v>108</v>
      </c>
      <c r="B61" s="32" t="s">
        <v>106</v>
      </c>
      <c r="C61" s="33">
        <v>3300</v>
      </c>
      <c r="D61" s="33">
        <v>3300</v>
      </c>
      <c r="E61" s="33">
        <v>3300</v>
      </c>
      <c r="F61" s="34"/>
      <c r="G61" s="34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</row>
    <row r="62" spans="1:243" s="51" customFormat="1" ht="31.5" x14ac:dyDescent="0.2">
      <c r="A62" s="20" t="s">
        <v>109</v>
      </c>
      <c r="B62" s="32" t="s">
        <v>106</v>
      </c>
      <c r="C62" s="33">
        <v>0</v>
      </c>
      <c r="D62" s="33">
        <v>0</v>
      </c>
      <c r="E62" s="33">
        <v>0</v>
      </c>
      <c r="F62" s="34"/>
      <c r="G62" s="34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</row>
    <row r="63" spans="1:243" s="51" customFormat="1" ht="63" x14ac:dyDescent="0.2">
      <c r="A63" s="20" t="s">
        <v>110</v>
      </c>
      <c r="B63" s="32" t="s">
        <v>111</v>
      </c>
      <c r="C63" s="33">
        <v>18555.099999999999</v>
      </c>
      <c r="D63" s="33">
        <v>18555.099999999999</v>
      </c>
      <c r="E63" s="33">
        <v>18555.099999999999</v>
      </c>
      <c r="F63" s="34"/>
      <c r="G63" s="34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</row>
    <row r="64" spans="1:243" s="51" customFormat="1" ht="31.5" x14ac:dyDescent="0.2">
      <c r="A64" s="20" t="s">
        <v>112</v>
      </c>
      <c r="B64" s="32" t="s">
        <v>106</v>
      </c>
      <c r="C64" s="33">
        <v>796</v>
      </c>
      <c r="D64" s="33">
        <v>896.5</v>
      </c>
      <c r="E64" s="33">
        <v>896.5</v>
      </c>
      <c r="F64" s="34"/>
      <c r="G64" s="34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</row>
    <row r="65" spans="1:243" s="51" customFormat="1" x14ac:dyDescent="0.2">
      <c r="A65" s="20" t="s">
        <v>113</v>
      </c>
      <c r="B65" s="32" t="s">
        <v>114</v>
      </c>
      <c r="C65" s="33">
        <f t="shared" ref="C65:E65" si="15">C66+C68</f>
        <v>3217.8</v>
      </c>
      <c r="D65" s="24">
        <f t="shared" si="15"/>
        <v>2012.2</v>
      </c>
      <c r="E65" s="24">
        <f t="shared" si="15"/>
        <v>2084.1999999999998</v>
      </c>
      <c r="F65" s="25"/>
      <c r="G65" s="25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</row>
    <row r="66" spans="1:243" s="51" customFormat="1" ht="31.5" x14ac:dyDescent="0.2">
      <c r="A66" s="20" t="s">
        <v>115</v>
      </c>
      <c r="B66" s="32" t="s">
        <v>116</v>
      </c>
      <c r="C66" s="33">
        <f t="shared" ref="C66:E66" si="16">C67</f>
        <v>1738.1</v>
      </c>
      <c r="D66" s="24">
        <f t="shared" si="16"/>
        <v>1802.2</v>
      </c>
      <c r="E66" s="24">
        <f t="shared" si="16"/>
        <v>1874.2</v>
      </c>
      <c r="F66" s="25"/>
      <c r="G66" s="25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</row>
    <row r="67" spans="1:243" ht="31.5" x14ac:dyDescent="0.25">
      <c r="A67" s="20" t="s">
        <v>117</v>
      </c>
      <c r="B67" s="32" t="s">
        <v>116</v>
      </c>
      <c r="C67" s="33">
        <v>1738.1</v>
      </c>
      <c r="D67" s="33">
        <v>1802.2</v>
      </c>
      <c r="E67" s="33">
        <v>1874.2</v>
      </c>
      <c r="F67" s="34"/>
      <c r="G67" s="34"/>
    </row>
    <row r="68" spans="1:243" x14ac:dyDescent="0.25">
      <c r="A68" s="20" t="s">
        <v>118</v>
      </c>
      <c r="B68" s="32" t="s">
        <v>119</v>
      </c>
      <c r="C68" s="33">
        <f>C69+C70+C71+C72</f>
        <v>1479.7</v>
      </c>
      <c r="D68" s="24">
        <f t="shared" ref="D68:E68" si="17">D70</f>
        <v>210</v>
      </c>
      <c r="E68" s="24">
        <f t="shared" si="17"/>
        <v>210</v>
      </c>
      <c r="F68" s="25"/>
      <c r="G68" s="25"/>
    </row>
    <row r="69" spans="1:243" x14ac:dyDescent="0.25">
      <c r="A69" s="20" t="s">
        <v>120</v>
      </c>
      <c r="B69" s="32" t="s">
        <v>119</v>
      </c>
      <c r="C69" s="33">
        <v>1267.5</v>
      </c>
      <c r="D69" s="24"/>
      <c r="E69" s="24"/>
      <c r="F69" s="25"/>
      <c r="G69" s="25"/>
    </row>
    <row r="70" spans="1:243" x14ac:dyDescent="0.25">
      <c r="A70" s="20" t="s">
        <v>121</v>
      </c>
      <c r="B70" s="32" t="s">
        <v>119</v>
      </c>
      <c r="C70" s="33">
        <v>210</v>
      </c>
      <c r="D70" s="33">
        <v>210</v>
      </c>
      <c r="E70" s="33">
        <v>210</v>
      </c>
      <c r="F70" s="34"/>
      <c r="G70" s="34"/>
    </row>
    <row r="71" spans="1:243" x14ac:dyDescent="0.25">
      <c r="A71" s="20" t="s">
        <v>122</v>
      </c>
      <c r="B71" s="32" t="s">
        <v>119</v>
      </c>
      <c r="C71" s="33">
        <v>0</v>
      </c>
      <c r="D71" s="33"/>
      <c r="E71" s="33"/>
      <c r="F71" s="34"/>
      <c r="G71" s="34"/>
    </row>
    <row r="72" spans="1:243" x14ac:dyDescent="0.25">
      <c r="A72" s="20" t="s">
        <v>123</v>
      </c>
      <c r="B72" s="32" t="s">
        <v>119</v>
      </c>
      <c r="C72" s="33">
        <v>2.2000000000000002</v>
      </c>
      <c r="D72" s="33"/>
      <c r="E72" s="33"/>
      <c r="F72" s="34"/>
      <c r="G72" s="34"/>
    </row>
    <row r="73" spans="1:243" x14ac:dyDescent="0.25">
      <c r="A73" s="22" t="s">
        <v>124</v>
      </c>
      <c r="B73" s="23" t="s">
        <v>125</v>
      </c>
      <c r="C73" s="24">
        <f t="shared" ref="C73" si="18">SUM(C74:C81)</f>
        <v>39536.699999999997</v>
      </c>
      <c r="D73" s="24">
        <f t="shared" ref="D73:E73" si="19">SUM(D74:D81)</f>
        <v>27786.3</v>
      </c>
      <c r="E73" s="24">
        <f t="shared" si="19"/>
        <v>27223.599999999999</v>
      </c>
      <c r="F73" s="25"/>
      <c r="G73" s="25"/>
    </row>
    <row r="74" spans="1:243" ht="78.75" x14ac:dyDescent="0.25">
      <c r="A74" s="36" t="s">
        <v>126</v>
      </c>
      <c r="B74" s="32" t="s">
        <v>127</v>
      </c>
      <c r="C74" s="33">
        <v>8.6</v>
      </c>
      <c r="D74" s="33"/>
      <c r="E74" s="33"/>
      <c r="F74" s="34"/>
      <c r="G74" s="34"/>
      <c r="I74" s="38"/>
      <c r="J74" s="38"/>
    </row>
    <row r="75" spans="1:243" ht="78.75" x14ac:dyDescent="0.25">
      <c r="A75" s="20" t="s">
        <v>128</v>
      </c>
      <c r="B75" s="32" t="s">
        <v>129</v>
      </c>
      <c r="C75" s="33">
        <v>7525</v>
      </c>
      <c r="D75" s="33">
        <v>5065.7</v>
      </c>
      <c r="E75" s="33">
        <v>4503</v>
      </c>
      <c r="F75" s="34"/>
      <c r="G75" s="34"/>
    </row>
    <row r="76" spans="1:243" ht="78.75" x14ac:dyDescent="0.25">
      <c r="A76" s="36" t="s">
        <v>130</v>
      </c>
      <c r="B76" s="32" t="s">
        <v>131</v>
      </c>
      <c r="C76" s="33">
        <v>10.5</v>
      </c>
      <c r="D76" s="33">
        <v>0</v>
      </c>
      <c r="E76" s="33">
        <v>0</v>
      </c>
      <c r="F76" s="34"/>
      <c r="G76" s="34"/>
      <c r="I76" s="38"/>
      <c r="J76" s="38"/>
    </row>
    <row r="77" spans="1:243" ht="78.75" x14ac:dyDescent="0.25">
      <c r="A77" s="36" t="s">
        <v>132</v>
      </c>
      <c r="B77" s="32" t="s">
        <v>131</v>
      </c>
      <c r="C77" s="33">
        <v>21.6</v>
      </c>
      <c r="D77" s="33"/>
      <c r="E77" s="33"/>
      <c r="F77" s="34"/>
      <c r="G77" s="34"/>
      <c r="I77" s="38"/>
      <c r="J77" s="38"/>
    </row>
    <row r="78" spans="1:243" ht="47.25" x14ac:dyDescent="0.25">
      <c r="A78" s="48" t="s">
        <v>133</v>
      </c>
      <c r="B78" s="32" t="s">
        <v>134</v>
      </c>
      <c r="C78" s="33">
        <v>18971</v>
      </c>
      <c r="D78" s="33">
        <v>20300</v>
      </c>
      <c r="E78" s="33">
        <v>20300</v>
      </c>
      <c r="F78" s="34"/>
      <c r="G78" s="34"/>
    </row>
    <row r="79" spans="1:243" ht="47.25" x14ac:dyDescent="0.25">
      <c r="A79" s="48" t="s">
        <v>135</v>
      </c>
      <c r="B79" s="32" t="s">
        <v>136</v>
      </c>
      <c r="C79" s="33">
        <v>2000</v>
      </c>
      <c r="D79" s="33">
        <v>1800</v>
      </c>
      <c r="E79" s="33">
        <v>1800</v>
      </c>
      <c r="F79" s="34"/>
      <c r="G79" s="34"/>
    </row>
    <row r="80" spans="1:243" ht="78.75" x14ac:dyDescent="0.25">
      <c r="A80" s="48" t="s">
        <v>137</v>
      </c>
      <c r="B80" s="50" t="s">
        <v>138</v>
      </c>
      <c r="C80" s="33">
        <v>3200</v>
      </c>
      <c r="D80" s="33">
        <v>620.6</v>
      </c>
      <c r="E80" s="33">
        <v>620.6</v>
      </c>
      <c r="F80" s="34"/>
      <c r="G80" s="34"/>
    </row>
    <row r="81" spans="1:9" ht="47.25" x14ac:dyDescent="0.25">
      <c r="A81" s="48" t="s">
        <v>139</v>
      </c>
      <c r="B81" s="50" t="s">
        <v>140</v>
      </c>
      <c r="C81" s="33">
        <v>7800</v>
      </c>
      <c r="D81" s="33"/>
      <c r="E81" s="33"/>
      <c r="F81" s="34"/>
      <c r="G81" s="34"/>
    </row>
    <row r="82" spans="1:9" x14ac:dyDescent="0.25">
      <c r="A82" s="22" t="s">
        <v>141</v>
      </c>
      <c r="B82" s="23" t="s">
        <v>142</v>
      </c>
      <c r="C82" s="52">
        <f>SUM(C83:C125)</f>
        <v>12130.3</v>
      </c>
      <c r="D82" s="52">
        <f>SUM(D89:D123)</f>
        <v>4429.3</v>
      </c>
      <c r="E82" s="52">
        <f>SUM(E89:E123)</f>
        <v>5853.8</v>
      </c>
      <c r="F82" s="53"/>
      <c r="G82" s="53"/>
    </row>
    <row r="83" spans="1:9" ht="78.75" x14ac:dyDescent="0.25">
      <c r="A83" s="36" t="s">
        <v>143</v>
      </c>
      <c r="B83" s="32" t="s">
        <v>144</v>
      </c>
      <c r="C83" s="54">
        <v>13.6</v>
      </c>
      <c r="D83" s="52"/>
      <c r="E83" s="52"/>
      <c r="F83" s="53"/>
      <c r="G83" s="53"/>
    </row>
    <row r="84" spans="1:9" ht="78.75" x14ac:dyDescent="0.25">
      <c r="A84" s="36" t="s">
        <v>145</v>
      </c>
      <c r="B84" s="32" t="s">
        <v>144</v>
      </c>
      <c r="C84" s="54">
        <v>11</v>
      </c>
      <c r="D84" s="52"/>
      <c r="E84" s="52"/>
      <c r="F84" s="53"/>
      <c r="G84" s="53"/>
    </row>
    <row r="85" spans="1:9" ht="94.5" x14ac:dyDescent="0.25">
      <c r="A85" s="36" t="s">
        <v>146</v>
      </c>
      <c r="B85" s="50" t="s">
        <v>147</v>
      </c>
      <c r="C85" s="54">
        <v>20.5</v>
      </c>
      <c r="D85" s="52"/>
      <c r="E85" s="52"/>
      <c r="F85" s="53"/>
      <c r="G85" s="53"/>
    </row>
    <row r="86" spans="1:9" ht="94.5" x14ac:dyDescent="0.25">
      <c r="A86" s="36" t="s">
        <v>148</v>
      </c>
      <c r="B86" s="50" t="s">
        <v>147</v>
      </c>
      <c r="C86" s="54">
        <v>58.4</v>
      </c>
      <c r="D86" s="52"/>
      <c r="E86" s="52"/>
      <c r="F86" s="53"/>
      <c r="G86" s="53"/>
    </row>
    <row r="87" spans="1:9" ht="68.25" customHeight="1" x14ac:dyDescent="0.25">
      <c r="A87" s="55" t="s">
        <v>149</v>
      </c>
      <c r="B87" s="56" t="s">
        <v>150</v>
      </c>
      <c r="C87" s="54">
        <v>2.9</v>
      </c>
      <c r="D87" s="52"/>
      <c r="E87" s="52"/>
      <c r="F87" s="53"/>
      <c r="G87" s="53"/>
    </row>
    <row r="88" spans="1:9" ht="72" customHeight="1" x14ac:dyDescent="0.25">
      <c r="A88" s="55" t="s">
        <v>151</v>
      </c>
      <c r="B88" s="56" t="s">
        <v>152</v>
      </c>
      <c r="C88" s="54">
        <v>5.4</v>
      </c>
      <c r="D88" s="52"/>
      <c r="E88" s="52"/>
      <c r="F88" s="53"/>
      <c r="G88" s="53"/>
    </row>
    <row r="89" spans="1:9" ht="63" x14ac:dyDescent="0.25">
      <c r="A89" s="48" t="s">
        <v>153</v>
      </c>
      <c r="B89" s="32" t="s">
        <v>154</v>
      </c>
      <c r="C89" s="54">
        <v>0</v>
      </c>
      <c r="D89" s="54">
        <v>20</v>
      </c>
      <c r="E89" s="54">
        <v>20</v>
      </c>
      <c r="F89" s="57"/>
      <c r="G89" s="57"/>
    </row>
    <row r="90" spans="1:9" ht="63" x14ac:dyDescent="0.25">
      <c r="A90" s="48" t="s">
        <v>155</v>
      </c>
      <c r="B90" s="32" t="s">
        <v>154</v>
      </c>
      <c r="C90" s="54">
        <v>15</v>
      </c>
      <c r="D90" s="54"/>
      <c r="E90" s="54"/>
      <c r="F90" s="57"/>
      <c r="G90" s="57"/>
    </row>
    <row r="91" spans="1:9" ht="63" x14ac:dyDescent="0.25">
      <c r="A91" s="48" t="s">
        <v>156</v>
      </c>
      <c r="B91" s="32" t="s">
        <v>154</v>
      </c>
      <c r="C91" s="54">
        <v>0</v>
      </c>
      <c r="D91" s="54">
        <v>25</v>
      </c>
      <c r="E91" s="54">
        <v>25</v>
      </c>
      <c r="F91" s="57"/>
      <c r="G91" s="57"/>
      <c r="I91" s="58"/>
    </row>
    <row r="92" spans="1:9" ht="78.75" x14ac:dyDescent="0.25">
      <c r="A92" s="55" t="s">
        <v>157</v>
      </c>
      <c r="B92" s="56" t="s">
        <v>158</v>
      </c>
      <c r="C92" s="54">
        <v>3</v>
      </c>
      <c r="D92" s="54"/>
      <c r="E92" s="54"/>
      <c r="F92" s="57"/>
      <c r="G92" s="57"/>
      <c r="I92" s="58"/>
    </row>
    <row r="93" spans="1:9" ht="78.75" x14ac:dyDescent="0.25">
      <c r="A93" s="55" t="s">
        <v>159</v>
      </c>
      <c r="B93" s="56" t="s">
        <v>160</v>
      </c>
      <c r="C93" s="54">
        <v>25</v>
      </c>
      <c r="D93" s="54"/>
      <c r="E93" s="54"/>
      <c r="F93" s="57"/>
      <c r="G93" s="57"/>
      <c r="I93" s="58"/>
    </row>
    <row r="94" spans="1:9" ht="78.75" x14ac:dyDescent="0.25">
      <c r="A94" s="59" t="s">
        <v>161</v>
      </c>
      <c r="B94" s="56" t="s">
        <v>162</v>
      </c>
      <c r="C94" s="54">
        <v>3.3</v>
      </c>
      <c r="D94" s="54"/>
      <c r="E94" s="54"/>
      <c r="F94" s="57"/>
      <c r="G94" s="57"/>
      <c r="I94" s="58"/>
    </row>
    <row r="95" spans="1:9" ht="94.5" x14ac:dyDescent="0.25">
      <c r="A95" s="59" t="s">
        <v>163</v>
      </c>
      <c r="B95" s="56" t="s">
        <v>164</v>
      </c>
      <c r="C95" s="54">
        <v>215.1</v>
      </c>
      <c r="D95" s="54"/>
      <c r="E95" s="54"/>
      <c r="F95" s="57"/>
      <c r="G95" s="57"/>
      <c r="I95" s="58"/>
    </row>
    <row r="96" spans="1:9" ht="104.25" customHeight="1" x14ac:dyDescent="0.25">
      <c r="A96" s="59" t="s">
        <v>165</v>
      </c>
      <c r="B96" s="56" t="s">
        <v>166</v>
      </c>
      <c r="C96" s="54">
        <v>41.4</v>
      </c>
      <c r="D96" s="54"/>
      <c r="E96" s="54"/>
      <c r="F96" s="57"/>
      <c r="G96" s="57"/>
      <c r="I96" s="58"/>
    </row>
    <row r="97" spans="1:9" ht="96.75" customHeight="1" x14ac:dyDescent="0.25">
      <c r="A97" s="59" t="s">
        <v>167</v>
      </c>
      <c r="B97" s="56" t="s">
        <v>168</v>
      </c>
      <c r="C97" s="54">
        <v>15</v>
      </c>
      <c r="D97" s="54"/>
      <c r="E97" s="54"/>
      <c r="F97" s="57"/>
      <c r="G97" s="57"/>
      <c r="I97" s="58"/>
    </row>
    <row r="98" spans="1:9" ht="78.75" x14ac:dyDescent="0.25">
      <c r="A98" s="59" t="s">
        <v>169</v>
      </c>
      <c r="B98" s="56" t="s">
        <v>170</v>
      </c>
      <c r="C98" s="54">
        <v>3.8</v>
      </c>
      <c r="D98" s="54"/>
      <c r="E98" s="54"/>
      <c r="F98" s="57"/>
      <c r="G98" s="57"/>
      <c r="I98" s="58"/>
    </row>
    <row r="99" spans="1:9" ht="110.25" x14ac:dyDescent="0.25">
      <c r="A99" s="55" t="s">
        <v>171</v>
      </c>
      <c r="B99" s="56" t="s">
        <v>172</v>
      </c>
      <c r="C99" s="54">
        <v>1</v>
      </c>
      <c r="D99" s="54"/>
      <c r="E99" s="54"/>
      <c r="F99" s="57"/>
      <c r="G99" s="57"/>
      <c r="I99" s="58"/>
    </row>
    <row r="100" spans="1:9" ht="78.75" x14ac:dyDescent="0.25">
      <c r="A100" s="48" t="s">
        <v>173</v>
      </c>
      <c r="B100" s="32" t="s">
        <v>174</v>
      </c>
      <c r="C100" s="54">
        <v>133.4</v>
      </c>
      <c r="D100" s="54"/>
      <c r="E100" s="54"/>
      <c r="F100" s="57"/>
      <c r="G100" s="57"/>
      <c r="I100" s="58"/>
    </row>
    <row r="101" spans="1:9" ht="78.75" x14ac:dyDescent="0.25">
      <c r="A101" s="48" t="s">
        <v>175</v>
      </c>
      <c r="B101" s="32" t="s">
        <v>174</v>
      </c>
      <c r="C101" s="54">
        <v>0</v>
      </c>
      <c r="D101" s="54">
        <v>308</v>
      </c>
      <c r="E101" s="54">
        <v>308</v>
      </c>
      <c r="F101" s="57"/>
      <c r="G101" s="57"/>
    </row>
    <row r="102" spans="1:9" ht="78.75" x14ac:dyDescent="0.25">
      <c r="A102" s="48" t="s">
        <v>176</v>
      </c>
      <c r="B102" s="32" t="s">
        <v>177</v>
      </c>
      <c r="C102" s="54">
        <v>19.399999999999999</v>
      </c>
      <c r="D102" s="54"/>
      <c r="E102" s="54"/>
      <c r="F102" s="57"/>
      <c r="G102" s="57"/>
    </row>
    <row r="103" spans="1:9" ht="78.75" x14ac:dyDescent="0.25">
      <c r="A103" s="48" t="s">
        <v>178</v>
      </c>
      <c r="B103" s="32" t="s">
        <v>177</v>
      </c>
      <c r="C103" s="54">
        <v>190.7</v>
      </c>
      <c r="D103" s="54"/>
      <c r="E103" s="54"/>
      <c r="F103" s="57"/>
      <c r="G103" s="57"/>
    </row>
    <row r="104" spans="1:9" ht="78.75" x14ac:dyDescent="0.25">
      <c r="A104" s="48" t="s">
        <v>179</v>
      </c>
      <c r="B104" s="32" t="s">
        <v>177</v>
      </c>
      <c r="C104" s="54">
        <v>0</v>
      </c>
      <c r="D104" s="54">
        <v>20</v>
      </c>
      <c r="E104" s="54">
        <v>20</v>
      </c>
      <c r="F104" s="57"/>
      <c r="G104" s="57"/>
    </row>
    <row r="105" spans="1:9" ht="47.25" x14ac:dyDescent="0.25">
      <c r="A105" s="59" t="s">
        <v>180</v>
      </c>
      <c r="B105" s="56" t="s">
        <v>181</v>
      </c>
      <c r="C105" s="54">
        <v>28</v>
      </c>
      <c r="D105" s="54"/>
      <c r="E105" s="54"/>
      <c r="F105" s="57"/>
      <c r="G105" s="57"/>
    </row>
    <row r="106" spans="1:9" ht="63" x14ac:dyDescent="0.25">
      <c r="A106" s="59" t="s">
        <v>182</v>
      </c>
      <c r="B106" s="56" t="s">
        <v>183</v>
      </c>
      <c r="C106" s="54">
        <v>5.4</v>
      </c>
      <c r="D106" s="54"/>
      <c r="E106" s="54"/>
      <c r="F106" s="57"/>
      <c r="G106" s="57"/>
    </row>
    <row r="107" spans="1:9" ht="63" x14ac:dyDescent="0.25">
      <c r="A107" s="59" t="s">
        <v>184</v>
      </c>
      <c r="B107" s="56" t="s">
        <v>183</v>
      </c>
      <c r="C107" s="54">
        <v>3.7</v>
      </c>
      <c r="D107" s="54"/>
      <c r="E107" s="54"/>
      <c r="F107" s="57"/>
      <c r="G107" s="57"/>
    </row>
    <row r="108" spans="1:9" ht="78.75" x14ac:dyDescent="0.25">
      <c r="A108" s="48" t="s">
        <v>185</v>
      </c>
      <c r="B108" s="32" t="s">
        <v>186</v>
      </c>
      <c r="C108" s="54">
        <v>2300</v>
      </c>
      <c r="D108" s="54">
        <v>2300</v>
      </c>
      <c r="E108" s="54">
        <v>3300</v>
      </c>
      <c r="F108" s="57"/>
      <c r="G108" s="57"/>
    </row>
    <row r="109" spans="1:9" ht="47.25" x14ac:dyDescent="0.25">
      <c r="A109" s="59" t="s">
        <v>187</v>
      </c>
      <c r="B109" s="56" t="s">
        <v>188</v>
      </c>
      <c r="C109" s="54">
        <v>110.1</v>
      </c>
      <c r="D109" s="54"/>
      <c r="E109" s="54"/>
      <c r="F109" s="57"/>
      <c r="G109" s="57"/>
    </row>
    <row r="110" spans="1:9" ht="141.75" x14ac:dyDescent="0.25">
      <c r="A110" s="59" t="s">
        <v>189</v>
      </c>
      <c r="B110" s="56" t="s">
        <v>190</v>
      </c>
      <c r="C110" s="54">
        <v>11.1</v>
      </c>
      <c r="D110" s="54"/>
      <c r="E110" s="54"/>
      <c r="F110" s="57"/>
      <c r="G110" s="57"/>
    </row>
    <row r="111" spans="1:9" ht="47.25" x14ac:dyDescent="0.25">
      <c r="A111" s="59" t="s">
        <v>191</v>
      </c>
      <c r="B111" s="56" t="s">
        <v>192</v>
      </c>
      <c r="C111" s="54">
        <v>39.700000000000003</v>
      </c>
      <c r="D111" s="54"/>
      <c r="E111" s="54"/>
      <c r="F111" s="57"/>
      <c r="G111" s="57"/>
    </row>
    <row r="112" spans="1:9" ht="63" x14ac:dyDescent="0.25">
      <c r="A112" s="48" t="s">
        <v>193</v>
      </c>
      <c r="B112" s="32" t="s">
        <v>194</v>
      </c>
      <c r="C112" s="54">
        <v>2.9</v>
      </c>
      <c r="D112" s="54"/>
      <c r="E112" s="54"/>
      <c r="F112" s="57"/>
      <c r="G112" s="57"/>
    </row>
    <row r="113" spans="1:244" ht="63" x14ac:dyDescent="0.25">
      <c r="A113" s="48" t="s">
        <v>195</v>
      </c>
      <c r="B113" s="32" t="s">
        <v>194</v>
      </c>
      <c r="C113" s="54">
        <v>6.5</v>
      </c>
      <c r="D113" s="54"/>
      <c r="E113" s="54"/>
      <c r="F113" s="57"/>
      <c r="G113" s="57"/>
    </row>
    <row r="114" spans="1:244" ht="63" x14ac:dyDescent="0.25">
      <c r="A114" s="48" t="s">
        <v>196</v>
      </c>
      <c r="B114" s="32" t="s">
        <v>194</v>
      </c>
      <c r="C114" s="54">
        <v>19.7</v>
      </c>
      <c r="D114" s="54"/>
      <c r="E114" s="54"/>
      <c r="F114" s="57"/>
      <c r="G114" s="57"/>
    </row>
    <row r="115" spans="1:244" ht="63" x14ac:dyDescent="0.25">
      <c r="A115" s="48" t="s">
        <v>197</v>
      </c>
      <c r="B115" s="32" t="s">
        <v>194</v>
      </c>
      <c r="C115" s="54">
        <v>305.3</v>
      </c>
      <c r="D115" s="54"/>
      <c r="E115" s="54"/>
      <c r="F115" s="57"/>
      <c r="G115" s="57"/>
    </row>
    <row r="116" spans="1:244" ht="63" x14ac:dyDescent="0.25">
      <c r="A116" s="48" t="s">
        <v>198</v>
      </c>
      <c r="B116" s="32" t="s">
        <v>194</v>
      </c>
      <c r="C116" s="54">
        <v>3125.6</v>
      </c>
      <c r="D116" s="54">
        <v>1589.6</v>
      </c>
      <c r="E116" s="54">
        <v>2014.1</v>
      </c>
      <c r="F116" s="57"/>
      <c r="G116" s="57"/>
    </row>
    <row r="117" spans="1:244" ht="63" x14ac:dyDescent="0.25">
      <c r="A117" s="48" t="s">
        <v>199</v>
      </c>
      <c r="B117" s="32" t="s">
        <v>194</v>
      </c>
      <c r="C117" s="54">
        <v>5000</v>
      </c>
      <c r="D117" s="54"/>
      <c r="E117" s="54"/>
      <c r="F117" s="57"/>
      <c r="G117" s="57"/>
    </row>
    <row r="118" spans="1:244" ht="63" x14ac:dyDescent="0.25">
      <c r="A118" s="48" t="s">
        <v>200</v>
      </c>
      <c r="B118" s="32" t="s">
        <v>194</v>
      </c>
      <c r="C118" s="54">
        <v>20</v>
      </c>
      <c r="D118" s="54"/>
      <c r="E118" s="54"/>
      <c r="F118" s="57"/>
      <c r="G118" s="57"/>
    </row>
    <row r="119" spans="1:244" ht="63" x14ac:dyDescent="0.25">
      <c r="A119" s="48" t="s">
        <v>201</v>
      </c>
      <c r="B119" s="32" t="s">
        <v>194</v>
      </c>
      <c r="C119" s="54">
        <v>90</v>
      </c>
      <c r="D119" s="54"/>
      <c r="E119" s="54"/>
      <c r="F119" s="57"/>
      <c r="G119" s="57"/>
    </row>
    <row r="120" spans="1:244" ht="63" x14ac:dyDescent="0.25">
      <c r="A120" s="48" t="s">
        <v>202</v>
      </c>
      <c r="B120" s="32" t="s">
        <v>194</v>
      </c>
      <c r="C120" s="54">
        <v>3.4</v>
      </c>
      <c r="D120" s="54"/>
      <c r="E120" s="54"/>
      <c r="F120" s="57"/>
      <c r="G120" s="57"/>
    </row>
    <row r="121" spans="1:244" ht="63" x14ac:dyDescent="0.25">
      <c r="A121" s="48" t="s">
        <v>203</v>
      </c>
      <c r="B121" s="32" t="s">
        <v>194</v>
      </c>
      <c r="C121" s="54">
        <v>99.1</v>
      </c>
      <c r="D121" s="54"/>
      <c r="E121" s="54"/>
      <c r="F121" s="57"/>
      <c r="G121" s="57"/>
    </row>
    <row r="122" spans="1:244" ht="78.75" x14ac:dyDescent="0.25">
      <c r="A122" s="48" t="s">
        <v>204</v>
      </c>
      <c r="B122" s="32" t="s">
        <v>205</v>
      </c>
      <c r="C122" s="54">
        <v>131.4</v>
      </c>
      <c r="D122" s="54"/>
      <c r="E122" s="54"/>
      <c r="F122" s="57"/>
      <c r="G122" s="57"/>
    </row>
    <row r="123" spans="1:244" ht="63" x14ac:dyDescent="0.25">
      <c r="A123" s="48" t="s">
        <v>206</v>
      </c>
      <c r="B123" s="32" t="s">
        <v>207</v>
      </c>
      <c r="C123" s="54">
        <v>0</v>
      </c>
      <c r="D123" s="54">
        <v>166.7</v>
      </c>
      <c r="E123" s="54">
        <v>166.7</v>
      </c>
      <c r="F123" s="57"/>
      <c r="G123" s="57"/>
    </row>
    <row r="124" spans="1:244" ht="63" x14ac:dyDescent="0.25">
      <c r="A124" s="48" t="s">
        <v>208</v>
      </c>
      <c r="B124" s="32" t="s">
        <v>207</v>
      </c>
      <c r="C124" s="54">
        <v>6.5</v>
      </c>
      <c r="D124" s="54"/>
      <c r="E124" s="54"/>
      <c r="F124" s="57"/>
      <c r="G124" s="57"/>
    </row>
    <row r="125" spans="1:244" ht="63" x14ac:dyDescent="0.25">
      <c r="A125" s="48" t="s">
        <v>209</v>
      </c>
      <c r="B125" s="32" t="s">
        <v>207</v>
      </c>
      <c r="C125" s="54">
        <v>44</v>
      </c>
      <c r="D125" s="54"/>
      <c r="E125" s="54"/>
      <c r="F125" s="57"/>
      <c r="G125" s="57"/>
    </row>
    <row r="126" spans="1:244" s="61" customFormat="1" x14ac:dyDescent="0.25">
      <c r="A126" s="22" t="s">
        <v>210</v>
      </c>
      <c r="B126" s="23" t="s">
        <v>211</v>
      </c>
      <c r="C126" s="24">
        <f t="shared" ref="C126:E126" si="20">C127</f>
        <v>597.70000000000005</v>
      </c>
      <c r="D126" s="24">
        <f t="shared" si="20"/>
        <v>4525.3</v>
      </c>
      <c r="E126" s="24">
        <f t="shared" si="20"/>
        <v>4525.3</v>
      </c>
      <c r="F126" s="25"/>
      <c r="G126" s="25"/>
      <c r="H126" s="26"/>
      <c r="I126" s="26"/>
      <c r="J126" s="26"/>
      <c r="K126" s="60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  <c r="GT126" s="26"/>
      <c r="GU126" s="26"/>
      <c r="GV126" s="26"/>
      <c r="GW126" s="26"/>
      <c r="GX126" s="26"/>
      <c r="GY126" s="26"/>
      <c r="GZ126" s="26"/>
      <c r="HA126" s="26"/>
      <c r="HB126" s="26"/>
      <c r="HC126" s="26"/>
      <c r="HD126" s="26"/>
      <c r="HE126" s="26"/>
      <c r="HF126" s="26"/>
      <c r="HG126" s="26"/>
      <c r="HH126" s="26"/>
      <c r="HI126" s="26"/>
      <c r="HJ126" s="26"/>
      <c r="HK126" s="26"/>
      <c r="HL126" s="26"/>
      <c r="HM126" s="26"/>
      <c r="HN126" s="26"/>
      <c r="HO126" s="26"/>
      <c r="HP126" s="26"/>
      <c r="HQ126" s="26"/>
      <c r="HR126" s="26"/>
      <c r="HS126" s="26"/>
      <c r="HT126" s="26"/>
      <c r="HU126" s="26"/>
      <c r="HV126" s="26"/>
      <c r="HW126" s="26"/>
      <c r="HX126" s="26"/>
      <c r="HY126" s="26"/>
      <c r="HZ126" s="26"/>
      <c r="IA126" s="26"/>
      <c r="IB126" s="26"/>
      <c r="IC126" s="26"/>
      <c r="ID126" s="26"/>
      <c r="IE126" s="26"/>
      <c r="IF126" s="26"/>
      <c r="IG126" s="26"/>
      <c r="IH126" s="26"/>
      <c r="II126" s="26"/>
      <c r="IJ126" s="26"/>
    </row>
    <row r="127" spans="1:244" s="61" customFormat="1" x14ac:dyDescent="0.25">
      <c r="A127" s="48" t="s">
        <v>212</v>
      </c>
      <c r="B127" s="32" t="s">
        <v>213</v>
      </c>
      <c r="C127" s="33">
        <v>597.70000000000005</v>
      </c>
      <c r="D127" s="33">
        <v>4525.3</v>
      </c>
      <c r="E127" s="33">
        <v>4525.3</v>
      </c>
      <c r="F127" s="34"/>
      <c r="G127" s="34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  <c r="GT127" s="26"/>
      <c r="GU127" s="26"/>
      <c r="GV127" s="26"/>
      <c r="GW127" s="26"/>
      <c r="GX127" s="26"/>
      <c r="GY127" s="26"/>
      <c r="GZ127" s="26"/>
      <c r="HA127" s="26"/>
      <c r="HB127" s="26"/>
      <c r="HC127" s="26"/>
      <c r="HD127" s="26"/>
      <c r="HE127" s="26"/>
      <c r="HF127" s="26"/>
      <c r="HG127" s="26"/>
      <c r="HH127" s="26"/>
      <c r="HI127" s="26"/>
      <c r="HJ127" s="26"/>
      <c r="HK127" s="26"/>
      <c r="HL127" s="26"/>
      <c r="HM127" s="26"/>
      <c r="HN127" s="26"/>
      <c r="HO127" s="26"/>
      <c r="HP127" s="26"/>
      <c r="HQ127" s="26"/>
      <c r="HR127" s="26"/>
      <c r="HS127" s="26"/>
      <c r="HT127" s="26"/>
      <c r="HU127" s="26"/>
      <c r="HV127" s="26"/>
      <c r="HW127" s="26"/>
      <c r="HX127" s="26"/>
      <c r="HY127" s="26"/>
      <c r="HZ127" s="26"/>
      <c r="IA127" s="26"/>
      <c r="IB127" s="26"/>
      <c r="IC127" s="26"/>
      <c r="ID127" s="26"/>
      <c r="IE127" s="26"/>
      <c r="IF127" s="26"/>
      <c r="IG127" s="26"/>
      <c r="IH127" s="26"/>
      <c r="II127" s="26"/>
      <c r="IJ127" s="26"/>
    </row>
    <row r="128" spans="1:244" s="61" customFormat="1" x14ac:dyDescent="0.25">
      <c r="A128" s="46" t="s">
        <v>214</v>
      </c>
      <c r="B128" s="47"/>
      <c r="C128" s="24">
        <f>C126+C82+C73+C58+C53+C44</f>
        <v>161182.9</v>
      </c>
      <c r="D128" s="24">
        <f>D126+D82+D73+D58+D53+D44</f>
        <v>150750.20000000001</v>
      </c>
      <c r="E128" s="24">
        <f>E126+E82+E73+E58+E53+E44</f>
        <v>151879.29999999999</v>
      </c>
      <c r="F128" s="25"/>
      <c r="G128" s="25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  <c r="GT128" s="26"/>
      <c r="GU128" s="26"/>
      <c r="GV128" s="26"/>
      <c r="GW128" s="26"/>
      <c r="GX128" s="26"/>
      <c r="GY128" s="26"/>
      <c r="GZ128" s="26"/>
      <c r="HA128" s="26"/>
      <c r="HB128" s="26"/>
      <c r="HC128" s="26"/>
      <c r="HD128" s="26"/>
      <c r="HE128" s="26"/>
      <c r="HF128" s="26"/>
      <c r="HG128" s="26"/>
      <c r="HH128" s="26"/>
      <c r="HI128" s="26"/>
      <c r="HJ128" s="26"/>
      <c r="HK128" s="26"/>
      <c r="HL128" s="26"/>
      <c r="HM128" s="26"/>
      <c r="HN128" s="26"/>
      <c r="HO128" s="26"/>
      <c r="HP128" s="26"/>
      <c r="HQ128" s="26"/>
      <c r="HR128" s="26"/>
      <c r="HS128" s="26"/>
      <c r="HT128" s="26"/>
      <c r="HU128" s="26"/>
      <c r="HV128" s="26"/>
      <c r="HW128" s="26"/>
      <c r="HX128" s="26"/>
      <c r="HY128" s="26"/>
      <c r="HZ128" s="26"/>
      <c r="IA128" s="26"/>
      <c r="IB128" s="26"/>
      <c r="IC128" s="26"/>
      <c r="ID128" s="26"/>
      <c r="IE128" s="26"/>
      <c r="IF128" s="26"/>
      <c r="IG128" s="26"/>
      <c r="IH128" s="26"/>
      <c r="II128" s="26"/>
      <c r="IJ128" s="26"/>
    </row>
    <row r="129" spans="1:244" s="61" customFormat="1" x14ac:dyDescent="0.25">
      <c r="A129" s="22" t="s">
        <v>215</v>
      </c>
      <c r="B129" s="62" t="s">
        <v>216</v>
      </c>
      <c r="C129" s="24">
        <f>C128+C43</f>
        <v>1736993.9999999998</v>
      </c>
      <c r="D129" s="24">
        <f>D128+D43</f>
        <v>1750703.2999999998</v>
      </c>
      <c r="E129" s="24">
        <f>E128+E43</f>
        <v>1801690.1999999997</v>
      </c>
      <c r="F129" s="25"/>
      <c r="G129" s="25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  <c r="GP129" s="26"/>
      <c r="GQ129" s="26"/>
      <c r="GR129" s="26"/>
      <c r="GS129" s="26"/>
      <c r="GT129" s="26"/>
      <c r="GU129" s="26"/>
      <c r="GV129" s="26"/>
      <c r="GW129" s="26"/>
      <c r="GX129" s="26"/>
      <c r="GY129" s="26"/>
      <c r="GZ129" s="26"/>
      <c r="HA129" s="26"/>
      <c r="HB129" s="26"/>
      <c r="HC129" s="26"/>
      <c r="HD129" s="26"/>
      <c r="HE129" s="26"/>
      <c r="HF129" s="26"/>
      <c r="HG129" s="26"/>
      <c r="HH129" s="26"/>
      <c r="HI129" s="26"/>
      <c r="HJ129" s="26"/>
      <c r="HK129" s="26"/>
      <c r="HL129" s="26"/>
      <c r="HM129" s="26"/>
      <c r="HN129" s="26"/>
      <c r="HO129" s="26"/>
      <c r="HP129" s="26"/>
      <c r="HQ129" s="26"/>
      <c r="HR129" s="26"/>
      <c r="HS129" s="26"/>
      <c r="HT129" s="26"/>
      <c r="HU129" s="26"/>
      <c r="HV129" s="26"/>
      <c r="HW129" s="26"/>
      <c r="HX129" s="26"/>
      <c r="HY129" s="26"/>
      <c r="HZ129" s="26"/>
      <c r="IA129" s="26"/>
      <c r="IB129" s="26"/>
      <c r="IC129" s="26"/>
      <c r="ID129" s="26"/>
      <c r="IE129" s="26"/>
      <c r="IF129" s="26"/>
      <c r="IG129" s="26"/>
      <c r="IH129" s="26"/>
      <c r="II129" s="26"/>
      <c r="IJ129" s="26"/>
    </row>
    <row r="130" spans="1:244" s="61" customFormat="1" ht="31.5" x14ac:dyDescent="0.25">
      <c r="A130" s="22" t="s">
        <v>217</v>
      </c>
      <c r="B130" s="62" t="s">
        <v>218</v>
      </c>
      <c r="C130" s="24">
        <f>C131+C135+C187+C231</f>
        <v>3855350.399999999</v>
      </c>
      <c r="D130" s="24">
        <f>D131+D135+D187+D231</f>
        <v>4176568.3999999994</v>
      </c>
      <c r="E130" s="24">
        <f>E131+E135+E187+E231</f>
        <v>3315933.4000000004</v>
      </c>
      <c r="F130" s="25"/>
      <c r="G130" s="25"/>
      <c r="H130" s="26"/>
      <c r="I130" s="26"/>
      <c r="J130" s="60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  <c r="GT130" s="26"/>
      <c r="GU130" s="26"/>
      <c r="GV130" s="26"/>
      <c r="GW130" s="26"/>
      <c r="GX130" s="26"/>
      <c r="GY130" s="26"/>
      <c r="GZ130" s="26"/>
      <c r="HA130" s="26"/>
      <c r="HB130" s="26"/>
      <c r="HC130" s="26"/>
      <c r="HD130" s="26"/>
      <c r="HE130" s="26"/>
      <c r="HF130" s="26"/>
      <c r="HG130" s="26"/>
      <c r="HH130" s="26"/>
      <c r="HI130" s="26"/>
      <c r="HJ130" s="26"/>
      <c r="HK130" s="26"/>
      <c r="HL130" s="26"/>
      <c r="HM130" s="26"/>
      <c r="HN130" s="26"/>
      <c r="HO130" s="26"/>
      <c r="HP130" s="26"/>
      <c r="HQ130" s="26"/>
      <c r="HR130" s="26"/>
      <c r="HS130" s="26"/>
      <c r="HT130" s="26"/>
      <c r="HU130" s="26"/>
      <c r="HV130" s="26"/>
      <c r="HW130" s="26"/>
      <c r="HX130" s="26"/>
      <c r="HY130" s="26"/>
      <c r="HZ130" s="26"/>
      <c r="IA130" s="26"/>
      <c r="IB130" s="26"/>
      <c r="IC130" s="26"/>
      <c r="ID130" s="26"/>
      <c r="IE130" s="26"/>
      <c r="IF130" s="26"/>
      <c r="IG130" s="26"/>
      <c r="IH130" s="26"/>
      <c r="II130" s="26"/>
      <c r="IJ130" s="26"/>
    </row>
    <row r="131" spans="1:244" s="61" customFormat="1" x14ac:dyDescent="0.25">
      <c r="A131" s="22" t="s">
        <v>219</v>
      </c>
      <c r="B131" s="62" t="s">
        <v>220</v>
      </c>
      <c r="C131" s="24">
        <f>C132+C133+C134</f>
        <v>528016.69999999995</v>
      </c>
      <c r="D131" s="24">
        <f t="shared" ref="D131" si="21">D132+D133+D134</f>
        <v>144127</v>
      </c>
      <c r="E131" s="24">
        <f>E132+E133+E134</f>
        <v>150728.4</v>
      </c>
      <c r="F131" s="25"/>
      <c r="G131" s="25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  <c r="HV131" s="26"/>
      <c r="HW131" s="26"/>
      <c r="HX131" s="26"/>
      <c r="HY131" s="26"/>
      <c r="HZ131" s="26"/>
      <c r="IA131" s="26"/>
      <c r="IB131" s="26"/>
      <c r="IC131" s="26"/>
      <c r="ID131" s="26"/>
      <c r="IE131" s="26"/>
      <c r="IF131" s="26"/>
      <c r="IG131" s="26"/>
      <c r="IH131" s="26"/>
      <c r="II131" s="26"/>
      <c r="IJ131" s="26"/>
    </row>
    <row r="132" spans="1:244" s="61" customFormat="1" ht="31.5" x14ac:dyDescent="0.25">
      <c r="A132" s="20" t="s">
        <v>221</v>
      </c>
      <c r="B132" s="32" t="s">
        <v>222</v>
      </c>
      <c r="C132" s="33">
        <v>248026</v>
      </c>
      <c r="D132" s="33">
        <v>100657</v>
      </c>
      <c r="E132" s="33">
        <v>105306</v>
      </c>
      <c r="F132" s="34"/>
      <c r="G132" s="34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  <c r="GT132" s="26"/>
      <c r="GU132" s="26"/>
      <c r="GV132" s="26"/>
      <c r="GW132" s="26"/>
      <c r="GX132" s="26"/>
      <c r="GY132" s="26"/>
      <c r="GZ132" s="26"/>
      <c r="HA132" s="26"/>
      <c r="HB132" s="26"/>
      <c r="HC132" s="26"/>
      <c r="HD132" s="26"/>
      <c r="HE132" s="26"/>
      <c r="HF132" s="26"/>
      <c r="HG132" s="26"/>
      <c r="HH132" s="26"/>
      <c r="HI132" s="26"/>
      <c r="HJ132" s="26"/>
      <c r="HK132" s="26"/>
      <c r="HL132" s="26"/>
      <c r="HM132" s="26"/>
      <c r="HN132" s="26"/>
      <c r="HO132" s="26"/>
      <c r="HP132" s="26"/>
      <c r="HQ132" s="26"/>
      <c r="HR132" s="26"/>
      <c r="HS132" s="26"/>
      <c r="HT132" s="26"/>
      <c r="HU132" s="26"/>
      <c r="HV132" s="26"/>
      <c r="HW132" s="26"/>
      <c r="HX132" s="26"/>
      <c r="HY132" s="26"/>
      <c r="HZ132" s="26"/>
      <c r="IA132" s="26"/>
      <c r="IB132" s="26"/>
      <c r="IC132" s="26"/>
      <c r="ID132" s="26"/>
      <c r="IE132" s="26"/>
      <c r="IF132" s="26"/>
      <c r="IG132" s="26"/>
      <c r="IH132" s="26"/>
      <c r="II132" s="26"/>
      <c r="IJ132" s="26"/>
    </row>
    <row r="133" spans="1:244" s="61" customFormat="1" ht="31.5" x14ac:dyDescent="0.25">
      <c r="A133" s="20" t="s">
        <v>223</v>
      </c>
      <c r="B133" s="32" t="s">
        <v>224</v>
      </c>
      <c r="C133" s="33">
        <v>182575.5</v>
      </c>
      <c r="D133" s="33">
        <v>0</v>
      </c>
      <c r="E133" s="33">
        <v>0</v>
      </c>
      <c r="F133" s="34"/>
      <c r="G133" s="34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  <c r="GP133" s="26"/>
      <c r="GQ133" s="26"/>
      <c r="GR133" s="26"/>
      <c r="GS133" s="26"/>
      <c r="GT133" s="26"/>
      <c r="GU133" s="26"/>
      <c r="GV133" s="26"/>
      <c r="GW133" s="26"/>
      <c r="GX133" s="26"/>
      <c r="GY133" s="26"/>
      <c r="GZ133" s="26"/>
      <c r="HA133" s="26"/>
      <c r="HB133" s="26"/>
      <c r="HC133" s="26"/>
      <c r="HD133" s="26"/>
      <c r="HE133" s="26"/>
      <c r="HF133" s="26"/>
      <c r="HG133" s="26"/>
      <c r="HH133" s="26"/>
      <c r="HI133" s="26"/>
      <c r="HJ133" s="26"/>
      <c r="HK133" s="26"/>
      <c r="HL133" s="26"/>
      <c r="HM133" s="26"/>
      <c r="HN133" s="26"/>
      <c r="HO133" s="26"/>
      <c r="HP133" s="26"/>
      <c r="HQ133" s="26"/>
      <c r="HR133" s="26"/>
      <c r="HS133" s="26"/>
      <c r="HT133" s="26"/>
      <c r="HU133" s="26"/>
      <c r="HV133" s="26"/>
      <c r="HW133" s="26"/>
      <c r="HX133" s="26"/>
      <c r="HY133" s="26"/>
      <c r="HZ133" s="26"/>
      <c r="IA133" s="26"/>
      <c r="IB133" s="26"/>
      <c r="IC133" s="26"/>
      <c r="ID133" s="26"/>
      <c r="IE133" s="26"/>
      <c r="IF133" s="26"/>
      <c r="IG133" s="26"/>
      <c r="IH133" s="26"/>
      <c r="II133" s="26"/>
      <c r="IJ133" s="26"/>
    </row>
    <row r="134" spans="1:244" s="61" customFormat="1" ht="47.25" x14ac:dyDescent="0.25">
      <c r="A134" s="20" t="s">
        <v>225</v>
      </c>
      <c r="B134" s="32" t="s">
        <v>226</v>
      </c>
      <c r="C134" s="33">
        <v>97415.2</v>
      </c>
      <c r="D134" s="33">
        <v>43470</v>
      </c>
      <c r="E134" s="33">
        <v>45422.400000000001</v>
      </c>
      <c r="F134" s="34"/>
      <c r="G134" s="34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  <c r="GT134" s="26"/>
      <c r="GU134" s="26"/>
      <c r="GV134" s="26"/>
      <c r="GW134" s="26"/>
      <c r="GX134" s="26"/>
      <c r="GY134" s="26"/>
      <c r="GZ134" s="26"/>
      <c r="HA134" s="26"/>
      <c r="HB134" s="26"/>
      <c r="HC134" s="26"/>
      <c r="HD134" s="26"/>
      <c r="HE134" s="26"/>
      <c r="HF134" s="26"/>
      <c r="HG134" s="26"/>
      <c r="HH134" s="26"/>
      <c r="HI134" s="26"/>
      <c r="HJ134" s="26"/>
      <c r="HK134" s="26"/>
      <c r="HL134" s="26"/>
      <c r="HM134" s="26"/>
      <c r="HN134" s="26"/>
      <c r="HO134" s="26"/>
      <c r="HP134" s="26"/>
      <c r="HQ134" s="26"/>
      <c r="HR134" s="26"/>
      <c r="HS134" s="26"/>
      <c r="HT134" s="26"/>
      <c r="HU134" s="26"/>
      <c r="HV134" s="26"/>
      <c r="HW134" s="26"/>
      <c r="HX134" s="26"/>
      <c r="HY134" s="26"/>
      <c r="HZ134" s="26"/>
      <c r="IA134" s="26"/>
      <c r="IB134" s="26"/>
      <c r="IC134" s="26"/>
      <c r="ID134" s="26"/>
      <c r="IE134" s="26"/>
      <c r="IF134" s="26"/>
      <c r="IG134" s="26"/>
      <c r="IH134" s="26"/>
      <c r="II134" s="26"/>
      <c r="IJ134" s="26"/>
    </row>
    <row r="135" spans="1:244" s="61" customFormat="1" ht="31.5" x14ac:dyDescent="0.25">
      <c r="A135" s="22" t="s">
        <v>227</v>
      </c>
      <c r="B135" s="23" t="s">
        <v>228</v>
      </c>
      <c r="C135" s="24">
        <f>SUM(C136:C186)</f>
        <v>600054.00000000012</v>
      </c>
      <c r="D135" s="24">
        <f t="shared" ref="D135:E135" si="22">SUM(D136:D186)</f>
        <v>1281616.0000000002</v>
      </c>
      <c r="E135" s="24">
        <f t="shared" si="22"/>
        <v>385582.6999999999</v>
      </c>
      <c r="F135" s="25"/>
      <c r="G135" s="25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  <c r="GT135" s="26"/>
      <c r="GU135" s="26"/>
      <c r="GV135" s="26"/>
      <c r="GW135" s="26"/>
      <c r="GX135" s="26"/>
      <c r="GY135" s="26"/>
      <c r="GZ135" s="26"/>
      <c r="HA135" s="26"/>
      <c r="HB135" s="26"/>
      <c r="HC135" s="26"/>
      <c r="HD135" s="26"/>
      <c r="HE135" s="26"/>
      <c r="HF135" s="26"/>
      <c r="HG135" s="26"/>
      <c r="HH135" s="26"/>
      <c r="HI135" s="26"/>
      <c r="HJ135" s="26"/>
      <c r="HK135" s="26"/>
      <c r="HL135" s="26"/>
      <c r="HM135" s="26"/>
      <c r="HN135" s="26"/>
      <c r="HO135" s="26"/>
      <c r="HP135" s="26"/>
      <c r="HQ135" s="26"/>
      <c r="HR135" s="26"/>
      <c r="HS135" s="26"/>
      <c r="HT135" s="26"/>
      <c r="HU135" s="26"/>
      <c r="HV135" s="26"/>
      <c r="HW135" s="26"/>
      <c r="HX135" s="26"/>
      <c r="HY135" s="26"/>
      <c r="HZ135" s="26"/>
      <c r="IA135" s="26"/>
      <c r="IB135" s="26"/>
      <c r="IC135" s="26"/>
      <c r="ID135" s="26"/>
      <c r="IE135" s="26"/>
      <c r="IF135" s="26"/>
      <c r="IG135" s="26"/>
      <c r="IH135" s="26"/>
      <c r="II135" s="26"/>
      <c r="IJ135" s="26"/>
    </row>
    <row r="136" spans="1:244" s="61" customFormat="1" ht="63" x14ac:dyDescent="0.25">
      <c r="A136" s="20" t="s">
        <v>229</v>
      </c>
      <c r="B136" s="32" t="s">
        <v>230</v>
      </c>
      <c r="C136" s="33">
        <v>135889.9</v>
      </c>
      <c r="D136" s="33">
        <v>105764.5</v>
      </c>
      <c r="E136" s="33">
        <v>88170.7</v>
      </c>
      <c r="F136" s="34"/>
      <c r="G136" s="34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  <c r="HS136" s="26"/>
      <c r="HT136" s="26"/>
      <c r="HU136" s="26"/>
      <c r="HV136" s="26"/>
      <c r="HW136" s="26"/>
      <c r="HX136" s="26"/>
      <c r="HY136" s="26"/>
      <c r="HZ136" s="26"/>
      <c r="IA136" s="26"/>
      <c r="IB136" s="26"/>
      <c r="IC136" s="26"/>
      <c r="ID136" s="26"/>
      <c r="IE136" s="26"/>
      <c r="IF136" s="26"/>
      <c r="IG136" s="26"/>
      <c r="IH136" s="26"/>
      <c r="II136" s="26"/>
      <c r="IJ136" s="26"/>
    </row>
    <row r="137" spans="1:244" s="61" customFormat="1" ht="78.75" x14ac:dyDescent="0.25">
      <c r="A137" s="20" t="s">
        <v>229</v>
      </c>
      <c r="B137" s="32" t="s">
        <v>231</v>
      </c>
      <c r="C137" s="33">
        <v>0</v>
      </c>
      <c r="D137" s="33"/>
      <c r="E137" s="33"/>
      <c r="F137" s="34"/>
      <c r="G137" s="34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26"/>
      <c r="HL137" s="26"/>
      <c r="HM137" s="26"/>
      <c r="HN137" s="26"/>
      <c r="HO137" s="26"/>
      <c r="HP137" s="26"/>
      <c r="HQ137" s="26"/>
      <c r="HR137" s="26"/>
      <c r="HS137" s="26"/>
      <c r="HT137" s="26"/>
      <c r="HU137" s="26"/>
      <c r="HV137" s="26"/>
      <c r="HW137" s="26"/>
      <c r="HX137" s="26"/>
      <c r="HY137" s="26"/>
      <c r="HZ137" s="26"/>
      <c r="IA137" s="26"/>
      <c r="IB137" s="26"/>
      <c r="IC137" s="26"/>
      <c r="ID137" s="26"/>
      <c r="IE137" s="26"/>
      <c r="IF137" s="26"/>
      <c r="IG137" s="26"/>
      <c r="IH137" s="26"/>
      <c r="II137" s="26"/>
      <c r="IJ137" s="26"/>
    </row>
    <row r="138" spans="1:244" s="61" customFormat="1" ht="63" x14ac:dyDescent="0.25">
      <c r="A138" s="20" t="s">
        <v>232</v>
      </c>
      <c r="B138" s="27" t="s">
        <v>233</v>
      </c>
      <c r="C138" s="33">
        <v>5371</v>
      </c>
      <c r="D138" s="33"/>
      <c r="E138" s="33"/>
      <c r="F138" s="34"/>
      <c r="G138" s="34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6"/>
      <c r="FF138" s="26"/>
      <c r="FG138" s="26"/>
      <c r="FH138" s="26"/>
      <c r="FI138" s="26"/>
      <c r="FJ138" s="26"/>
      <c r="FK138" s="26"/>
      <c r="FL138" s="26"/>
      <c r="FM138" s="26"/>
      <c r="FN138" s="26"/>
      <c r="FO138" s="26"/>
      <c r="FP138" s="26"/>
      <c r="FQ138" s="26"/>
      <c r="FR138" s="26"/>
      <c r="FS138" s="26"/>
      <c r="FT138" s="26"/>
      <c r="FU138" s="26"/>
      <c r="FV138" s="26"/>
      <c r="FW138" s="26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  <c r="GT138" s="26"/>
      <c r="GU138" s="26"/>
      <c r="GV138" s="26"/>
      <c r="GW138" s="26"/>
      <c r="GX138" s="26"/>
      <c r="GY138" s="26"/>
      <c r="GZ138" s="26"/>
      <c r="HA138" s="26"/>
      <c r="HB138" s="26"/>
      <c r="HC138" s="26"/>
      <c r="HD138" s="26"/>
      <c r="HE138" s="26"/>
      <c r="HF138" s="26"/>
      <c r="HG138" s="26"/>
      <c r="HH138" s="26"/>
      <c r="HI138" s="26"/>
      <c r="HJ138" s="26"/>
      <c r="HK138" s="26"/>
      <c r="HL138" s="26"/>
      <c r="HM138" s="26"/>
      <c r="HN138" s="26"/>
      <c r="HO138" s="26"/>
      <c r="HP138" s="26"/>
      <c r="HQ138" s="26"/>
      <c r="HR138" s="26"/>
      <c r="HS138" s="26"/>
      <c r="HT138" s="26"/>
      <c r="HU138" s="26"/>
      <c r="HV138" s="26"/>
      <c r="HW138" s="26"/>
      <c r="HX138" s="26"/>
      <c r="HY138" s="26"/>
      <c r="HZ138" s="26"/>
      <c r="IA138" s="26"/>
      <c r="IB138" s="26"/>
      <c r="IC138" s="26"/>
      <c r="ID138" s="26"/>
      <c r="IE138" s="26"/>
      <c r="IF138" s="26"/>
      <c r="IG138" s="26"/>
      <c r="IH138" s="26"/>
      <c r="II138" s="26"/>
      <c r="IJ138" s="26"/>
    </row>
    <row r="139" spans="1:244" s="61" customFormat="1" ht="63" x14ac:dyDescent="0.25">
      <c r="A139" s="20" t="s">
        <v>234</v>
      </c>
      <c r="B139" s="27" t="s">
        <v>233</v>
      </c>
      <c r="C139" s="33">
        <v>0</v>
      </c>
      <c r="D139" s="33">
        <v>5371</v>
      </c>
      <c r="E139" s="33">
        <v>5371</v>
      </c>
      <c r="F139" s="34"/>
      <c r="G139" s="34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  <c r="GT139" s="26"/>
      <c r="GU139" s="26"/>
      <c r="GV139" s="26"/>
      <c r="GW139" s="26"/>
      <c r="GX139" s="26"/>
      <c r="GY139" s="26"/>
      <c r="GZ139" s="26"/>
      <c r="HA139" s="26"/>
      <c r="HB139" s="26"/>
      <c r="HC139" s="26"/>
      <c r="HD139" s="26"/>
      <c r="HE139" s="26"/>
      <c r="HF139" s="26"/>
      <c r="HG139" s="26"/>
      <c r="HH139" s="26"/>
      <c r="HI139" s="26"/>
      <c r="HJ139" s="26"/>
      <c r="HK139" s="26"/>
      <c r="HL139" s="26"/>
      <c r="HM139" s="26"/>
      <c r="HN139" s="26"/>
      <c r="HO139" s="26"/>
      <c r="HP139" s="26"/>
      <c r="HQ139" s="26"/>
      <c r="HR139" s="26"/>
      <c r="HS139" s="26"/>
      <c r="HT139" s="26"/>
      <c r="HU139" s="26"/>
      <c r="HV139" s="26"/>
      <c r="HW139" s="26"/>
      <c r="HX139" s="26"/>
      <c r="HY139" s="26"/>
      <c r="HZ139" s="26"/>
      <c r="IA139" s="26"/>
      <c r="IB139" s="26"/>
      <c r="IC139" s="26"/>
      <c r="ID139" s="26"/>
      <c r="IE139" s="26"/>
      <c r="IF139" s="26"/>
      <c r="IG139" s="26"/>
      <c r="IH139" s="26"/>
      <c r="II139" s="26"/>
      <c r="IJ139" s="26"/>
    </row>
    <row r="140" spans="1:244" s="61" customFormat="1" ht="94.5" x14ac:dyDescent="0.25">
      <c r="A140" s="63" t="s">
        <v>235</v>
      </c>
      <c r="B140" s="27" t="s">
        <v>236</v>
      </c>
      <c r="C140" s="33">
        <v>65486.5</v>
      </c>
      <c r="D140" s="33">
        <v>0</v>
      </c>
      <c r="E140" s="33">
        <v>0</v>
      </c>
      <c r="F140" s="34"/>
      <c r="G140" s="34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  <c r="GP140" s="26"/>
      <c r="GQ140" s="26"/>
      <c r="GR140" s="26"/>
      <c r="GS140" s="26"/>
      <c r="GT140" s="26"/>
      <c r="GU140" s="26"/>
      <c r="GV140" s="26"/>
      <c r="GW140" s="26"/>
      <c r="GX140" s="26"/>
      <c r="GY140" s="26"/>
      <c r="GZ140" s="26"/>
      <c r="HA140" s="26"/>
      <c r="HB140" s="26"/>
      <c r="HC140" s="26"/>
      <c r="HD140" s="26"/>
      <c r="HE140" s="26"/>
      <c r="HF140" s="26"/>
      <c r="HG140" s="26"/>
      <c r="HH140" s="26"/>
      <c r="HI140" s="26"/>
      <c r="HJ140" s="26"/>
      <c r="HK140" s="26"/>
      <c r="HL140" s="26"/>
      <c r="HM140" s="26"/>
      <c r="HN140" s="26"/>
      <c r="HO140" s="26"/>
      <c r="HP140" s="26"/>
      <c r="HQ140" s="26"/>
      <c r="HR140" s="26"/>
      <c r="HS140" s="26"/>
      <c r="HT140" s="26"/>
      <c r="HU140" s="26"/>
      <c r="HV140" s="26"/>
      <c r="HW140" s="26"/>
      <c r="HX140" s="26"/>
      <c r="HY140" s="26"/>
      <c r="HZ140" s="26"/>
      <c r="IA140" s="26"/>
      <c r="IB140" s="26"/>
      <c r="IC140" s="26"/>
      <c r="ID140" s="26"/>
      <c r="IE140" s="26"/>
      <c r="IF140" s="26"/>
      <c r="IG140" s="26"/>
      <c r="IH140" s="26"/>
      <c r="II140" s="26"/>
      <c r="IJ140" s="26"/>
    </row>
    <row r="141" spans="1:244" s="61" customFormat="1" ht="78.75" x14ac:dyDescent="0.25">
      <c r="A141" s="63" t="s">
        <v>237</v>
      </c>
      <c r="B141" s="27" t="s">
        <v>238</v>
      </c>
      <c r="C141" s="33">
        <v>16371.6</v>
      </c>
      <c r="D141" s="33">
        <v>0</v>
      </c>
      <c r="E141" s="33">
        <v>8652.5</v>
      </c>
      <c r="F141" s="34"/>
      <c r="G141" s="34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6"/>
      <c r="FF141" s="26"/>
      <c r="FG141" s="26"/>
      <c r="FH141" s="26"/>
      <c r="FI141" s="26"/>
      <c r="FJ141" s="26"/>
      <c r="FK141" s="26"/>
      <c r="FL141" s="26"/>
      <c r="FM141" s="26"/>
      <c r="FN141" s="26"/>
      <c r="FO141" s="26"/>
      <c r="FP141" s="26"/>
      <c r="FQ141" s="26"/>
      <c r="FR141" s="26"/>
      <c r="FS141" s="26"/>
      <c r="FT141" s="26"/>
      <c r="FU141" s="26"/>
      <c r="FV141" s="26"/>
      <c r="FW141" s="26"/>
      <c r="FX141" s="26"/>
      <c r="FY141" s="26"/>
      <c r="FZ141" s="26"/>
      <c r="GA141" s="26"/>
      <c r="GB141" s="26"/>
      <c r="GC141" s="26"/>
      <c r="GD141" s="26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  <c r="GO141" s="26"/>
      <c r="GP141" s="26"/>
      <c r="GQ141" s="26"/>
      <c r="GR141" s="26"/>
      <c r="GS141" s="26"/>
      <c r="GT141" s="26"/>
      <c r="GU141" s="26"/>
      <c r="GV141" s="26"/>
      <c r="GW141" s="26"/>
      <c r="GX141" s="26"/>
      <c r="GY141" s="26"/>
      <c r="GZ141" s="26"/>
      <c r="HA141" s="26"/>
      <c r="HB141" s="26"/>
      <c r="HC141" s="26"/>
      <c r="HD141" s="26"/>
      <c r="HE141" s="26"/>
      <c r="HF141" s="26"/>
      <c r="HG141" s="26"/>
      <c r="HH141" s="26"/>
      <c r="HI141" s="26"/>
      <c r="HJ141" s="26"/>
      <c r="HK141" s="26"/>
      <c r="HL141" s="26"/>
      <c r="HM141" s="26"/>
      <c r="HN141" s="26"/>
      <c r="HO141" s="26"/>
      <c r="HP141" s="26"/>
      <c r="HQ141" s="26"/>
      <c r="HR141" s="26"/>
      <c r="HS141" s="26"/>
      <c r="HT141" s="26"/>
      <c r="HU141" s="26"/>
      <c r="HV141" s="26"/>
      <c r="HW141" s="26"/>
      <c r="HX141" s="26"/>
      <c r="HY141" s="26"/>
      <c r="HZ141" s="26"/>
      <c r="IA141" s="26"/>
      <c r="IB141" s="26"/>
      <c r="IC141" s="26"/>
      <c r="ID141" s="26"/>
      <c r="IE141" s="26"/>
      <c r="IF141" s="26"/>
      <c r="IG141" s="26"/>
      <c r="IH141" s="26"/>
      <c r="II141" s="26"/>
      <c r="IJ141" s="26"/>
    </row>
    <row r="142" spans="1:244" s="61" customFormat="1" ht="126" x14ac:dyDescent="0.25">
      <c r="A142" s="59" t="s">
        <v>239</v>
      </c>
      <c r="B142" s="56" t="s">
        <v>240</v>
      </c>
      <c r="C142" s="33">
        <v>2822.8</v>
      </c>
      <c r="D142" s="33"/>
      <c r="E142" s="33"/>
      <c r="F142" s="34"/>
      <c r="G142" s="34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  <c r="GT142" s="26"/>
      <c r="GU142" s="26"/>
      <c r="GV142" s="26"/>
      <c r="GW142" s="26"/>
      <c r="GX142" s="26"/>
      <c r="GY142" s="26"/>
      <c r="GZ142" s="26"/>
      <c r="HA142" s="26"/>
      <c r="HB142" s="26"/>
      <c r="HC142" s="26"/>
      <c r="HD142" s="26"/>
      <c r="HE142" s="26"/>
      <c r="HF142" s="26"/>
      <c r="HG142" s="26"/>
      <c r="HH142" s="26"/>
      <c r="HI142" s="26"/>
      <c r="HJ142" s="26"/>
      <c r="HK142" s="26"/>
      <c r="HL142" s="26"/>
      <c r="HM142" s="26"/>
      <c r="HN142" s="26"/>
      <c r="HO142" s="26"/>
      <c r="HP142" s="26"/>
      <c r="HQ142" s="26"/>
      <c r="HR142" s="26"/>
      <c r="HS142" s="26"/>
      <c r="HT142" s="26"/>
      <c r="HU142" s="26"/>
      <c r="HV142" s="26"/>
      <c r="HW142" s="26"/>
      <c r="HX142" s="26"/>
      <c r="HY142" s="26"/>
      <c r="HZ142" s="26"/>
      <c r="IA142" s="26"/>
      <c r="IB142" s="26"/>
      <c r="IC142" s="26"/>
      <c r="ID142" s="26"/>
      <c r="IE142" s="26"/>
      <c r="IF142" s="26"/>
      <c r="IG142" s="26"/>
      <c r="IH142" s="26"/>
      <c r="II142" s="26"/>
      <c r="IJ142" s="26"/>
    </row>
    <row r="143" spans="1:244" s="61" customFormat="1" ht="63" x14ac:dyDescent="0.25">
      <c r="A143" s="20" t="s">
        <v>241</v>
      </c>
      <c r="B143" s="32" t="s">
        <v>242</v>
      </c>
      <c r="C143" s="33">
        <v>6204</v>
      </c>
      <c r="D143" s="33">
        <v>6204</v>
      </c>
      <c r="E143" s="33">
        <v>6190.8</v>
      </c>
      <c r="F143" s="34"/>
      <c r="G143" s="34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26"/>
      <c r="HL143" s="26"/>
      <c r="HM143" s="26"/>
      <c r="HN143" s="26"/>
      <c r="HO143" s="26"/>
      <c r="HP143" s="26"/>
      <c r="HQ143" s="26"/>
      <c r="HR143" s="26"/>
      <c r="HS143" s="26"/>
      <c r="HT143" s="26"/>
      <c r="HU143" s="26"/>
      <c r="HV143" s="26"/>
      <c r="HW143" s="26"/>
      <c r="HX143" s="26"/>
      <c r="HY143" s="26"/>
      <c r="HZ143" s="26"/>
      <c r="IA143" s="26"/>
      <c r="IB143" s="26"/>
      <c r="IC143" s="26"/>
      <c r="ID143" s="26"/>
      <c r="IE143" s="26"/>
      <c r="IF143" s="26"/>
      <c r="IG143" s="26"/>
      <c r="IH143" s="26"/>
      <c r="II143" s="26"/>
      <c r="IJ143" s="26"/>
    </row>
    <row r="144" spans="1:244" s="61" customFormat="1" ht="47.25" x14ac:dyDescent="0.25">
      <c r="A144" s="20" t="s">
        <v>243</v>
      </c>
      <c r="B144" s="32" t="s">
        <v>244</v>
      </c>
      <c r="C144" s="33">
        <v>6777.5</v>
      </c>
      <c r="D144" s="33">
        <v>40581.9</v>
      </c>
      <c r="E144" s="33">
        <v>30258.6</v>
      </c>
      <c r="F144" s="34"/>
      <c r="G144" s="34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26"/>
      <c r="HL144" s="26"/>
      <c r="HM144" s="26"/>
      <c r="HN144" s="26"/>
      <c r="HO144" s="26"/>
      <c r="HP144" s="26"/>
      <c r="HQ144" s="26"/>
      <c r="HR144" s="26"/>
      <c r="HS144" s="26"/>
      <c r="HT144" s="26"/>
      <c r="HU144" s="26"/>
      <c r="HV144" s="26"/>
      <c r="HW144" s="26"/>
      <c r="HX144" s="26"/>
      <c r="HY144" s="26"/>
      <c r="HZ144" s="26"/>
      <c r="IA144" s="26"/>
      <c r="IB144" s="26"/>
      <c r="IC144" s="26"/>
      <c r="ID144" s="26"/>
      <c r="IE144" s="26"/>
      <c r="IF144" s="26"/>
      <c r="IG144" s="26"/>
      <c r="IH144" s="26"/>
      <c r="II144" s="26"/>
      <c r="IJ144" s="26"/>
    </row>
    <row r="145" spans="1:244" s="61" customFormat="1" ht="31.5" x14ac:dyDescent="0.25">
      <c r="A145" s="20" t="s">
        <v>245</v>
      </c>
      <c r="B145" s="32" t="s">
        <v>246</v>
      </c>
      <c r="C145" s="33">
        <v>41666.699999999997</v>
      </c>
      <c r="D145" s="33">
        <v>0</v>
      </c>
      <c r="E145" s="33">
        <v>0</v>
      </c>
      <c r="F145" s="34"/>
      <c r="G145" s="34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  <c r="GT145" s="26"/>
      <c r="GU145" s="26"/>
      <c r="GV145" s="26"/>
      <c r="GW145" s="26"/>
      <c r="GX145" s="26"/>
      <c r="GY145" s="26"/>
      <c r="GZ145" s="26"/>
      <c r="HA145" s="26"/>
      <c r="HB145" s="26"/>
      <c r="HC145" s="26"/>
      <c r="HD145" s="26"/>
      <c r="HE145" s="26"/>
      <c r="HF145" s="26"/>
      <c r="HG145" s="26"/>
      <c r="HH145" s="26"/>
      <c r="HI145" s="26"/>
      <c r="HJ145" s="26"/>
      <c r="HK145" s="26"/>
      <c r="HL145" s="26"/>
      <c r="HM145" s="26"/>
      <c r="HN145" s="26"/>
      <c r="HO145" s="26"/>
      <c r="HP145" s="26"/>
      <c r="HQ145" s="26"/>
      <c r="HR145" s="26"/>
      <c r="HS145" s="26"/>
      <c r="HT145" s="26"/>
      <c r="HU145" s="26"/>
      <c r="HV145" s="26"/>
      <c r="HW145" s="26"/>
      <c r="HX145" s="26"/>
      <c r="HY145" s="26"/>
      <c r="HZ145" s="26"/>
      <c r="IA145" s="26"/>
      <c r="IB145" s="26"/>
      <c r="IC145" s="26"/>
      <c r="ID145" s="26"/>
      <c r="IE145" s="26"/>
      <c r="IF145" s="26"/>
      <c r="IG145" s="26"/>
      <c r="IH145" s="26"/>
      <c r="II145" s="26"/>
      <c r="IJ145" s="26"/>
    </row>
    <row r="146" spans="1:244" s="61" customFormat="1" ht="63" x14ac:dyDescent="0.25">
      <c r="A146" s="20" t="s">
        <v>247</v>
      </c>
      <c r="B146" s="32" t="s">
        <v>248</v>
      </c>
      <c r="C146" s="33">
        <v>37709.300000000003</v>
      </c>
      <c r="D146" s="33"/>
      <c r="E146" s="33"/>
      <c r="F146" s="34"/>
      <c r="G146" s="34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  <c r="EL146" s="26"/>
      <c r="EM146" s="26"/>
      <c r="EN146" s="26"/>
      <c r="EO146" s="26"/>
      <c r="EP146" s="26"/>
      <c r="EQ146" s="26"/>
      <c r="ER146" s="26"/>
      <c r="ES146" s="26"/>
      <c r="ET146" s="26"/>
      <c r="EU146" s="26"/>
      <c r="EV146" s="26"/>
      <c r="EW146" s="26"/>
      <c r="EX146" s="26"/>
      <c r="EY146" s="26"/>
      <c r="EZ146" s="26"/>
      <c r="FA146" s="26"/>
      <c r="FB146" s="26"/>
      <c r="FC146" s="26"/>
      <c r="FD146" s="26"/>
      <c r="FE146" s="26"/>
      <c r="FF146" s="26"/>
      <c r="FG146" s="26"/>
      <c r="FH146" s="26"/>
      <c r="FI146" s="26"/>
      <c r="FJ146" s="26"/>
      <c r="FK146" s="26"/>
      <c r="FL146" s="26"/>
      <c r="FM146" s="26"/>
      <c r="FN146" s="26"/>
      <c r="FO146" s="26"/>
      <c r="FP146" s="26"/>
      <c r="FQ146" s="26"/>
      <c r="FR146" s="26"/>
      <c r="FS146" s="26"/>
      <c r="FT146" s="26"/>
      <c r="FU146" s="26"/>
      <c r="FV146" s="26"/>
      <c r="FW146" s="26"/>
      <c r="FX146" s="26"/>
      <c r="FY146" s="26"/>
      <c r="FZ146" s="26"/>
      <c r="GA146" s="26"/>
      <c r="GB146" s="26"/>
      <c r="GC146" s="26"/>
      <c r="GD146" s="26"/>
      <c r="GE146" s="26"/>
      <c r="GF146" s="26"/>
      <c r="GG146" s="26"/>
      <c r="GH146" s="26"/>
      <c r="GI146" s="26"/>
      <c r="GJ146" s="26"/>
      <c r="GK146" s="26"/>
      <c r="GL146" s="26"/>
      <c r="GM146" s="26"/>
      <c r="GN146" s="26"/>
      <c r="GO146" s="26"/>
      <c r="GP146" s="26"/>
      <c r="GQ146" s="26"/>
      <c r="GR146" s="26"/>
      <c r="GS146" s="26"/>
      <c r="GT146" s="26"/>
      <c r="GU146" s="26"/>
      <c r="GV146" s="26"/>
      <c r="GW146" s="26"/>
      <c r="GX146" s="26"/>
      <c r="GY146" s="26"/>
      <c r="GZ146" s="26"/>
      <c r="HA146" s="26"/>
      <c r="HB146" s="26"/>
      <c r="HC146" s="26"/>
      <c r="HD146" s="26"/>
      <c r="HE146" s="26"/>
      <c r="HF146" s="26"/>
      <c r="HG146" s="26"/>
      <c r="HH146" s="26"/>
      <c r="HI146" s="26"/>
      <c r="HJ146" s="26"/>
      <c r="HK146" s="26"/>
      <c r="HL146" s="26"/>
      <c r="HM146" s="26"/>
      <c r="HN146" s="26"/>
      <c r="HO146" s="26"/>
      <c r="HP146" s="26"/>
      <c r="HQ146" s="26"/>
      <c r="HR146" s="26"/>
      <c r="HS146" s="26"/>
      <c r="HT146" s="26"/>
      <c r="HU146" s="26"/>
      <c r="HV146" s="26"/>
      <c r="HW146" s="26"/>
      <c r="HX146" s="26"/>
      <c r="HY146" s="26"/>
      <c r="HZ146" s="26"/>
      <c r="IA146" s="26"/>
      <c r="IB146" s="26"/>
      <c r="IC146" s="26"/>
      <c r="ID146" s="26"/>
      <c r="IE146" s="26"/>
      <c r="IF146" s="26"/>
      <c r="IG146" s="26"/>
      <c r="IH146" s="26"/>
      <c r="II146" s="26"/>
      <c r="IJ146" s="26"/>
    </row>
    <row r="147" spans="1:244" s="61" customFormat="1" ht="47.25" x14ac:dyDescent="0.25">
      <c r="A147" s="20" t="s">
        <v>249</v>
      </c>
      <c r="B147" s="27" t="s">
        <v>250</v>
      </c>
      <c r="C147" s="33">
        <v>3360.8</v>
      </c>
      <c r="D147" s="33">
        <v>0</v>
      </c>
      <c r="E147" s="33">
        <v>0</v>
      </c>
      <c r="F147" s="34"/>
      <c r="G147" s="34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  <c r="EL147" s="26"/>
      <c r="EM147" s="26"/>
      <c r="EN147" s="26"/>
      <c r="EO147" s="26"/>
      <c r="EP147" s="26"/>
      <c r="EQ147" s="26"/>
      <c r="ER147" s="26"/>
      <c r="ES147" s="26"/>
      <c r="ET147" s="26"/>
      <c r="EU147" s="26"/>
      <c r="EV147" s="26"/>
      <c r="EW147" s="26"/>
      <c r="EX147" s="26"/>
      <c r="EY147" s="26"/>
      <c r="EZ147" s="26"/>
      <c r="FA147" s="26"/>
      <c r="FB147" s="26"/>
      <c r="FC147" s="26"/>
      <c r="FD147" s="26"/>
      <c r="FE147" s="26"/>
      <c r="FF147" s="26"/>
      <c r="FG147" s="26"/>
      <c r="FH147" s="26"/>
      <c r="FI147" s="26"/>
      <c r="FJ147" s="26"/>
      <c r="FK147" s="26"/>
      <c r="FL147" s="26"/>
      <c r="FM147" s="26"/>
      <c r="FN147" s="26"/>
      <c r="FO147" s="26"/>
      <c r="FP147" s="26"/>
      <c r="FQ147" s="26"/>
      <c r="FR147" s="26"/>
      <c r="FS147" s="26"/>
      <c r="FT147" s="26"/>
      <c r="FU147" s="26"/>
      <c r="FV147" s="26"/>
      <c r="FW147" s="26"/>
      <c r="FX147" s="26"/>
      <c r="FY147" s="26"/>
      <c r="FZ147" s="26"/>
      <c r="GA147" s="26"/>
      <c r="GB147" s="26"/>
      <c r="GC147" s="26"/>
      <c r="GD147" s="26"/>
      <c r="GE147" s="26"/>
      <c r="GF147" s="26"/>
      <c r="GG147" s="26"/>
      <c r="GH147" s="26"/>
      <c r="GI147" s="26"/>
      <c r="GJ147" s="26"/>
      <c r="GK147" s="26"/>
      <c r="GL147" s="26"/>
      <c r="GM147" s="26"/>
      <c r="GN147" s="26"/>
      <c r="GO147" s="26"/>
      <c r="GP147" s="26"/>
      <c r="GQ147" s="26"/>
      <c r="GR147" s="26"/>
      <c r="GS147" s="26"/>
      <c r="GT147" s="26"/>
      <c r="GU147" s="26"/>
      <c r="GV147" s="26"/>
      <c r="GW147" s="26"/>
      <c r="GX147" s="26"/>
      <c r="GY147" s="26"/>
      <c r="GZ147" s="26"/>
      <c r="HA147" s="26"/>
      <c r="HB147" s="26"/>
      <c r="HC147" s="26"/>
      <c r="HD147" s="26"/>
      <c r="HE147" s="26"/>
      <c r="HF147" s="26"/>
      <c r="HG147" s="26"/>
      <c r="HH147" s="26"/>
      <c r="HI147" s="26"/>
      <c r="HJ147" s="26"/>
      <c r="HK147" s="26"/>
      <c r="HL147" s="26"/>
      <c r="HM147" s="26"/>
      <c r="HN147" s="26"/>
      <c r="HO147" s="26"/>
      <c r="HP147" s="26"/>
      <c r="HQ147" s="26"/>
      <c r="HR147" s="26"/>
      <c r="HS147" s="26"/>
      <c r="HT147" s="26"/>
      <c r="HU147" s="26"/>
      <c r="HV147" s="26"/>
      <c r="HW147" s="26"/>
      <c r="HX147" s="26"/>
      <c r="HY147" s="26"/>
      <c r="HZ147" s="26"/>
      <c r="IA147" s="26"/>
      <c r="IB147" s="26"/>
      <c r="IC147" s="26"/>
      <c r="ID147" s="26"/>
      <c r="IE147" s="26"/>
      <c r="IF147" s="26"/>
      <c r="IG147" s="26"/>
      <c r="IH147" s="26"/>
      <c r="II147" s="26"/>
      <c r="IJ147" s="26"/>
    </row>
    <row r="148" spans="1:244" s="61" customFormat="1" ht="94.5" x14ac:dyDescent="0.25">
      <c r="A148" s="20" t="s">
        <v>251</v>
      </c>
      <c r="B148" s="27" t="s">
        <v>252</v>
      </c>
      <c r="C148" s="33">
        <v>690.1</v>
      </c>
      <c r="D148" s="33">
        <v>993.3</v>
      </c>
      <c r="E148" s="33">
        <v>988.5</v>
      </c>
      <c r="F148" s="34"/>
      <c r="G148" s="34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6"/>
      <c r="FF148" s="26"/>
      <c r="FG148" s="26"/>
      <c r="FH148" s="26"/>
      <c r="FI148" s="26"/>
      <c r="FJ148" s="26"/>
      <c r="FK148" s="26"/>
      <c r="FL148" s="26"/>
      <c r="FM148" s="26"/>
      <c r="FN148" s="26"/>
      <c r="FO148" s="26"/>
      <c r="FP148" s="26"/>
      <c r="FQ148" s="26"/>
      <c r="FR148" s="26"/>
      <c r="FS148" s="26"/>
      <c r="FT148" s="26"/>
      <c r="FU148" s="26"/>
      <c r="FV148" s="26"/>
      <c r="FW148" s="26"/>
      <c r="FX148" s="26"/>
      <c r="FY148" s="26"/>
      <c r="FZ148" s="26"/>
      <c r="GA148" s="26"/>
      <c r="GB148" s="26"/>
      <c r="GC148" s="26"/>
      <c r="GD148" s="26"/>
      <c r="GE148" s="26"/>
      <c r="GF148" s="26"/>
      <c r="GG148" s="26"/>
      <c r="GH148" s="26"/>
      <c r="GI148" s="26"/>
      <c r="GJ148" s="26"/>
      <c r="GK148" s="26"/>
      <c r="GL148" s="26"/>
      <c r="GM148" s="26"/>
      <c r="GN148" s="26"/>
      <c r="GO148" s="26"/>
      <c r="GP148" s="26"/>
      <c r="GQ148" s="26"/>
      <c r="GR148" s="26"/>
      <c r="GS148" s="26"/>
      <c r="GT148" s="26"/>
      <c r="GU148" s="26"/>
      <c r="GV148" s="26"/>
      <c r="GW148" s="26"/>
      <c r="GX148" s="26"/>
      <c r="GY148" s="26"/>
      <c r="GZ148" s="26"/>
      <c r="HA148" s="26"/>
      <c r="HB148" s="26"/>
      <c r="HC148" s="26"/>
      <c r="HD148" s="26"/>
      <c r="HE148" s="26"/>
      <c r="HF148" s="26"/>
      <c r="HG148" s="26"/>
      <c r="HH148" s="26"/>
      <c r="HI148" s="26"/>
      <c r="HJ148" s="26"/>
      <c r="HK148" s="26"/>
      <c r="HL148" s="26"/>
      <c r="HM148" s="26"/>
      <c r="HN148" s="26"/>
      <c r="HO148" s="26"/>
      <c r="HP148" s="26"/>
      <c r="HQ148" s="26"/>
      <c r="HR148" s="26"/>
      <c r="HS148" s="26"/>
      <c r="HT148" s="26"/>
      <c r="HU148" s="26"/>
      <c r="HV148" s="26"/>
      <c r="HW148" s="26"/>
      <c r="HX148" s="26"/>
      <c r="HY148" s="26"/>
      <c r="HZ148" s="26"/>
      <c r="IA148" s="26"/>
      <c r="IB148" s="26"/>
      <c r="IC148" s="26"/>
      <c r="ID148" s="26"/>
      <c r="IE148" s="26"/>
      <c r="IF148" s="26"/>
      <c r="IG148" s="26"/>
      <c r="IH148" s="26"/>
      <c r="II148" s="26"/>
      <c r="IJ148" s="26"/>
    </row>
    <row r="149" spans="1:244" ht="63" x14ac:dyDescent="0.25">
      <c r="A149" s="64" t="s">
        <v>253</v>
      </c>
      <c r="B149" s="65" t="s">
        <v>254</v>
      </c>
      <c r="C149" s="33">
        <v>0</v>
      </c>
      <c r="D149" s="33">
        <v>10508.8</v>
      </c>
      <c r="E149" s="33">
        <v>0</v>
      </c>
      <c r="F149" s="34"/>
      <c r="G149" s="34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  <c r="GP149" s="26"/>
      <c r="GQ149" s="26"/>
      <c r="GR149" s="26"/>
      <c r="GS149" s="26"/>
      <c r="GT149" s="26"/>
      <c r="GU149" s="26"/>
      <c r="GV149" s="26"/>
      <c r="GW149" s="26"/>
      <c r="GX149" s="26"/>
      <c r="GY149" s="26"/>
      <c r="GZ149" s="26"/>
      <c r="HA149" s="26"/>
      <c r="HB149" s="26"/>
      <c r="HC149" s="26"/>
      <c r="HD149" s="26"/>
      <c r="HE149" s="26"/>
      <c r="HF149" s="26"/>
      <c r="HG149" s="26"/>
      <c r="HH149" s="26"/>
      <c r="HI149" s="26"/>
      <c r="HJ149" s="26"/>
      <c r="HK149" s="26"/>
      <c r="HL149" s="26"/>
      <c r="HM149" s="26"/>
      <c r="HN149" s="26"/>
      <c r="HO149" s="26"/>
      <c r="HP149" s="26"/>
      <c r="HQ149" s="26"/>
      <c r="HR149" s="26"/>
      <c r="HS149" s="26"/>
      <c r="HT149" s="26"/>
      <c r="HU149" s="26"/>
      <c r="HV149" s="26"/>
      <c r="HW149" s="26"/>
      <c r="HX149" s="26"/>
      <c r="HY149" s="26"/>
      <c r="HZ149" s="26"/>
      <c r="IA149" s="26"/>
      <c r="IB149" s="26"/>
      <c r="IC149" s="26"/>
      <c r="ID149" s="26"/>
      <c r="IE149" s="26"/>
      <c r="IF149" s="26"/>
      <c r="IG149" s="26"/>
      <c r="IH149" s="26"/>
      <c r="II149" s="26"/>
      <c r="IJ149" s="26"/>
    </row>
    <row r="150" spans="1:244" ht="47.25" x14ac:dyDescent="0.25">
      <c r="A150" s="64" t="s">
        <v>253</v>
      </c>
      <c r="B150" s="66" t="s">
        <v>255</v>
      </c>
      <c r="C150" s="33">
        <v>0</v>
      </c>
      <c r="D150" s="33">
        <v>0</v>
      </c>
      <c r="E150" s="33">
        <v>3000</v>
      </c>
      <c r="F150" s="34"/>
      <c r="G150" s="34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6"/>
      <c r="FX150" s="26"/>
      <c r="FY150" s="26"/>
      <c r="FZ150" s="26"/>
      <c r="GA150" s="26"/>
      <c r="GB150" s="26"/>
      <c r="GC150" s="26"/>
      <c r="GD150" s="26"/>
      <c r="GE150" s="26"/>
      <c r="GF150" s="26"/>
      <c r="GG150" s="26"/>
      <c r="GH150" s="26"/>
      <c r="GI150" s="26"/>
      <c r="GJ150" s="26"/>
      <c r="GK150" s="26"/>
      <c r="GL150" s="26"/>
      <c r="GM150" s="26"/>
      <c r="GN150" s="26"/>
      <c r="GO150" s="26"/>
      <c r="GP150" s="26"/>
      <c r="GQ150" s="26"/>
      <c r="GR150" s="26"/>
      <c r="GS150" s="26"/>
      <c r="GT150" s="26"/>
      <c r="GU150" s="26"/>
      <c r="GV150" s="26"/>
      <c r="GW150" s="26"/>
      <c r="GX150" s="26"/>
      <c r="GY150" s="26"/>
      <c r="GZ150" s="26"/>
      <c r="HA150" s="26"/>
      <c r="HB150" s="26"/>
      <c r="HC150" s="26"/>
      <c r="HD150" s="26"/>
      <c r="HE150" s="26"/>
      <c r="HF150" s="26"/>
      <c r="HG150" s="26"/>
      <c r="HH150" s="26"/>
      <c r="HI150" s="26"/>
      <c r="HJ150" s="26"/>
      <c r="HK150" s="26"/>
      <c r="HL150" s="26"/>
      <c r="HM150" s="26"/>
      <c r="HN150" s="26"/>
      <c r="HO150" s="26"/>
      <c r="HP150" s="26"/>
      <c r="HQ150" s="26"/>
      <c r="HR150" s="26"/>
      <c r="HS150" s="26"/>
      <c r="HT150" s="26"/>
      <c r="HU150" s="26"/>
      <c r="HV150" s="26"/>
      <c r="HW150" s="26"/>
      <c r="HX150" s="26"/>
      <c r="HY150" s="26"/>
      <c r="HZ150" s="26"/>
      <c r="IA150" s="26"/>
      <c r="IB150" s="26"/>
      <c r="IC150" s="26"/>
      <c r="ID150" s="26"/>
      <c r="IE150" s="26"/>
      <c r="IF150" s="26"/>
      <c r="IG150" s="26"/>
      <c r="IH150" s="26"/>
      <c r="II150" s="26"/>
      <c r="IJ150" s="26"/>
    </row>
    <row r="151" spans="1:244" s="61" customFormat="1" ht="31.5" x14ac:dyDescent="0.25">
      <c r="A151" s="67" t="s">
        <v>256</v>
      </c>
      <c r="B151" s="66" t="s">
        <v>257</v>
      </c>
      <c r="C151" s="33">
        <v>56545.599999999999</v>
      </c>
      <c r="D151" s="33">
        <v>63109.3</v>
      </c>
      <c r="E151" s="33">
        <v>66038.899999999994</v>
      </c>
      <c r="F151" s="34"/>
      <c r="G151" s="34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26"/>
      <c r="HP151" s="26"/>
      <c r="HQ151" s="26"/>
      <c r="HR151" s="26"/>
      <c r="HS151" s="26"/>
      <c r="HT151" s="26"/>
      <c r="HU151" s="26"/>
      <c r="HV151" s="26"/>
      <c r="HW151" s="26"/>
      <c r="HX151" s="26"/>
      <c r="HY151" s="26"/>
      <c r="HZ151" s="26"/>
      <c r="IA151" s="26"/>
      <c r="IB151" s="26"/>
      <c r="IC151" s="26"/>
      <c r="ID151" s="26"/>
      <c r="IE151" s="26"/>
      <c r="IF151" s="26"/>
      <c r="IG151" s="26"/>
      <c r="IH151" s="26"/>
      <c r="II151" s="26"/>
      <c r="IJ151" s="26"/>
    </row>
    <row r="152" spans="1:244" s="61" customFormat="1" ht="47.25" x14ac:dyDescent="0.25">
      <c r="A152" s="67" t="s">
        <v>256</v>
      </c>
      <c r="B152" s="50" t="s">
        <v>258</v>
      </c>
      <c r="C152" s="33">
        <v>0</v>
      </c>
      <c r="D152" s="33">
        <v>4468.3</v>
      </c>
      <c r="E152" s="33">
        <v>0</v>
      </c>
      <c r="F152" s="34"/>
      <c r="G152" s="34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  <c r="GU152" s="26"/>
      <c r="GV152" s="26"/>
      <c r="GW152" s="26"/>
      <c r="GX152" s="26"/>
      <c r="GY152" s="26"/>
      <c r="GZ152" s="26"/>
      <c r="HA152" s="26"/>
      <c r="HB152" s="26"/>
      <c r="HC152" s="26"/>
      <c r="HD152" s="26"/>
      <c r="HE152" s="26"/>
      <c r="HF152" s="26"/>
      <c r="HG152" s="26"/>
      <c r="HH152" s="26"/>
      <c r="HI152" s="26"/>
      <c r="HJ152" s="26"/>
      <c r="HK152" s="26"/>
      <c r="HL152" s="26"/>
      <c r="HM152" s="26"/>
      <c r="HN152" s="26"/>
      <c r="HO152" s="26"/>
      <c r="HP152" s="26"/>
      <c r="HQ152" s="26"/>
      <c r="HR152" s="26"/>
      <c r="HS152" s="26"/>
      <c r="HT152" s="26"/>
      <c r="HU152" s="26"/>
      <c r="HV152" s="26"/>
      <c r="HW152" s="26"/>
      <c r="HX152" s="26"/>
      <c r="HY152" s="26"/>
      <c r="HZ152" s="26"/>
      <c r="IA152" s="26"/>
      <c r="IB152" s="26"/>
      <c r="IC152" s="26"/>
      <c r="ID152" s="26"/>
      <c r="IE152" s="26"/>
      <c r="IF152" s="26"/>
      <c r="IG152" s="26"/>
      <c r="IH152" s="26"/>
      <c r="II152" s="26"/>
      <c r="IJ152" s="26"/>
    </row>
    <row r="153" spans="1:244" s="61" customFormat="1" ht="63" x14ac:dyDescent="0.25">
      <c r="A153" s="20" t="s">
        <v>259</v>
      </c>
      <c r="B153" s="50" t="s">
        <v>260</v>
      </c>
      <c r="C153" s="33">
        <v>0</v>
      </c>
      <c r="D153" s="33">
        <v>859000</v>
      </c>
      <c r="E153" s="33"/>
      <c r="F153" s="34"/>
      <c r="G153" s="34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  <c r="ET153" s="26"/>
      <c r="EU153" s="26"/>
      <c r="EV153" s="26"/>
      <c r="EW153" s="26"/>
      <c r="EX153" s="26"/>
      <c r="EY153" s="26"/>
      <c r="EZ153" s="26"/>
      <c r="FA153" s="26"/>
      <c r="FB153" s="26"/>
      <c r="FC153" s="26"/>
      <c r="FD153" s="26"/>
      <c r="FE153" s="26"/>
      <c r="FF153" s="26"/>
      <c r="FG153" s="26"/>
      <c r="FH153" s="26"/>
      <c r="FI153" s="26"/>
      <c r="FJ153" s="26"/>
      <c r="FK153" s="26"/>
      <c r="FL153" s="26"/>
      <c r="FM153" s="26"/>
      <c r="FN153" s="26"/>
      <c r="FO153" s="26"/>
      <c r="FP153" s="26"/>
      <c r="FQ153" s="26"/>
      <c r="FR153" s="26"/>
      <c r="FS153" s="26"/>
      <c r="FT153" s="26"/>
      <c r="FU153" s="26"/>
      <c r="FV153" s="26"/>
      <c r="FW153" s="26"/>
      <c r="FX153" s="26"/>
      <c r="FY153" s="26"/>
      <c r="FZ153" s="26"/>
      <c r="GA153" s="26"/>
      <c r="GB153" s="26"/>
      <c r="GC153" s="26"/>
      <c r="GD153" s="26"/>
      <c r="GE153" s="26"/>
      <c r="GF153" s="26"/>
      <c r="GG153" s="26"/>
      <c r="GH153" s="26"/>
      <c r="GI153" s="26"/>
      <c r="GJ153" s="26"/>
      <c r="GK153" s="26"/>
      <c r="GL153" s="26"/>
      <c r="GM153" s="26"/>
      <c r="GN153" s="26"/>
      <c r="GO153" s="26"/>
      <c r="GP153" s="26"/>
      <c r="GQ153" s="26"/>
      <c r="GR153" s="26"/>
      <c r="GS153" s="26"/>
      <c r="GT153" s="26"/>
      <c r="GU153" s="26"/>
      <c r="GV153" s="26"/>
      <c r="GW153" s="26"/>
      <c r="GX153" s="26"/>
      <c r="GY153" s="26"/>
      <c r="GZ153" s="26"/>
      <c r="HA153" s="26"/>
      <c r="HB153" s="26"/>
      <c r="HC153" s="26"/>
      <c r="HD153" s="26"/>
      <c r="HE153" s="26"/>
      <c r="HF153" s="26"/>
      <c r="HG153" s="26"/>
      <c r="HH153" s="26"/>
      <c r="HI153" s="26"/>
      <c r="HJ153" s="26"/>
      <c r="HK153" s="26"/>
      <c r="HL153" s="26"/>
      <c r="HM153" s="26"/>
      <c r="HN153" s="26"/>
      <c r="HO153" s="26"/>
      <c r="HP153" s="26"/>
      <c r="HQ153" s="26"/>
      <c r="HR153" s="26"/>
      <c r="HS153" s="26"/>
      <c r="HT153" s="26"/>
      <c r="HU153" s="26"/>
      <c r="HV153" s="26"/>
      <c r="HW153" s="26"/>
      <c r="HX153" s="26"/>
      <c r="HY153" s="26"/>
      <c r="HZ153" s="26"/>
      <c r="IA153" s="26"/>
      <c r="IB153" s="26"/>
      <c r="IC153" s="26"/>
      <c r="ID153" s="26"/>
      <c r="IE153" s="26"/>
      <c r="IF153" s="26"/>
      <c r="IG153" s="26"/>
      <c r="IH153" s="26"/>
      <c r="II153" s="26"/>
      <c r="IJ153" s="26"/>
    </row>
    <row r="154" spans="1:244" s="61" customFormat="1" ht="47.25" x14ac:dyDescent="0.25">
      <c r="A154" s="20" t="s">
        <v>259</v>
      </c>
      <c r="B154" s="27" t="s">
        <v>261</v>
      </c>
      <c r="C154" s="33">
        <v>43000</v>
      </c>
      <c r="D154" s="33">
        <v>47500</v>
      </c>
      <c r="E154" s="33">
        <v>43000</v>
      </c>
      <c r="F154" s="34"/>
      <c r="G154" s="34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  <c r="ET154" s="26"/>
      <c r="EU154" s="26"/>
      <c r="EV154" s="26"/>
      <c r="EW154" s="26"/>
      <c r="EX154" s="26"/>
      <c r="EY154" s="26"/>
      <c r="EZ154" s="26"/>
      <c r="FA154" s="26"/>
      <c r="FB154" s="26"/>
      <c r="FC154" s="26"/>
      <c r="FD154" s="26"/>
      <c r="FE154" s="26"/>
      <c r="FF154" s="26"/>
      <c r="FG154" s="26"/>
      <c r="FH154" s="26"/>
      <c r="FI154" s="26"/>
      <c r="FJ154" s="26"/>
      <c r="FK154" s="26"/>
      <c r="FL154" s="26"/>
      <c r="FM154" s="26"/>
      <c r="FN154" s="26"/>
      <c r="FO154" s="26"/>
      <c r="FP154" s="26"/>
      <c r="FQ154" s="26"/>
      <c r="FR154" s="26"/>
      <c r="FS154" s="26"/>
      <c r="FT154" s="26"/>
      <c r="FU154" s="26"/>
      <c r="FV154" s="26"/>
      <c r="FW154" s="26"/>
      <c r="FX154" s="26"/>
      <c r="FY154" s="26"/>
      <c r="FZ154" s="26"/>
      <c r="GA154" s="26"/>
      <c r="GB154" s="26"/>
      <c r="GC154" s="26"/>
      <c r="GD154" s="26"/>
      <c r="GE154" s="26"/>
      <c r="GF154" s="26"/>
      <c r="GG154" s="26"/>
      <c r="GH154" s="26"/>
      <c r="GI154" s="26"/>
      <c r="GJ154" s="26"/>
      <c r="GK154" s="26"/>
      <c r="GL154" s="26"/>
      <c r="GM154" s="26"/>
      <c r="GN154" s="26"/>
      <c r="GO154" s="26"/>
      <c r="GP154" s="26"/>
      <c r="GQ154" s="26"/>
      <c r="GR154" s="26"/>
      <c r="GS154" s="26"/>
      <c r="GT154" s="26"/>
      <c r="GU154" s="26"/>
      <c r="GV154" s="26"/>
      <c r="GW154" s="26"/>
      <c r="GX154" s="26"/>
      <c r="GY154" s="26"/>
      <c r="GZ154" s="26"/>
      <c r="HA154" s="26"/>
      <c r="HB154" s="26"/>
      <c r="HC154" s="26"/>
      <c r="HD154" s="26"/>
      <c r="HE154" s="26"/>
      <c r="HF154" s="26"/>
      <c r="HG154" s="26"/>
      <c r="HH154" s="26"/>
      <c r="HI154" s="26"/>
      <c r="HJ154" s="26"/>
      <c r="HK154" s="26"/>
      <c r="HL154" s="26"/>
      <c r="HM154" s="26"/>
      <c r="HN154" s="26"/>
      <c r="HO154" s="26"/>
      <c r="HP154" s="26"/>
      <c r="HQ154" s="26"/>
      <c r="HR154" s="26"/>
      <c r="HS154" s="26"/>
      <c r="HT154" s="26"/>
      <c r="HU154" s="26"/>
      <c r="HV154" s="26"/>
      <c r="HW154" s="26"/>
      <c r="HX154" s="26"/>
      <c r="HY154" s="26"/>
      <c r="HZ154" s="26"/>
      <c r="IA154" s="26"/>
      <c r="IB154" s="26"/>
      <c r="IC154" s="26"/>
      <c r="ID154" s="26"/>
      <c r="IE154" s="26"/>
      <c r="IF154" s="26"/>
      <c r="IG154" s="26"/>
      <c r="IH154" s="26"/>
      <c r="II154" s="26"/>
      <c r="IJ154" s="26"/>
    </row>
    <row r="155" spans="1:244" s="61" customFormat="1" ht="63" x14ac:dyDescent="0.25">
      <c r="A155" s="20" t="s">
        <v>259</v>
      </c>
      <c r="B155" s="27" t="s">
        <v>262</v>
      </c>
      <c r="C155" s="33">
        <v>0</v>
      </c>
      <c r="D155" s="33">
        <v>0</v>
      </c>
      <c r="E155" s="33">
        <v>0</v>
      </c>
      <c r="F155" s="34"/>
      <c r="G155" s="34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6"/>
      <c r="FF155" s="26"/>
      <c r="FG155" s="26"/>
      <c r="FH155" s="26"/>
      <c r="FI155" s="26"/>
      <c r="FJ155" s="26"/>
      <c r="FK155" s="26"/>
      <c r="FL155" s="26"/>
      <c r="FM155" s="26"/>
      <c r="FN155" s="26"/>
      <c r="FO155" s="26"/>
      <c r="FP155" s="26"/>
      <c r="FQ155" s="26"/>
      <c r="FR155" s="26"/>
      <c r="FS155" s="26"/>
      <c r="FT155" s="26"/>
      <c r="FU155" s="26"/>
      <c r="FV155" s="26"/>
      <c r="FW155" s="26"/>
      <c r="FX155" s="26"/>
      <c r="FY155" s="26"/>
      <c r="FZ155" s="26"/>
      <c r="GA155" s="26"/>
      <c r="GB155" s="26"/>
      <c r="GC155" s="26"/>
      <c r="GD155" s="26"/>
      <c r="GE155" s="26"/>
      <c r="GF155" s="26"/>
      <c r="GG155" s="26"/>
      <c r="GH155" s="26"/>
      <c r="GI155" s="26"/>
      <c r="GJ155" s="26"/>
      <c r="GK155" s="26"/>
      <c r="GL155" s="26"/>
      <c r="GM155" s="26"/>
      <c r="GN155" s="26"/>
      <c r="GO155" s="26"/>
      <c r="GP155" s="26"/>
      <c r="GQ155" s="26"/>
      <c r="GR155" s="26"/>
      <c r="GS155" s="26"/>
      <c r="GT155" s="26"/>
      <c r="GU155" s="26"/>
      <c r="GV155" s="26"/>
      <c r="GW155" s="26"/>
      <c r="GX155" s="26"/>
      <c r="GY155" s="26"/>
      <c r="GZ155" s="26"/>
      <c r="HA155" s="26"/>
      <c r="HB155" s="26"/>
      <c r="HC155" s="26"/>
      <c r="HD155" s="26"/>
      <c r="HE155" s="26"/>
      <c r="HF155" s="26"/>
      <c r="HG155" s="26"/>
      <c r="HH155" s="26"/>
      <c r="HI155" s="26"/>
      <c r="HJ155" s="26"/>
      <c r="HK155" s="26"/>
      <c r="HL155" s="26"/>
      <c r="HM155" s="26"/>
      <c r="HN155" s="26"/>
      <c r="HO155" s="26"/>
      <c r="HP155" s="26"/>
      <c r="HQ155" s="26"/>
      <c r="HR155" s="26"/>
      <c r="HS155" s="26"/>
      <c r="HT155" s="26"/>
      <c r="HU155" s="26"/>
      <c r="HV155" s="26"/>
      <c r="HW155" s="26"/>
      <c r="HX155" s="26"/>
      <c r="HY155" s="26"/>
      <c r="HZ155" s="26"/>
      <c r="IA155" s="26"/>
      <c r="IB155" s="26"/>
      <c r="IC155" s="26"/>
      <c r="ID155" s="26"/>
      <c r="IE155" s="26"/>
      <c r="IF155" s="26"/>
      <c r="IG155" s="26"/>
      <c r="IH155" s="26"/>
      <c r="II155" s="26"/>
      <c r="IJ155" s="26"/>
    </row>
    <row r="156" spans="1:244" s="61" customFormat="1" ht="63" x14ac:dyDescent="0.25">
      <c r="A156" s="67" t="s">
        <v>263</v>
      </c>
      <c r="B156" s="27" t="s">
        <v>264</v>
      </c>
      <c r="C156" s="33">
        <v>2200</v>
      </c>
      <c r="D156" s="33">
        <v>225</v>
      </c>
      <c r="E156" s="33">
        <v>225</v>
      </c>
      <c r="F156" s="34"/>
      <c r="G156" s="34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  <c r="EL156" s="26"/>
      <c r="EM156" s="26"/>
      <c r="EN156" s="26"/>
      <c r="EO156" s="26"/>
      <c r="EP156" s="26"/>
      <c r="EQ156" s="26"/>
      <c r="ER156" s="26"/>
      <c r="ES156" s="26"/>
      <c r="ET156" s="26"/>
      <c r="EU156" s="26"/>
      <c r="EV156" s="26"/>
      <c r="EW156" s="26"/>
      <c r="EX156" s="26"/>
      <c r="EY156" s="26"/>
      <c r="EZ156" s="26"/>
      <c r="FA156" s="26"/>
      <c r="FB156" s="26"/>
      <c r="FC156" s="26"/>
      <c r="FD156" s="26"/>
      <c r="FE156" s="26"/>
      <c r="FF156" s="26"/>
      <c r="FG156" s="26"/>
      <c r="FH156" s="26"/>
      <c r="FI156" s="26"/>
      <c r="FJ156" s="26"/>
      <c r="FK156" s="26"/>
      <c r="FL156" s="26"/>
      <c r="FM156" s="26"/>
      <c r="FN156" s="26"/>
      <c r="FO156" s="26"/>
      <c r="FP156" s="26"/>
      <c r="FQ156" s="26"/>
      <c r="FR156" s="26"/>
      <c r="FS156" s="26"/>
      <c r="FT156" s="26"/>
      <c r="FU156" s="26"/>
      <c r="FV156" s="26"/>
      <c r="FW156" s="26"/>
      <c r="FX156" s="26"/>
      <c r="FY156" s="26"/>
      <c r="FZ156" s="26"/>
      <c r="GA156" s="26"/>
      <c r="GB156" s="26"/>
      <c r="GC156" s="26"/>
      <c r="GD156" s="26"/>
      <c r="GE156" s="26"/>
      <c r="GF156" s="26"/>
      <c r="GG156" s="26"/>
      <c r="GH156" s="26"/>
      <c r="GI156" s="26"/>
      <c r="GJ156" s="26"/>
      <c r="GK156" s="26"/>
      <c r="GL156" s="26"/>
      <c r="GM156" s="26"/>
      <c r="GN156" s="26"/>
      <c r="GO156" s="26"/>
      <c r="GP156" s="26"/>
      <c r="GQ156" s="26"/>
      <c r="GR156" s="26"/>
      <c r="GS156" s="26"/>
      <c r="GT156" s="26"/>
      <c r="GU156" s="26"/>
      <c r="GV156" s="26"/>
      <c r="GW156" s="26"/>
      <c r="GX156" s="26"/>
      <c r="GY156" s="26"/>
      <c r="GZ156" s="26"/>
      <c r="HA156" s="26"/>
      <c r="HB156" s="26"/>
      <c r="HC156" s="26"/>
      <c r="HD156" s="26"/>
      <c r="HE156" s="26"/>
      <c r="HF156" s="26"/>
      <c r="HG156" s="26"/>
      <c r="HH156" s="26"/>
      <c r="HI156" s="26"/>
      <c r="HJ156" s="26"/>
      <c r="HK156" s="26"/>
      <c r="HL156" s="26"/>
      <c r="HM156" s="26"/>
      <c r="HN156" s="26"/>
      <c r="HO156" s="26"/>
      <c r="HP156" s="26"/>
      <c r="HQ156" s="26"/>
      <c r="HR156" s="26"/>
      <c r="HS156" s="26"/>
      <c r="HT156" s="26"/>
      <c r="HU156" s="26"/>
      <c r="HV156" s="26"/>
      <c r="HW156" s="26"/>
      <c r="HX156" s="26"/>
      <c r="HY156" s="26"/>
      <c r="HZ156" s="26"/>
      <c r="IA156" s="26"/>
      <c r="IB156" s="26"/>
      <c r="IC156" s="26"/>
      <c r="ID156" s="26"/>
      <c r="IE156" s="26"/>
      <c r="IF156" s="26"/>
      <c r="IG156" s="26"/>
      <c r="IH156" s="26"/>
      <c r="II156" s="26"/>
      <c r="IJ156" s="26"/>
    </row>
    <row r="157" spans="1:244" s="61" customFormat="1" ht="47.25" x14ac:dyDescent="0.25">
      <c r="A157" s="67" t="s">
        <v>263</v>
      </c>
      <c r="B157" s="27" t="s">
        <v>265</v>
      </c>
      <c r="C157" s="33">
        <v>15300</v>
      </c>
      <c r="D157" s="33"/>
      <c r="E157" s="33"/>
      <c r="F157" s="34"/>
      <c r="G157" s="34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  <c r="ET157" s="26"/>
      <c r="EU157" s="26"/>
      <c r="EV157" s="26"/>
      <c r="EW157" s="26"/>
      <c r="EX157" s="26"/>
      <c r="EY157" s="26"/>
      <c r="EZ157" s="26"/>
      <c r="FA157" s="26"/>
      <c r="FB157" s="26"/>
      <c r="FC157" s="26"/>
      <c r="FD157" s="26"/>
      <c r="FE157" s="26"/>
      <c r="FF157" s="26"/>
      <c r="FG157" s="26"/>
      <c r="FH157" s="26"/>
      <c r="FI157" s="26"/>
      <c r="FJ157" s="26"/>
      <c r="FK157" s="26"/>
      <c r="FL157" s="26"/>
      <c r="FM157" s="26"/>
      <c r="FN157" s="26"/>
      <c r="FO157" s="26"/>
      <c r="FP157" s="26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  <c r="GP157" s="26"/>
      <c r="GQ157" s="26"/>
      <c r="GR157" s="26"/>
      <c r="GS157" s="26"/>
      <c r="GT157" s="26"/>
      <c r="GU157" s="26"/>
      <c r="GV157" s="26"/>
      <c r="GW157" s="26"/>
      <c r="GX157" s="26"/>
      <c r="GY157" s="26"/>
      <c r="GZ157" s="26"/>
      <c r="HA157" s="26"/>
      <c r="HB157" s="26"/>
      <c r="HC157" s="26"/>
      <c r="HD157" s="26"/>
      <c r="HE157" s="26"/>
      <c r="HF157" s="26"/>
      <c r="HG157" s="26"/>
      <c r="HH157" s="26"/>
      <c r="HI157" s="26"/>
      <c r="HJ157" s="26"/>
      <c r="HK157" s="26"/>
      <c r="HL157" s="26"/>
      <c r="HM157" s="26"/>
      <c r="HN157" s="26"/>
      <c r="HO157" s="26"/>
      <c r="HP157" s="26"/>
      <c r="HQ157" s="26"/>
      <c r="HR157" s="26"/>
      <c r="HS157" s="26"/>
      <c r="HT157" s="26"/>
      <c r="HU157" s="26"/>
      <c r="HV157" s="26"/>
      <c r="HW157" s="26"/>
      <c r="HX157" s="26"/>
      <c r="HY157" s="26"/>
      <c r="HZ157" s="26"/>
      <c r="IA157" s="26"/>
      <c r="IB157" s="26"/>
      <c r="IC157" s="26"/>
      <c r="ID157" s="26"/>
      <c r="IE157" s="26"/>
      <c r="IF157" s="26"/>
      <c r="IG157" s="26"/>
      <c r="IH157" s="26"/>
      <c r="II157" s="26"/>
      <c r="IJ157" s="26"/>
    </row>
    <row r="158" spans="1:244" s="61" customFormat="1" ht="47.25" x14ac:dyDescent="0.25">
      <c r="A158" s="67" t="s">
        <v>263</v>
      </c>
      <c r="B158" s="32" t="s">
        <v>266</v>
      </c>
      <c r="C158" s="33">
        <v>3000</v>
      </c>
      <c r="D158" s="33">
        <v>0</v>
      </c>
      <c r="E158" s="33">
        <v>0</v>
      </c>
      <c r="F158" s="34"/>
      <c r="G158" s="34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  <c r="ET158" s="26"/>
      <c r="EU158" s="26"/>
      <c r="EV158" s="26"/>
      <c r="EW158" s="26"/>
      <c r="EX158" s="26"/>
      <c r="EY158" s="26"/>
      <c r="EZ158" s="26"/>
      <c r="FA158" s="26"/>
      <c r="FB158" s="26"/>
      <c r="FC158" s="26"/>
      <c r="FD158" s="26"/>
      <c r="FE158" s="26"/>
      <c r="FF158" s="26"/>
      <c r="FG158" s="26"/>
      <c r="FH158" s="26"/>
      <c r="FI158" s="26"/>
      <c r="FJ158" s="26"/>
      <c r="FK158" s="26"/>
      <c r="FL158" s="26"/>
      <c r="FM158" s="26"/>
      <c r="FN158" s="26"/>
      <c r="FO158" s="26"/>
      <c r="FP158" s="26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  <c r="GP158" s="26"/>
      <c r="GQ158" s="26"/>
      <c r="GR158" s="26"/>
      <c r="GS158" s="26"/>
      <c r="GT158" s="26"/>
      <c r="GU158" s="26"/>
      <c r="GV158" s="26"/>
      <c r="GW158" s="26"/>
      <c r="GX158" s="26"/>
      <c r="GY158" s="26"/>
      <c r="GZ158" s="26"/>
      <c r="HA158" s="26"/>
      <c r="HB158" s="26"/>
      <c r="HC158" s="26"/>
      <c r="HD158" s="26"/>
      <c r="HE158" s="26"/>
      <c r="HF158" s="26"/>
      <c r="HG158" s="26"/>
      <c r="HH158" s="26"/>
      <c r="HI158" s="26"/>
      <c r="HJ158" s="26"/>
      <c r="HK158" s="26"/>
      <c r="HL158" s="26"/>
      <c r="HM158" s="26"/>
      <c r="HN158" s="26"/>
      <c r="HO158" s="26"/>
      <c r="HP158" s="26"/>
      <c r="HQ158" s="26"/>
      <c r="HR158" s="26"/>
      <c r="HS158" s="26"/>
      <c r="HT158" s="26"/>
      <c r="HU158" s="26"/>
      <c r="HV158" s="26"/>
      <c r="HW158" s="26"/>
      <c r="HX158" s="26"/>
      <c r="HY158" s="26"/>
      <c r="HZ158" s="26"/>
      <c r="IA158" s="26"/>
      <c r="IB158" s="26"/>
      <c r="IC158" s="26"/>
      <c r="ID158" s="26"/>
      <c r="IE158" s="26"/>
      <c r="IF158" s="26"/>
      <c r="IG158" s="26"/>
      <c r="IH158" s="26"/>
      <c r="II158" s="26"/>
      <c r="IJ158" s="26"/>
    </row>
    <row r="159" spans="1:244" s="61" customFormat="1" ht="47.25" x14ac:dyDescent="0.25">
      <c r="A159" s="67" t="s">
        <v>263</v>
      </c>
      <c r="B159" s="32" t="s">
        <v>267</v>
      </c>
      <c r="C159" s="33">
        <v>0</v>
      </c>
      <c r="D159" s="33">
        <v>8217.5</v>
      </c>
      <c r="E159" s="33">
        <v>0</v>
      </c>
      <c r="F159" s="34"/>
      <c r="G159" s="34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  <c r="ET159" s="26"/>
      <c r="EU159" s="26"/>
      <c r="EV159" s="26"/>
      <c r="EW159" s="26"/>
      <c r="EX159" s="26"/>
      <c r="EY159" s="26"/>
      <c r="EZ159" s="26"/>
      <c r="FA159" s="26"/>
      <c r="FB159" s="26"/>
      <c r="FC159" s="26"/>
      <c r="FD159" s="26"/>
      <c r="FE159" s="26"/>
      <c r="FF159" s="26"/>
      <c r="FG159" s="26"/>
      <c r="FH159" s="26"/>
      <c r="FI159" s="26"/>
      <c r="FJ159" s="26"/>
      <c r="FK159" s="26"/>
      <c r="FL159" s="26"/>
      <c r="FM159" s="26"/>
      <c r="FN159" s="26"/>
      <c r="FO159" s="26"/>
      <c r="FP159" s="26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  <c r="GP159" s="26"/>
      <c r="GQ159" s="26"/>
      <c r="GR159" s="26"/>
      <c r="GS159" s="26"/>
      <c r="GT159" s="26"/>
      <c r="GU159" s="26"/>
      <c r="GV159" s="26"/>
      <c r="GW159" s="26"/>
      <c r="GX159" s="26"/>
      <c r="GY159" s="26"/>
      <c r="GZ159" s="26"/>
      <c r="HA159" s="26"/>
      <c r="HB159" s="26"/>
      <c r="HC159" s="26"/>
      <c r="HD159" s="26"/>
      <c r="HE159" s="26"/>
      <c r="HF159" s="26"/>
      <c r="HG159" s="26"/>
      <c r="HH159" s="26"/>
      <c r="HI159" s="26"/>
      <c r="HJ159" s="26"/>
      <c r="HK159" s="26"/>
      <c r="HL159" s="26"/>
      <c r="HM159" s="26"/>
      <c r="HN159" s="26"/>
      <c r="HO159" s="26"/>
      <c r="HP159" s="26"/>
      <c r="HQ159" s="26"/>
      <c r="HR159" s="26"/>
      <c r="HS159" s="26"/>
      <c r="HT159" s="26"/>
      <c r="HU159" s="26"/>
      <c r="HV159" s="26"/>
      <c r="HW159" s="26"/>
      <c r="HX159" s="26"/>
      <c r="HY159" s="26"/>
      <c r="HZ159" s="26"/>
      <c r="IA159" s="26"/>
      <c r="IB159" s="26"/>
      <c r="IC159" s="26"/>
      <c r="ID159" s="26"/>
      <c r="IE159" s="26"/>
      <c r="IF159" s="26"/>
      <c r="IG159" s="26"/>
      <c r="IH159" s="26"/>
      <c r="II159" s="26"/>
      <c r="IJ159" s="26"/>
    </row>
    <row r="160" spans="1:244" s="61" customFormat="1" ht="94.5" x14ac:dyDescent="0.25">
      <c r="A160" s="67" t="s">
        <v>263</v>
      </c>
      <c r="B160" s="27" t="s">
        <v>268</v>
      </c>
      <c r="C160" s="33">
        <v>15000</v>
      </c>
      <c r="D160" s="33">
        <v>23255.8</v>
      </c>
      <c r="E160" s="33">
        <v>23255.8</v>
      </c>
      <c r="F160" s="34"/>
      <c r="G160" s="34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6"/>
      <c r="FF160" s="26"/>
      <c r="FG160" s="26"/>
      <c r="FH160" s="26"/>
      <c r="FI160" s="26"/>
      <c r="FJ160" s="26"/>
      <c r="FK160" s="26"/>
      <c r="FL160" s="26"/>
      <c r="FM160" s="26"/>
      <c r="FN160" s="26"/>
      <c r="FO160" s="26"/>
      <c r="FP160" s="26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  <c r="GT160" s="26"/>
      <c r="GU160" s="26"/>
      <c r="GV160" s="26"/>
      <c r="GW160" s="26"/>
      <c r="GX160" s="26"/>
      <c r="GY160" s="26"/>
      <c r="GZ160" s="26"/>
      <c r="HA160" s="26"/>
      <c r="HB160" s="26"/>
      <c r="HC160" s="26"/>
      <c r="HD160" s="26"/>
      <c r="HE160" s="26"/>
      <c r="HF160" s="26"/>
      <c r="HG160" s="26"/>
      <c r="HH160" s="26"/>
      <c r="HI160" s="26"/>
      <c r="HJ160" s="26"/>
      <c r="HK160" s="26"/>
      <c r="HL160" s="26"/>
      <c r="HM160" s="26"/>
      <c r="HN160" s="26"/>
      <c r="HO160" s="26"/>
      <c r="HP160" s="26"/>
      <c r="HQ160" s="26"/>
      <c r="HR160" s="26"/>
      <c r="HS160" s="26"/>
      <c r="HT160" s="26"/>
      <c r="HU160" s="26"/>
      <c r="HV160" s="26"/>
      <c r="HW160" s="26"/>
      <c r="HX160" s="26"/>
      <c r="HY160" s="26"/>
      <c r="HZ160" s="26"/>
      <c r="IA160" s="26"/>
      <c r="IB160" s="26"/>
      <c r="IC160" s="26"/>
      <c r="ID160" s="26"/>
      <c r="IE160" s="26"/>
      <c r="IF160" s="26"/>
      <c r="IG160" s="26"/>
      <c r="IH160" s="26"/>
      <c r="II160" s="26"/>
      <c r="IJ160" s="26"/>
    </row>
    <row r="161" spans="1:244" s="61" customFormat="1" ht="78.75" x14ac:dyDescent="0.25">
      <c r="A161" s="67" t="s">
        <v>263</v>
      </c>
      <c r="B161" s="27" t="s">
        <v>269</v>
      </c>
      <c r="C161" s="33">
        <v>6671.4</v>
      </c>
      <c r="D161" s="33">
        <v>0</v>
      </c>
      <c r="E161" s="33">
        <v>0</v>
      </c>
      <c r="F161" s="34"/>
      <c r="G161" s="34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  <c r="ET161" s="26"/>
      <c r="EU161" s="26"/>
      <c r="EV161" s="26"/>
      <c r="EW161" s="26"/>
      <c r="EX161" s="26"/>
      <c r="EY161" s="26"/>
      <c r="EZ161" s="26"/>
      <c r="FA161" s="26"/>
      <c r="FB161" s="26"/>
      <c r="FC161" s="26"/>
      <c r="FD161" s="26"/>
      <c r="FE161" s="26"/>
      <c r="FF161" s="26"/>
      <c r="FG161" s="26"/>
      <c r="FH161" s="26"/>
      <c r="FI161" s="26"/>
      <c r="FJ161" s="26"/>
      <c r="FK161" s="26"/>
      <c r="FL161" s="26"/>
      <c r="FM161" s="26"/>
      <c r="FN161" s="26"/>
      <c r="FO161" s="26"/>
      <c r="FP161" s="26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  <c r="GP161" s="26"/>
      <c r="GQ161" s="26"/>
      <c r="GR161" s="26"/>
      <c r="GS161" s="26"/>
      <c r="GT161" s="26"/>
      <c r="GU161" s="26"/>
      <c r="GV161" s="26"/>
      <c r="GW161" s="26"/>
      <c r="GX161" s="26"/>
      <c r="GY161" s="26"/>
      <c r="GZ161" s="26"/>
      <c r="HA161" s="26"/>
      <c r="HB161" s="26"/>
      <c r="HC161" s="26"/>
      <c r="HD161" s="26"/>
      <c r="HE161" s="26"/>
      <c r="HF161" s="26"/>
      <c r="HG161" s="26"/>
      <c r="HH161" s="26"/>
      <c r="HI161" s="26"/>
      <c r="HJ161" s="26"/>
      <c r="HK161" s="26"/>
      <c r="HL161" s="26"/>
      <c r="HM161" s="26"/>
      <c r="HN161" s="26"/>
      <c r="HO161" s="26"/>
      <c r="HP161" s="26"/>
      <c r="HQ161" s="26"/>
      <c r="HR161" s="26"/>
      <c r="HS161" s="26"/>
      <c r="HT161" s="26"/>
      <c r="HU161" s="26"/>
      <c r="HV161" s="26"/>
      <c r="HW161" s="26"/>
      <c r="HX161" s="26"/>
      <c r="HY161" s="26"/>
      <c r="HZ161" s="26"/>
      <c r="IA161" s="26"/>
      <c r="IB161" s="26"/>
      <c r="IC161" s="26"/>
      <c r="ID161" s="26"/>
      <c r="IE161" s="26"/>
      <c r="IF161" s="26"/>
      <c r="IG161" s="26"/>
      <c r="IH161" s="26"/>
      <c r="II161" s="26"/>
      <c r="IJ161" s="26"/>
    </row>
    <row r="162" spans="1:244" s="61" customFormat="1" ht="31.5" x14ac:dyDescent="0.25">
      <c r="A162" s="67" t="s">
        <v>263</v>
      </c>
      <c r="B162" s="32" t="s">
        <v>270</v>
      </c>
      <c r="C162" s="33">
        <v>1770</v>
      </c>
      <c r="D162" s="33"/>
      <c r="E162" s="33"/>
      <c r="F162" s="34"/>
      <c r="G162" s="34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6"/>
      <c r="FF162" s="26"/>
      <c r="FG162" s="26"/>
      <c r="FH162" s="26"/>
      <c r="FI162" s="26"/>
      <c r="FJ162" s="26"/>
      <c r="FK162" s="26"/>
      <c r="FL162" s="26"/>
      <c r="FM162" s="26"/>
      <c r="FN162" s="26"/>
      <c r="FO162" s="26"/>
      <c r="FP162" s="26"/>
      <c r="FQ162" s="26"/>
      <c r="FR162" s="26"/>
      <c r="FS162" s="26"/>
      <c r="FT162" s="26"/>
      <c r="FU162" s="26"/>
      <c r="FV162" s="26"/>
      <c r="FW162" s="26"/>
      <c r="FX162" s="26"/>
      <c r="FY162" s="26"/>
      <c r="FZ162" s="26"/>
      <c r="GA162" s="26"/>
      <c r="GB162" s="26"/>
      <c r="GC162" s="26"/>
      <c r="GD162" s="26"/>
      <c r="GE162" s="26"/>
      <c r="GF162" s="26"/>
      <c r="GG162" s="26"/>
      <c r="GH162" s="26"/>
      <c r="GI162" s="26"/>
      <c r="GJ162" s="26"/>
      <c r="GK162" s="26"/>
      <c r="GL162" s="26"/>
      <c r="GM162" s="26"/>
      <c r="GN162" s="26"/>
      <c r="GO162" s="26"/>
      <c r="GP162" s="26"/>
      <c r="GQ162" s="26"/>
      <c r="GR162" s="26"/>
      <c r="GS162" s="26"/>
      <c r="GT162" s="26"/>
      <c r="GU162" s="26"/>
      <c r="GV162" s="26"/>
      <c r="GW162" s="26"/>
      <c r="GX162" s="26"/>
      <c r="GY162" s="26"/>
      <c r="GZ162" s="26"/>
      <c r="HA162" s="26"/>
      <c r="HB162" s="26"/>
      <c r="HC162" s="26"/>
      <c r="HD162" s="26"/>
      <c r="HE162" s="26"/>
      <c r="HF162" s="26"/>
      <c r="HG162" s="26"/>
      <c r="HH162" s="26"/>
      <c r="HI162" s="26"/>
      <c r="HJ162" s="26"/>
      <c r="HK162" s="26"/>
      <c r="HL162" s="26"/>
      <c r="HM162" s="26"/>
      <c r="HN162" s="26"/>
      <c r="HO162" s="26"/>
      <c r="HP162" s="26"/>
      <c r="HQ162" s="26"/>
      <c r="HR162" s="26"/>
      <c r="HS162" s="26"/>
      <c r="HT162" s="26"/>
      <c r="HU162" s="26"/>
      <c r="HV162" s="26"/>
      <c r="HW162" s="26"/>
      <c r="HX162" s="26"/>
      <c r="HY162" s="26"/>
      <c r="HZ162" s="26"/>
      <c r="IA162" s="26"/>
      <c r="IB162" s="26"/>
      <c r="IC162" s="26"/>
      <c r="ID162" s="26"/>
      <c r="IE162" s="26"/>
      <c r="IF162" s="26"/>
      <c r="IG162" s="26"/>
      <c r="IH162" s="26"/>
      <c r="II162" s="26"/>
      <c r="IJ162" s="26"/>
    </row>
    <row r="163" spans="1:244" s="61" customFormat="1" ht="47.25" x14ac:dyDescent="0.25">
      <c r="A163" s="67" t="s">
        <v>263</v>
      </c>
      <c r="B163" s="32" t="s">
        <v>271</v>
      </c>
      <c r="C163" s="33">
        <v>870.1</v>
      </c>
      <c r="D163" s="33">
        <v>0</v>
      </c>
      <c r="E163" s="33">
        <v>0</v>
      </c>
      <c r="F163" s="34"/>
      <c r="G163" s="34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  <c r="ET163" s="26"/>
      <c r="EU163" s="26"/>
      <c r="EV163" s="26"/>
      <c r="EW163" s="26"/>
      <c r="EX163" s="26"/>
      <c r="EY163" s="26"/>
      <c r="EZ163" s="26"/>
      <c r="FA163" s="26"/>
      <c r="FB163" s="26"/>
      <c r="FC163" s="26"/>
      <c r="FD163" s="26"/>
      <c r="FE163" s="26"/>
      <c r="FF163" s="26"/>
      <c r="FG163" s="26"/>
      <c r="FH163" s="26"/>
      <c r="FI163" s="26"/>
      <c r="FJ163" s="26"/>
      <c r="FK163" s="26"/>
      <c r="FL163" s="26"/>
      <c r="FM163" s="26"/>
      <c r="FN163" s="26"/>
      <c r="FO163" s="26"/>
      <c r="FP163" s="26"/>
      <c r="FQ163" s="26"/>
      <c r="FR163" s="26"/>
      <c r="FS163" s="26"/>
      <c r="FT163" s="26"/>
      <c r="FU163" s="26"/>
      <c r="FV163" s="26"/>
      <c r="FW163" s="26"/>
      <c r="FX163" s="26"/>
      <c r="FY163" s="26"/>
      <c r="FZ163" s="26"/>
      <c r="GA163" s="26"/>
      <c r="GB163" s="26"/>
      <c r="GC163" s="26"/>
      <c r="GD163" s="26"/>
      <c r="GE163" s="26"/>
      <c r="GF163" s="26"/>
      <c r="GG163" s="26"/>
      <c r="GH163" s="26"/>
      <c r="GI163" s="26"/>
      <c r="GJ163" s="26"/>
      <c r="GK163" s="26"/>
      <c r="GL163" s="26"/>
      <c r="GM163" s="26"/>
      <c r="GN163" s="26"/>
      <c r="GO163" s="26"/>
      <c r="GP163" s="26"/>
      <c r="GQ163" s="26"/>
      <c r="GR163" s="26"/>
      <c r="GS163" s="26"/>
      <c r="GT163" s="26"/>
      <c r="GU163" s="26"/>
      <c r="GV163" s="26"/>
      <c r="GW163" s="26"/>
      <c r="GX163" s="26"/>
      <c r="GY163" s="26"/>
      <c r="GZ163" s="26"/>
      <c r="HA163" s="26"/>
      <c r="HB163" s="26"/>
      <c r="HC163" s="26"/>
      <c r="HD163" s="26"/>
      <c r="HE163" s="26"/>
      <c r="HF163" s="26"/>
      <c r="HG163" s="26"/>
      <c r="HH163" s="26"/>
      <c r="HI163" s="26"/>
      <c r="HJ163" s="26"/>
      <c r="HK163" s="26"/>
      <c r="HL163" s="26"/>
      <c r="HM163" s="26"/>
      <c r="HN163" s="26"/>
      <c r="HO163" s="26"/>
      <c r="HP163" s="26"/>
      <c r="HQ163" s="26"/>
      <c r="HR163" s="26"/>
      <c r="HS163" s="26"/>
      <c r="HT163" s="26"/>
      <c r="HU163" s="26"/>
      <c r="HV163" s="26"/>
      <c r="HW163" s="26"/>
      <c r="HX163" s="26"/>
      <c r="HY163" s="26"/>
      <c r="HZ163" s="26"/>
      <c r="IA163" s="26"/>
      <c r="IB163" s="26"/>
      <c r="IC163" s="26"/>
      <c r="ID163" s="26"/>
      <c r="IE163" s="26"/>
      <c r="IF163" s="26"/>
      <c r="IG163" s="26"/>
      <c r="IH163" s="26"/>
      <c r="II163" s="26"/>
      <c r="IJ163" s="26"/>
    </row>
    <row r="164" spans="1:244" s="61" customFormat="1" ht="47.25" x14ac:dyDescent="0.25">
      <c r="A164" s="67" t="s">
        <v>263</v>
      </c>
      <c r="B164" s="32" t="s">
        <v>272</v>
      </c>
      <c r="C164" s="33">
        <v>0</v>
      </c>
      <c r="D164" s="33">
        <v>0</v>
      </c>
      <c r="E164" s="33">
        <v>0</v>
      </c>
      <c r="F164" s="34"/>
      <c r="G164" s="34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  <c r="GT164" s="26"/>
      <c r="GU164" s="26"/>
      <c r="GV164" s="26"/>
      <c r="GW164" s="26"/>
      <c r="GX164" s="26"/>
      <c r="GY164" s="26"/>
      <c r="GZ164" s="26"/>
      <c r="HA164" s="26"/>
      <c r="HB164" s="26"/>
      <c r="HC164" s="26"/>
      <c r="HD164" s="26"/>
      <c r="HE164" s="26"/>
      <c r="HF164" s="26"/>
      <c r="HG164" s="26"/>
      <c r="HH164" s="26"/>
      <c r="HI164" s="26"/>
      <c r="HJ164" s="26"/>
      <c r="HK164" s="26"/>
      <c r="HL164" s="26"/>
      <c r="HM164" s="26"/>
      <c r="HN164" s="26"/>
      <c r="HO164" s="26"/>
      <c r="HP164" s="26"/>
      <c r="HQ164" s="26"/>
      <c r="HR164" s="26"/>
      <c r="HS164" s="26"/>
      <c r="HT164" s="26"/>
      <c r="HU164" s="26"/>
      <c r="HV164" s="26"/>
      <c r="HW164" s="26"/>
      <c r="HX164" s="26"/>
      <c r="HY164" s="26"/>
      <c r="HZ164" s="26"/>
      <c r="IA164" s="26"/>
      <c r="IB164" s="26"/>
      <c r="IC164" s="26"/>
      <c r="ID164" s="26"/>
      <c r="IE164" s="26"/>
      <c r="IF164" s="26"/>
      <c r="IG164" s="26"/>
      <c r="IH164" s="26"/>
      <c r="II164" s="26"/>
      <c r="IJ164" s="26"/>
    </row>
    <row r="165" spans="1:244" s="61" customFormat="1" ht="63" x14ac:dyDescent="0.25">
      <c r="A165" s="20" t="s">
        <v>273</v>
      </c>
      <c r="B165" s="32" t="s">
        <v>274</v>
      </c>
      <c r="C165" s="33">
        <v>0</v>
      </c>
      <c r="D165" s="33">
        <v>100</v>
      </c>
      <c r="E165" s="33">
        <v>100</v>
      </c>
      <c r="F165" s="34"/>
      <c r="G165" s="34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  <c r="GT165" s="26"/>
      <c r="GU165" s="26"/>
      <c r="GV165" s="26"/>
      <c r="GW165" s="26"/>
      <c r="GX165" s="26"/>
      <c r="GY165" s="26"/>
      <c r="GZ165" s="26"/>
      <c r="HA165" s="26"/>
      <c r="HB165" s="26"/>
      <c r="HC165" s="26"/>
      <c r="HD165" s="26"/>
      <c r="HE165" s="26"/>
      <c r="HF165" s="26"/>
      <c r="HG165" s="26"/>
      <c r="HH165" s="26"/>
      <c r="HI165" s="26"/>
      <c r="HJ165" s="26"/>
      <c r="HK165" s="26"/>
      <c r="HL165" s="26"/>
      <c r="HM165" s="26"/>
      <c r="HN165" s="26"/>
      <c r="HO165" s="26"/>
      <c r="HP165" s="26"/>
      <c r="HQ165" s="26"/>
      <c r="HR165" s="26"/>
      <c r="HS165" s="26"/>
      <c r="HT165" s="26"/>
      <c r="HU165" s="26"/>
      <c r="HV165" s="26"/>
      <c r="HW165" s="26"/>
      <c r="HX165" s="26"/>
      <c r="HY165" s="26"/>
      <c r="HZ165" s="26"/>
      <c r="IA165" s="26"/>
      <c r="IB165" s="26"/>
      <c r="IC165" s="26"/>
      <c r="ID165" s="26"/>
      <c r="IE165" s="26"/>
      <c r="IF165" s="26"/>
      <c r="IG165" s="26"/>
      <c r="IH165" s="26"/>
      <c r="II165" s="26"/>
      <c r="IJ165" s="26"/>
    </row>
    <row r="166" spans="1:244" s="61" customFormat="1" ht="47.25" x14ac:dyDescent="0.25">
      <c r="A166" s="20" t="s">
        <v>273</v>
      </c>
      <c r="B166" s="32" t="s">
        <v>275</v>
      </c>
      <c r="C166" s="33">
        <v>20445.2</v>
      </c>
      <c r="D166" s="33">
        <v>19083</v>
      </c>
      <c r="E166" s="33">
        <v>19083</v>
      </c>
      <c r="F166" s="34"/>
      <c r="G166" s="34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6"/>
      <c r="FF166" s="26"/>
      <c r="FG166" s="26"/>
      <c r="FH166" s="26"/>
      <c r="FI166" s="26"/>
      <c r="FJ166" s="26"/>
      <c r="FK166" s="26"/>
      <c r="FL166" s="26"/>
      <c r="FM166" s="26"/>
      <c r="FN166" s="26"/>
      <c r="FO166" s="26"/>
      <c r="FP166" s="26"/>
      <c r="FQ166" s="26"/>
      <c r="FR166" s="26"/>
      <c r="FS166" s="26"/>
      <c r="FT166" s="26"/>
      <c r="FU166" s="26"/>
      <c r="FV166" s="26"/>
      <c r="FW166" s="26"/>
      <c r="FX166" s="26"/>
      <c r="FY166" s="26"/>
      <c r="FZ166" s="26"/>
      <c r="GA166" s="26"/>
      <c r="GB166" s="26"/>
      <c r="GC166" s="26"/>
      <c r="GD166" s="26"/>
      <c r="GE166" s="26"/>
      <c r="GF166" s="26"/>
      <c r="GG166" s="26"/>
      <c r="GH166" s="26"/>
      <c r="GI166" s="26"/>
      <c r="GJ166" s="26"/>
      <c r="GK166" s="26"/>
      <c r="GL166" s="26"/>
      <c r="GM166" s="26"/>
      <c r="GN166" s="26"/>
      <c r="GO166" s="26"/>
      <c r="GP166" s="26"/>
      <c r="GQ166" s="26"/>
      <c r="GR166" s="26"/>
      <c r="GS166" s="26"/>
      <c r="GT166" s="26"/>
      <c r="GU166" s="26"/>
      <c r="GV166" s="26"/>
      <c r="GW166" s="26"/>
      <c r="GX166" s="26"/>
      <c r="GY166" s="26"/>
      <c r="GZ166" s="26"/>
      <c r="HA166" s="26"/>
      <c r="HB166" s="26"/>
      <c r="HC166" s="26"/>
      <c r="HD166" s="26"/>
      <c r="HE166" s="26"/>
      <c r="HF166" s="26"/>
      <c r="HG166" s="26"/>
      <c r="HH166" s="26"/>
      <c r="HI166" s="26"/>
      <c r="HJ166" s="26"/>
      <c r="HK166" s="26"/>
      <c r="HL166" s="26"/>
      <c r="HM166" s="26"/>
      <c r="HN166" s="26"/>
      <c r="HO166" s="26"/>
      <c r="HP166" s="26"/>
      <c r="HQ166" s="26"/>
      <c r="HR166" s="26"/>
      <c r="HS166" s="26"/>
      <c r="HT166" s="26"/>
      <c r="HU166" s="26"/>
      <c r="HV166" s="26"/>
      <c r="HW166" s="26"/>
      <c r="HX166" s="26"/>
      <c r="HY166" s="26"/>
      <c r="HZ166" s="26"/>
      <c r="IA166" s="26"/>
      <c r="IB166" s="26"/>
      <c r="IC166" s="26"/>
      <c r="ID166" s="26"/>
      <c r="IE166" s="26"/>
      <c r="IF166" s="26"/>
      <c r="IG166" s="26"/>
      <c r="IH166" s="26"/>
      <c r="II166" s="26"/>
      <c r="IJ166" s="26"/>
    </row>
    <row r="167" spans="1:244" s="61" customFormat="1" ht="63" x14ac:dyDescent="0.25">
      <c r="A167" s="20" t="s">
        <v>276</v>
      </c>
      <c r="B167" s="27" t="s">
        <v>277</v>
      </c>
      <c r="C167" s="33">
        <v>3000</v>
      </c>
      <c r="D167" s="33">
        <v>3000</v>
      </c>
      <c r="E167" s="33">
        <v>3000</v>
      </c>
      <c r="F167" s="34"/>
      <c r="G167" s="34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  <c r="GT167" s="26"/>
      <c r="GU167" s="26"/>
      <c r="GV167" s="26"/>
      <c r="GW167" s="26"/>
      <c r="GX167" s="26"/>
      <c r="GY167" s="26"/>
      <c r="GZ167" s="26"/>
      <c r="HA167" s="26"/>
      <c r="HB167" s="26"/>
      <c r="HC167" s="26"/>
      <c r="HD167" s="26"/>
      <c r="HE167" s="26"/>
      <c r="HF167" s="26"/>
      <c r="HG167" s="26"/>
      <c r="HH167" s="26"/>
      <c r="HI167" s="26"/>
      <c r="HJ167" s="26"/>
      <c r="HK167" s="26"/>
      <c r="HL167" s="26"/>
      <c r="HM167" s="26"/>
      <c r="HN167" s="26"/>
      <c r="HO167" s="26"/>
      <c r="HP167" s="26"/>
      <c r="HQ167" s="26"/>
      <c r="HR167" s="26"/>
      <c r="HS167" s="26"/>
      <c r="HT167" s="26"/>
      <c r="HU167" s="26"/>
      <c r="HV167" s="26"/>
      <c r="HW167" s="26"/>
      <c r="HX167" s="26"/>
      <c r="HY167" s="26"/>
      <c r="HZ167" s="26"/>
      <c r="IA167" s="26"/>
      <c r="IB167" s="26"/>
      <c r="IC167" s="26"/>
      <c r="ID167" s="26"/>
      <c r="IE167" s="26"/>
      <c r="IF167" s="26"/>
      <c r="IG167" s="26"/>
      <c r="IH167" s="26"/>
      <c r="II167" s="26"/>
      <c r="IJ167" s="26"/>
    </row>
    <row r="168" spans="1:244" s="61" customFormat="1" ht="47.25" x14ac:dyDescent="0.25">
      <c r="A168" s="20" t="s">
        <v>276</v>
      </c>
      <c r="B168" s="32" t="s">
        <v>278</v>
      </c>
      <c r="C168" s="33">
        <v>45000</v>
      </c>
      <c r="D168" s="33">
        <v>4000</v>
      </c>
      <c r="E168" s="33">
        <v>4000</v>
      </c>
      <c r="F168" s="34"/>
      <c r="G168" s="34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6"/>
      <c r="FF168" s="26"/>
      <c r="FG168" s="26"/>
      <c r="FH168" s="26"/>
      <c r="FI168" s="26"/>
      <c r="FJ168" s="26"/>
      <c r="FK168" s="26"/>
      <c r="FL168" s="26"/>
      <c r="FM168" s="26"/>
      <c r="FN168" s="26"/>
      <c r="FO168" s="26"/>
      <c r="FP168" s="26"/>
      <c r="FQ168" s="26"/>
      <c r="FR168" s="26"/>
      <c r="FS168" s="26"/>
      <c r="FT168" s="26"/>
      <c r="FU168" s="26"/>
      <c r="FV168" s="26"/>
      <c r="FW168" s="26"/>
      <c r="FX168" s="26"/>
      <c r="FY168" s="26"/>
      <c r="FZ168" s="26"/>
      <c r="GA168" s="26"/>
      <c r="GB168" s="26"/>
      <c r="GC168" s="26"/>
      <c r="GD168" s="26"/>
      <c r="GE168" s="26"/>
      <c r="GF168" s="26"/>
      <c r="GG168" s="26"/>
      <c r="GH168" s="26"/>
      <c r="GI168" s="26"/>
      <c r="GJ168" s="26"/>
      <c r="GK168" s="26"/>
      <c r="GL168" s="26"/>
      <c r="GM168" s="26"/>
      <c r="GN168" s="26"/>
      <c r="GO168" s="26"/>
      <c r="GP168" s="26"/>
      <c r="GQ168" s="26"/>
      <c r="GR168" s="26"/>
      <c r="GS168" s="26"/>
      <c r="GT168" s="26"/>
      <c r="GU168" s="26"/>
      <c r="GV168" s="26"/>
      <c r="GW168" s="26"/>
      <c r="GX168" s="26"/>
      <c r="GY168" s="26"/>
      <c r="GZ168" s="26"/>
      <c r="HA168" s="26"/>
      <c r="HB168" s="26"/>
      <c r="HC168" s="26"/>
      <c r="HD168" s="26"/>
      <c r="HE168" s="26"/>
      <c r="HF168" s="26"/>
      <c r="HG168" s="26"/>
      <c r="HH168" s="26"/>
      <c r="HI168" s="26"/>
      <c r="HJ168" s="26"/>
      <c r="HK168" s="26"/>
      <c r="HL168" s="26"/>
      <c r="HM168" s="26"/>
      <c r="HN168" s="26"/>
      <c r="HO168" s="26"/>
      <c r="HP168" s="26"/>
      <c r="HQ168" s="26"/>
      <c r="HR168" s="26"/>
      <c r="HS168" s="26"/>
      <c r="HT168" s="26"/>
      <c r="HU168" s="26"/>
      <c r="HV168" s="26"/>
      <c r="HW168" s="26"/>
      <c r="HX168" s="26"/>
      <c r="HY168" s="26"/>
      <c r="HZ168" s="26"/>
      <c r="IA168" s="26"/>
      <c r="IB168" s="26"/>
      <c r="IC168" s="26"/>
      <c r="ID168" s="26"/>
      <c r="IE168" s="26"/>
      <c r="IF168" s="26"/>
      <c r="IG168" s="26"/>
      <c r="IH168" s="26"/>
      <c r="II168" s="26"/>
      <c r="IJ168" s="26"/>
    </row>
    <row r="169" spans="1:244" s="61" customFormat="1" ht="47.25" x14ac:dyDescent="0.25">
      <c r="A169" s="20" t="s">
        <v>276</v>
      </c>
      <c r="B169" s="27" t="s">
        <v>279</v>
      </c>
      <c r="C169" s="33">
        <v>1584.8</v>
      </c>
      <c r="D169" s="33">
        <v>1584.8</v>
      </c>
      <c r="E169" s="33">
        <v>1584.8</v>
      </c>
      <c r="F169" s="34"/>
      <c r="G169" s="34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6"/>
      <c r="FF169" s="26"/>
      <c r="FG169" s="26"/>
      <c r="FH169" s="26"/>
      <c r="FI169" s="26"/>
      <c r="FJ169" s="26"/>
      <c r="FK169" s="26"/>
      <c r="FL169" s="26"/>
      <c r="FM169" s="26"/>
      <c r="FN169" s="26"/>
      <c r="FO169" s="26"/>
      <c r="FP169" s="26"/>
      <c r="FQ169" s="26"/>
      <c r="FR169" s="26"/>
      <c r="FS169" s="26"/>
      <c r="FT169" s="26"/>
      <c r="FU169" s="26"/>
      <c r="FV169" s="26"/>
      <c r="FW169" s="26"/>
      <c r="FX169" s="26"/>
      <c r="FY169" s="26"/>
      <c r="FZ169" s="26"/>
      <c r="GA169" s="26"/>
      <c r="GB169" s="26"/>
      <c r="GC169" s="26"/>
      <c r="GD169" s="26"/>
      <c r="GE169" s="26"/>
      <c r="GF169" s="26"/>
      <c r="GG169" s="26"/>
      <c r="GH169" s="26"/>
      <c r="GI169" s="26"/>
      <c r="GJ169" s="26"/>
      <c r="GK169" s="26"/>
      <c r="GL169" s="26"/>
      <c r="GM169" s="26"/>
      <c r="GN169" s="26"/>
      <c r="GO169" s="26"/>
      <c r="GP169" s="26"/>
      <c r="GQ169" s="26"/>
      <c r="GR169" s="26"/>
      <c r="GS169" s="26"/>
      <c r="GT169" s="26"/>
      <c r="GU169" s="26"/>
      <c r="GV169" s="26"/>
      <c r="GW169" s="26"/>
      <c r="GX169" s="26"/>
      <c r="GY169" s="26"/>
      <c r="GZ169" s="26"/>
      <c r="HA169" s="26"/>
      <c r="HB169" s="26"/>
      <c r="HC169" s="26"/>
      <c r="HD169" s="26"/>
      <c r="HE169" s="26"/>
      <c r="HF169" s="26"/>
      <c r="HG169" s="26"/>
      <c r="HH169" s="26"/>
      <c r="HI169" s="26"/>
      <c r="HJ169" s="26"/>
      <c r="HK169" s="26"/>
      <c r="HL169" s="26"/>
      <c r="HM169" s="26"/>
      <c r="HN169" s="26"/>
      <c r="HO169" s="26"/>
      <c r="HP169" s="26"/>
      <c r="HQ169" s="26"/>
      <c r="HR169" s="26"/>
      <c r="HS169" s="26"/>
      <c r="HT169" s="26"/>
      <c r="HU169" s="26"/>
      <c r="HV169" s="26"/>
      <c r="HW169" s="26"/>
      <c r="HX169" s="26"/>
      <c r="HY169" s="26"/>
      <c r="HZ169" s="26"/>
      <c r="IA169" s="26"/>
      <c r="IB169" s="26"/>
      <c r="IC169" s="26"/>
      <c r="ID169" s="26"/>
      <c r="IE169" s="26"/>
      <c r="IF169" s="26"/>
      <c r="IG169" s="26"/>
      <c r="IH169" s="26"/>
      <c r="II169" s="26"/>
      <c r="IJ169" s="26"/>
    </row>
    <row r="170" spans="1:244" s="61" customFormat="1" ht="63" x14ac:dyDescent="0.25">
      <c r="A170" s="20" t="s">
        <v>276</v>
      </c>
      <c r="B170" s="32" t="s">
        <v>280</v>
      </c>
      <c r="C170" s="33">
        <v>880.5</v>
      </c>
      <c r="D170" s="33">
        <v>880.5</v>
      </c>
      <c r="E170" s="33">
        <v>880.5</v>
      </c>
      <c r="F170" s="34"/>
      <c r="G170" s="34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  <c r="GT170" s="26"/>
      <c r="GU170" s="26"/>
      <c r="GV170" s="26"/>
      <c r="GW170" s="26"/>
      <c r="GX170" s="26"/>
      <c r="GY170" s="26"/>
      <c r="GZ170" s="26"/>
      <c r="HA170" s="26"/>
      <c r="HB170" s="26"/>
      <c r="HC170" s="26"/>
      <c r="HD170" s="26"/>
      <c r="HE170" s="26"/>
      <c r="HF170" s="26"/>
      <c r="HG170" s="26"/>
      <c r="HH170" s="26"/>
      <c r="HI170" s="26"/>
      <c r="HJ170" s="26"/>
      <c r="HK170" s="26"/>
      <c r="HL170" s="26"/>
      <c r="HM170" s="26"/>
      <c r="HN170" s="26"/>
      <c r="HO170" s="26"/>
      <c r="HP170" s="26"/>
      <c r="HQ170" s="26"/>
      <c r="HR170" s="26"/>
      <c r="HS170" s="26"/>
      <c r="HT170" s="26"/>
      <c r="HU170" s="26"/>
      <c r="HV170" s="26"/>
      <c r="HW170" s="26"/>
      <c r="HX170" s="26"/>
      <c r="HY170" s="26"/>
      <c r="HZ170" s="26"/>
      <c r="IA170" s="26"/>
      <c r="IB170" s="26"/>
      <c r="IC170" s="26"/>
      <c r="ID170" s="26"/>
      <c r="IE170" s="26"/>
      <c r="IF170" s="26"/>
      <c r="IG170" s="26"/>
      <c r="IH170" s="26"/>
      <c r="II170" s="26"/>
      <c r="IJ170" s="26"/>
    </row>
    <row r="171" spans="1:244" s="61" customFormat="1" ht="47.25" x14ac:dyDescent="0.25">
      <c r="A171" s="20" t="s">
        <v>276</v>
      </c>
      <c r="B171" s="27" t="s">
        <v>281</v>
      </c>
      <c r="C171" s="33">
        <v>2027.8</v>
      </c>
      <c r="D171" s="33">
        <v>2027.8</v>
      </c>
      <c r="E171" s="33">
        <v>2030.1</v>
      </c>
      <c r="F171" s="34"/>
      <c r="G171" s="34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6"/>
      <c r="FF171" s="26"/>
      <c r="FG171" s="26"/>
      <c r="FH171" s="26"/>
      <c r="FI171" s="26"/>
      <c r="FJ171" s="26"/>
      <c r="FK171" s="26"/>
      <c r="FL171" s="26"/>
      <c r="FM171" s="26"/>
      <c r="FN171" s="26"/>
      <c r="FO171" s="26"/>
      <c r="FP171" s="26"/>
      <c r="FQ171" s="26"/>
      <c r="FR171" s="26"/>
      <c r="FS171" s="26"/>
      <c r="FT171" s="26"/>
      <c r="FU171" s="26"/>
      <c r="FV171" s="26"/>
      <c r="FW171" s="26"/>
      <c r="FX171" s="26"/>
      <c r="FY171" s="26"/>
      <c r="FZ171" s="26"/>
      <c r="GA171" s="26"/>
      <c r="GB171" s="26"/>
      <c r="GC171" s="26"/>
      <c r="GD171" s="26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  <c r="GO171" s="26"/>
      <c r="GP171" s="26"/>
      <c r="GQ171" s="26"/>
      <c r="GR171" s="26"/>
      <c r="GS171" s="26"/>
      <c r="GT171" s="26"/>
      <c r="GU171" s="26"/>
      <c r="GV171" s="26"/>
      <c r="GW171" s="26"/>
      <c r="GX171" s="26"/>
      <c r="GY171" s="26"/>
      <c r="GZ171" s="26"/>
      <c r="HA171" s="26"/>
      <c r="HB171" s="26"/>
      <c r="HC171" s="26"/>
      <c r="HD171" s="26"/>
      <c r="HE171" s="26"/>
      <c r="HF171" s="26"/>
      <c r="HG171" s="26"/>
      <c r="HH171" s="26"/>
      <c r="HI171" s="26"/>
      <c r="HJ171" s="26"/>
      <c r="HK171" s="26"/>
      <c r="HL171" s="26"/>
      <c r="HM171" s="26"/>
      <c r="HN171" s="26"/>
      <c r="HO171" s="26"/>
      <c r="HP171" s="26"/>
      <c r="HQ171" s="26"/>
      <c r="HR171" s="26"/>
      <c r="HS171" s="26"/>
      <c r="HT171" s="26"/>
      <c r="HU171" s="26"/>
      <c r="HV171" s="26"/>
      <c r="HW171" s="26"/>
      <c r="HX171" s="26"/>
      <c r="HY171" s="26"/>
      <c r="HZ171" s="26"/>
      <c r="IA171" s="26"/>
      <c r="IB171" s="26"/>
      <c r="IC171" s="26"/>
      <c r="ID171" s="26"/>
      <c r="IE171" s="26"/>
      <c r="IF171" s="26"/>
      <c r="IG171" s="26"/>
      <c r="IH171" s="26"/>
      <c r="II171" s="26"/>
      <c r="IJ171" s="26"/>
    </row>
    <row r="172" spans="1:244" s="61" customFormat="1" ht="63" x14ac:dyDescent="0.25">
      <c r="A172" s="20" t="s">
        <v>276</v>
      </c>
      <c r="B172" s="27" t="s">
        <v>282</v>
      </c>
      <c r="C172" s="33">
        <v>1126.9000000000001</v>
      </c>
      <c r="D172" s="33">
        <v>1126.9000000000001</v>
      </c>
      <c r="E172" s="33">
        <v>1126.9000000000001</v>
      </c>
      <c r="F172" s="34"/>
      <c r="G172" s="34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6"/>
      <c r="FF172" s="26"/>
      <c r="FG172" s="26"/>
      <c r="FH172" s="26"/>
      <c r="FI172" s="26"/>
      <c r="FJ172" s="26"/>
      <c r="FK172" s="26"/>
      <c r="FL172" s="26"/>
      <c r="FM172" s="26"/>
      <c r="FN172" s="26"/>
      <c r="FO172" s="26"/>
      <c r="FP172" s="26"/>
      <c r="FQ172" s="26"/>
      <c r="FR172" s="26"/>
      <c r="FS172" s="26"/>
      <c r="FT172" s="26"/>
      <c r="FU172" s="26"/>
      <c r="FV172" s="26"/>
      <c r="FW172" s="26"/>
      <c r="FX172" s="26"/>
      <c r="FY172" s="26"/>
      <c r="FZ172" s="26"/>
      <c r="GA172" s="26"/>
      <c r="GB172" s="26"/>
      <c r="GC172" s="26"/>
      <c r="GD172" s="26"/>
      <c r="GE172" s="26"/>
      <c r="GF172" s="26"/>
      <c r="GG172" s="26"/>
      <c r="GH172" s="26"/>
      <c r="GI172" s="26"/>
      <c r="GJ172" s="26"/>
      <c r="GK172" s="26"/>
      <c r="GL172" s="26"/>
      <c r="GM172" s="26"/>
      <c r="GN172" s="26"/>
      <c r="GO172" s="26"/>
      <c r="GP172" s="26"/>
      <c r="GQ172" s="26"/>
      <c r="GR172" s="26"/>
      <c r="GS172" s="26"/>
      <c r="GT172" s="26"/>
      <c r="GU172" s="26"/>
      <c r="GV172" s="26"/>
      <c r="GW172" s="26"/>
      <c r="GX172" s="26"/>
      <c r="GY172" s="26"/>
      <c r="GZ172" s="26"/>
      <c r="HA172" s="26"/>
      <c r="HB172" s="26"/>
      <c r="HC172" s="26"/>
      <c r="HD172" s="26"/>
      <c r="HE172" s="26"/>
      <c r="HF172" s="26"/>
      <c r="HG172" s="26"/>
      <c r="HH172" s="26"/>
      <c r="HI172" s="26"/>
      <c r="HJ172" s="26"/>
      <c r="HK172" s="26"/>
      <c r="HL172" s="26"/>
      <c r="HM172" s="26"/>
      <c r="HN172" s="26"/>
      <c r="HO172" s="26"/>
      <c r="HP172" s="26"/>
      <c r="HQ172" s="26"/>
      <c r="HR172" s="26"/>
      <c r="HS172" s="26"/>
      <c r="HT172" s="26"/>
      <c r="HU172" s="26"/>
      <c r="HV172" s="26"/>
      <c r="HW172" s="26"/>
      <c r="HX172" s="26"/>
      <c r="HY172" s="26"/>
      <c r="HZ172" s="26"/>
      <c r="IA172" s="26"/>
      <c r="IB172" s="26"/>
      <c r="IC172" s="26"/>
      <c r="ID172" s="26"/>
      <c r="IE172" s="26"/>
      <c r="IF172" s="26"/>
      <c r="IG172" s="26"/>
      <c r="IH172" s="26"/>
      <c r="II172" s="26"/>
      <c r="IJ172" s="26"/>
    </row>
    <row r="173" spans="1:244" s="61" customFormat="1" ht="63" x14ac:dyDescent="0.25">
      <c r="A173" s="20" t="s">
        <v>276</v>
      </c>
      <c r="B173" s="32" t="s">
        <v>233</v>
      </c>
      <c r="C173" s="33">
        <v>0</v>
      </c>
      <c r="D173" s="33">
        <v>0</v>
      </c>
      <c r="E173" s="33">
        <v>0</v>
      </c>
      <c r="F173" s="34"/>
      <c r="G173" s="34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  <c r="GT173" s="26"/>
      <c r="GU173" s="26"/>
      <c r="GV173" s="26"/>
      <c r="GW173" s="26"/>
      <c r="GX173" s="26"/>
      <c r="GY173" s="26"/>
      <c r="GZ173" s="26"/>
      <c r="HA173" s="26"/>
      <c r="HB173" s="26"/>
      <c r="HC173" s="26"/>
      <c r="HD173" s="26"/>
      <c r="HE173" s="26"/>
      <c r="HF173" s="26"/>
      <c r="HG173" s="26"/>
      <c r="HH173" s="26"/>
      <c r="HI173" s="26"/>
      <c r="HJ173" s="26"/>
      <c r="HK173" s="26"/>
      <c r="HL173" s="26"/>
      <c r="HM173" s="26"/>
      <c r="HN173" s="26"/>
      <c r="HO173" s="26"/>
      <c r="HP173" s="26"/>
      <c r="HQ173" s="26"/>
      <c r="HR173" s="26"/>
      <c r="HS173" s="26"/>
      <c r="HT173" s="26"/>
      <c r="HU173" s="26"/>
      <c r="HV173" s="26"/>
      <c r="HW173" s="26"/>
      <c r="HX173" s="26"/>
      <c r="HY173" s="26"/>
      <c r="HZ173" s="26"/>
      <c r="IA173" s="26"/>
      <c r="IB173" s="26"/>
      <c r="IC173" s="26"/>
      <c r="ID173" s="26"/>
      <c r="IE173" s="26"/>
      <c r="IF173" s="26"/>
      <c r="IG173" s="26"/>
      <c r="IH173" s="26"/>
      <c r="II173" s="26"/>
      <c r="IJ173" s="26"/>
    </row>
    <row r="174" spans="1:244" ht="94.5" x14ac:dyDescent="0.25">
      <c r="A174" s="67" t="s">
        <v>283</v>
      </c>
      <c r="B174" s="32" t="s">
        <v>284</v>
      </c>
      <c r="C174" s="33">
        <v>0</v>
      </c>
      <c r="D174" s="33">
        <v>0</v>
      </c>
      <c r="E174" s="33">
        <v>1125.5999999999999</v>
      </c>
      <c r="F174" s="34"/>
      <c r="G174" s="34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  <c r="GT174" s="26"/>
      <c r="GU174" s="26"/>
      <c r="GV174" s="26"/>
      <c r="GW174" s="26"/>
      <c r="GX174" s="26"/>
      <c r="GY174" s="26"/>
      <c r="GZ174" s="26"/>
      <c r="HA174" s="26"/>
      <c r="HB174" s="26"/>
      <c r="HC174" s="26"/>
      <c r="HD174" s="26"/>
      <c r="HE174" s="26"/>
      <c r="HF174" s="26"/>
      <c r="HG174" s="26"/>
      <c r="HH174" s="26"/>
      <c r="HI174" s="26"/>
      <c r="HJ174" s="26"/>
      <c r="HK174" s="26"/>
      <c r="HL174" s="26"/>
      <c r="HM174" s="26"/>
      <c r="HN174" s="26"/>
      <c r="HO174" s="26"/>
      <c r="HP174" s="26"/>
      <c r="HQ174" s="26"/>
      <c r="HR174" s="26"/>
      <c r="HS174" s="26"/>
      <c r="HT174" s="26"/>
      <c r="HU174" s="26"/>
      <c r="HV174" s="26"/>
      <c r="HW174" s="26"/>
      <c r="HX174" s="26"/>
      <c r="HY174" s="26"/>
      <c r="HZ174" s="26"/>
      <c r="IA174" s="26"/>
      <c r="IB174" s="26"/>
      <c r="IC174" s="26"/>
      <c r="ID174" s="26"/>
      <c r="IE174" s="26"/>
      <c r="IF174" s="26"/>
      <c r="IG174" s="26"/>
      <c r="IH174" s="26"/>
      <c r="II174" s="26"/>
      <c r="IJ174" s="26"/>
    </row>
    <row r="175" spans="1:244" s="61" customFormat="1" ht="31.5" x14ac:dyDescent="0.25">
      <c r="A175" s="67" t="s">
        <v>283</v>
      </c>
      <c r="B175" s="32" t="s">
        <v>285</v>
      </c>
      <c r="C175" s="33">
        <v>21253.1</v>
      </c>
      <c r="D175" s="33">
        <v>21253.1</v>
      </c>
      <c r="E175" s="33">
        <v>21253.1</v>
      </c>
      <c r="F175" s="34"/>
      <c r="G175" s="34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  <c r="ET175" s="26"/>
      <c r="EU175" s="26"/>
      <c r="EV175" s="26"/>
      <c r="EW175" s="26"/>
      <c r="EX175" s="26"/>
      <c r="EY175" s="26"/>
      <c r="EZ175" s="26"/>
      <c r="FA175" s="26"/>
      <c r="FB175" s="26"/>
      <c r="FC175" s="26"/>
      <c r="FD175" s="26"/>
      <c r="FE175" s="26"/>
      <c r="FF175" s="26"/>
      <c r="FG175" s="26"/>
      <c r="FH175" s="26"/>
      <c r="FI175" s="26"/>
      <c r="FJ175" s="26"/>
      <c r="FK175" s="26"/>
      <c r="FL175" s="26"/>
      <c r="FM175" s="26"/>
      <c r="FN175" s="26"/>
      <c r="FO175" s="26"/>
      <c r="FP175" s="26"/>
      <c r="FQ175" s="26"/>
      <c r="FR175" s="26"/>
      <c r="FS175" s="26"/>
      <c r="FT175" s="26"/>
      <c r="FU175" s="26"/>
      <c r="FV175" s="26"/>
      <c r="FW175" s="26"/>
      <c r="FX175" s="26"/>
      <c r="FY175" s="26"/>
      <c r="FZ175" s="26"/>
      <c r="GA175" s="26"/>
      <c r="GB175" s="26"/>
      <c r="GC175" s="26"/>
      <c r="GD175" s="26"/>
      <c r="GE175" s="26"/>
      <c r="GF175" s="26"/>
      <c r="GG175" s="26"/>
      <c r="GH175" s="26"/>
      <c r="GI175" s="26"/>
      <c r="GJ175" s="26"/>
      <c r="GK175" s="26"/>
      <c r="GL175" s="26"/>
      <c r="GM175" s="26"/>
      <c r="GN175" s="26"/>
      <c r="GO175" s="26"/>
      <c r="GP175" s="26"/>
      <c r="GQ175" s="26"/>
      <c r="GR175" s="26"/>
      <c r="GS175" s="26"/>
      <c r="GT175" s="26"/>
      <c r="GU175" s="26"/>
      <c r="GV175" s="26"/>
      <c r="GW175" s="26"/>
      <c r="GX175" s="26"/>
      <c r="GY175" s="26"/>
      <c r="GZ175" s="26"/>
      <c r="HA175" s="26"/>
      <c r="HB175" s="26"/>
      <c r="HC175" s="26"/>
      <c r="HD175" s="26"/>
      <c r="HE175" s="26"/>
      <c r="HF175" s="26"/>
      <c r="HG175" s="26"/>
      <c r="HH175" s="26"/>
      <c r="HI175" s="26"/>
      <c r="HJ175" s="26"/>
      <c r="HK175" s="26"/>
      <c r="HL175" s="26"/>
      <c r="HM175" s="26"/>
      <c r="HN175" s="26"/>
      <c r="HO175" s="26"/>
      <c r="HP175" s="26"/>
      <c r="HQ175" s="26"/>
      <c r="HR175" s="26"/>
      <c r="HS175" s="26"/>
      <c r="HT175" s="26"/>
      <c r="HU175" s="26"/>
      <c r="HV175" s="26"/>
      <c r="HW175" s="26"/>
      <c r="HX175" s="26"/>
      <c r="HY175" s="26"/>
      <c r="HZ175" s="26"/>
      <c r="IA175" s="26"/>
      <c r="IB175" s="26"/>
      <c r="IC175" s="26"/>
      <c r="ID175" s="26"/>
      <c r="IE175" s="26"/>
      <c r="IF175" s="26"/>
      <c r="IG175" s="26"/>
      <c r="IH175" s="26"/>
      <c r="II175" s="26"/>
      <c r="IJ175" s="26"/>
    </row>
    <row r="176" spans="1:244" s="30" customFormat="1" ht="63" x14ac:dyDescent="0.25">
      <c r="A176" s="67" t="s">
        <v>283</v>
      </c>
      <c r="B176" s="32" t="s">
        <v>286</v>
      </c>
      <c r="C176" s="33">
        <v>2363</v>
      </c>
      <c r="D176" s="33">
        <v>3148.1</v>
      </c>
      <c r="E176" s="33">
        <v>3148.1</v>
      </c>
      <c r="F176" s="34"/>
      <c r="G176" s="34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  <c r="EL176" s="26"/>
      <c r="EM176" s="26"/>
      <c r="EN176" s="26"/>
      <c r="EO176" s="26"/>
      <c r="EP176" s="26"/>
      <c r="EQ176" s="26"/>
      <c r="ER176" s="26"/>
      <c r="ES176" s="26"/>
      <c r="ET176" s="26"/>
      <c r="EU176" s="26"/>
      <c r="EV176" s="26"/>
      <c r="EW176" s="26"/>
      <c r="EX176" s="26"/>
      <c r="EY176" s="26"/>
      <c r="EZ176" s="26"/>
      <c r="FA176" s="26"/>
      <c r="FB176" s="26"/>
      <c r="FC176" s="26"/>
      <c r="FD176" s="26"/>
      <c r="FE176" s="26"/>
      <c r="FF176" s="26"/>
      <c r="FG176" s="26"/>
      <c r="FH176" s="26"/>
      <c r="FI176" s="26"/>
      <c r="FJ176" s="26"/>
      <c r="FK176" s="26"/>
      <c r="FL176" s="26"/>
      <c r="FM176" s="26"/>
      <c r="FN176" s="26"/>
      <c r="FO176" s="26"/>
      <c r="FP176" s="26"/>
      <c r="FQ176" s="26"/>
      <c r="FR176" s="26"/>
      <c r="FS176" s="26"/>
      <c r="FT176" s="26"/>
      <c r="FU176" s="26"/>
      <c r="FV176" s="26"/>
      <c r="FW176" s="26"/>
      <c r="FX176" s="26"/>
      <c r="FY176" s="26"/>
      <c r="FZ176" s="26"/>
      <c r="GA176" s="26"/>
      <c r="GB176" s="26"/>
      <c r="GC176" s="26"/>
      <c r="GD176" s="26"/>
      <c r="GE176" s="26"/>
      <c r="GF176" s="26"/>
      <c r="GG176" s="26"/>
      <c r="GH176" s="26"/>
      <c r="GI176" s="26"/>
      <c r="GJ176" s="26"/>
      <c r="GK176" s="26"/>
      <c r="GL176" s="26"/>
      <c r="GM176" s="26"/>
      <c r="GN176" s="26"/>
      <c r="GO176" s="26"/>
      <c r="GP176" s="26"/>
      <c r="GQ176" s="26"/>
      <c r="GR176" s="26"/>
      <c r="GS176" s="26"/>
      <c r="GT176" s="26"/>
      <c r="GU176" s="26"/>
      <c r="GV176" s="26"/>
      <c r="GW176" s="26"/>
      <c r="GX176" s="26"/>
      <c r="GY176" s="26"/>
      <c r="GZ176" s="26"/>
      <c r="HA176" s="26"/>
      <c r="HB176" s="26"/>
      <c r="HC176" s="26"/>
      <c r="HD176" s="26"/>
      <c r="HE176" s="26"/>
      <c r="HF176" s="26"/>
      <c r="HG176" s="26"/>
      <c r="HH176" s="26"/>
      <c r="HI176" s="26"/>
      <c r="HJ176" s="26"/>
      <c r="HK176" s="26"/>
      <c r="HL176" s="26"/>
      <c r="HM176" s="26"/>
      <c r="HN176" s="26"/>
      <c r="HO176" s="26"/>
      <c r="HP176" s="26"/>
      <c r="HQ176" s="26"/>
      <c r="HR176" s="26"/>
      <c r="HS176" s="26"/>
      <c r="HT176" s="26"/>
      <c r="HU176" s="26"/>
      <c r="HV176" s="26"/>
      <c r="HW176" s="26"/>
      <c r="HX176" s="26"/>
      <c r="HY176" s="26"/>
      <c r="HZ176" s="26"/>
      <c r="IA176" s="26"/>
      <c r="IB176" s="26"/>
      <c r="IC176" s="26"/>
      <c r="ID176" s="26"/>
      <c r="IE176" s="26"/>
      <c r="IF176" s="26"/>
      <c r="IG176" s="26"/>
      <c r="IH176" s="26"/>
      <c r="II176" s="26"/>
      <c r="IJ176" s="26"/>
    </row>
    <row r="177" spans="1:244" ht="31.5" x14ac:dyDescent="0.25">
      <c r="A177" s="68" t="s">
        <v>283</v>
      </c>
      <c r="B177" s="69" t="s">
        <v>287</v>
      </c>
      <c r="C177" s="33">
        <v>1800</v>
      </c>
      <c r="D177" s="70">
        <v>3339.1</v>
      </c>
      <c r="E177" s="70">
        <v>3297.5</v>
      </c>
      <c r="F177" s="34"/>
      <c r="G177" s="34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  <c r="GU177" s="26"/>
      <c r="GV177" s="26"/>
      <c r="GW177" s="26"/>
      <c r="GX177" s="26"/>
      <c r="GY177" s="26"/>
      <c r="GZ177" s="26"/>
      <c r="HA177" s="26"/>
      <c r="HB177" s="26"/>
      <c r="HC177" s="26"/>
      <c r="HD177" s="26"/>
      <c r="HE177" s="26"/>
      <c r="HF177" s="26"/>
      <c r="HG177" s="26"/>
      <c r="HH177" s="26"/>
      <c r="HI177" s="26"/>
      <c r="HJ177" s="26"/>
      <c r="HK177" s="26"/>
      <c r="HL177" s="26"/>
      <c r="HM177" s="26"/>
      <c r="HN177" s="26"/>
      <c r="HO177" s="26"/>
      <c r="HP177" s="26"/>
      <c r="HQ177" s="26"/>
      <c r="HR177" s="26"/>
      <c r="HS177" s="26"/>
      <c r="HT177" s="26"/>
      <c r="HU177" s="26"/>
      <c r="HV177" s="26"/>
      <c r="HW177" s="26"/>
      <c r="HX177" s="26"/>
      <c r="HY177" s="26"/>
      <c r="HZ177" s="26"/>
      <c r="IA177" s="26"/>
      <c r="IB177" s="26"/>
      <c r="IC177" s="26"/>
      <c r="ID177" s="26"/>
      <c r="IE177" s="26"/>
      <c r="IF177" s="26"/>
      <c r="IG177" s="26"/>
      <c r="IH177" s="26"/>
      <c r="II177" s="26"/>
      <c r="IJ177" s="26"/>
    </row>
    <row r="178" spans="1:244" ht="47.25" x14ac:dyDescent="0.25">
      <c r="A178" s="67" t="s">
        <v>283</v>
      </c>
      <c r="B178" s="32" t="s">
        <v>288</v>
      </c>
      <c r="C178" s="33">
        <v>9460.7999999999993</v>
      </c>
      <c r="D178" s="71"/>
      <c r="E178" s="71"/>
      <c r="F178" s="34"/>
      <c r="G178" s="34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  <c r="ET178" s="26"/>
      <c r="EU178" s="26"/>
      <c r="EV178" s="26"/>
      <c r="EW178" s="26"/>
      <c r="EX178" s="26"/>
      <c r="EY178" s="26"/>
      <c r="EZ178" s="26"/>
      <c r="FA178" s="26"/>
      <c r="FB178" s="26"/>
      <c r="FC178" s="26"/>
      <c r="FD178" s="26"/>
      <c r="FE178" s="26"/>
      <c r="FF178" s="26"/>
      <c r="FG178" s="26"/>
      <c r="FH178" s="26"/>
      <c r="FI178" s="26"/>
      <c r="FJ178" s="26"/>
      <c r="FK178" s="26"/>
      <c r="FL178" s="26"/>
      <c r="FM178" s="26"/>
      <c r="FN178" s="26"/>
      <c r="FO178" s="26"/>
      <c r="FP178" s="26"/>
      <c r="FQ178" s="26"/>
      <c r="FR178" s="26"/>
      <c r="FS178" s="26"/>
      <c r="FT178" s="26"/>
      <c r="FU178" s="26"/>
      <c r="FV178" s="26"/>
      <c r="FW178" s="26"/>
      <c r="FX178" s="26"/>
      <c r="FY178" s="26"/>
      <c r="FZ178" s="26"/>
      <c r="GA178" s="26"/>
      <c r="GB178" s="26"/>
      <c r="GC178" s="26"/>
      <c r="GD178" s="26"/>
      <c r="GE178" s="26"/>
      <c r="GF178" s="26"/>
      <c r="GG178" s="26"/>
      <c r="GH178" s="26"/>
      <c r="GI178" s="26"/>
      <c r="GJ178" s="26"/>
      <c r="GK178" s="26"/>
      <c r="GL178" s="26"/>
      <c r="GM178" s="26"/>
      <c r="GN178" s="26"/>
      <c r="GO178" s="26"/>
      <c r="GP178" s="26"/>
      <c r="GQ178" s="26"/>
      <c r="GR178" s="26"/>
      <c r="GS178" s="26"/>
      <c r="GT178" s="26"/>
      <c r="GU178" s="26"/>
      <c r="GV178" s="26"/>
      <c r="GW178" s="26"/>
      <c r="GX178" s="26"/>
      <c r="GY178" s="26"/>
      <c r="GZ178" s="26"/>
      <c r="HA178" s="26"/>
      <c r="HB178" s="26"/>
      <c r="HC178" s="26"/>
      <c r="HD178" s="26"/>
      <c r="HE178" s="26"/>
      <c r="HF178" s="26"/>
      <c r="HG178" s="26"/>
      <c r="HH178" s="26"/>
      <c r="HI178" s="26"/>
      <c r="HJ178" s="26"/>
      <c r="HK178" s="26"/>
      <c r="HL178" s="26"/>
      <c r="HM178" s="26"/>
      <c r="HN178" s="26"/>
      <c r="HO178" s="26"/>
      <c r="HP178" s="26"/>
      <c r="HQ178" s="26"/>
      <c r="HR178" s="26"/>
      <c r="HS178" s="26"/>
      <c r="HT178" s="26"/>
      <c r="HU178" s="26"/>
      <c r="HV178" s="26"/>
      <c r="HW178" s="26"/>
      <c r="HX178" s="26"/>
      <c r="HY178" s="26"/>
      <c r="HZ178" s="26"/>
      <c r="IA178" s="26"/>
      <c r="IB178" s="26"/>
      <c r="IC178" s="26"/>
      <c r="ID178" s="26"/>
      <c r="IE178" s="26"/>
      <c r="IF178" s="26"/>
      <c r="IG178" s="26"/>
      <c r="IH178" s="26"/>
      <c r="II178" s="26"/>
      <c r="IJ178" s="26"/>
    </row>
    <row r="179" spans="1:244" s="30" customFormat="1" ht="47.25" x14ac:dyDescent="0.25">
      <c r="A179" s="68" t="s">
        <v>283</v>
      </c>
      <c r="B179" s="69" t="s">
        <v>289</v>
      </c>
      <c r="C179" s="33">
        <v>12805.7</v>
      </c>
      <c r="D179" s="33">
        <v>12606.4</v>
      </c>
      <c r="E179" s="33">
        <v>12481.6</v>
      </c>
      <c r="F179" s="34"/>
      <c r="G179" s="34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  <c r="GT179" s="26"/>
      <c r="GU179" s="26"/>
      <c r="GV179" s="26"/>
      <c r="GW179" s="26"/>
      <c r="GX179" s="26"/>
      <c r="GY179" s="26"/>
      <c r="GZ179" s="26"/>
      <c r="HA179" s="26"/>
      <c r="HB179" s="26"/>
      <c r="HC179" s="26"/>
      <c r="HD179" s="26"/>
      <c r="HE179" s="26"/>
      <c r="HF179" s="26"/>
      <c r="HG179" s="26"/>
      <c r="HH179" s="26"/>
      <c r="HI179" s="26"/>
      <c r="HJ179" s="26"/>
      <c r="HK179" s="26"/>
      <c r="HL179" s="26"/>
      <c r="HM179" s="26"/>
      <c r="HN179" s="26"/>
      <c r="HO179" s="26"/>
      <c r="HP179" s="26"/>
      <c r="HQ179" s="26"/>
      <c r="HR179" s="26"/>
      <c r="HS179" s="26"/>
      <c r="HT179" s="26"/>
      <c r="HU179" s="26"/>
      <c r="HV179" s="26"/>
      <c r="HW179" s="26"/>
      <c r="HX179" s="26"/>
      <c r="HY179" s="26"/>
      <c r="HZ179" s="26"/>
      <c r="IA179" s="26"/>
      <c r="IB179" s="26"/>
      <c r="IC179" s="26"/>
      <c r="ID179" s="26"/>
      <c r="IE179" s="26"/>
      <c r="IF179" s="26"/>
      <c r="IG179" s="26"/>
      <c r="IH179" s="26"/>
      <c r="II179" s="26"/>
      <c r="IJ179" s="26"/>
    </row>
    <row r="180" spans="1:244" s="30" customFormat="1" ht="47.25" x14ac:dyDescent="0.25">
      <c r="A180" s="67" t="s">
        <v>283</v>
      </c>
      <c r="B180" s="32" t="s">
        <v>290</v>
      </c>
      <c r="C180" s="33">
        <v>0</v>
      </c>
      <c r="D180" s="33">
        <v>12375.9</v>
      </c>
      <c r="E180" s="33">
        <v>12304.2</v>
      </c>
      <c r="F180" s="34"/>
      <c r="G180" s="34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  <c r="GF180" s="26"/>
      <c r="GG180" s="26"/>
      <c r="GH180" s="26"/>
      <c r="GI180" s="26"/>
      <c r="GJ180" s="26"/>
      <c r="GK180" s="26"/>
      <c r="GL180" s="26"/>
      <c r="GM180" s="26"/>
      <c r="GN180" s="26"/>
      <c r="GO180" s="26"/>
      <c r="GP180" s="26"/>
      <c r="GQ180" s="26"/>
      <c r="GR180" s="26"/>
      <c r="GS180" s="26"/>
      <c r="GT180" s="26"/>
      <c r="GU180" s="26"/>
      <c r="GV180" s="26"/>
      <c r="GW180" s="26"/>
      <c r="GX180" s="26"/>
      <c r="GY180" s="26"/>
      <c r="GZ180" s="26"/>
      <c r="HA180" s="26"/>
      <c r="HB180" s="26"/>
      <c r="HC180" s="26"/>
      <c r="HD180" s="26"/>
      <c r="HE180" s="26"/>
      <c r="HF180" s="26"/>
      <c r="HG180" s="26"/>
      <c r="HH180" s="26"/>
      <c r="HI180" s="26"/>
      <c r="HJ180" s="26"/>
      <c r="HK180" s="26"/>
      <c r="HL180" s="26"/>
      <c r="HM180" s="26"/>
      <c r="HN180" s="26"/>
      <c r="HO180" s="26"/>
      <c r="HP180" s="26"/>
      <c r="HQ180" s="26"/>
      <c r="HR180" s="26"/>
      <c r="HS180" s="26"/>
      <c r="HT180" s="26"/>
      <c r="HU180" s="26"/>
      <c r="HV180" s="26"/>
      <c r="HW180" s="26"/>
      <c r="HX180" s="26"/>
      <c r="HY180" s="26"/>
      <c r="HZ180" s="26"/>
      <c r="IA180" s="26"/>
      <c r="IB180" s="26"/>
      <c r="IC180" s="26"/>
      <c r="ID180" s="26"/>
      <c r="IE180" s="26"/>
      <c r="IF180" s="26"/>
      <c r="IG180" s="26"/>
      <c r="IH180" s="26"/>
      <c r="II180" s="26"/>
      <c r="IJ180" s="26"/>
    </row>
    <row r="181" spans="1:244" s="30" customFormat="1" ht="63" x14ac:dyDescent="0.25">
      <c r="A181" s="67" t="s">
        <v>283</v>
      </c>
      <c r="B181" s="32" t="s">
        <v>291</v>
      </c>
      <c r="C181" s="33">
        <v>0</v>
      </c>
      <c r="D181" s="33">
        <v>6244.8</v>
      </c>
      <c r="E181" s="33">
        <v>6244.8</v>
      </c>
      <c r="F181" s="34"/>
      <c r="G181" s="34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  <c r="EX181" s="26"/>
      <c r="EY181" s="26"/>
      <c r="EZ181" s="26"/>
      <c r="FA181" s="26"/>
      <c r="FB181" s="26"/>
      <c r="FC181" s="26"/>
      <c r="FD181" s="26"/>
      <c r="FE181" s="26"/>
      <c r="FF181" s="26"/>
      <c r="FG181" s="26"/>
      <c r="FH181" s="26"/>
      <c r="FI181" s="26"/>
      <c r="FJ181" s="26"/>
      <c r="FK181" s="26"/>
      <c r="FL181" s="26"/>
      <c r="FM181" s="26"/>
      <c r="FN181" s="26"/>
      <c r="FO181" s="26"/>
      <c r="FP181" s="26"/>
      <c r="FQ181" s="26"/>
      <c r="FR181" s="26"/>
      <c r="FS181" s="26"/>
      <c r="FT181" s="26"/>
      <c r="FU181" s="26"/>
      <c r="FV181" s="26"/>
      <c r="FW181" s="26"/>
      <c r="FX181" s="26"/>
      <c r="FY181" s="26"/>
      <c r="FZ181" s="26"/>
      <c r="GA181" s="26"/>
      <c r="GB181" s="26"/>
      <c r="GC181" s="26"/>
      <c r="GD181" s="26"/>
      <c r="GE181" s="26"/>
      <c r="GF181" s="26"/>
      <c r="GG181" s="26"/>
      <c r="GH181" s="26"/>
      <c r="GI181" s="26"/>
      <c r="GJ181" s="26"/>
      <c r="GK181" s="26"/>
      <c r="GL181" s="26"/>
      <c r="GM181" s="26"/>
      <c r="GN181" s="26"/>
      <c r="GO181" s="26"/>
      <c r="GP181" s="26"/>
      <c r="GQ181" s="26"/>
      <c r="GR181" s="26"/>
      <c r="GS181" s="26"/>
      <c r="GT181" s="26"/>
      <c r="GU181" s="26"/>
      <c r="GV181" s="26"/>
      <c r="GW181" s="26"/>
      <c r="GX181" s="26"/>
      <c r="GY181" s="26"/>
      <c r="GZ181" s="26"/>
      <c r="HA181" s="26"/>
      <c r="HB181" s="26"/>
      <c r="HC181" s="26"/>
      <c r="HD181" s="26"/>
      <c r="HE181" s="26"/>
      <c r="HF181" s="26"/>
      <c r="HG181" s="26"/>
      <c r="HH181" s="26"/>
      <c r="HI181" s="26"/>
      <c r="HJ181" s="26"/>
      <c r="HK181" s="26"/>
      <c r="HL181" s="26"/>
      <c r="HM181" s="26"/>
      <c r="HN181" s="26"/>
      <c r="HO181" s="26"/>
      <c r="HP181" s="26"/>
      <c r="HQ181" s="26"/>
      <c r="HR181" s="26"/>
      <c r="HS181" s="26"/>
      <c r="HT181" s="26"/>
      <c r="HU181" s="26"/>
      <c r="HV181" s="26"/>
      <c r="HW181" s="26"/>
      <c r="HX181" s="26"/>
      <c r="HY181" s="26"/>
      <c r="HZ181" s="26"/>
      <c r="IA181" s="26"/>
      <c r="IB181" s="26"/>
      <c r="IC181" s="26"/>
      <c r="ID181" s="26"/>
      <c r="IE181" s="26"/>
      <c r="IF181" s="26"/>
      <c r="IG181" s="26"/>
      <c r="IH181" s="26"/>
      <c r="II181" s="26"/>
      <c r="IJ181" s="26"/>
    </row>
    <row r="182" spans="1:244" s="30" customFormat="1" ht="47.25" x14ac:dyDescent="0.25">
      <c r="A182" s="67" t="s">
        <v>283</v>
      </c>
      <c r="B182" s="32" t="s">
        <v>292</v>
      </c>
      <c r="C182" s="33">
        <v>988.7</v>
      </c>
      <c r="D182" s="33">
        <v>986</v>
      </c>
      <c r="E182" s="33">
        <v>960.5</v>
      </c>
      <c r="F182" s="34"/>
      <c r="G182" s="34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6"/>
      <c r="FF182" s="26"/>
      <c r="FG182" s="26"/>
      <c r="FH182" s="26"/>
      <c r="FI182" s="26"/>
      <c r="FJ182" s="26"/>
      <c r="FK182" s="26"/>
      <c r="FL182" s="26"/>
      <c r="FM182" s="26"/>
      <c r="FN182" s="26"/>
      <c r="FO182" s="26"/>
      <c r="FP182" s="26"/>
      <c r="FQ182" s="26"/>
      <c r="FR182" s="26"/>
      <c r="FS182" s="26"/>
      <c r="FT182" s="26"/>
      <c r="FU182" s="26"/>
      <c r="FV182" s="26"/>
      <c r="FW182" s="26"/>
      <c r="FX182" s="26"/>
      <c r="FY182" s="26"/>
      <c r="FZ182" s="26"/>
      <c r="GA182" s="26"/>
      <c r="GB182" s="26"/>
      <c r="GC182" s="26"/>
      <c r="GD182" s="26"/>
      <c r="GE182" s="26"/>
      <c r="GF182" s="26"/>
      <c r="GG182" s="26"/>
      <c r="GH182" s="26"/>
      <c r="GI182" s="26"/>
      <c r="GJ182" s="26"/>
      <c r="GK182" s="26"/>
      <c r="GL182" s="26"/>
      <c r="GM182" s="26"/>
      <c r="GN182" s="26"/>
      <c r="GO182" s="26"/>
      <c r="GP182" s="26"/>
      <c r="GQ182" s="26"/>
      <c r="GR182" s="26"/>
      <c r="GS182" s="26"/>
      <c r="GT182" s="26"/>
      <c r="GU182" s="26"/>
      <c r="GV182" s="26"/>
      <c r="GW182" s="26"/>
      <c r="GX182" s="26"/>
      <c r="GY182" s="26"/>
      <c r="GZ182" s="26"/>
      <c r="HA182" s="26"/>
      <c r="HB182" s="26"/>
      <c r="HC182" s="26"/>
      <c r="HD182" s="26"/>
      <c r="HE182" s="26"/>
      <c r="HF182" s="26"/>
      <c r="HG182" s="26"/>
      <c r="HH182" s="26"/>
      <c r="HI182" s="26"/>
      <c r="HJ182" s="26"/>
      <c r="HK182" s="26"/>
      <c r="HL182" s="26"/>
      <c r="HM182" s="26"/>
      <c r="HN182" s="26"/>
      <c r="HO182" s="26"/>
      <c r="HP182" s="26"/>
      <c r="HQ182" s="26"/>
      <c r="HR182" s="26"/>
      <c r="HS182" s="26"/>
      <c r="HT182" s="26"/>
      <c r="HU182" s="26"/>
      <c r="HV182" s="26"/>
      <c r="HW182" s="26"/>
      <c r="HX182" s="26"/>
      <c r="HY182" s="26"/>
      <c r="HZ182" s="26"/>
      <c r="IA182" s="26"/>
      <c r="IB182" s="26"/>
      <c r="IC182" s="26"/>
      <c r="ID182" s="26"/>
      <c r="IE182" s="26"/>
      <c r="IF182" s="26"/>
      <c r="IG182" s="26"/>
      <c r="IH182" s="26"/>
      <c r="II182" s="26"/>
      <c r="IJ182" s="26"/>
    </row>
    <row r="183" spans="1:244" s="30" customFormat="1" ht="47.25" x14ac:dyDescent="0.25">
      <c r="A183" s="67" t="s">
        <v>283</v>
      </c>
      <c r="B183" s="32" t="s">
        <v>293</v>
      </c>
      <c r="C183" s="33">
        <v>1015.8</v>
      </c>
      <c r="D183" s="33">
        <v>1015.8</v>
      </c>
      <c r="E183" s="33">
        <v>1015.8</v>
      </c>
      <c r="F183" s="34"/>
      <c r="G183" s="34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  <c r="ET183" s="26"/>
      <c r="EU183" s="26"/>
      <c r="EV183" s="26"/>
      <c r="EW183" s="26"/>
      <c r="EX183" s="26"/>
      <c r="EY183" s="26"/>
      <c r="EZ183" s="26"/>
      <c r="FA183" s="26"/>
      <c r="FB183" s="26"/>
      <c r="FC183" s="26"/>
      <c r="FD183" s="26"/>
      <c r="FE183" s="26"/>
      <c r="FF183" s="26"/>
      <c r="FG183" s="26"/>
      <c r="FH183" s="26"/>
      <c r="FI183" s="26"/>
      <c r="FJ183" s="26"/>
      <c r="FK183" s="26"/>
      <c r="FL183" s="26"/>
      <c r="FM183" s="26"/>
      <c r="FN183" s="26"/>
      <c r="FO183" s="26"/>
      <c r="FP183" s="26"/>
      <c r="FQ183" s="26"/>
      <c r="FR183" s="26"/>
      <c r="FS183" s="26"/>
      <c r="FT183" s="26"/>
      <c r="FU183" s="26"/>
      <c r="FV183" s="26"/>
      <c r="FW183" s="26"/>
      <c r="FX183" s="26"/>
      <c r="FY183" s="26"/>
      <c r="FZ183" s="26"/>
      <c r="GA183" s="26"/>
      <c r="GB183" s="26"/>
      <c r="GC183" s="26"/>
      <c r="GD183" s="26"/>
      <c r="GE183" s="26"/>
      <c r="GF183" s="26"/>
      <c r="GG183" s="26"/>
      <c r="GH183" s="26"/>
      <c r="GI183" s="26"/>
      <c r="GJ183" s="26"/>
      <c r="GK183" s="26"/>
      <c r="GL183" s="26"/>
      <c r="GM183" s="26"/>
      <c r="GN183" s="26"/>
      <c r="GO183" s="26"/>
      <c r="GP183" s="26"/>
      <c r="GQ183" s="26"/>
      <c r="GR183" s="26"/>
      <c r="GS183" s="26"/>
      <c r="GT183" s="26"/>
      <c r="GU183" s="26"/>
      <c r="GV183" s="26"/>
      <c r="GW183" s="26"/>
      <c r="GX183" s="26"/>
      <c r="GY183" s="26"/>
      <c r="GZ183" s="26"/>
      <c r="HA183" s="26"/>
      <c r="HB183" s="26"/>
      <c r="HC183" s="26"/>
      <c r="HD183" s="26"/>
      <c r="HE183" s="26"/>
      <c r="HF183" s="26"/>
      <c r="HG183" s="26"/>
      <c r="HH183" s="26"/>
      <c r="HI183" s="26"/>
      <c r="HJ183" s="26"/>
      <c r="HK183" s="26"/>
      <c r="HL183" s="26"/>
      <c r="HM183" s="26"/>
      <c r="HN183" s="26"/>
      <c r="HO183" s="26"/>
      <c r="HP183" s="26"/>
      <c r="HQ183" s="26"/>
      <c r="HR183" s="26"/>
      <c r="HS183" s="26"/>
      <c r="HT183" s="26"/>
      <c r="HU183" s="26"/>
      <c r="HV183" s="26"/>
      <c r="HW183" s="26"/>
      <c r="HX183" s="26"/>
      <c r="HY183" s="26"/>
      <c r="HZ183" s="26"/>
      <c r="IA183" s="26"/>
      <c r="IB183" s="26"/>
      <c r="IC183" s="26"/>
      <c r="ID183" s="26"/>
      <c r="IE183" s="26"/>
      <c r="IF183" s="26"/>
      <c r="IG183" s="26"/>
      <c r="IH183" s="26"/>
      <c r="II183" s="26"/>
      <c r="IJ183" s="26"/>
    </row>
    <row r="184" spans="1:244" ht="94.5" x14ac:dyDescent="0.25">
      <c r="A184" s="67" t="s">
        <v>283</v>
      </c>
      <c r="B184" s="32" t="s">
        <v>294</v>
      </c>
      <c r="C184" s="33">
        <v>5699.5</v>
      </c>
      <c r="D184" s="33">
        <v>5699.5</v>
      </c>
      <c r="E184" s="33">
        <v>5699.5</v>
      </c>
      <c r="F184" s="34"/>
      <c r="G184" s="34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  <c r="ET184" s="26"/>
      <c r="EU184" s="26"/>
      <c r="EV184" s="26"/>
      <c r="EW184" s="26"/>
      <c r="EX184" s="26"/>
      <c r="EY184" s="26"/>
      <c r="EZ184" s="26"/>
      <c r="FA184" s="26"/>
      <c r="FB184" s="26"/>
      <c r="FC184" s="26"/>
      <c r="FD184" s="26"/>
      <c r="FE184" s="26"/>
      <c r="FF184" s="26"/>
      <c r="FG184" s="26"/>
      <c r="FH184" s="26"/>
      <c r="FI184" s="26"/>
      <c r="FJ184" s="26"/>
      <c r="FK184" s="26"/>
      <c r="FL184" s="26"/>
      <c r="FM184" s="26"/>
      <c r="FN184" s="26"/>
      <c r="FO184" s="26"/>
      <c r="FP184" s="26"/>
      <c r="FQ184" s="26"/>
      <c r="FR184" s="26"/>
      <c r="FS184" s="26"/>
      <c r="FT184" s="26"/>
      <c r="FU184" s="26"/>
      <c r="FV184" s="26"/>
      <c r="FW184" s="26"/>
      <c r="FX184" s="26"/>
      <c r="FY184" s="26"/>
      <c r="FZ184" s="26"/>
      <c r="GA184" s="26"/>
      <c r="GB184" s="26"/>
      <c r="GC184" s="26"/>
      <c r="GD184" s="26"/>
      <c r="GE184" s="26"/>
      <c r="GF184" s="26"/>
      <c r="GG184" s="26"/>
      <c r="GH184" s="26"/>
      <c r="GI184" s="26"/>
      <c r="GJ184" s="26"/>
      <c r="GK184" s="26"/>
      <c r="GL184" s="26"/>
      <c r="GM184" s="26"/>
      <c r="GN184" s="26"/>
      <c r="GO184" s="26"/>
      <c r="GP184" s="26"/>
      <c r="GQ184" s="26"/>
      <c r="GR184" s="26"/>
      <c r="GS184" s="26"/>
      <c r="GT184" s="26"/>
      <c r="GU184" s="26"/>
      <c r="GV184" s="26"/>
      <c r="GW184" s="26"/>
      <c r="GX184" s="26"/>
      <c r="GY184" s="26"/>
      <c r="GZ184" s="26"/>
      <c r="HA184" s="26"/>
      <c r="HB184" s="26"/>
      <c r="HC184" s="26"/>
      <c r="HD184" s="26"/>
      <c r="HE184" s="26"/>
      <c r="HF184" s="26"/>
      <c r="HG184" s="26"/>
      <c r="HH184" s="26"/>
      <c r="HI184" s="26"/>
      <c r="HJ184" s="26"/>
      <c r="HK184" s="26"/>
      <c r="HL184" s="26"/>
      <c r="HM184" s="26"/>
      <c r="HN184" s="26"/>
      <c r="HO184" s="26"/>
      <c r="HP184" s="26"/>
      <c r="HQ184" s="26"/>
      <c r="HR184" s="26"/>
      <c r="HS184" s="26"/>
      <c r="HT184" s="26"/>
      <c r="HU184" s="26"/>
      <c r="HV184" s="26"/>
      <c r="HW184" s="26"/>
      <c r="HX184" s="26"/>
      <c r="HY184" s="26"/>
      <c r="HZ184" s="26"/>
      <c r="IA184" s="26"/>
      <c r="IB184" s="26"/>
      <c r="IC184" s="26"/>
      <c r="ID184" s="26"/>
      <c r="IE184" s="26"/>
      <c r="IF184" s="26"/>
      <c r="IG184" s="26"/>
      <c r="IH184" s="26"/>
      <c r="II184" s="26"/>
      <c r="IJ184" s="26"/>
    </row>
    <row r="185" spans="1:244" s="30" customFormat="1" ht="63" x14ac:dyDescent="0.25">
      <c r="A185" s="67" t="s">
        <v>283</v>
      </c>
      <c r="B185" s="32" t="s">
        <v>295</v>
      </c>
      <c r="C185" s="33">
        <v>3600</v>
      </c>
      <c r="D185" s="33">
        <v>7650</v>
      </c>
      <c r="E185" s="33">
        <v>10800</v>
      </c>
      <c r="F185" s="34"/>
      <c r="G185" s="34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6"/>
      <c r="FF185" s="26"/>
      <c r="FG185" s="26"/>
      <c r="FH185" s="26"/>
      <c r="FI185" s="26"/>
      <c r="FJ185" s="26"/>
      <c r="FK185" s="26"/>
      <c r="FL185" s="26"/>
      <c r="FM185" s="26"/>
      <c r="FN185" s="26"/>
      <c r="FO185" s="26"/>
      <c r="FP185" s="26"/>
      <c r="FQ185" s="26"/>
      <c r="FR185" s="26"/>
      <c r="FS185" s="26"/>
      <c r="FT185" s="26"/>
      <c r="FU185" s="26"/>
      <c r="FV185" s="26"/>
      <c r="FW185" s="26"/>
      <c r="FX185" s="26"/>
      <c r="FY185" s="26"/>
      <c r="FZ185" s="26"/>
      <c r="GA185" s="26"/>
      <c r="GB185" s="26"/>
      <c r="GC185" s="26"/>
      <c r="GD185" s="26"/>
      <c r="GE185" s="26"/>
      <c r="GF185" s="26"/>
      <c r="GG185" s="26"/>
      <c r="GH185" s="26"/>
      <c r="GI185" s="26"/>
      <c r="GJ185" s="26"/>
      <c r="GK185" s="26"/>
      <c r="GL185" s="26"/>
      <c r="GM185" s="26"/>
      <c r="GN185" s="26"/>
      <c r="GO185" s="26"/>
      <c r="GP185" s="26"/>
      <c r="GQ185" s="26"/>
      <c r="GR185" s="26"/>
      <c r="GS185" s="26"/>
      <c r="GT185" s="26"/>
      <c r="GU185" s="26"/>
      <c r="GV185" s="26"/>
      <c r="GW185" s="26"/>
      <c r="GX185" s="26"/>
      <c r="GY185" s="26"/>
      <c r="GZ185" s="26"/>
      <c r="HA185" s="26"/>
      <c r="HB185" s="26"/>
      <c r="HC185" s="26"/>
      <c r="HD185" s="26"/>
      <c r="HE185" s="26"/>
      <c r="HF185" s="26"/>
      <c r="HG185" s="26"/>
      <c r="HH185" s="26"/>
      <c r="HI185" s="26"/>
      <c r="HJ185" s="26"/>
      <c r="HK185" s="26"/>
      <c r="HL185" s="26"/>
      <c r="HM185" s="26"/>
      <c r="HN185" s="26"/>
      <c r="HO185" s="26"/>
      <c r="HP185" s="26"/>
      <c r="HQ185" s="26"/>
      <c r="HR185" s="26"/>
      <c r="HS185" s="26"/>
      <c r="HT185" s="26"/>
      <c r="HU185" s="26"/>
      <c r="HV185" s="26"/>
      <c r="HW185" s="26"/>
      <c r="HX185" s="26"/>
      <c r="HY185" s="26"/>
      <c r="HZ185" s="26"/>
      <c r="IA185" s="26"/>
      <c r="IB185" s="26"/>
      <c r="IC185" s="26"/>
      <c r="ID185" s="26"/>
      <c r="IE185" s="26"/>
      <c r="IF185" s="26"/>
      <c r="IG185" s="26"/>
      <c r="IH185" s="26"/>
      <c r="II185" s="26"/>
      <c r="IJ185" s="26"/>
    </row>
    <row r="186" spans="1:244" ht="31.5" x14ac:dyDescent="0.25">
      <c r="A186" s="67" t="s">
        <v>283</v>
      </c>
      <c r="B186" s="32" t="s">
        <v>296</v>
      </c>
      <c r="C186" s="33">
        <v>294.89999999999998</v>
      </c>
      <c r="D186" s="33">
        <v>294.89999999999998</v>
      </c>
      <c r="E186" s="33">
        <v>294.89999999999998</v>
      </c>
      <c r="F186" s="34"/>
      <c r="G186" s="34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  <c r="GT186" s="26"/>
      <c r="GU186" s="26"/>
      <c r="GV186" s="26"/>
      <c r="GW186" s="26"/>
      <c r="GX186" s="26"/>
      <c r="GY186" s="26"/>
      <c r="GZ186" s="26"/>
      <c r="HA186" s="26"/>
      <c r="HB186" s="26"/>
      <c r="HC186" s="26"/>
      <c r="HD186" s="26"/>
      <c r="HE186" s="26"/>
      <c r="HF186" s="26"/>
      <c r="HG186" s="26"/>
      <c r="HH186" s="26"/>
      <c r="HI186" s="26"/>
      <c r="HJ186" s="26"/>
      <c r="HK186" s="26"/>
      <c r="HL186" s="26"/>
      <c r="HM186" s="26"/>
      <c r="HN186" s="26"/>
      <c r="HO186" s="26"/>
      <c r="HP186" s="26"/>
      <c r="HQ186" s="26"/>
      <c r="HR186" s="26"/>
      <c r="HS186" s="26"/>
      <c r="HT186" s="26"/>
      <c r="HU186" s="26"/>
      <c r="HV186" s="26"/>
      <c r="HW186" s="26"/>
      <c r="HX186" s="26"/>
      <c r="HY186" s="26"/>
      <c r="HZ186" s="26"/>
      <c r="IA186" s="26"/>
      <c r="IB186" s="26"/>
      <c r="IC186" s="26"/>
      <c r="ID186" s="26"/>
      <c r="IE186" s="26"/>
      <c r="IF186" s="26"/>
      <c r="IG186" s="26"/>
      <c r="IH186" s="26"/>
      <c r="II186" s="26"/>
      <c r="IJ186" s="26"/>
    </row>
    <row r="187" spans="1:244" x14ac:dyDescent="0.25">
      <c r="A187" s="22" t="s">
        <v>297</v>
      </c>
      <c r="B187" s="23" t="s">
        <v>298</v>
      </c>
      <c r="C187" s="24">
        <f t="shared" ref="C187:E187" si="23">SUM(C188:C230)</f>
        <v>2691353.899999999</v>
      </c>
      <c r="D187" s="24">
        <f t="shared" si="23"/>
        <v>2750825.399999999</v>
      </c>
      <c r="E187" s="24">
        <f t="shared" si="23"/>
        <v>2779622.3000000003</v>
      </c>
      <c r="F187" s="25"/>
      <c r="G187" s="25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6"/>
      <c r="FF187" s="26"/>
      <c r="FG187" s="26"/>
      <c r="FH187" s="26"/>
      <c r="FI187" s="26"/>
      <c r="FJ187" s="26"/>
      <c r="FK187" s="26"/>
      <c r="FL187" s="26"/>
      <c r="FM187" s="26"/>
      <c r="FN187" s="26"/>
      <c r="FO187" s="26"/>
      <c r="FP187" s="26"/>
      <c r="FQ187" s="26"/>
      <c r="FR187" s="26"/>
      <c r="FS187" s="26"/>
      <c r="FT187" s="26"/>
      <c r="FU187" s="26"/>
      <c r="FV187" s="26"/>
      <c r="FW187" s="26"/>
      <c r="FX187" s="26"/>
      <c r="FY187" s="26"/>
      <c r="FZ187" s="26"/>
      <c r="GA187" s="26"/>
      <c r="GB187" s="26"/>
      <c r="GC187" s="26"/>
      <c r="GD187" s="26"/>
      <c r="GE187" s="26"/>
      <c r="GF187" s="26"/>
      <c r="GG187" s="26"/>
      <c r="GH187" s="26"/>
      <c r="GI187" s="26"/>
      <c r="GJ187" s="26"/>
      <c r="GK187" s="26"/>
      <c r="GL187" s="26"/>
      <c r="GM187" s="26"/>
      <c r="GN187" s="26"/>
      <c r="GO187" s="26"/>
      <c r="GP187" s="26"/>
      <c r="GQ187" s="26"/>
      <c r="GR187" s="26"/>
      <c r="GS187" s="26"/>
      <c r="GT187" s="26"/>
      <c r="GU187" s="26"/>
      <c r="GV187" s="26"/>
      <c r="GW187" s="26"/>
      <c r="GX187" s="26"/>
      <c r="GY187" s="26"/>
      <c r="GZ187" s="26"/>
      <c r="HA187" s="26"/>
      <c r="HB187" s="26"/>
      <c r="HC187" s="26"/>
      <c r="HD187" s="26"/>
      <c r="HE187" s="26"/>
      <c r="HF187" s="26"/>
      <c r="HG187" s="26"/>
      <c r="HH187" s="26"/>
      <c r="HI187" s="26"/>
      <c r="HJ187" s="26"/>
      <c r="HK187" s="26"/>
      <c r="HL187" s="26"/>
      <c r="HM187" s="26"/>
      <c r="HN187" s="26"/>
      <c r="HO187" s="26"/>
      <c r="HP187" s="26"/>
      <c r="HQ187" s="26"/>
      <c r="HR187" s="26"/>
      <c r="HS187" s="26"/>
      <c r="HT187" s="26"/>
      <c r="HU187" s="26"/>
      <c r="HV187" s="26"/>
      <c r="HW187" s="26"/>
      <c r="HX187" s="26"/>
      <c r="HY187" s="26"/>
      <c r="HZ187" s="26"/>
      <c r="IA187" s="26"/>
      <c r="IB187" s="26"/>
      <c r="IC187" s="26"/>
      <c r="ID187" s="26"/>
      <c r="IE187" s="26"/>
      <c r="IF187" s="26"/>
      <c r="IG187" s="26"/>
      <c r="IH187" s="26"/>
      <c r="II187" s="26"/>
      <c r="IJ187" s="26"/>
    </row>
    <row r="188" spans="1:244" ht="47.25" x14ac:dyDescent="0.25">
      <c r="A188" s="20" t="s">
        <v>299</v>
      </c>
      <c r="B188" s="32" t="s">
        <v>300</v>
      </c>
      <c r="C188" s="33">
        <v>9292.4</v>
      </c>
      <c r="D188" s="33">
        <v>9648.5</v>
      </c>
      <c r="E188" s="33">
        <v>10018.799999999999</v>
      </c>
      <c r="F188" s="34"/>
      <c r="G188" s="34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  <c r="EF188" s="26"/>
      <c r="EG188" s="26"/>
      <c r="EH188" s="26"/>
      <c r="EI188" s="26"/>
      <c r="EJ188" s="26"/>
      <c r="EK188" s="26"/>
      <c r="EL188" s="26"/>
      <c r="EM188" s="26"/>
      <c r="EN188" s="26"/>
      <c r="EO188" s="26"/>
      <c r="EP188" s="26"/>
      <c r="EQ188" s="26"/>
      <c r="ER188" s="26"/>
      <c r="ES188" s="26"/>
      <c r="ET188" s="26"/>
      <c r="EU188" s="26"/>
      <c r="EV188" s="26"/>
      <c r="EW188" s="26"/>
      <c r="EX188" s="26"/>
      <c r="EY188" s="26"/>
      <c r="EZ188" s="26"/>
      <c r="FA188" s="26"/>
      <c r="FB188" s="26"/>
      <c r="FC188" s="26"/>
      <c r="FD188" s="26"/>
      <c r="FE188" s="26"/>
      <c r="FF188" s="26"/>
      <c r="FG188" s="26"/>
      <c r="FH188" s="26"/>
      <c r="FI188" s="26"/>
      <c r="FJ188" s="26"/>
      <c r="FK188" s="26"/>
      <c r="FL188" s="26"/>
      <c r="FM188" s="26"/>
      <c r="FN188" s="26"/>
      <c r="FO188" s="26"/>
      <c r="FP188" s="26"/>
      <c r="FQ188" s="26"/>
      <c r="FR188" s="26"/>
      <c r="FS188" s="26"/>
      <c r="FT188" s="26"/>
      <c r="FU188" s="26"/>
      <c r="FV188" s="26"/>
      <c r="FW188" s="26"/>
      <c r="FX188" s="26"/>
      <c r="FY188" s="26"/>
      <c r="FZ188" s="26"/>
      <c r="GA188" s="26"/>
      <c r="GB188" s="26"/>
      <c r="GC188" s="26"/>
      <c r="GD188" s="26"/>
      <c r="GE188" s="26"/>
      <c r="GF188" s="26"/>
      <c r="GG188" s="26"/>
      <c r="GH188" s="26"/>
      <c r="GI188" s="26"/>
      <c r="GJ188" s="26"/>
      <c r="GK188" s="26"/>
      <c r="GL188" s="26"/>
      <c r="GM188" s="26"/>
      <c r="GN188" s="26"/>
      <c r="GO188" s="26"/>
      <c r="GP188" s="26"/>
      <c r="GQ188" s="26"/>
      <c r="GR188" s="26"/>
      <c r="GS188" s="26"/>
      <c r="GT188" s="26"/>
      <c r="GU188" s="26"/>
      <c r="GV188" s="26"/>
      <c r="GW188" s="26"/>
      <c r="GX188" s="26"/>
      <c r="GY188" s="26"/>
      <c r="GZ188" s="26"/>
      <c r="HA188" s="26"/>
      <c r="HB188" s="26"/>
      <c r="HC188" s="26"/>
      <c r="HD188" s="26"/>
      <c r="HE188" s="26"/>
      <c r="HF188" s="26"/>
      <c r="HG188" s="26"/>
      <c r="HH188" s="26"/>
      <c r="HI188" s="26"/>
      <c r="HJ188" s="26"/>
      <c r="HK188" s="26"/>
      <c r="HL188" s="26"/>
      <c r="HM188" s="26"/>
      <c r="HN188" s="26"/>
      <c r="HO188" s="26"/>
      <c r="HP188" s="26"/>
      <c r="HQ188" s="26"/>
      <c r="HR188" s="26"/>
      <c r="HS188" s="26"/>
      <c r="HT188" s="26"/>
      <c r="HU188" s="26"/>
      <c r="HV188" s="26"/>
      <c r="HW188" s="26"/>
      <c r="HX188" s="26"/>
      <c r="HY188" s="26"/>
      <c r="HZ188" s="26"/>
      <c r="IA188" s="26"/>
      <c r="IB188" s="26"/>
      <c r="IC188" s="26"/>
      <c r="ID188" s="26"/>
      <c r="IE188" s="26"/>
      <c r="IF188" s="26"/>
      <c r="IG188" s="26"/>
      <c r="IH188" s="26"/>
      <c r="II188" s="26"/>
      <c r="IJ188" s="26"/>
    </row>
    <row r="189" spans="1:244" ht="31.5" x14ac:dyDescent="0.25">
      <c r="A189" s="20" t="s">
        <v>301</v>
      </c>
      <c r="B189" s="32" t="s">
        <v>302</v>
      </c>
      <c r="C189" s="33">
        <v>197900</v>
      </c>
      <c r="D189" s="33">
        <v>245344.5</v>
      </c>
      <c r="E189" s="33">
        <v>256334.9</v>
      </c>
      <c r="F189" s="34"/>
      <c r="G189" s="34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  <c r="EL189" s="26"/>
      <c r="EM189" s="26"/>
      <c r="EN189" s="26"/>
      <c r="EO189" s="26"/>
      <c r="EP189" s="26"/>
      <c r="EQ189" s="26"/>
      <c r="ER189" s="26"/>
      <c r="ES189" s="26"/>
      <c r="ET189" s="26"/>
      <c r="EU189" s="26"/>
      <c r="EV189" s="26"/>
      <c r="EW189" s="26"/>
      <c r="EX189" s="26"/>
      <c r="EY189" s="26"/>
      <c r="EZ189" s="26"/>
      <c r="FA189" s="26"/>
      <c r="FB189" s="26"/>
      <c r="FC189" s="26"/>
      <c r="FD189" s="26"/>
      <c r="FE189" s="26"/>
      <c r="FF189" s="26"/>
      <c r="FG189" s="26"/>
      <c r="FH189" s="26"/>
      <c r="FI189" s="26"/>
      <c r="FJ189" s="26"/>
      <c r="FK189" s="26"/>
      <c r="FL189" s="26"/>
      <c r="FM189" s="26"/>
      <c r="FN189" s="26"/>
      <c r="FO189" s="26"/>
      <c r="FP189" s="26"/>
      <c r="FQ189" s="26"/>
      <c r="FR189" s="26"/>
      <c r="FS189" s="26"/>
      <c r="FT189" s="26"/>
      <c r="FU189" s="26"/>
      <c r="FV189" s="26"/>
      <c r="FW189" s="26"/>
      <c r="FX189" s="26"/>
      <c r="FY189" s="26"/>
      <c r="FZ189" s="26"/>
      <c r="GA189" s="26"/>
      <c r="GB189" s="26"/>
      <c r="GC189" s="26"/>
      <c r="GD189" s="26"/>
      <c r="GE189" s="26"/>
      <c r="GF189" s="26"/>
      <c r="GG189" s="26"/>
      <c r="GH189" s="26"/>
      <c r="GI189" s="26"/>
      <c r="GJ189" s="26"/>
      <c r="GK189" s="26"/>
      <c r="GL189" s="26"/>
      <c r="GM189" s="26"/>
      <c r="GN189" s="26"/>
      <c r="GO189" s="26"/>
      <c r="GP189" s="26"/>
      <c r="GQ189" s="26"/>
      <c r="GR189" s="26"/>
      <c r="GS189" s="26"/>
      <c r="GT189" s="26"/>
      <c r="GU189" s="26"/>
      <c r="GV189" s="26"/>
      <c r="GW189" s="26"/>
      <c r="GX189" s="26"/>
      <c r="GY189" s="26"/>
      <c r="GZ189" s="26"/>
      <c r="HA189" s="26"/>
      <c r="HB189" s="26"/>
      <c r="HC189" s="26"/>
      <c r="HD189" s="26"/>
      <c r="HE189" s="26"/>
      <c r="HF189" s="26"/>
      <c r="HG189" s="26"/>
      <c r="HH189" s="26"/>
      <c r="HI189" s="26"/>
      <c r="HJ189" s="26"/>
      <c r="HK189" s="26"/>
      <c r="HL189" s="26"/>
      <c r="HM189" s="26"/>
      <c r="HN189" s="26"/>
      <c r="HO189" s="26"/>
      <c r="HP189" s="26"/>
      <c r="HQ189" s="26"/>
      <c r="HR189" s="26"/>
      <c r="HS189" s="26"/>
      <c r="HT189" s="26"/>
      <c r="HU189" s="26"/>
      <c r="HV189" s="26"/>
      <c r="HW189" s="26"/>
      <c r="HX189" s="26"/>
      <c r="HY189" s="26"/>
      <c r="HZ189" s="26"/>
      <c r="IA189" s="26"/>
      <c r="IB189" s="26"/>
      <c r="IC189" s="26"/>
      <c r="ID189" s="26"/>
      <c r="IE189" s="26"/>
      <c r="IF189" s="26"/>
      <c r="IG189" s="26"/>
      <c r="IH189" s="26"/>
      <c r="II189" s="26"/>
      <c r="IJ189" s="26"/>
    </row>
    <row r="190" spans="1:244" ht="78.75" x14ac:dyDescent="0.25">
      <c r="A190" s="20" t="s">
        <v>303</v>
      </c>
      <c r="B190" s="32" t="s">
        <v>304</v>
      </c>
      <c r="C190" s="33">
        <v>401.2</v>
      </c>
      <c r="D190" s="33">
        <v>401.2</v>
      </c>
      <c r="E190" s="33">
        <v>401.2</v>
      </c>
      <c r="F190" s="34"/>
      <c r="G190" s="34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6"/>
      <c r="FF190" s="26"/>
      <c r="FG190" s="26"/>
      <c r="FH190" s="26"/>
      <c r="FI190" s="26"/>
      <c r="FJ190" s="26"/>
      <c r="FK190" s="26"/>
      <c r="FL190" s="26"/>
      <c r="FM190" s="26"/>
      <c r="FN190" s="26"/>
      <c r="FO190" s="26"/>
      <c r="FP190" s="26"/>
      <c r="FQ190" s="26"/>
      <c r="FR190" s="26"/>
      <c r="FS190" s="26"/>
      <c r="FT190" s="26"/>
      <c r="FU190" s="26"/>
      <c r="FV190" s="26"/>
      <c r="FW190" s="26"/>
      <c r="FX190" s="26"/>
      <c r="FY190" s="26"/>
      <c r="FZ190" s="26"/>
      <c r="GA190" s="26"/>
      <c r="GB190" s="26"/>
      <c r="GC190" s="26"/>
      <c r="GD190" s="26"/>
      <c r="GE190" s="26"/>
      <c r="GF190" s="26"/>
      <c r="GG190" s="26"/>
      <c r="GH190" s="26"/>
      <c r="GI190" s="26"/>
      <c r="GJ190" s="26"/>
      <c r="GK190" s="26"/>
      <c r="GL190" s="26"/>
      <c r="GM190" s="26"/>
      <c r="GN190" s="26"/>
      <c r="GO190" s="26"/>
      <c r="GP190" s="26"/>
      <c r="GQ190" s="26"/>
      <c r="GR190" s="26"/>
      <c r="GS190" s="26"/>
      <c r="GT190" s="26"/>
      <c r="GU190" s="26"/>
      <c r="GV190" s="26"/>
      <c r="GW190" s="26"/>
      <c r="GX190" s="26"/>
      <c r="GY190" s="26"/>
      <c r="GZ190" s="26"/>
      <c r="HA190" s="26"/>
      <c r="HB190" s="26"/>
      <c r="HC190" s="26"/>
      <c r="HD190" s="26"/>
      <c r="HE190" s="26"/>
      <c r="HF190" s="26"/>
      <c r="HG190" s="26"/>
      <c r="HH190" s="26"/>
      <c r="HI190" s="26"/>
      <c r="HJ190" s="26"/>
      <c r="HK190" s="26"/>
      <c r="HL190" s="26"/>
      <c r="HM190" s="26"/>
      <c r="HN190" s="26"/>
      <c r="HO190" s="26"/>
      <c r="HP190" s="26"/>
      <c r="HQ190" s="26"/>
      <c r="HR190" s="26"/>
      <c r="HS190" s="26"/>
      <c r="HT190" s="26"/>
      <c r="HU190" s="26"/>
      <c r="HV190" s="26"/>
      <c r="HW190" s="26"/>
      <c r="HX190" s="26"/>
      <c r="HY190" s="26"/>
      <c r="HZ190" s="26"/>
      <c r="IA190" s="26"/>
      <c r="IB190" s="26"/>
      <c r="IC190" s="26"/>
      <c r="ID190" s="26"/>
      <c r="IE190" s="26"/>
      <c r="IF190" s="26"/>
      <c r="IG190" s="26"/>
      <c r="IH190" s="26"/>
      <c r="II190" s="26"/>
      <c r="IJ190" s="26"/>
    </row>
    <row r="191" spans="1:244" ht="47.25" x14ac:dyDescent="0.25">
      <c r="A191" s="20" t="s">
        <v>303</v>
      </c>
      <c r="B191" s="32" t="s">
        <v>305</v>
      </c>
      <c r="C191" s="33">
        <v>402.5</v>
      </c>
      <c r="D191" s="33">
        <v>402.5</v>
      </c>
      <c r="E191" s="33">
        <v>402.5</v>
      </c>
      <c r="F191" s="34"/>
      <c r="G191" s="34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  <c r="ER191" s="26"/>
      <c r="ES191" s="26"/>
      <c r="ET191" s="26"/>
      <c r="EU191" s="26"/>
      <c r="EV191" s="26"/>
      <c r="EW191" s="26"/>
      <c r="EX191" s="26"/>
      <c r="EY191" s="26"/>
      <c r="EZ191" s="26"/>
      <c r="FA191" s="26"/>
      <c r="FB191" s="26"/>
      <c r="FC191" s="26"/>
      <c r="FD191" s="26"/>
      <c r="FE191" s="26"/>
      <c r="FF191" s="26"/>
      <c r="FG191" s="26"/>
      <c r="FH191" s="26"/>
      <c r="FI191" s="26"/>
      <c r="FJ191" s="26"/>
      <c r="FK191" s="26"/>
      <c r="FL191" s="26"/>
      <c r="FM191" s="26"/>
      <c r="FN191" s="26"/>
      <c r="FO191" s="26"/>
      <c r="FP191" s="26"/>
      <c r="FQ191" s="26"/>
      <c r="FR191" s="26"/>
      <c r="FS191" s="26"/>
      <c r="FT191" s="26"/>
      <c r="FU191" s="26"/>
      <c r="FV191" s="26"/>
      <c r="FW191" s="26"/>
      <c r="FX191" s="26"/>
      <c r="FY191" s="26"/>
      <c r="FZ191" s="26"/>
      <c r="GA191" s="26"/>
      <c r="GB191" s="26"/>
      <c r="GC191" s="26"/>
      <c r="GD191" s="26"/>
      <c r="GE191" s="26"/>
      <c r="GF191" s="26"/>
      <c r="GG191" s="26"/>
      <c r="GH191" s="26"/>
      <c r="GI191" s="26"/>
      <c r="GJ191" s="26"/>
      <c r="GK191" s="26"/>
      <c r="GL191" s="26"/>
      <c r="GM191" s="26"/>
      <c r="GN191" s="26"/>
      <c r="GO191" s="26"/>
      <c r="GP191" s="26"/>
      <c r="GQ191" s="26"/>
      <c r="GR191" s="26"/>
      <c r="GS191" s="26"/>
      <c r="GT191" s="26"/>
      <c r="GU191" s="26"/>
      <c r="GV191" s="26"/>
      <c r="GW191" s="26"/>
      <c r="GX191" s="26"/>
      <c r="GY191" s="26"/>
      <c r="GZ191" s="26"/>
      <c r="HA191" s="26"/>
      <c r="HB191" s="26"/>
      <c r="HC191" s="26"/>
      <c r="HD191" s="26"/>
      <c r="HE191" s="26"/>
      <c r="HF191" s="26"/>
      <c r="HG191" s="26"/>
      <c r="HH191" s="26"/>
      <c r="HI191" s="26"/>
      <c r="HJ191" s="26"/>
      <c r="HK191" s="26"/>
      <c r="HL191" s="26"/>
      <c r="HM191" s="26"/>
      <c r="HN191" s="26"/>
      <c r="HO191" s="26"/>
      <c r="HP191" s="26"/>
      <c r="HQ191" s="26"/>
      <c r="HR191" s="26"/>
      <c r="HS191" s="26"/>
      <c r="HT191" s="26"/>
      <c r="HU191" s="26"/>
      <c r="HV191" s="26"/>
      <c r="HW191" s="26"/>
      <c r="HX191" s="26"/>
      <c r="HY191" s="26"/>
      <c r="HZ191" s="26"/>
      <c r="IA191" s="26"/>
      <c r="IB191" s="26"/>
      <c r="IC191" s="26"/>
      <c r="ID191" s="26"/>
      <c r="IE191" s="26"/>
      <c r="IF191" s="26"/>
      <c r="IG191" s="26"/>
      <c r="IH191" s="26"/>
      <c r="II191" s="26"/>
      <c r="IJ191" s="26"/>
    </row>
    <row r="192" spans="1:244" ht="47.25" x14ac:dyDescent="0.25">
      <c r="A192" s="20" t="s">
        <v>303</v>
      </c>
      <c r="B192" s="32" t="s">
        <v>306</v>
      </c>
      <c r="C192" s="33">
        <v>1505.8</v>
      </c>
      <c r="D192" s="33">
        <v>1505.8</v>
      </c>
      <c r="E192" s="33">
        <v>1505.8</v>
      </c>
      <c r="F192" s="34"/>
      <c r="G192" s="34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6"/>
      <c r="FF192" s="26"/>
      <c r="FG192" s="26"/>
      <c r="FH192" s="26"/>
      <c r="FI192" s="26"/>
      <c r="FJ192" s="26"/>
      <c r="FK192" s="26"/>
      <c r="FL192" s="26"/>
      <c r="FM192" s="26"/>
      <c r="FN192" s="26"/>
      <c r="FO192" s="26"/>
      <c r="FP192" s="26"/>
      <c r="FQ192" s="26"/>
      <c r="FR192" s="26"/>
      <c r="FS192" s="26"/>
      <c r="FT192" s="26"/>
      <c r="FU192" s="26"/>
      <c r="FV192" s="26"/>
      <c r="FW192" s="26"/>
      <c r="FX192" s="26"/>
      <c r="FY192" s="26"/>
      <c r="FZ192" s="26"/>
      <c r="GA192" s="26"/>
      <c r="GB192" s="26"/>
      <c r="GC192" s="26"/>
      <c r="GD192" s="26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  <c r="GO192" s="26"/>
      <c r="GP192" s="26"/>
      <c r="GQ192" s="26"/>
      <c r="GR192" s="26"/>
      <c r="GS192" s="26"/>
      <c r="GT192" s="26"/>
      <c r="GU192" s="26"/>
      <c r="GV192" s="26"/>
      <c r="GW192" s="26"/>
      <c r="GX192" s="26"/>
      <c r="GY192" s="26"/>
      <c r="GZ192" s="26"/>
      <c r="HA192" s="26"/>
      <c r="HB192" s="26"/>
      <c r="HC192" s="26"/>
      <c r="HD192" s="26"/>
      <c r="HE192" s="26"/>
      <c r="HF192" s="26"/>
      <c r="HG192" s="26"/>
      <c r="HH192" s="26"/>
      <c r="HI192" s="26"/>
      <c r="HJ192" s="26"/>
      <c r="HK192" s="26"/>
      <c r="HL192" s="26"/>
      <c r="HM192" s="26"/>
      <c r="HN192" s="26"/>
      <c r="HO192" s="26"/>
      <c r="HP192" s="26"/>
      <c r="HQ192" s="26"/>
      <c r="HR192" s="26"/>
      <c r="HS192" s="26"/>
      <c r="HT192" s="26"/>
      <c r="HU192" s="26"/>
      <c r="HV192" s="26"/>
      <c r="HW192" s="26"/>
      <c r="HX192" s="26"/>
      <c r="HY192" s="26"/>
      <c r="HZ192" s="26"/>
      <c r="IA192" s="26"/>
      <c r="IB192" s="26"/>
      <c r="IC192" s="26"/>
      <c r="ID192" s="26"/>
      <c r="IE192" s="26"/>
      <c r="IF192" s="26"/>
      <c r="IG192" s="26"/>
      <c r="IH192" s="26"/>
      <c r="II192" s="26"/>
      <c r="IJ192" s="26"/>
    </row>
    <row r="193" spans="1:244" ht="63" x14ac:dyDescent="0.25">
      <c r="A193" s="20" t="s">
        <v>303</v>
      </c>
      <c r="B193" s="32" t="s">
        <v>307</v>
      </c>
      <c r="C193" s="33">
        <v>234.7</v>
      </c>
      <c r="D193" s="33">
        <v>234.7</v>
      </c>
      <c r="E193" s="33">
        <v>234.7</v>
      </c>
      <c r="F193" s="34"/>
      <c r="G193" s="34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  <c r="ET193" s="26"/>
      <c r="EU193" s="26"/>
      <c r="EV193" s="26"/>
      <c r="EW193" s="26"/>
      <c r="EX193" s="26"/>
      <c r="EY193" s="26"/>
      <c r="EZ193" s="26"/>
      <c r="FA193" s="26"/>
      <c r="FB193" s="26"/>
      <c r="FC193" s="26"/>
      <c r="FD193" s="26"/>
      <c r="FE193" s="26"/>
      <c r="FF193" s="26"/>
      <c r="FG193" s="26"/>
      <c r="FH193" s="26"/>
      <c r="FI193" s="26"/>
      <c r="FJ193" s="26"/>
      <c r="FK193" s="26"/>
      <c r="FL193" s="26"/>
      <c r="FM193" s="26"/>
      <c r="FN193" s="26"/>
      <c r="FO193" s="26"/>
      <c r="FP193" s="26"/>
      <c r="FQ193" s="26"/>
      <c r="FR193" s="26"/>
      <c r="FS193" s="26"/>
      <c r="FT193" s="26"/>
      <c r="FU193" s="26"/>
      <c r="FV193" s="26"/>
      <c r="FW193" s="26"/>
      <c r="FX193" s="26"/>
      <c r="FY193" s="26"/>
      <c r="FZ193" s="26"/>
      <c r="GA193" s="26"/>
      <c r="GB193" s="26"/>
      <c r="GC193" s="26"/>
      <c r="GD193" s="26"/>
      <c r="GE193" s="26"/>
      <c r="GF193" s="26"/>
      <c r="GG193" s="26"/>
      <c r="GH193" s="26"/>
      <c r="GI193" s="26"/>
      <c r="GJ193" s="26"/>
      <c r="GK193" s="26"/>
      <c r="GL193" s="26"/>
      <c r="GM193" s="26"/>
      <c r="GN193" s="26"/>
      <c r="GO193" s="26"/>
      <c r="GP193" s="26"/>
      <c r="GQ193" s="26"/>
      <c r="GR193" s="26"/>
      <c r="GS193" s="26"/>
      <c r="GT193" s="26"/>
      <c r="GU193" s="26"/>
      <c r="GV193" s="26"/>
      <c r="GW193" s="26"/>
      <c r="GX193" s="26"/>
      <c r="GY193" s="26"/>
      <c r="GZ193" s="26"/>
      <c r="HA193" s="26"/>
      <c r="HB193" s="26"/>
      <c r="HC193" s="26"/>
      <c r="HD193" s="26"/>
      <c r="HE193" s="26"/>
      <c r="HF193" s="26"/>
      <c r="HG193" s="26"/>
      <c r="HH193" s="26"/>
      <c r="HI193" s="26"/>
      <c r="HJ193" s="26"/>
      <c r="HK193" s="26"/>
      <c r="HL193" s="26"/>
      <c r="HM193" s="26"/>
      <c r="HN193" s="26"/>
      <c r="HO193" s="26"/>
      <c r="HP193" s="26"/>
      <c r="HQ193" s="26"/>
      <c r="HR193" s="26"/>
      <c r="HS193" s="26"/>
      <c r="HT193" s="26"/>
      <c r="HU193" s="26"/>
      <c r="HV193" s="26"/>
      <c r="HW193" s="26"/>
      <c r="HX193" s="26"/>
      <c r="HY193" s="26"/>
      <c r="HZ193" s="26"/>
      <c r="IA193" s="26"/>
      <c r="IB193" s="26"/>
      <c r="IC193" s="26"/>
      <c r="ID193" s="26"/>
      <c r="IE193" s="26"/>
      <c r="IF193" s="26"/>
      <c r="IG193" s="26"/>
      <c r="IH193" s="26"/>
      <c r="II193" s="26"/>
      <c r="IJ193" s="26"/>
    </row>
    <row r="194" spans="1:244" s="72" customFormat="1" ht="78.75" x14ac:dyDescent="0.25">
      <c r="A194" s="20" t="s">
        <v>303</v>
      </c>
      <c r="B194" s="32" t="s">
        <v>308</v>
      </c>
      <c r="C194" s="33">
        <v>102.8</v>
      </c>
      <c r="D194" s="33">
        <v>102.8</v>
      </c>
      <c r="E194" s="33">
        <v>102.8</v>
      </c>
      <c r="F194" s="34"/>
      <c r="G194" s="34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  <c r="ET194" s="26"/>
      <c r="EU194" s="26"/>
      <c r="EV194" s="26"/>
      <c r="EW194" s="26"/>
      <c r="EX194" s="26"/>
      <c r="EY194" s="26"/>
      <c r="EZ194" s="26"/>
      <c r="FA194" s="26"/>
      <c r="FB194" s="26"/>
      <c r="FC194" s="26"/>
      <c r="FD194" s="26"/>
      <c r="FE194" s="26"/>
      <c r="FF194" s="26"/>
      <c r="FG194" s="26"/>
      <c r="FH194" s="26"/>
      <c r="FI194" s="26"/>
      <c r="FJ194" s="26"/>
      <c r="FK194" s="26"/>
      <c r="FL194" s="26"/>
      <c r="FM194" s="26"/>
      <c r="FN194" s="26"/>
      <c r="FO194" s="26"/>
      <c r="FP194" s="26"/>
      <c r="FQ194" s="26"/>
      <c r="FR194" s="26"/>
      <c r="FS194" s="26"/>
      <c r="FT194" s="26"/>
      <c r="FU194" s="26"/>
      <c r="FV194" s="26"/>
      <c r="FW194" s="26"/>
      <c r="FX194" s="26"/>
      <c r="FY194" s="26"/>
      <c r="FZ194" s="26"/>
      <c r="GA194" s="26"/>
      <c r="GB194" s="26"/>
      <c r="GC194" s="26"/>
      <c r="GD194" s="26"/>
      <c r="GE194" s="26"/>
      <c r="GF194" s="26"/>
      <c r="GG194" s="26"/>
      <c r="GH194" s="26"/>
      <c r="GI194" s="26"/>
      <c r="GJ194" s="26"/>
      <c r="GK194" s="26"/>
      <c r="GL194" s="26"/>
      <c r="GM194" s="26"/>
      <c r="GN194" s="26"/>
      <c r="GO194" s="26"/>
      <c r="GP194" s="26"/>
      <c r="GQ194" s="26"/>
      <c r="GR194" s="26"/>
      <c r="GS194" s="26"/>
      <c r="GT194" s="26"/>
      <c r="GU194" s="26"/>
      <c r="GV194" s="26"/>
      <c r="GW194" s="26"/>
      <c r="GX194" s="26"/>
      <c r="GY194" s="26"/>
      <c r="GZ194" s="26"/>
      <c r="HA194" s="26"/>
      <c r="HB194" s="26"/>
      <c r="HC194" s="26"/>
      <c r="HD194" s="26"/>
      <c r="HE194" s="26"/>
      <c r="HF194" s="26"/>
      <c r="HG194" s="26"/>
      <c r="HH194" s="26"/>
      <c r="HI194" s="26"/>
      <c r="HJ194" s="26"/>
      <c r="HK194" s="26"/>
      <c r="HL194" s="26"/>
      <c r="HM194" s="26"/>
      <c r="HN194" s="26"/>
      <c r="HO194" s="26"/>
      <c r="HP194" s="26"/>
      <c r="HQ194" s="26"/>
      <c r="HR194" s="26"/>
      <c r="HS194" s="26"/>
      <c r="HT194" s="26"/>
      <c r="HU194" s="26"/>
      <c r="HV194" s="26"/>
      <c r="HW194" s="26"/>
      <c r="HX194" s="26"/>
      <c r="HY194" s="26"/>
      <c r="HZ194" s="26"/>
      <c r="IA194" s="26"/>
      <c r="IB194" s="26"/>
      <c r="IC194" s="26"/>
      <c r="ID194" s="26"/>
      <c r="IE194" s="26"/>
      <c r="IF194" s="26"/>
      <c r="IG194" s="26"/>
      <c r="IH194" s="26"/>
      <c r="II194" s="26"/>
      <c r="IJ194" s="26"/>
    </row>
    <row r="195" spans="1:244" ht="47.25" x14ac:dyDescent="0.25">
      <c r="A195" s="20" t="s">
        <v>303</v>
      </c>
      <c r="B195" s="32" t="s">
        <v>309</v>
      </c>
      <c r="C195" s="33">
        <v>391.4</v>
      </c>
      <c r="D195" s="33">
        <v>391.4</v>
      </c>
      <c r="E195" s="33">
        <v>391.4</v>
      </c>
      <c r="F195" s="34"/>
      <c r="G195" s="34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  <c r="ET195" s="26"/>
      <c r="EU195" s="26"/>
      <c r="EV195" s="26"/>
      <c r="EW195" s="26"/>
      <c r="EX195" s="26"/>
      <c r="EY195" s="26"/>
      <c r="EZ195" s="26"/>
      <c r="FA195" s="26"/>
      <c r="FB195" s="26"/>
      <c r="FC195" s="26"/>
      <c r="FD195" s="26"/>
      <c r="FE195" s="26"/>
      <c r="FF195" s="26"/>
      <c r="FG195" s="26"/>
      <c r="FH195" s="26"/>
      <c r="FI195" s="26"/>
      <c r="FJ195" s="26"/>
      <c r="FK195" s="26"/>
      <c r="FL195" s="26"/>
      <c r="FM195" s="26"/>
      <c r="FN195" s="26"/>
      <c r="FO195" s="26"/>
      <c r="FP195" s="26"/>
      <c r="FQ195" s="26"/>
      <c r="FR195" s="26"/>
      <c r="FS195" s="26"/>
      <c r="FT195" s="26"/>
      <c r="FU195" s="26"/>
      <c r="FV195" s="26"/>
      <c r="FW195" s="26"/>
      <c r="FX195" s="26"/>
      <c r="FY195" s="26"/>
      <c r="FZ195" s="26"/>
      <c r="GA195" s="26"/>
      <c r="GB195" s="26"/>
      <c r="GC195" s="26"/>
      <c r="GD195" s="26"/>
      <c r="GE195" s="26"/>
      <c r="GF195" s="26"/>
      <c r="GG195" s="26"/>
      <c r="GH195" s="26"/>
      <c r="GI195" s="26"/>
      <c r="GJ195" s="26"/>
      <c r="GK195" s="26"/>
      <c r="GL195" s="26"/>
      <c r="GM195" s="26"/>
      <c r="GN195" s="26"/>
      <c r="GO195" s="26"/>
      <c r="GP195" s="26"/>
      <c r="GQ195" s="26"/>
      <c r="GR195" s="26"/>
      <c r="GS195" s="26"/>
      <c r="GT195" s="26"/>
      <c r="GU195" s="26"/>
      <c r="GV195" s="26"/>
      <c r="GW195" s="26"/>
      <c r="GX195" s="26"/>
      <c r="GY195" s="26"/>
      <c r="GZ195" s="26"/>
      <c r="HA195" s="26"/>
      <c r="HB195" s="26"/>
      <c r="HC195" s="26"/>
      <c r="HD195" s="26"/>
      <c r="HE195" s="26"/>
      <c r="HF195" s="26"/>
      <c r="HG195" s="26"/>
      <c r="HH195" s="26"/>
      <c r="HI195" s="26"/>
      <c r="HJ195" s="26"/>
      <c r="HK195" s="26"/>
      <c r="HL195" s="26"/>
      <c r="HM195" s="26"/>
      <c r="HN195" s="26"/>
      <c r="HO195" s="26"/>
      <c r="HP195" s="26"/>
      <c r="HQ195" s="26"/>
      <c r="HR195" s="26"/>
      <c r="HS195" s="26"/>
      <c r="HT195" s="26"/>
      <c r="HU195" s="26"/>
      <c r="HV195" s="26"/>
      <c r="HW195" s="26"/>
      <c r="HX195" s="26"/>
      <c r="HY195" s="26"/>
      <c r="HZ195" s="26"/>
      <c r="IA195" s="26"/>
      <c r="IB195" s="26"/>
      <c r="IC195" s="26"/>
      <c r="ID195" s="26"/>
      <c r="IE195" s="26"/>
      <c r="IF195" s="26"/>
      <c r="IG195" s="26"/>
      <c r="IH195" s="26"/>
      <c r="II195" s="26"/>
      <c r="IJ195" s="26"/>
    </row>
    <row r="196" spans="1:244" ht="78.75" x14ac:dyDescent="0.25">
      <c r="A196" s="20" t="s">
        <v>310</v>
      </c>
      <c r="B196" s="32" t="s">
        <v>311</v>
      </c>
      <c r="C196" s="33">
        <v>79136.5</v>
      </c>
      <c r="D196" s="33">
        <v>79241.899999999994</v>
      </c>
      <c r="E196" s="33">
        <v>80286</v>
      </c>
      <c r="F196" s="34"/>
      <c r="G196" s="34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  <c r="GU196" s="26"/>
      <c r="GV196" s="26"/>
      <c r="GW196" s="26"/>
      <c r="GX196" s="26"/>
      <c r="GY196" s="26"/>
      <c r="GZ196" s="26"/>
      <c r="HA196" s="26"/>
      <c r="HB196" s="26"/>
      <c r="HC196" s="26"/>
      <c r="HD196" s="26"/>
      <c r="HE196" s="26"/>
      <c r="HF196" s="26"/>
      <c r="HG196" s="26"/>
      <c r="HH196" s="26"/>
      <c r="HI196" s="26"/>
      <c r="HJ196" s="26"/>
      <c r="HK196" s="26"/>
      <c r="HL196" s="26"/>
      <c r="HM196" s="26"/>
      <c r="HN196" s="26"/>
      <c r="HO196" s="26"/>
      <c r="HP196" s="26"/>
      <c r="HQ196" s="26"/>
      <c r="HR196" s="26"/>
      <c r="HS196" s="26"/>
      <c r="HT196" s="26"/>
      <c r="HU196" s="26"/>
      <c r="HV196" s="26"/>
      <c r="HW196" s="26"/>
      <c r="HX196" s="26"/>
      <c r="HY196" s="26"/>
      <c r="HZ196" s="26"/>
      <c r="IA196" s="26"/>
      <c r="IB196" s="26"/>
      <c r="IC196" s="26"/>
      <c r="ID196" s="26"/>
      <c r="IE196" s="26"/>
      <c r="IF196" s="26"/>
      <c r="IG196" s="26"/>
      <c r="IH196" s="26"/>
      <c r="II196" s="26"/>
      <c r="IJ196" s="26"/>
    </row>
    <row r="197" spans="1:244" ht="47.25" x14ac:dyDescent="0.25">
      <c r="A197" s="20" t="s">
        <v>310</v>
      </c>
      <c r="B197" s="32" t="s">
        <v>312</v>
      </c>
      <c r="C197" s="33">
        <v>6562.3</v>
      </c>
      <c r="D197" s="33">
        <v>6102.1</v>
      </c>
      <c r="E197" s="33">
        <v>6102.1</v>
      </c>
      <c r="F197" s="34"/>
      <c r="G197" s="34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  <c r="EL197" s="26"/>
      <c r="EM197" s="26"/>
      <c r="EN197" s="26"/>
      <c r="EO197" s="26"/>
      <c r="EP197" s="26"/>
      <c r="EQ197" s="26"/>
      <c r="ER197" s="26"/>
      <c r="ES197" s="26"/>
      <c r="ET197" s="26"/>
      <c r="EU197" s="26"/>
      <c r="EV197" s="26"/>
      <c r="EW197" s="26"/>
      <c r="EX197" s="26"/>
      <c r="EY197" s="26"/>
      <c r="EZ197" s="26"/>
      <c r="FA197" s="26"/>
      <c r="FB197" s="26"/>
      <c r="FC197" s="26"/>
      <c r="FD197" s="26"/>
      <c r="FE197" s="26"/>
      <c r="FF197" s="26"/>
      <c r="FG197" s="26"/>
      <c r="FH197" s="26"/>
      <c r="FI197" s="26"/>
      <c r="FJ197" s="26"/>
      <c r="FK197" s="26"/>
      <c r="FL197" s="26"/>
      <c r="FM197" s="26"/>
      <c r="FN197" s="26"/>
      <c r="FO197" s="26"/>
      <c r="FP197" s="26"/>
      <c r="FQ197" s="26"/>
      <c r="FR197" s="26"/>
      <c r="FS197" s="26"/>
      <c r="FT197" s="26"/>
      <c r="FU197" s="26"/>
      <c r="FV197" s="26"/>
      <c r="FW197" s="26"/>
      <c r="FX197" s="26"/>
      <c r="FY197" s="26"/>
      <c r="FZ197" s="26"/>
      <c r="GA197" s="26"/>
      <c r="GB197" s="26"/>
      <c r="GC197" s="26"/>
      <c r="GD197" s="26"/>
      <c r="GE197" s="26"/>
      <c r="GF197" s="26"/>
      <c r="GG197" s="26"/>
      <c r="GH197" s="26"/>
      <c r="GI197" s="26"/>
      <c r="GJ197" s="26"/>
      <c r="GK197" s="26"/>
      <c r="GL197" s="26"/>
      <c r="GM197" s="26"/>
      <c r="GN197" s="26"/>
      <c r="GO197" s="26"/>
      <c r="GP197" s="26"/>
      <c r="GQ197" s="26"/>
      <c r="GR197" s="26"/>
      <c r="GS197" s="26"/>
      <c r="GT197" s="26"/>
      <c r="GU197" s="26"/>
      <c r="GV197" s="26"/>
      <c r="GW197" s="26"/>
      <c r="GX197" s="26"/>
      <c r="GY197" s="26"/>
      <c r="GZ197" s="26"/>
      <c r="HA197" s="26"/>
      <c r="HB197" s="26"/>
      <c r="HC197" s="26"/>
      <c r="HD197" s="26"/>
      <c r="HE197" s="26"/>
      <c r="HF197" s="26"/>
      <c r="HG197" s="26"/>
      <c r="HH197" s="26"/>
      <c r="HI197" s="26"/>
      <c r="HJ197" s="26"/>
      <c r="HK197" s="26"/>
      <c r="HL197" s="26"/>
      <c r="HM197" s="26"/>
      <c r="HN197" s="26"/>
      <c r="HO197" s="26"/>
      <c r="HP197" s="26"/>
      <c r="HQ197" s="26"/>
      <c r="HR197" s="26"/>
      <c r="HS197" s="26"/>
      <c r="HT197" s="26"/>
      <c r="HU197" s="26"/>
      <c r="HV197" s="26"/>
      <c r="HW197" s="26"/>
      <c r="HX197" s="26"/>
      <c r="HY197" s="26"/>
      <c r="HZ197" s="26"/>
      <c r="IA197" s="26"/>
      <c r="IB197" s="26"/>
      <c r="IC197" s="26"/>
      <c r="ID197" s="26"/>
      <c r="IE197" s="26"/>
      <c r="IF197" s="26"/>
      <c r="IG197" s="26"/>
      <c r="IH197" s="26"/>
      <c r="II197" s="26"/>
      <c r="IJ197" s="26"/>
    </row>
    <row r="198" spans="1:244" ht="47.25" x14ac:dyDescent="0.25">
      <c r="A198" s="20" t="s">
        <v>310</v>
      </c>
      <c r="B198" s="32" t="s">
        <v>313</v>
      </c>
      <c r="C198" s="33">
        <v>54825.599999999999</v>
      </c>
      <c r="D198" s="33">
        <v>58058.6</v>
      </c>
      <c r="E198" s="33">
        <v>60381</v>
      </c>
      <c r="F198" s="34"/>
      <c r="G198" s="34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  <c r="ET198" s="26"/>
      <c r="EU198" s="26"/>
      <c r="EV198" s="26"/>
      <c r="EW198" s="26"/>
      <c r="EX198" s="26"/>
      <c r="EY198" s="26"/>
      <c r="EZ198" s="26"/>
      <c r="FA198" s="26"/>
      <c r="FB198" s="26"/>
      <c r="FC198" s="26"/>
      <c r="FD198" s="26"/>
      <c r="FE198" s="26"/>
      <c r="FF198" s="26"/>
      <c r="FG198" s="26"/>
      <c r="FH198" s="26"/>
      <c r="FI198" s="26"/>
      <c r="FJ198" s="26"/>
      <c r="FK198" s="26"/>
      <c r="FL198" s="26"/>
      <c r="FM198" s="26"/>
      <c r="FN198" s="26"/>
      <c r="FO198" s="26"/>
      <c r="FP198" s="26"/>
      <c r="FQ198" s="26"/>
      <c r="FR198" s="26"/>
      <c r="FS198" s="26"/>
      <c r="FT198" s="26"/>
      <c r="FU198" s="26"/>
      <c r="FV198" s="26"/>
      <c r="FW198" s="26"/>
      <c r="FX198" s="26"/>
      <c r="FY198" s="26"/>
      <c r="FZ198" s="26"/>
      <c r="GA198" s="26"/>
      <c r="GB198" s="26"/>
      <c r="GC198" s="26"/>
      <c r="GD198" s="26"/>
      <c r="GE198" s="26"/>
      <c r="GF198" s="26"/>
      <c r="GG198" s="26"/>
      <c r="GH198" s="26"/>
      <c r="GI198" s="26"/>
      <c r="GJ198" s="26"/>
      <c r="GK198" s="26"/>
      <c r="GL198" s="26"/>
      <c r="GM198" s="26"/>
      <c r="GN198" s="26"/>
      <c r="GO198" s="26"/>
      <c r="GP198" s="26"/>
      <c r="GQ198" s="26"/>
      <c r="GR198" s="26"/>
      <c r="GS198" s="26"/>
      <c r="GT198" s="26"/>
      <c r="GU198" s="26"/>
      <c r="GV198" s="26"/>
      <c r="GW198" s="26"/>
      <c r="GX198" s="26"/>
      <c r="GY198" s="26"/>
      <c r="GZ198" s="26"/>
      <c r="HA198" s="26"/>
      <c r="HB198" s="26"/>
      <c r="HC198" s="26"/>
      <c r="HD198" s="26"/>
      <c r="HE198" s="26"/>
      <c r="HF198" s="26"/>
      <c r="HG198" s="26"/>
      <c r="HH198" s="26"/>
      <c r="HI198" s="26"/>
      <c r="HJ198" s="26"/>
      <c r="HK198" s="26"/>
      <c r="HL198" s="26"/>
      <c r="HM198" s="26"/>
      <c r="HN198" s="26"/>
      <c r="HO198" s="26"/>
      <c r="HP198" s="26"/>
      <c r="HQ198" s="26"/>
      <c r="HR198" s="26"/>
      <c r="HS198" s="26"/>
      <c r="HT198" s="26"/>
      <c r="HU198" s="26"/>
      <c r="HV198" s="26"/>
      <c r="HW198" s="26"/>
      <c r="HX198" s="26"/>
      <c r="HY198" s="26"/>
      <c r="HZ198" s="26"/>
      <c r="IA198" s="26"/>
      <c r="IB198" s="26"/>
      <c r="IC198" s="26"/>
      <c r="ID198" s="26"/>
      <c r="IE198" s="26"/>
      <c r="IF198" s="26"/>
      <c r="IG198" s="26"/>
      <c r="IH198" s="26"/>
      <c r="II198" s="26"/>
      <c r="IJ198" s="26"/>
    </row>
    <row r="199" spans="1:244" ht="63" x14ac:dyDescent="0.25">
      <c r="A199" s="20" t="s">
        <v>310</v>
      </c>
      <c r="B199" s="32" t="s">
        <v>314</v>
      </c>
      <c r="C199" s="33">
        <v>22292.400000000001</v>
      </c>
      <c r="D199" s="33">
        <v>20659</v>
      </c>
      <c r="E199" s="33">
        <v>21485.4</v>
      </c>
      <c r="F199" s="34"/>
      <c r="G199" s="34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  <c r="EL199" s="26"/>
      <c r="EM199" s="26"/>
      <c r="EN199" s="26"/>
      <c r="EO199" s="26"/>
      <c r="EP199" s="26"/>
      <c r="EQ199" s="26"/>
      <c r="ER199" s="26"/>
      <c r="ES199" s="26"/>
      <c r="ET199" s="26"/>
      <c r="EU199" s="26"/>
      <c r="EV199" s="26"/>
      <c r="EW199" s="26"/>
      <c r="EX199" s="26"/>
      <c r="EY199" s="26"/>
      <c r="EZ199" s="26"/>
      <c r="FA199" s="26"/>
      <c r="FB199" s="26"/>
      <c r="FC199" s="26"/>
      <c r="FD199" s="26"/>
      <c r="FE199" s="26"/>
      <c r="FF199" s="26"/>
      <c r="FG199" s="26"/>
      <c r="FH199" s="26"/>
      <c r="FI199" s="26"/>
      <c r="FJ199" s="26"/>
      <c r="FK199" s="26"/>
      <c r="FL199" s="26"/>
      <c r="FM199" s="26"/>
      <c r="FN199" s="26"/>
      <c r="FO199" s="26"/>
      <c r="FP199" s="26"/>
      <c r="FQ199" s="26"/>
      <c r="FR199" s="26"/>
      <c r="FS199" s="26"/>
      <c r="FT199" s="26"/>
      <c r="FU199" s="26"/>
      <c r="FV199" s="26"/>
      <c r="FW199" s="26"/>
      <c r="FX199" s="26"/>
      <c r="FY199" s="26"/>
      <c r="FZ199" s="26"/>
      <c r="GA199" s="26"/>
      <c r="GB199" s="26"/>
      <c r="GC199" s="26"/>
      <c r="GD199" s="26"/>
      <c r="GE199" s="26"/>
      <c r="GF199" s="26"/>
      <c r="GG199" s="26"/>
      <c r="GH199" s="26"/>
      <c r="GI199" s="26"/>
      <c r="GJ199" s="26"/>
      <c r="GK199" s="26"/>
      <c r="GL199" s="26"/>
      <c r="GM199" s="26"/>
      <c r="GN199" s="26"/>
      <c r="GO199" s="26"/>
      <c r="GP199" s="26"/>
      <c r="GQ199" s="26"/>
      <c r="GR199" s="26"/>
      <c r="GS199" s="26"/>
      <c r="GT199" s="26"/>
      <c r="GU199" s="26"/>
      <c r="GV199" s="26"/>
      <c r="GW199" s="26"/>
      <c r="GX199" s="26"/>
      <c r="GY199" s="26"/>
      <c r="GZ199" s="26"/>
      <c r="HA199" s="26"/>
      <c r="HB199" s="26"/>
      <c r="HC199" s="26"/>
      <c r="HD199" s="26"/>
      <c r="HE199" s="26"/>
      <c r="HF199" s="26"/>
      <c r="HG199" s="26"/>
      <c r="HH199" s="26"/>
      <c r="HI199" s="26"/>
      <c r="HJ199" s="26"/>
      <c r="HK199" s="26"/>
      <c r="HL199" s="26"/>
      <c r="HM199" s="26"/>
      <c r="HN199" s="26"/>
      <c r="HO199" s="26"/>
      <c r="HP199" s="26"/>
      <c r="HQ199" s="26"/>
      <c r="HR199" s="26"/>
      <c r="HS199" s="26"/>
      <c r="HT199" s="26"/>
      <c r="HU199" s="26"/>
      <c r="HV199" s="26"/>
      <c r="HW199" s="26"/>
      <c r="HX199" s="26"/>
      <c r="HY199" s="26"/>
      <c r="HZ199" s="26"/>
      <c r="IA199" s="26"/>
      <c r="IB199" s="26"/>
      <c r="IC199" s="26"/>
      <c r="ID199" s="26"/>
      <c r="IE199" s="26"/>
      <c r="IF199" s="26"/>
      <c r="IG199" s="26"/>
      <c r="IH199" s="26"/>
      <c r="II199" s="26"/>
      <c r="IJ199" s="26"/>
    </row>
    <row r="200" spans="1:244" ht="47.25" x14ac:dyDescent="0.25">
      <c r="A200" s="20" t="s">
        <v>310</v>
      </c>
      <c r="B200" s="32" t="s">
        <v>315</v>
      </c>
      <c r="C200" s="33">
        <v>183064.8</v>
      </c>
      <c r="D200" s="33">
        <v>199658</v>
      </c>
      <c r="E200" s="33">
        <v>207644.3</v>
      </c>
      <c r="F200" s="34"/>
      <c r="G200" s="34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  <c r="EF200" s="26"/>
      <c r="EG200" s="26"/>
      <c r="EH200" s="26"/>
      <c r="EI200" s="26"/>
      <c r="EJ200" s="26"/>
      <c r="EK200" s="26"/>
      <c r="EL200" s="26"/>
      <c r="EM200" s="26"/>
      <c r="EN200" s="26"/>
      <c r="EO200" s="26"/>
      <c r="EP200" s="26"/>
      <c r="EQ200" s="26"/>
      <c r="ER200" s="26"/>
      <c r="ES200" s="26"/>
      <c r="ET200" s="26"/>
      <c r="EU200" s="26"/>
      <c r="EV200" s="26"/>
      <c r="EW200" s="26"/>
      <c r="EX200" s="26"/>
      <c r="EY200" s="26"/>
      <c r="EZ200" s="26"/>
      <c r="FA200" s="26"/>
      <c r="FB200" s="26"/>
      <c r="FC200" s="26"/>
      <c r="FD200" s="26"/>
      <c r="FE200" s="26"/>
      <c r="FF200" s="26"/>
      <c r="FG200" s="26"/>
      <c r="FH200" s="26"/>
      <c r="FI200" s="26"/>
      <c r="FJ200" s="26"/>
      <c r="FK200" s="26"/>
      <c r="FL200" s="26"/>
      <c r="FM200" s="26"/>
      <c r="FN200" s="26"/>
      <c r="FO200" s="26"/>
      <c r="FP200" s="26"/>
      <c r="FQ200" s="26"/>
      <c r="FR200" s="26"/>
      <c r="FS200" s="26"/>
      <c r="FT200" s="26"/>
      <c r="FU200" s="26"/>
      <c r="FV200" s="26"/>
      <c r="FW200" s="26"/>
      <c r="FX200" s="26"/>
      <c r="FY200" s="26"/>
      <c r="FZ200" s="26"/>
      <c r="GA200" s="26"/>
      <c r="GB200" s="26"/>
      <c r="GC200" s="26"/>
      <c r="GD200" s="26"/>
      <c r="GE200" s="26"/>
      <c r="GF200" s="26"/>
      <c r="GG200" s="26"/>
      <c r="GH200" s="26"/>
      <c r="GI200" s="26"/>
      <c r="GJ200" s="26"/>
      <c r="GK200" s="26"/>
      <c r="GL200" s="26"/>
      <c r="GM200" s="26"/>
      <c r="GN200" s="26"/>
      <c r="GO200" s="26"/>
      <c r="GP200" s="26"/>
      <c r="GQ200" s="26"/>
      <c r="GR200" s="26"/>
      <c r="GS200" s="26"/>
      <c r="GT200" s="26"/>
      <c r="GU200" s="26"/>
      <c r="GV200" s="26"/>
      <c r="GW200" s="26"/>
      <c r="GX200" s="26"/>
      <c r="GY200" s="26"/>
      <c r="GZ200" s="26"/>
      <c r="HA200" s="26"/>
      <c r="HB200" s="26"/>
      <c r="HC200" s="26"/>
      <c r="HD200" s="26"/>
      <c r="HE200" s="26"/>
      <c r="HF200" s="26"/>
      <c r="HG200" s="26"/>
      <c r="HH200" s="26"/>
      <c r="HI200" s="26"/>
      <c r="HJ200" s="26"/>
      <c r="HK200" s="26"/>
      <c r="HL200" s="26"/>
      <c r="HM200" s="26"/>
      <c r="HN200" s="26"/>
      <c r="HO200" s="26"/>
      <c r="HP200" s="26"/>
      <c r="HQ200" s="26"/>
      <c r="HR200" s="26"/>
      <c r="HS200" s="26"/>
      <c r="HT200" s="26"/>
      <c r="HU200" s="26"/>
      <c r="HV200" s="26"/>
      <c r="HW200" s="26"/>
      <c r="HX200" s="26"/>
      <c r="HY200" s="26"/>
      <c r="HZ200" s="26"/>
      <c r="IA200" s="26"/>
      <c r="IB200" s="26"/>
      <c r="IC200" s="26"/>
      <c r="ID200" s="26"/>
      <c r="IE200" s="26"/>
      <c r="IF200" s="26"/>
      <c r="IG200" s="26"/>
      <c r="IH200" s="26"/>
      <c r="II200" s="26"/>
      <c r="IJ200" s="26"/>
    </row>
    <row r="201" spans="1:244" ht="47.25" x14ac:dyDescent="0.25">
      <c r="A201" s="20" t="s">
        <v>310</v>
      </c>
      <c r="B201" s="32" t="s">
        <v>316</v>
      </c>
      <c r="C201" s="33">
        <v>122715.4</v>
      </c>
      <c r="D201" s="33">
        <v>125715.4</v>
      </c>
      <c r="E201" s="33">
        <v>125715.4</v>
      </c>
      <c r="F201" s="34"/>
      <c r="G201" s="34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  <c r="EL201" s="26"/>
      <c r="EM201" s="26"/>
      <c r="EN201" s="26"/>
      <c r="EO201" s="26"/>
      <c r="EP201" s="26"/>
      <c r="EQ201" s="26"/>
      <c r="ER201" s="26"/>
      <c r="ES201" s="26"/>
      <c r="ET201" s="26"/>
      <c r="EU201" s="26"/>
      <c r="EV201" s="26"/>
      <c r="EW201" s="26"/>
      <c r="EX201" s="26"/>
      <c r="EY201" s="26"/>
      <c r="EZ201" s="26"/>
      <c r="FA201" s="26"/>
      <c r="FB201" s="26"/>
      <c r="FC201" s="26"/>
      <c r="FD201" s="26"/>
      <c r="FE201" s="26"/>
      <c r="FF201" s="26"/>
      <c r="FG201" s="26"/>
      <c r="FH201" s="26"/>
      <c r="FI201" s="26"/>
      <c r="FJ201" s="26"/>
      <c r="FK201" s="26"/>
      <c r="FL201" s="26"/>
      <c r="FM201" s="26"/>
      <c r="FN201" s="26"/>
      <c r="FO201" s="26"/>
      <c r="FP201" s="26"/>
      <c r="FQ201" s="26"/>
      <c r="FR201" s="26"/>
      <c r="FS201" s="26"/>
      <c r="FT201" s="26"/>
      <c r="FU201" s="26"/>
      <c r="FV201" s="26"/>
      <c r="FW201" s="26"/>
      <c r="FX201" s="26"/>
      <c r="FY201" s="26"/>
      <c r="FZ201" s="26"/>
      <c r="GA201" s="26"/>
      <c r="GB201" s="26"/>
      <c r="GC201" s="26"/>
      <c r="GD201" s="26"/>
      <c r="GE201" s="26"/>
      <c r="GF201" s="26"/>
      <c r="GG201" s="26"/>
      <c r="GH201" s="26"/>
      <c r="GI201" s="26"/>
      <c r="GJ201" s="26"/>
      <c r="GK201" s="26"/>
      <c r="GL201" s="26"/>
      <c r="GM201" s="26"/>
      <c r="GN201" s="26"/>
      <c r="GO201" s="26"/>
      <c r="GP201" s="26"/>
      <c r="GQ201" s="26"/>
      <c r="GR201" s="26"/>
      <c r="GS201" s="26"/>
      <c r="GT201" s="26"/>
      <c r="GU201" s="26"/>
      <c r="GV201" s="26"/>
      <c r="GW201" s="26"/>
      <c r="GX201" s="26"/>
      <c r="GY201" s="26"/>
      <c r="GZ201" s="26"/>
      <c r="HA201" s="26"/>
      <c r="HB201" s="26"/>
      <c r="HC201" s="26"/>
      <c r="HD201" s="26"/>
      <c r="HE201" s="26"/>
      <c r="HF201" s="26"/>
      <c r="HG201" s="26"/>
      <c r="HH201" s="26"/>
      <c r="HI201" s="26"/>
      <c r="HJ201" s="26"/>
      <c r="HK201" s="26"/>
      <c r="HL201" s="26"/>
      <c r="HM201" s="26"/>
      <c r="HN201" s="26"/>
      <c r="HO201" s="26"/>
      <c r="HP201" s="26"/>
      <c r="HQ201" s="26"/>
      <c r="HR201" s="26"/>
      <c r="HS201" s="26"/>
      <c r="HT201" s="26"/>
      <c r="HU201" s="26"/>
      <c r="HV201" s="26"/>
      <c r="HW201" s="26"/>
      <c r="HX201" s="26"/>
      <c r="HY201" s="26"/>
      <c r="HZ201" s="26"/>
      <c r="IA201" s="26"/>
      <c r="IB201" s="26"/>
      <c r="IC201" s="26"/>
      <c r="ID201" s="26"/>
      <c r="IE201" s="26"/>
      <c r="IF201" s="26"/>
      <c r="IG201" s="26"/>
      <c r="IH201" s="26"/>
      <c r="II201" s="26"/>
      <c r="IJ201" s="26"/>
    </row>
    <row r="202" spans="1:244" ht="63" x14ac:dyDescent="0.25">
      <c r="A202" s="20" t="s">
        <v>310</v>
      </c>
      <c r="B202" s="32" t="s">
        <v>317</v>
      </c>
      <c r="C202" s="33">
        <v>339.8</v>
      </c>
      <c r="D202" s="33">
        <v>443.9</v>
      </c>
      <c r="E202" s="33">
        <v>461.7</v>
      </c>
      <c r="F202" s="34"/>
      <c r="G202" s="34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  <c r="EF202" s="26"/>
      <c r="EG202" s="26"/>
      <c r="EH202" s="26"/>
      <c r="EI202" s="26"/>
      <c r="EJ202" s="26"/>
      <c r="EK202" s="26"/>
      <c r="EL202" s="26"/>
      <c r="EM202" s="26"/>
      <c r="EN202" s="26"/>
      <c r="EO202" s="26"/>
      <c r="EP202" s="26"/>
      <c r="EQ202" s="26"/>
      <c r="ER202" s="26"/>
      <c r="ES202" s="26"/>
      <c r="ET202" s="26"/>
      <c r="EU202" s="26"/>
      <c r="EV202" s="26"/>
      <c r="EW202" s="26"/>
      <c r="EX202" s="26"/>
      <c r="EY202" s="26"/>
      <c r="EZ202" s="26"/>
      <c r="FA202" s="26"/>
      <c r="FB202" s="26"/>
      <c r="FC202" s="26"/>
      <c r="FD202" s="26"/>
      <c r="FE202" s="26"/>
      <c r="FF202" s="26"/>
      <c r="FG202" s="26"/>
      <c r="FH202" s="26"/>
      <c r="FI202" s="26"/>
      <c r="FJ202" s="26"/>
      <c r="FK202" s="26"/>
      <c r="FL202" s="26"/>
      <c r="FM202" s="26"/>
      <c r="FN202" s="26"/>
      <c r="FO202" s="26"/>
      <c r="FP202" s="26"/>
      <c r="FQ202" s="26"/>
      <c r="FR202" s="26"/>
      <c r="FS202" s="26"/>
      <c r="FT202" s="26"/>
      <c r="FU202" s="26"/>
      <c r="FV202" s="26"/>
      <c r="FW202" s="26"/>
      <c r="FX202" s="26"/>
      <c r="FY202" s="26"/>
      <c r="FZ202" s="26"/>
      <c r="GA202" s="26"/>
      <c r="GB202" s="26"/>
      <c r="GC202" s="26"/>
      <c r="GD202" s="26"/>
      <c r="GE202" s="26"/>
      <c r="GF202" s="26"/>
      <c r="GG202" s="26"/>
      <c r="GH202" s="26"/>
      <c r="GI202" s="26"/>
      <c r="GJ202" s="26"/>
      <c r="GK202" s="26"/>
      <c r="GL202" s="26"/>
      <c r="GM202" s="26"/>
      <c r="GN202" s="26"/>
      <c r="GO202" s="26"/>
      <c r="GP202" s="26"/>
      <c r="GQ202" s="26"/>
      <c r="GR202" s="26"/>
      <c r="GS202" s="26"/>
      <c r="GT202" s="26"/>
      <c r="GU202" s="26"/>
      <c r="GV202" s="26"/>
      <c r="GW202" s="26"/>
      <c r="GX202" s="26"/>
      <c r="GY202" s="26"/>
      <c r="GZ202" s="26"/>
      <c r="HA202" s="26"/>
      <c r="HB202" s="26"/>
      <c r="HC202" s="26"/>
      <c r="HD202" s="26"/>
      <c r="HE202" s="26"/>
      <c r="HF202" s="26"/>
      <c r="HG202" s="26"/>
      <c r="HH202" s="26"/>
      <c r="HI202" s="26"/>
      <c r="HJ202" s="26"/>
      <c r="HK202" s="26"/>
      <c r="HL202" s="26"/>
      <c r="HM202" s="26"/>
      <c r="HN202" s="26"/>
      <c r="HO202" s="26"/>
      <c r="HP202" s="26"/>
      <c r="HQ202" s="26"/>
      <c r="HR202" s="26"/>
      <c r="HS202" s="26"/>
      <c r="HT202" s="26"/>
      <c r="HU202" s="26"/>
      <c r="HV202" s="26"/>
      <c r="HW202" s="26"/>
      <c r="HX202" s="26"/>
      <c r="HY202" s="26"/>
      <c r="HZ202" s="26"/>
      <c r="IA202" s="26"/>
      <c r="IB202" s="26"/>
      <c r="IC202" s="26"/>
      <c r="ID202" s="26"/>
      <c r="IE202" s="26"/>
      <c r="IF202" s="26"/>
      <c r="IG202" s="26"/>
      <c r="IH202" s="26"/>
      <c r="II202" s="26"/>
      <c r="IJ202" s="26"/>
    </row>
    <row r="203" spans="1:244" ht="63" x14ac:dyDescent="0.25">
      <c r="A203" s="20" t="s">
        <v>310</v>
      </c>
      <c r="B203" s="32" t="s">
        <v>318</v>
      </c>
      <c r="C203" s="33">
        <v>18.399999999999999</v>
      </c>
      <c r="D203" s="33">
        <v>46.6</v>
      </c>
      <c r="E203" s="33">
        <v>46.6</v>
      </c>
      <c r="F203" s="34"/>
      <c r="G203" s="34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  <c r="EL203" s="26"/>
      <c r="EM203" s="26"/>
      <c r="EN203" s="26"/>
      <c r="EO203" s="26"/>
      <c r="EP203" s="26"/>
      <c r="EQ203" s="26"/>
      <c r="ER203" s="26"/>
      <c r="ES203" s="26"/>
      <c r="ET203" s="26"/>
      <c r="EU203" s="26"/>
      <c r="EV203" s="26"/>
      <c r="EW203" s="26"/>
      <c r="EX203" s="26"/>
      <c r="EY203" s="26"/>
      <c r="EZ203" s="26"/>
      <c r="FA203" s="26"/>
      <c r="FB203" s="26"/>
      <c r="FC203" s="26"/>
      <c r="FD203" s="26"/>
      <c r="FE203" s="26"/>
      <c r="FF203" s="26"/>
      <c r="FG203" s="26"/>
      <c r="FH203" s="26"/>
      <c r="FI203" s="26"/>
      <c r="FJ203" s="26"/>
      <c r="FK203" s="26"/>
      <c r="FL203" s="26"/>
      <c r="FM203" s="26"/>
      <c r="FN203" s="26"/>
      <c r="FO203" s="26"/>
      <c r="FP203" s="26"/>
      <c r="FQ203" s="26"/>
      <c r="FR203" s="26"/>
      <c r="FS203" s="26"/>
      <c r="FT203" s="26"/>
      <c r="FU203" s="26"/>
      <c r="FV203" s="26"/>
      <c r="FW203" s="26"/>
      <c r="FX203" s="26"/>
      <c r="FY203" s="26"/>
      <c r="FZ203" s="26"/>
      <c r="GA203" s="26"/>
      <c r="GB203" s="26"/>
      <c r="GC203" s="26"/>
      <c r="GD203" s="26"/>
      <c r="GE203" s="26"/>
      <c r="GF203" s="26"/>
      <c r="GG203" s="26"/>
      <c r="GH203" s="26"/>
      <c r="GI203" s="26"/>
      <c r="GJ203" s="26"/>
      <c r="GK203" s="26"/>
      <c r="GL203" s="26"/>
      <c r="GM203" s="26"/>
      <c r="GN203" s="26"/>
      <c r="GO203" s="26"/>
      <c r="GP203" s="26"/>
      <c r="GQ203" s="26"/>
      <c r="GR203" s="26"/>
      <c r="GS203" s="26"/>
      <c r="GT203" s="26"/>
      <c r="GU203" s="26"/>
      <c r="GV203" s="26"/>
      <c r="GW203" s="26"/>
      <c r="GX203" s="26"/>
      <c r="GY203" s="26"/>
      <c r="GZ203" s="26"/>
      <c r="HA203" s="26"/>
      <c r="HB203" s="26"/>
      <c r="HC203" s="26"/>
      <c r="HD203" s="26"/>
      <c r="HE203" s="26"/>
      <c r="HF203" s="26"/>
      <c r="HG203" s="26"/>
      <c r="HH203" s="26"/>
      <c r="HI203" s="26"/>
      <c r="HJ203" s="26"/>
      <c r="HK203" s="26"/>
      <c r="HL203" s="26"/>
      <c r="HM203" s="26"/>
      <c r="HN203" s="26"/>
      <c r="HO203" s="26"/>
      <c r="HP203" s="26"/>
      <c r="HQ203" s="26"/>
      <c r="HR203" s="26"/>
      <c r="HS203" s="26"/>
      <c r="HT203" s="26"/>
      <c r="HU203" s="26"/>
      <c r="HV203" s="26"/>
      <c r="HW203" s="26"/>
      <c r="HX203" s="26"/>
      <c r="HY203" s="26"/>
      <c r="HZ203" s="26"/>
      <c r="IA203" s="26"/>
      <c r="IB203" s="26"/>
      <c r="IC203" s="26"/>
      <c r="ID203" s="26"/>
      <c r="IE203" s="26"/>
      <c r="IF203" s="26"/>
      <c r="IG203" s="26"/>
      <c r="IH203" s="26"/>
      <c r="II203" s="26"/>
      <c r="IJ203" s="26"/>
    </row>
    <row r="204" spans="1:244" ht="63" x14ac:dyDescent="0.25">
      <c r="A204" s="20" t="s">
        <v>310</v>
      </c>
      <c r="B204" s="32" t="s">
        <v>319</v>
      </c>
      <c r="C204" s="33">
        <v>6945.6</v>
      </c>
      <c r="D204" s="33">
        <v>3947.6</v>
      </c>
      <c r="E204" s="33">
        <v>4408.6000000000004</v>
      </c>
      <c r="F204" s="34"/>
      <c r="G204" s="34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  <c r="EL204" s="26"/>
      <c r="EM204" s="26"/>
      <c r="EN204" s="26"/>
      <c r="EO204" s="26"/>
      <c r="EP204" s="26"/>
      <c r="EQ204" s="26"/>
      <c r="ER204" s="26"/>
      <c r="ES204" s="26"/>
      <c r="ET204" s="26"/>
      <c r="EU204" s="26"/>
      <c r="EV204" s="26"/>
      <c r="EW204" s="26"/>
      <c r="EX204" s="26"/>
      <c r="EY204" s="26"/>
      <c r="EZ204" s="26"/>
      <c r="FA204" s="26"/>
      <c r="FB204" s="26"/>
      <c r="FC204" s="26"/>
      <c r="FD204" s="26"/>
      <c r="FE204" s="26"/>
      <c r="FF204" s="26"/>
      <c r="FG204" s="26"/>
      <c r="FH204" s="26"/>
      <c r="FI204" s="26"/>
      <c r="FJ204" s="26"/>
      <c r="FK204" s="26"/>
      <c r="FL204" s="26"/>
      <c r="FM204" s="26"/>
      <c r="FN204" s="26"/>
      <c r="FO204" s="26"/>
      <c r="FP204" s="26"/>
      <c r="FQ204" s="26"/>
      <c r="FR204" s="26"/>
      <c r="FS204" s="26"/>
      <c r="FT204" s="26"/>
      <c r="FU204" s="26"/>
      <c r="FV204" s="26"/>
      <c r="FW204" s="26"/>
      <c r="FX204" s="26"/>
      <c r="FY204" s="26"/>
      <c r="FZ204" s="26"/>
      <c r="GA204" s="26"/>
      <c r="GB204" s="26"/>
      <c r="GC204" s="26"/>
      <c r="GD204" s="26"/>
      <c r="GE204" s="26"/>
      <c r="GF204" s="26"/>
      <c r="GG204" s="26"/>
      <c r="GH204" s="26"/>
      <c r="GI204" s="26"/>
      <c r="GJ204" s="26"/>
      <c r="GK204" s="26"/>
      <c r="GL204" s="26"/>
      <c r="GM204" s="26"/>
      <c r="GN204" s="26"/>
      <c r="GO204" s="26"/>
      <c r="GP204" s="26"/>
      <c r="GQ204" s="26"/>
      <c r="GR204" s="26"/>
      <c r="GS204" s="26"/>
      <c r="GT204" s="26"/>
      <c r="GU204" s="26"/>
      <c r="GV204" s="26"/>
      <c r="GW204" s="26"/>
      <c r="GX204" s="26"/>
      <c r="GY204" s="26"/>
      <c r="GZ204" s="26"/>
      <c r="HA204" s="26"/>
      <c r="HB204" s="26"/>
      <c r="HC204" s="26"/>
      <c r="HD204" s="26"/>
      <c r="HE204" s="26"/>
      <c r="HF204" s="26"/>
      <c r="HG204" s="26"/>
      <c r="HH204" s="26"/>
      <c r="HI204" s="26"/>
      <c r="HJ204" s="26"/>
      <c r="HK204" s="26"/>
      <c r="HL204" s="26"/>
      <c r="HM204" s="26"/>
      <c r="HN204" s="26"/>
      <c r="HO204" s="26"/>
      <c r="HP204" s="26"/>
      <c r="HQ204" s="26"/>
      <c r="HR204" s="26"/>
      <c r="HS204" s="26"/>
      <c r="HT204" s="26"/>
      <c r="HU204" s="26"/>
      <c r="HV204" s="26"/>
      <c r="HW204" s="26"/>
      <c r="HX204" s="26"/>
      <c r="HY204" s="26"/>
      <c r="HZ204" s="26"/>
      <c r="IA204" s="26"/>
      <c r="IB204" s="26"/>
      <c r="IC204" s="26"/>
      <c r="ID204" s="26"/>
      <c r="IE204" s="26"/>
      <c r="IF204" s="26"/>
      <c r="IG204" s="26"/>
      <c r="IH204" s="26"/>
      <c r="II204" s="26"/>
      <c r="IJ204" s="26"/>
    </row>
    <row r="205" spans="1:244" ht="63" x14ac:dyDescent="0.25">
      <c r="A205" s="20" t="s">
        <v>310</v>
      </c>
      <c r="B205" s="32" t="s">
        <v>320</v>
      </c>
      <c r="C205" s="33">
        <v>8658.2000000000007</v>
      </c>
      <c r="D205" s="33">
        <v>8942.1</v>
      </c>
      <c r="E205" s="33">
        <v>9299.7999999999993</v>
      </c>
      <c r="F205" s="34"/>
      <c r="G205" s="34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  <c r="EF205" s="26"/>
      <c r="EG205" s="26"/>
      <c r="EH205" s="26"/>
      <c r="EI205" s="26"/>
      <c r="EJ205" s="26"/>
      <c r="EK205" s="26"/>
      <c r="EL205" s="26"/>
      <c r="EM205" s="26"/>
      <c r="EN205" s="26"/>
      <c r="EO205" s="26"/>
      <c r="EP205" s="26"/>
      <c r="EQ205" s="26"/>
      <c r="ER205" s="26"/>
      <c r="ES205" s="26"/>
      <c r="ET205" s="26"/>
      <c r="EU205" s="26"/>
      <c r="EV205" s="26"/>
      <c r="EW205" s="26"/>
      <c r="EX205" s="26"/>
      <c r="EY205" s="26"/>
      <c r="EZ205" s="26"/>
      <c r="FA205" s="26"/>
      <c r="FB205" s="26"/>
      <c r="FC205" s="26"/>
      <c r="FD205" s="26"/>
      <c r="FE205" s="26"/>
      <c r="FF205" s="26"/>
      <c r="FG205" s="26"/>
      <c r="FH205" s="26"/>
      <c r="FI205" s="26"/>
      <c r="FJ205" s="26"/>
      <c r="FK205" s="26"/>
      <c r="FL205" s="26"/>
      <c r="FM205" s="26"/>
      <c r="FN205" s="26"/>
      <c r="FO205" s="26"/>
      <c r="FP205" s="26"/>
      <c r="FQ205" s="26"/>
      <c r="FR205" s="26"/>
      <c r="FS205" s="26"/>
      <c r="FT205" s="26"/>
      <c r="FU205" s="26"/>
      <c r="FV205" s="26"/>
      <c r="FW205" s="26"/>
      <c r="FX205" s="26"/>
      <c r="FY205" s="26"/>
      <c r="FZ205" s="26"/>
      <c r="GA205" s="26"/>
      <c r="GB205" s="26"/>
      <c r="GC205" s="26"/>
      <c r="GD205" s="26"/>
      <c r="GE205" s="26"/>
      <c r="GF205" s="26"/>
      <c r="GG205" s="26"/>
      <c r="GH205" s="26"/>
      <c r="GI205" s="26"/>
      <c r="GJ205" s="26"/>
      <c r="GK205" s="26"/>
      <c r="GL205" s="26"/>
      <c r="GM205" s="26"/>
      <c r="GN205" s="26"/>
      <c r="GO205" s="26"/>
      <c r="GP205" s="26"/>
      <c r="GQ205" s="26"/>
      <c r="GR205" s="26"/>
      <c r="GS205" s="26"/>
      <c r="GT205" s="26"/>
      <c r="GU205" s="26"/>
      <c r="GV205" s="26"/>
      <c r="GW205" s="26"/>
      <c r="GX205" s="26"/>
      <c r="GY205" s="26"/>
      <c r="GZ205" s="26"/>
      <c r="HA205" s="26"/>
      <c r="HB205" s="26"/>
      <c r="HC205" s="26"/>
      <c r="HD205" s="26"/>
      <c r="HE205" s="26"/>
      <c r="HF205" s="26"/>
      <c r="HG205" s="26"/>
      <c r="HH205" s="26"/>
      <c r="HI205" s="26"/>
      <c r="HJ205" s="26"/>
      <c r="HK205" s="26"/>
      <c r="HL205" s="26"/>
      <c r="HM205" s="26"/>
      <c r="HN205" s="26"/>
      <c r="HO205" s="26"/>
      <c r="HP205" s="26"/>
      <c r="HQ205" s="26"/>
      <c r="HR205" s="26"/>
      <c r="HS205" s="26"/>
      <c r="HT205" s="26"/>
      <c r="HU205" s="26"/>
      <c r="HV205" s="26"/>
      <c r="HW205" s="26"/>
      <c r="HX205" s="26"/>
      <c r="HY205" s="26"/>
      <c r="HZ205" s="26"/>
      <c r="IA205" s="26"/>
      <c r="IB205" s="26"/>
      <c r="IC205" s="26"/>
      <c r="ID205" s="26"/>
      <c r="IE205" s="26"/>
      <c r="IF205" s="26"/>
      <c r="IG205" s="26"/>
      <c r="IH205" s="26"/>
      <c r="II205" s="26"/>
      <c r="IJ205" s="26"/>
    </row>
    <row r="206" spans="1:244" ht="47.25" x14ac:dyDescent="0.25">
      <c r="A206" s="20" t="s">
        <v>310</v>
      </c>
      <c r="B206" s="32" t="s">
        <v>321</v>
      </c>
      <c r="C206" s="33">
        <v>1893.2</v>
      </c>
      <c r="D206" s="33">
        <v>1969</v>
      </c>
      <c r="E206" s="33">
        <v>2047.7</v>
      </c>
      <c r="F206" s="34"/>
      <c r="G206" s="34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  <c r="EF206" s="26"/>
      <c r="EG206" s="26"/>
      <c r="EH206" s="26"/>
      <c r="EI206" s="26"/>
      <c r="EJ206" s="26"/>
      <c r="EK206" s="26"/>
      <c r="EL206" s="26"/>
      <c r="EM206" s="26"/>
      <c r="EN206" s="26"/>
      <c r="EO206" s="26"/>
      <c r="EP206" s="26"/>
      <c r="EQ206" s="26"/>
      <c r="ER206" s="26"/>
      <c r="ES206" s="26"/>
      <c r="ET206" s="26"/>
      <c r="EU206" s="26"/>
      <c r="EV206" s="26"/>
      <c r="EW206" s="26"/>
      <c r="EX206" s="26"/>
      <c r="EY206" s="26"/>
      <c r="EZ206" s="26"/>
      <c r="FA206" s="26"/>
      <c r="FB206" s="26"/>
      <c r="FC206" s="26"/>
      <c r="FD206" s="26"/>
      <c r="FE206" s="26"/>
      <c r="FF206" s="26"/>
      <c r="FG206" s="26"/>
      <c r="FH206" s="26"/>
      <c r="FI206" s="26"/>
      <c r="FJ206" s="26"/>
      <c r="FK206" s="26"/>
      <c r="FL206" s="26"/>
      <c r="FM206" s="26"/>
      <c r="FN206" s="26"/>
      <c r="FO206" s="26"/>
      <c r="FP206" s="26"/>
      <c r="FQ206" s="26"/>
      <c r="FR206" s="26"/>
      <c r="FS206" s="26"/>
      <c r="FT206" s="26"/>
      <c r="FU206" s="26"/>
      <c r="FV206" s="26"/>
      <c r="FW206" s="26"/>
      <c r="FX206" s="26"/>
      <c r="FY206" s="26"/>
      <c r="FZ206" s="26"/>
      <c r="GA206" s="26"/>
      <c r="GB206" s="26"/>
      <c r="GC206" s="26"/>
      <c r="GD206" s="26"/>
      <c r="GE206" s="26"/>
      <c r="GF206" s="26"/>
      <c r="GG206" s="26"/>
      <c r="GH206" s="26"/>
      <c r="GI206" s="26"/>
      <c r="GJ206" s="26"/>
      <c r="GK206" s="26"/>
      <c r="GL206" s="26"/>
      <c r="GM206" s="26"/>
      <c r="GN206" s="26"/>
      <c r="GO206" s="26"/>
      <c r="GP206" s="26"/>
      <c r="GQ206" s="26"/>
      <c r="GR206" s="26"/>
      <c r="GS206" s="26"/>
      <c r="GT206" s="26"/>
      <c r="GU206" s="26"/>
      <c r="GV206" s="26"/>
      <c r="GW206" s="26"/>
      <c r="GX206" s="26"/>
      <c r="GY206" s="26"/>
      <c r="GZ206" s="26"/>
      <c r="HA206" s="26"/>
      <c r="HB206" s="26"/>
      <c r="HC206" s="26"/>
      <c r="HD206" s="26"/>
      <c r="HE206" s="26"/>
      <c r="HF206" s="26"/>
      <c r="HG206" s="26"/>
      <c r="HH206" s="26"/>
      <c r="HI206" s="26"/>
      <c r="HJ206" s="26"/>
      <c r="HK206" s="26"/>
      <c r="HL206" s="26"/>
      <c r="HM206" s="26"/>
      <c r="HN206" s="26"/>
      <c r="HO206" s="26"/>
      <c r="HP206" s="26"/>
      <c r="HQ206" s="26"/>
      <c r="HR206" s="26"/>
      <c r="HS206" s="26"/>
      <c r="HT206" s="26"/>
      <c r="HU206" s="26"/>
      <c r="HV206" s="26"/>
      <c r="HW206" s="26"/>
      <c r="HX206" s="26"/>
      <c r="HY206" s="26"/>
      <c r="HZ206" s="26"/>
      <c r="IA206" s="26"/>
      <c r="IB206" s="26"/>
      <c r="IC206" s="26"/>
      <c r="ID206" s="26"/>
      <c r="IE206" s="26"/>
      <c r="IF206" s="26"/>
      <c r="IG206" s="26"/>
      <c r="IH206" s="26"/>
      <c r="II206" s="26"/>
      <c r="IJ206" s="26"/>
    </row>
    <row r="207" spans="1:244" ht="63" x14ac:dyDescent="0.25">
      <c r="A207" s="67" t="s">
        <v>310</v>
      </c>
      <c r="B207" s="50" t="s">
        <v>322</v>
      </c>
      <c r="C207" s="33">
        <v>21.1</v>
      </c>
      <c r="D207" s="33">
        <v>21.1</v>
      </c>
      <c r="E207" s="33">
        <v>21.1</v>
      </c>
      <c r="F207" s="34"/>
      <c r="G207" s="34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  <c r="EF207" s="26"/>
      <c r="EG207" s="26"/>
      <c r="EH207" s="26"/>
      <c r="EI207" s="26"/>
      <c r="EJ207" s="26"/>
      <c r="EK207" s="26"/>
      <c r="EL207" s="26"/>
      <c r="EM207" s="26"/>
      <c r="EN207" s="26"/>
      <c r="EO207" s="26"/>
      <c r="EP207" s="26"/>
      <c r="EQ207" s="26"/>
      <c r="ER207" s="26"/>
      <c r="ES207" s="26"/>
      <c r="ET207" s="26"/>
      <c r="EU207" s="26"/>
      <c r="EV207" s="26"/>
      <c r="EW207" s="26"/>
      <c r="EX207" s="26"/>
      <c r="EY207" s="26"/>
      <c r="EZ207" s="26"/>
      <c r="FA207" s="26"/>
      <c r="FB207" s="26"/>
      <c r="FC207" s="26"/>
      <c r="FD207" s="26"/>
      <c r="FE207" s="26"/>
      <c r="FF207" s="26"/>
      <c r="FG207" s="26"/>
      <c r="FH207" s="26"/>
      <c r="FI207" s="26"/>
      <c r="FJ207" s="26"/>
      <c r="FK207" s="26"/>
      <c r="FL207" s="26"/>
      <c r="FM207" s="26"/>
      <c r="FN207" s="26"/>
      <c r="FO207" s="26"/>
      <c r="FP207" s="26"/>
      <c r="FQ207" s="26"/>
      <c r="FR207" s="26"/>
      <c r="FS207" s="26"/>
      <c r="FT207" s="26"/>
      <c r="FU207" s="26"/>
      <c r="FV207" s="26"/>
      <c r="FW207" s="26"/>
      <c r="FX207" s="26"/>
      <c r="FY207" s="26"/>
      <c r="FZ207" s="26"/>
      <c r="GA207" s="26"/>
      <c r="GB207" s="26"/>
      <c r="GC207" s="26"/>
      <c r="GD207" s="26"/>
      <c r="GE207" s="26"/>
      <c r="GF207" s="26"/>
      <c r="GG207" s="26"/>
      <c r="GH207" s="26"/>
      <c r="GI207" s="26"/>
      <c r="GJ207" s="26"/>
      <c r="GK207" s="26"/>
      <c r="GL207" s="26"/>
      <c r="GM207" s="26"/>
      <c r="GN207" s="26"/>
      <c r="GO207" s="26"/>
      <c r="GP207" s="26"/>
      <c r="GQ207" s="26"/>
      <c r="GR207" s="26"/>
      <c r="GS207" s="26"/>
      <c r="GT207" s="26"/>
      <c r="GU207" s="26"/>
      <c r="GV207" s="26"/>
      <c r="GW207" s="26"/>
      <c r="GX207" s="26"/>
      <c r="GY207" s="26"/>
      <c r="GZ207" s="26"/>
      <c r="HA207" s="26"/>
      <c r="HB207" s="26"/>
      <c r="HC207" s="26"/>
      <c r="HD207" s="26"/>
      <c r="HE207" s="26"/>
      <c r="HF207" s="26"/>
      <c r="HG207" s="26"/>
      <c r="HH207" s="26"/>
      <c r="HI207" s="26"/>
      <c r="HJ207" s="26"/>
      <c r="HK207" s="26"/>
      <c r="HL207" s="26"/>
      <c r="HM207" s="26"/>
      <c r="HN207" s="26"/>
      <c r="HO207" s="26"/>
      <c r="HP207" s="26"/>
      <c r="HQ207" s="26"/>
      <c r="HR207" s="26"/>
      <c r="HS207" s="26"/>
      <c r="HT207" s="26"/>
      <c r="HU207" s="26"/>
      <c r="HV207" s="26"/>
      <c r="HW207" s="26"/>
      <c r="HX207" s="26"/>
      <c r="HY207" s="26"/>
      <c r="HZ207" s="26"/>
      <c r="IA207" s="26"/>
      <c r="IB207" s="26"/>
      <c r="IC207" s="26"/>
      <c r="ID207" s="26"/>
      <c r="IE207" s="26"/>
      <c r="IF207" s="26"/>
      <c r="IG207" s="26"/>
      <c r="IH207" s="26"/>
      <c r="II207" s="26"/>
      <c r="IJ207" s="26"/>
    </row>
    <row r="208" spans="1:244" ht="63" x14ac:dyDescent="0.25">
      <c r="A208" s="67" t="s">
        <v>310</v>
      </c>
      <c r="B208" s="50" t="s">
        <v>323</v>
      </c>
      <c r="C208" s="33">
        <v>11412.7</v>
      </c>
      <c r="D208" s="33">
        <v>707.3</v>
      </c>
      <c r="E208" s="33">
        <v>707.3</v>
      </c>
      <c r="F208" s="34"/>
      <c r="G208" s="34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  <c r="EF208" s="26"/>
      <c r="EG208" s="26"/>
      <c r="EH208" s="26"/>
      <c r="EI208" s="26"/>
      <c r="EJ208" s="26"/>
      <c r="EK208" s="26"/>
      <c r="EL208" s="26"/>
      <c r="EM208" s="26"/>
      <c r="EN208" s="26"/>
      <c r="EO208" s="26"/>
      <c r="EP208" s="26"/>
      <c r="EQ208" s="26"/>
      <c r="ER208" s="26"/>
      <c r="ES208" s="26"/>
      <c r="ET208" s="26"/>
      <c r="EU208" s="26"/>
      <c r="EV208" s="26"/>
      <c r="EW208" s="26"/>
      <c r="EX208" s="26"/>
      <c r="EY208" s="26"/>
      <c r="EZ208" s="26"/>
      <c r="FA208" s="26"/>
      <c r="FB208" s="26"/>
      <c r="FC208" s="26"/>
      <c r="FD208" s="26"/>
      <c r="FE208" s="26"/>
      <c r="FF208" s="26"/>
      <c r="FG208" s="26"/>
      <c r="FH208" s="26"/>
      <c r="FI208" s="26"/>
      <c r="FJ208" s="26"/>
      <c r="FK208" s="26"/>
      <c r="FL208" s="26"/>
      <c r="FM208" s="26"/>
      <c r="FN208" s="26"/>
      <c r="FO208" s="26"/>
      <c r="FP208" s="26"/>
      <c r="FQ208" s="26"/>
      <c r="FR208" s="26"/>
      <c r="FS208" s="26"/>
      <c r="FT208" s="26"/>
      <c r="FU208" s="26"/>
      <c r="FV208" s="26"/>
      <c r="FW208" s="26"/>
      <c r="FX208" s="26"/>
      <c r="FY208" s="26"/>
      <c r="FZ208" s="26"/>
      <c r="GA208" s="26"/>
      <c r="GB208" s="26"/>
      <c r="GC208" s="26"/>
      <c r="GD208" s="26"/>
      <c r="GE208" s="26"/>
      <c r="GF208" s="26"/>
      <c r="GG208" s="26"/>
      <c r="GH208" s="26"/>
      <c r="GI208" s="26"/>
      <c r="GJ208" s="26"/>
      <c r="GK208" s="26"/>
      <c r="GL208" s="26"/>
      <c r="GM208" s="26"/>
      <c r="GN208" s="26"/>
      <c r="GO208" s="26"/>
      <c r="GP208" s="26"/>
      <c r="GQ208" s="26"/>
      <c r="GR208" s="26"/>
      <c r="GS208" s="26"/>
      <c r="GT208" s="26"/>
      <c r="GU208" s="26"/>
      <c r="GV208" s="26"/>
      <c r="GW208" s="26"/>
      <c r="GX208" s="26"/>
      <c r="GY208" s="26"/>
      <c r="GZ208" s="26"/>
      <c r="HA208" s="26"/>
      <c r="HB208" s="26"/>
      <c r="HC208" s="26"/>
      <c r="HD208" s="26"/>
      <c r="HE208" s="26"/>
      <c r="HF208" s="26"/>
      <c r="HG208" s="26"/>
      <c r="HH208" s="26"/>
      <c r="HI208" s="26"/>
      <c r="HJ208" s="26"/>
      <c r="HK208" s="26"/>
      <c r="HL208" s="26"/>
      <c r="HM208" s="26"/>
      <c r="HN208" s="26"/>
      <c r="HO208" s="26"/>
      <c r="HP208" s="26"/>
      <c r="HQ208" s="26"/>
      <c r="HR208" s="26"/>
      <c r="HS208" s="26"/>
      <c r="HT208" s="26"/>
      <c r="HU208" s="26"/>
      <c r="HV208" s="26"/>
      <c r="HW208" s="26"/>
      <c r="HX208" s="26"/>
      <c r="HY208" s="26"/>
      <c r="HZ208" s="26"/>
      <c r="IA208" s="26"/>
      <c r="IB208" s="26"/>
      <c r="IC208" s="26"/>
      <c r="ID208" s="26"/>
      <c r="IE208" s="26"/>
      <c r="IF208" s="26"/>
      <c r="IG208" s="26"/>
      <c r="IH208" s="26"/>
      <c r="II208" s="26"/>
      <c r="IJ208" s="26"/>
    </row>
    <row r="209" spans="1:244" ht="94.5" x14ac:dyDescent="0.25">
      <c r="A209" s="20" t="s">
        <v>310</v>
      </c>
      <c r="B209" s="32" t="s">
        <v>324</v>
      </c>
      <c r="C209" s="33">
        <v>111.1</v>
      </c>
      <c r="D209" s="33">
        <v>0</v>
      </c>
      <c r="E209" s="33">
        <v>0</v>
      </c>
      <c r="F209" s="34"/>
      <c r="G209" s="34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  <c r="EL209" s="26"/>
      <c r="EM209" s="26"/>
      <c r="EN209" s="26"/>
      <c r="EO209" s="26"/>
      <c r="EP209" s="26"/>
      <c r="EQ209" s="26"/>
      <c r="ER209" s="26"/>
      <c r="ES209" s="26"/>
      <c r="ET209" s="26"/>
      <c r="EU209" s="26"/>
      <c r="EV209" s="26"/>
      <c r="EW209" s="26"/>
      <c r="EX209" s="26"/>
      <c r="EY209" s="26"/>
      <c r="EZ209" s="26"/>
      <c r="FA209" s="26"/>
      <c r="FB209" s="26"/>
      <c r="FC209" s="26"/>
      <c r="FD209" s="26"/>
      <c r="FE209" s="26"/>
      <c r="FF209" s="26"/>
      <c r="FG209" s="26"/>
      <c r="FH209" s="26"/>
      <c r="FI209" s="26"/>
      <c r="FJ209" s="26"/>
      <c r="FK209" s="26"/>
      <c r="FL209" s="26"/>
      <c r="FM209" s="26"/>
      <c r="FN209" s="26"/>
      <c r="FO209" s="26"/>
      <c r="FP209" s="26"/>
      <c r="FQ209" s="26"/>
      <c r="FR209" s="26"/>
      <c r="FS209" s="26"/>
      <c r="FT209" s="26"/>
      <c r="FU209" s="26"/>
      <c r="FV209" s="26"/>
      <c r="FW209" s="26"/>
      <c r="FX209" s="26"/>
      <c r="FY209" s="26"/>
      <c r="FZ209" s="26"/>
      <c r="GA209" s="26"/>
      <c r="GB209" s="26"/>
      <c r="GC209" s="26"/>
      <c r="GD209" s="26"/>
      <c r="GE209" s="26"/>
      <c r="GF209" s="26"/>
      <c r="GG209" s="26"/>
      <c r="GH209" s="26"/>
      <c r="GI209" s="26"/>
      <c r="GJ209" s="26"/>
      <c r="GK209" s="26"/>
      <c r="GL209" s="26"/>
      <c r="GM209" s="26"/>
      <c r="GN209" s="26"/>
      <c r="GO209" s="26"/>
      <c r="GP209" s="26"/>
      <c r="GQ209" s="26"/>
      <c r="GR209" s="26"/>
      <c r="GS209" s="26"/>
      <c r="GT209" s="26"/>
      <c r="GU209" s="26"/>
      <c r="GV209" s="26"/>
      <c r="GW209" s="26"/>
      <c r="GX209" s="26"/>
      <c r="GY209" s="26"/>
      <c r="GZ209" s="26"/>
      <c r="HA209" s="26"/>
      <c r="HB209" s="26"/>
      <c r="HC209" s="26"/>
      <c r="HD209" s="26"/>
      <c r="HE209" s="26"/>
      <c r="HF209" s="26"/>
      <c r="HG209" s="26"/>
      <c r="HH209" s="26"/>
      <c r="HI209" s="26"/>
      <c r="HJ209" s="26"/>
      <c r="HK209" s="26"/>
      <c r="HL209" s="26"/>
      <c r="HM209" s="26"/>
      <c r="HN209" s="26"/>
      <c r="HO209" s="26"/>
      <c r="HP209" s="26"/>
      <c r="HQ209" s="26"/>
      <c r="HR209" s="26"/>
      <c r="HS209" s="26"/>
      <c r="HT209" s="26"/>
      <c r="HU209" s="26"/>
      <c r="HV209" s="26"/>
      <c r="HW209" s="26"/>
      <c r="HX209" s="26"/>
      <c r="HY209" s="26"/>
      <c r="HZ209" s="26"/>
      <c r="IA209" s="26"/>
      <c r="IB209" s="26"/>
      <c r="IC209" s="26"/>
      <c r="ID209" s="26"/>
      <c r="IE209" s="26"/>
      <c r="IF209" s="26"/>
      <c r="IG209" s="26"/>
      <c r="IH209" s="26"/>
      <c r="II209" s="26"/>
      <c r="IJ209" s="26"/>
    </row>
    <row r="210" spans="1:244" ht="63" x14ac:dyDescent="0.25">
      <c r="A210" s="20" t="s">
        <v>310</v>
      </c>
      <c r="B210" s="32" t="s">
        <v>325</v>
      </c>
      <c r="C210" s="33">
        <v>85237.6</v>
      </c>
      <c r="D210" s="33">
        <v>81418.7</v>
      </c>
      <c r="E210" s="33">
        <v>81842.399999999994</v>
      </c>
      <c r="F210" s="34"/>
      <c r="G210" s="34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  <c r="EF210" s="26"/>
      <c r="EG210" s="26"/>
      <c r="EH210" s="26"/>
      <c r="EI210" s="26"/>
      <c r="EJ210" s="26"/>
      <c r="EK210" s="26"/>
      <c r="EL210" s="26"/>
      <c r="EM210" s="26"/>
      <c r="EN210" s="26"/>
      <c r="EO210" s="26"/>
      <c r="EP210" s="26"/>
      <c r="EQ210" s="26"/>
      <c r="ER210" s="26"/>
      <c r="ES210" s="26"/>
      <c r="ET210" s="26"/>
      <c r="EU210" s="26"/>
      <c r="EV210" s="26"/>
      <c r="EW210" s="26"/>
      <c r="EX210" s="26"/>
      <c r="EY210" s="26"/>
      <c r="EZ210" s="26"/>
      <c r="FA210" s="26"/>
      <c r="FB210" s="26"/>
      <c r="FC210" s="26"/>
      <c r="FD210" s="26"/>
      <c r="FE210" s="26"/>
      <c r="FF210" s="26"/>
      <c r="FG210" s="26"/>
      <c r="FH210" s="26"/>
      <c r="FI210" s="26"/>
      <c r="FJ210" s="26"/>
      <c r="FK210" s="26"/>
      <c r="FL210" s="26"/>
      <c r="FM210" s="26"/>
      <c r="FN210" s="26"/>
      <c r="FO210" s="26"/>
      <c r="FP210" s="26"/>
      <c r="FQ210" s="26"/>
      <c r="FR210" s="26"/>
      <c r="FS210" s="26"/>
      <c r="FT210" s="26"/>
      <c r="FU210" s="26"/>
      <c r="FV210" s="26"/>
      <c r="FW210" s="26"/>
      <c r="FX210" s="26"/>
      <c r="FY210" s="26"/>
      <c r="FZ210" s="26"/>
      <c r="GA210" s="26"/>
      <c r="GB210" s="26"/>
      <c r="GC210" s="26"/>
      <c r="GD210" s="26"/>
      <c r="GE210" s="26"/>
      <c r="GF210" s="26"/>
      <c r="GG210" s="26"/>
      <c r="GH210" s="26"/>
      <c r="GI210" s="26"/>
      <c r="GJ210" s="26"/>
      <c r="GK210" s="26"/>
      <c r="GL210" s="26"/>
      <c r="GM210" s="26"/>
      <c r="GN210" s="26"/>
      <c r="GO210" s="26"/>
      <c r="GP210" s="26"/>
      <c r="GQ210" s="26"/>
      <c r="GR210" s="26"/>
      <c r="GS210" s="26"/>
      <c r="GT210" s="26"/>
      <c r="GU210" s="26"/>
      <c r="GV210" s="26"/>
      <c r="GW210" s="26"/>
      <c r="GX210" s="26"/>
      <c r="GY210" s="26"/>
      <c r="GZ210" s="26"/>
      <c r="HA210" s="26"/>
      <c r="HB210" s="26"/>
      <c r="HC210" s="26"/>
      <c r="HD210" s="26"/>
      <c r="HE210" s="26"/>
      <c r="HF210" s="26"/>
      <c r="HG210" s="26"/>
      <c r="HH210" s="26"/>
      <c r="HI210" s="26"/>
      <c r="HJ210" s="26"/>
      <c r="HK210" s="26"/>
      <c r="HL210" s="26"/>
      <c r="HM210" s="26"/>
      <c r="HN210" s="26"/>
      <c r="HO210" s="26"/>
      <c r="HP210" s="26"/>
      <c r="HQ210" s="26"/>
      <c r="HR210" s="26"/>
      <c r="HS210" s="26"/>
      <c r="HT210" s="26"/>
      <c r="HU210" s="26"/>
      <c r="HV210" s="26"/>
      <c r="HW210" s="26"/>
      <c r="HX210" s="26"/>
      <c r="HY210" s="26"/>
      <c r="HZ210" s="26"/>
      <c r="IA210" s="26"/>
      <c r="IB210" s="26"/>
      <c r="IC210" s="26"/>
      <c r="ID210" s="26"/>
      <c r="IE210" s="26"/>
      <c r="IF210" s="26"/>
      <c r="IG210" s="26"/>
      <c r="IH210" s="26"/>
      <c r="II210" s="26"/>
      <c r="IJ210" s="26"/>
    </row>
    <row r="211" spans="1:244" ht="47.25" x14ac:dyDescent="0.25">
      <c r="A211" s="20" t="s">
        <v>310</v>
      </c>
      <c r="B211" s="32" t="s">
        <v>326</v>
      </c>
      <c r="C211" s="33">
        <v>4791.7</v>
      </c>
      <c r="D211" s="33">
        <v>4791.7</v>
      </c>
      <c r="E211" s="33">
        <v>4791.7</v>
      </c>
      <c r="F211" s="34"/>
      <c r="G211" s="34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  <c r="DZ211" s="26"/>
      <c r="EA211" s="26"/>
      <c r="EB211" s="26"/>
      <c r="EC211" s="26"/>
      <c r="ED211" s="26"/>
      <c r="EE211" s="26"/>
      <c r="EF211" s="26"/>
      <c r="EG211" s="26"/>
      <c r="EH211" s="26"/>
      <c r="EI211" s="26"/>
      <c r="EJ211" s="26"/>
      <c r="EK211" s="26"/>
      <c r="EL211" s="26"/>
      <c r="EM211" s="26"/>
      <c r="EN211" s="26"/>
      <c r="EO211" s="26"/>
      <c r="EP211" s="26"/>
      <c r="EQ211" s="26"/>
      <c r="ER211" s="26"/>
      <c r="ES211" s="26"/>
      <c r="ET211" s="26"/>
      <c r="EU211" s="26"/>
      <c r="EV211" s="26"/>
      <c r="EW211" s="26"/>
      <c r="EX211" s="26"/>
      <c r="EY211" s="26"/>
      <c r="EZ211" s="26"/>
      <c r="FA211" s="26"/>
      <c r="FB211" s="26"/>
      <c r="FC211" s="26"/>
      <c r="FD211" s="26"/>
      <c r="FE211" s="26"/>
      <c r="FF211" s="26"/>
      <c r="FG211" s="26"/>
      <c r="FH211" s="26"/>
      <c r="FI211" s="26"/>
      <c r="FJ211" s="26"/>
      <c r="FK211" s="26"/>
      <c r="FL211" s="26"/>
      <c r="FM211" s="26"/>
      <c r="FN211" s="26"/>
      <c r="FO211" s="26"/>
      <c r="FP211" s="26"/>
      <c r="FQ211" s="26"/>
      <c r="FR211" s="26"/>
      <c r="FS211" s="26"/>
      <c r="FT211" s="26"/>
      <c r="FU211" s="26"/>
      <c r="FV211" s="26"/>
      <c r="FW211" s="26"/>
      <c r="FX211" s="26"/>
      <c r="FY211" s="26"/>
      <c r="FZ211" s="26"/>
      <c r="GA211" s="26"/>
      <c r="GB211" s="26"/>
      <c r="GC211" s="26"/>
      <c r="GD211" s="26"/>
      <c r="GE211" s="26"/>
      <c r="GF211" s="26"/>
      <c r="GG211" s="26"/>
      <c r="GH211" s="26"/>
      <c r="GI211" s="26"/>
      <c r="GJ211" s="26"/>
      <c r="GK211" s="26"/>
      <c r="GL211" s="26"/>
      <c r="GM211" s="26"/>
      <c r="GN211" s="26"/>
      <c r="GO211" s="26"/>
      <c r="GP211" s="26"/>
      <c r="GQ211" s="26"/>
      <c r="GR211" s="26"/>
      <c r="GS211" s="26"/>
      <c r="GT211" s="26"/>
      <c r="GU211" s="26"/>
      <c r="GV211" s="26"/>
      <c r="GW211" s="26"/>
      <c r="GX211" s="26"/>
      <c r="GY211" s="26"/>
      <c r="GZ211" s="26"/>
      <c r="HA211" s="26"/>
      <c r="HB211" s="26"/>
      <c r="HC211" s="26"/>
      <c r="HD211" s="26"/>
      <c r="HE211" s="26"/>
      <c r="HF211" s="26"/>
      <c r="HG211" s="26"/>
      <c r="HH211" s="26"/>
      <c r="HI211" s="26"/>
      <c r="HJ211" s="26"/>
      <c r="HK211" s="26"/>
      <c r="HL211" s="26"/>
      <c r="HM211" s="26"/>
      <c r="HN211" s="26"/>
      <c r="HO211" s="26"/>
      <c r="HP211" s="26"/>
      <c r="HQ211" s="26"/>
      <c r="HR211" s="26"/>
      <c r="HS211" s="26"/>
      <c r="HT211" s="26"/>
      <c r="HU211" s="26"/>
      <c r="HV211" s="26"/>
      <c r="HW211" s="26"/>
      <c r="HX211" s="26"/>
      <c r="HY211" s="26"/>
      <c r="HZ211" s="26"/>
      <c r="IA211" s="26"/>
      <c r="IB211" s="26"/>
      <c r="IC211" s="26"/>
      <c r="ID211" s="26"/>
      <c r="IE211" s="26"/>
      <c r="IF211" s="26"/>
      <c r="IG211" s="26"/>
      <c r="IH211" s="26"/>
      <c r="II211" s="26"/>
      <c r="IJ211" s="26"/>
    </row>
    <row r="212" spans="1:244" ht="78.75" x14ac:dyDescent="0.25">
      <c r="A212" s="20" t="s">
        <v>327</v>
      </c>
      <c r="B212" s="32" t="s">
        <v>328</v>
      </c>
      <c r="C212" s="33">
        <v>29011.5</v>
      </c>
      <c r="D212" s="33">
        <v>23424</v>
      </c>
      <c r="E212" s="33">
        <v>23424</v>
      </c>
      <c r="F212" s="34"/>
      <c r="G212" s="34"/>
    </row>
    <row r="213" spans="1:244" ht="94.5" x14ac:dyDescent="0.25">
      <c r="A213" s="20" t="s">
        <v>327</v>
      </c>
      <c r="B213" s="32" t="s">
        <v>329</v>
      </c>
      <c r="C213" s="33">
        <v>3287</v>
      </c>
      <c r="D213" s="33">
        <v>3482.8</v>
      </c>
      <c r="E213" s="33">
        <v>3482.8</v>
      </c>
      <c r="F213" s="34"/>
      <c r="G213" s="34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  <c r="DZ213" s="26"/>
      <c r="EA213" s="26"/>
      <c r="EB213" s="26"/>
      <c r="EC213" s="26"/>
      <c r="ED213" s="26"/>
      <c r="EE213" s="26"/>
      <c r="EF213" s="26"/>
      <c r="EG213" s="26"/>
      <c r="EH213" s="26"/>
      <c r="EI213" s="26"/>
      <c r="EJ213" s="26"/>
      <c r="EK213" s="26"/>
      <c r="EL213" s="26"/>
      <c r="EM213" s="26"/>
      <c r="EN213" s="26"/>
      <c r="EO213" s="26"/>
      <c r="EP213" s="26"/>
      <c r="EQ213" s="26"/>
      <c r="ER213" s="26"/>
      <c r="ES213" s="26"/>
      <c r="ET213" s="26"/>
      <c r="EU213" s="26"/>
      <c r="EV213" s="26"/>
      <c r="EW213" s="26"/>
      <c r="EX213" s="26"/>
      <c r="EY213" s="26"/>
      <c r="EZ213" s="26"/>
      <c r="FA213" s="26"/>
      <c r="FB213" s="26"/>
      <c r="FC213" s="26"/>
      <c r="FD213" s="26"/>
      <c r="FE213" s="26"/>
      <c r="FF213" s="26"/>
      <c r="FG213" s="26"/>
      <c r="FH213" s="26"/>
      <c r="FI213" s="26"/>
      <c r="FJ213" s="26"/>
      <c r="FK213" s="26"/>
      <c r="FL213" s="26"/>
      <c r="FM213" s="26"/>
      <c r="FN213" s="26"/>
      <c r="FO213" s="26"/>
      <c r="FP213" s="26"/>
      <c r="FQ213" s="26"/>
      <c r="FR213" s="26"/>
      <c r="FS213" s="26"/>
      <c r="FT213" s="26"/>
      <c r="FU213" s="26"/>
      <c r="FV213" s="26"/>
      <c r="FW213" s="26"/>
      <c r="FX213" s="26"/>
      <c r="FY213" s="26"/>
      <c r="FZ213" s="26"/>
      <c r="GA213" s="26"/>
      <c r="GB213" s="26"/>
      <c r="GC213" s="26"/>
      <c r="GD213" s="26"/>
      <c r="GE213" s="26"/>
      <c r="GF213" s="26"/>
      <c r="GG213" s="26"/>
      <c r="GH213" s="26"/>
      <c r="GI213" s="26"/>
      <c r="GJ213" s="26"/>
      <c r="GK213" s="26"/>
      <c r="GL213" s="26"/>
      <c r="GM213" s="26"/>
      <c r="GN213" s="26"/>
      <c r="GO213" s="26"/>
      <c r="GP213" s="26"/>
      <c r="GQ213" s="26"/>
      <c r="GR213" s="26"/>
      <c r="GS213" s="26"/>
      <c r="GT213" s="26"/>
      <c r="GU213" s="26"/>
      <c r="GV213" s="26"/>
      <c r="GW213" s="26"/>
      <c r="GX213" s="26"/>
      <c r="GY213" s="26"/>
      <c r="GZ213" s="26"/>
      <c r="HA213" s="26"/>
      <c r="HB213" s="26"/>
      <c r="HC213" s="26"/>
      <c r="HD213" s="26"/>
      <c r="HE213" s="26"/>
      <c r="HF213" s="26"/>
      <c r="HG213" s="26"/>
      <c r="HH213" s="26"/>
      <c r="HI213" s="26"/>
      <c r="HJ213" s="26"/>
      <c r="HK213" s="26"/>
      <c r="HL213" s="26"/>
      <c r="HM213" s="26"/>
      <c r="HN213" s="26"/>
      <c r="HO213" s="26"/>
      <c r="HP213" s="26"/>
      <c r="HQ213" s="26"/>
      <c r="HR213" s="26"/>
      <c r="HS213" s="26"/>
      <c r="HT213" s="26"/>
      <c r="HU213" s="26"/>
      <c r="HV213" s="26"/>
      <c r="HW213" s="26"/>
      <c r="HX213" s="26"/>
      <c r="HY213" s="26"/>
      <c r="HZ213" s="26"/>
      <c r="IA213" s="26"/>
      <c r="IB213" s="26"/>
      <c r="IC213" s="26"/>
      <c r="ID213" s="26"/>
      <c r="IE213" s="26"/>
      <c r="IF213" s="26"/>
      <c r="IG213" s="26"/>
      <c r="IH213" s="26"/>
      <c r="II213" s="26"/>
      <c r="IJ213" s="26"/>
    </row>
    <row r="214" spans="1:244" ht="126" x14ac:dyDescent="0.25">
      <c r="A214" s="20" t="s">
        <v>327</v>
      </c>
      <c r="B214" s="32" t="s">
        <v>330</v>
      </c>
      <c r="C214" s="33">
        <v>49764.7</v>
      </c>
      <c r="D214" s="33">
        <v>50637.8</v>
      </c>
      <c r="E214" s="33">
        <v>50637.8</v>
      </c>
      <c r="F214" s="34"/>
      <c r="G214" s="34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  <c r="DZ214" s="26"/>
      <c r="EA214" s="26"/>
      <c r="EB214" s="26"/>
      <c r="EC214" s="26"/>
      <c r="ED214" s="26"/>
      <c r="EE214" s="26"/>
      <c r="EF214" s="26"/>
      <c r="EG214" s="26"/>
      <c r="EH214" s="26"/>
      <c r="EI214" s="26"/>
      <c r="EJ214" s="26"/>
      <c r="EK214" s="26"/>
      <c r="EL214" s="26"/>
      <c r="EM214" s="26"/>
      <c r="EN214" s="26"/>
      <c r="EO214" s="26"/>
      <c r="EP214" s="26"/>
      <c r="EQ214" s="26"/>
      <c r="ER214" s="26"/>
      <c r="ES214" s="26"/>
      <c r="ET214" s="26"/>
      <c r="EU214" s="26"/>
      <c r="EV214" s="26"/>
      <c r="EW214" s="26"/>
      <c r="EX214" s="26"/>
      <c r="EY214" s="26"/>
      <c r="EZ214" s="26"/>
      <c r="FA214" s="26"/>
      <c r="FB214" s="26"/>
      <c r="FC214" s="26"/>
      <c r="FD214" s="26"/>
      <c r="FE214" s="26"/>
      <c r="FF214" s="26"/>
      <c r="FG214" s="26"/>
      <c r="FH214" s="26"/>
      <c r="FI214" s="26"/>
      <c r="FJ214" s="26"/>
      <c r="FK214" s="26"/>
      <c r="FL214" s="26"/>
      <c r="FM214" s="26"/>
      <c r="FN214" s="26"/>
      <c r="FO214" s="26"/>
      <c r="FP214" s="26"/>
      <c r="FQ214" s="26"/>
      <c r="FR214" s="26"/>
      <c r="FS214" s="26"/>
      <c r="FT214" s="26"/>
      <c r="FU214" s="26"/>
      <c r="FV214" s="26"/>
      <c r="FW214" s="26"/>
      <c r="FX214" s="26"/>
      <c r="FY214" s="26"/>
      <c r="FZ214" s="26"/>
      <c r="GA214" s="26"/>
      <c r="GB214" s="26"/>
      <c r="GC214" s="26"/>
      <c r="GD214" s="26"/>
      <c r="GE214" s="26"/>
      <c r="GF214" s="26"/>
      <c r="GG214" s="26"/>
      <c r="GH214" s="26"/>
      <c r="GI214" s="26"/>
      <c r="GJ214" s="26"/>
      <c r="GK214" s="26"/>
      <c r="GL214" s="26"/>
      <c r="GM214" s="26"/>
      <c r="GN214" s="26"/>
      <c r="GO214" s="26"/>
      <c r="GP214" s="26"/>
      <c r="GQ214" s="26"/>
      <c r="GR214" s="26"/>
      <c r="GS214" s="26"/>
      <c r="GT214" s="26"/>
      <c r="GU214" s="26"/>
      <c r="GV214" s="26"/>
      <c r="GW214" s="26"/>
      <c r="GX214" s="26"/>
      <c r="GY214" s="26"/>
      <c r="GZ214" s="26"/>
      <c r="HA214" s="26"/>
      <c r="HB214" s="26"/>
      <c r="HC214" s="26"/>
      <c r="HD214" s="26"/>
      <c r="HE214" s="26"/>
      <c r="HF214" s="26"/>
      <c r="HG214" s="26"/>
      <c r="HH214" s="26"/>
      <c r="HI214" s="26"/>
      <c r="HJ214" s="26"/>
      <c r="HK214" s="26"/>
      <c r="HL214" s="26"/>
      <c r="HM214" s="26"/>
      <c r="HN214" s="26"/>
      <c r="HO214" s="26"/>
      <c r="HP214" s="26"/>
      <c r="HQ214" s="26"/>
      <c r="HR214" s="26"/>
      <c r="HS214" s="26"/>
      <c r="HT214" s="26"/>
      <c r="HU214" s="26"/>
      <c r="HV214" s="26"/>
      <c r="HW214" s="26"/>
      <c r="HX214" s="26"/>
      <c r="HY214" s="26"/>
      <c r="HZ214" s="26"/>
      <c r="IA214" s="26"/>
      <c r="IB214" s="26"/>
      <c r="IC214" s="26"/>
      <c r="ID214" s="26"/>
      <c r="IE214" s="26"/>
      <c r="IF214" s="26"/>
      <c r="IG214" s="26"/>
      <c r="IH214" s="26"/>
      <c r="II214" s="26"/>
      <c r="IJ214" s="26"/>
    </row>
    <row r="215" spans="1:244" ht="94.5" x14ac:dyDescent="0.25">
      <c r="A215" s="20" t="s">
        <v>327</v>
      </c>
      <c r="B215" s="32" t="s">
        <v>331</v>
      </c>
      <c r="C215" s="33">
        <v>826641.6</v>
      </c>
      <c r="D215" s="33">
        <v>809867.8</v>
      </c>
      <c r="E215" s="33">
        <v>809867.8</v>
      </c>
      <c r="F215" s="34"/>
      <c r="G215" s="34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  <c r="EL215" s="26"/>
      <c r="EM215" s="26"/>
      <c r="EN215" s="26"/>
      <c r="EO215" s="26"/>
      <c r="EP215" s="26"/>
      <c r="EQ215" s="26"/>
      <c r="ER215" s="26"/>
      <c r="ES215" s="26"/>
      <c r="ET215" s="26"/>
      <c r="EU215" s="26"/>
      <c r="EV215" s="26"/>
      <c r="EW215" s="26"/>
      <c r="EX215" s="26"/>
      <c r="EY215" s="26"/>
      <c r="EZ215" s="26"/>
      <c r="FA215" s="26"/>
      <c r="FB215" s="26"/>
      <c r="FC215" s="26"/>
      <c r="FD215" s="26"/>
      <c r="FE215" s="26"/>
      <c r="FF215" s="26"/>
      <c r="FG215" s="26"/>
      <c r="FH215" s="26"/>
      <c r="FI215" s="26"/>
      <c r="FJ215" s="26"/>
      <c r="FK215" s="26"/>
      <c r="FL215" s="26"/>
      <c r="FM215" s="26"/>
      <c r="FN215" s="26"/>
      <c r="FO215" s="26"/>
      <c r="FP215" s="26"/>
      <c r="FQ215" s="26"/>
      <c r="FR215" s="26"/>
      <c r="FS215" s="26"/>
      <c r="FT215" s="26"/>
      <c r="FU215" s="26"/>
      <c r="FV215" s="26"/>
      <c r="FW215" s="26"/>
      <c r="FX215" s="26"/>
      <c r="FY215" s="26"/>
      <c r="FZ215" s="26"/>
      <c r="GA215" s="26"/>
      <c r="GB215" s="26"/>
      <c r="GC215" s="26"/>
      <c r="GD215" s="26"/>
      <c r="GE215" s="26"/>
      <c r="GF215" s="26"/>
      <c r="GG215" s="26"/>
      <c r="GH215" s="26"/>
      <c r="GI215" s="26"/>
      <c r="GJ215" s="26"/>
      <c r="GK215" s="26"/>
      <c r="GL215" s="26"/>
      <c r="GM215" s="26"/>
      <c r="GN215" s="26"/>
      <c r="GO215" s="26"/>
      <c r="GP215" s="26"/>
      <c r="GQ215" s="26"/>
      <c r="GR215" s="26"/>
      <c r="GS215" s="26"/>
      <c r="GT215" s="26"/>
      <c r="GU215" s="26"/>
      <c r="GV215" s="26"/>
      <c r="GW215" s="26"/>
      <c r="GX215" s="26"/>
      <c r="GY215" s="26"/>
      <c r="GZ215" s="26"/>
      <c r="HA215" s="26"/>
      <c r="HB215" s="26"/>
      <c r="HC215" s="26"/>
      <c r="HD215" s="26"/>
      <c r="HE215" s="26"/>
      <c r="HF215" s="26"/>
      <c r="HG215" s="26"/>
      <c r="HH215" s="26"/>
      <c r="HI215" s="26"/>
      <c r="HJ215" s="26"/>
      <c r="HK215" s="26"/>
      <c r="HL215" s="26"/>
      <c r="HM215" s="26"/>
      <c r="HN215" s="26"/>
      <c r="HO215" s="26"/>
      <c r="HP215" s="26"/>
      <c r="HQ215" s="26"/>
      <c r="HR215" s="26"/>
      <c r="HS215" s="26"/>
      <c r="HT215" s="26"/>
      <c r="HU215" s="26"/>
      <c r="HV215" s="26"/>
      <c r="HW215" s="26"/>
      <c r="HX215" s="26"/>
      <c r="HY215" s="26"/>
      <c r="HZ215" s="26"/>
      <c r="IA215" s="26"/>
      <c r="IB215" s="26"/>
      <c r="IC215" s="26"/>
      <c r="ID215" s="26"/>
      <c r="IE215" s="26"/>
      <c r="IF215" s="26"/>
      <c r="IG215" s="26"/>
      <c r="IH215" s="26"/>
      <c r="II215" s="26"/>
      <c r="IJ215" s="26"/>
    </row>
    <row r="216" spans="1:244" ht="63" x14ac:dyDescent="0.25">
      <c r="A216" s="20" t="s">
        <v>327</v>
      </c>
      <c r="B216" s="32" t="s">
        <v>332</v>
      </c>
      <c r="C216" s="33">
        <v>554289.69999999995</v>
      </c>
      <c r="D216" s="33">
        <v>603983.6</v>
      </c>
      <c r="E216" s="33">
        <v>603983.6</v>
      </c>
      <c r="F216" s="34"/>
      <c r="G216" s="34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  <c r="EL216" s="26"/>
      <c r="EM216" s="26"/>
      <c r="EN216" s="26"/>
      <c r="EO216" s="26"/>
      <c r="EP216" s="26"/>
      <c r="EQ216" s="26"/>
      <c r="ER216" s="26"/>
      <c r="ES216" s="26"/>
      <c r="ET216" s="26"/>
      <c r="EU216" s="26"/>
      <c r="EV216" s="26"/>
      <c r="EW216" s="26"/>
      <c r="EX216" s="26"/>
      <c r="EY216" s="26"/>
      <c r="EZ216" s="26"/>
      <c r="FA216" s="26"/>
      <c r="FB216" s="26"/>
      <c r="FC216" s="26"/>
      <c r="FD216" s="26"/>
      <c r="FE216" s="26"/>
      <c r="FF216" s="26"/>
      <c r="FG216" s="26"/>
      <c r="FH216" s="26"/>
      <c r="FI216" s="26"/>
      <c r="FJ216" s="26"/>
      <c r="FK216" s="26"/>
      <c r="FL216" s="26"/>
      <c r="FM216" s="26"/>
      <c r="FN216" s="26"/>
      <c r="FO216" s="26"/>
      <c r="FP216" s="26"/>
      <c r="FQ216" s="26"/>
      <c r="FR216" s="26"/>
      <c r="FS216" s="26"/>
      <c r="FT216" s="26"/>
      <c r="FU216" s="26"/>
      <c r="FV216" s="26"/>
      <c r="FW216" s="26"/>
      <c r="FX216" s="26"/>
      <c r="FY216" s="26"/>
      <c r="FZ216" s="26"/>
      <c r="GA216" s="26"/>
      <c r="GB216" s="26"/>
      <c r="GC216" s="26"/>
      <c r="GD216" s="26"/>
      <c r="GE216" s="26"/>
      <c r="GF216" s="26"/>
      <c r="GG216" s="26"/>
      <c r="GH216" s="26"/>
      <c r="GI216" s="26"/>
      <c r="GJ216" s="26"/>
      <c r="GK216" s="26"/>
      <c r="GL216" s="26"/>
      <c r="GM216" s="26"/>
      <c r="GN216" s="26"/>
      <c r="GO216" s="26"/>
      <c r="GP216" s="26"/>
      <c r="GQ216" s="26"/>
      <c r="GR216" s="26"/>
      <c r="GS216" s="26"/>
      <c r="GT216" s="26"/>
      <c r="GU216" s="26"/>
      <c r="GV216" s="26"/>
      <c r="GW216" s="26"/>
      <c r="GX216" s="26"/>
      <c r="GY216" s="26"/>
      <c r="GZ216" s="26"/>
      <c r="HA216" s="26"/>
      <c r="HB216" s="26"/>
      <c r="HC216" s="26"/>
      <c r="HD216" s="26"/>
      <c r="HE216" s="26"/>
      <c r="HF216" s="26"/>
      <c r="HG216" s="26"/>
      <c r="HH216" s="26"/>
      <c r="HI216" s="26"/>
      <c r="HJ216" s="26"/>
      <c r="HK216" s="26"/>
      <c r="HL216" s="26"/>
      <c r="HM216" s="26"/>
      <c r="HN216" s="26"/>
      <c r="HO216" s="26"/>
      <c r="HP216" s="26"/>
      <c r="HQ216" s="26"/>
      <c r="HR216" s="26"/>
      <c r="HS216" s="26"/>
      <c r="HT216" s="26"/>
      <c r="HU216" s="26"/>
      <c r="HV216" s="26"/>
      <c r="HW216" s="26"/>
      <c r="HX216" s="26"/>
      <c r="HY216" s="26"/>
      <c r="HZ216" s="26"/>
      <c r="IA216" s="26"/>
      <c r="IB216" s="26"/>
      <c r="IC216" s="26"/>
      <c r="ID216" s="26"/>
      <c r="IE216" s="26"/>
      <c r="IF216" s="26"/>
      <c r="IG216" s="26"/>
      <c r="IH216" s="26"/>
      <c r="II216" s="26"/>
      <c r="IJ216" s="26"/>
    </row>
    <row r="217" spans="1:244" ht="47.25" x14ac:dyDescent="0.25">
      <c r="A217" s="20" t="s">
        <v>333</v>
      </c>
      <c r="B217" s="32" t="s">
        <v>334</v>
      </c>
      <c r="C217" s="33">
        <v>90119.8</v>
      </c>
      <c r="D217" s="33">
        <v>87730.9</v>
      </c>
      <c r="E217" s="33">
        <v>88098.2</v>
      </c>
      <c r="F217" s="34"/>
      <c r="G217" s="34"/>
    </row>
    <row r="218" spans="1:244" ht="63" x14ac:dyDescent="0.25">
      <c r="A218" s="20" t="s">
        <v>335</v>
      </c>
      <c r="B218" s="32" t="s">
        <v>336</v>
      </c>
      <c r="C218" s="33">
        <v>33588.699999999997</v>
      </c>
      <c r="D218" s="33">
        <v>29718.3</v>
      </c>
      <c r="E218" s="33">
        <v>29718.3</v>
      </c>
      <c r="F218" s="34"/>
      <c r="G218" s="34"/>
      <c r="I218" s="73"/>
    </row>
    <row r="219" spans="1:244" ht="63" x14ac:dyDescent="0.25">
      <c r="A219" s="20" t="s">
        <v>337</v>
      </c>
      <c r="B219" s="32" t="s">
        <v>338</v>
      </c>
      <c r="C219" s="33">
        <v>56994.2</v>
      </c>
      <c r="D219" s="33">
        <v>47073.2</v>
      </c>
      <c r="E219" s="33">
        <v>47073.2</v>
      </c>
      <c r="F219" s="34"/>
      <c r="G219" s="34"/>
    </row>
    <row r="220" spans="1:244" ht="63" x14ac:dyDescent="0.25">
      <c r="A220" s="20" t="s">
        <v>339</v>
      </c>
      <c r="B220" s="32" t="s">
        <v>340</v>
      </c>
      <c r="C220" s="33">
        <v>24.8</v>
      </c>
      <c r="D220" s="33">
        <v>26.5</v>
      </c>
      <c r="E220" s="33">
        <v>149.6</v>
      </c>
      <c r="F220" s="34"/>
      <c r="G220" s="34"/>
    </row>
    <row r="221" spans="1:244" ht="47.25" x14ac:dyDescent="0.25">
      <c r="A221" s="20" t="s">
        <v>341</v>
      </c>
      <c r="B221" s="32" t="s">
        <v>342</v>
      </c>
      <c r="C221" s="33">
        <v>1880.9</v>
      </c>
      <c r="D221" s="33">
        <v>1875.8</v>
      </c>
      <c r="E221" s="33">
        <v>1875.8</v>
      </c>
      <c r="F221" s="34"/>
      <c r="G221" s="34"/>
    </row>
    <row r="222" spans="1:244" ht="63" x14ac:dyDescent="0.25">
      <c r="A222" s="20" t="s">
        <v>343</v>
      </c>
      <c r="B222" s="32" t="s">
        <v>344</v>
      </c>
      <c r="C222" s="33">
        <v>14635</v>
      </c>
      <c r="D222" s="33">
        <v>14771.4</v>
      </c>
      <c r="E222" s="33">
        <v>15362.3</v>
      </c>
      <c r="F222" s="34"/>
      <c r="G222" s="34"/>
    </row>
    <row r="223" spans="1:244" ht="31.5" x14ac:dyDescent="0.25">
      <c r="A223" s="20" t="s">
        <v>345</v>
      </c>
      <c r="B223" s="32" t="s">
        <v>346</v>
      </c>
      <c r="C223" s="33">
        <v>122082.8</v>
      </c>
      <c r="D223" s="33">
        <v>122082.8</v>
      </c>
      <c r="E223" s="33">
        <v>122082.8</v>
      </c>
      <c r="F223" s="34"/>
      <c r="G223" s="34"/>
    </row>
    <row r="224" spans="1:244" ht="47.25" x14ac:dyDescent="0.25">
      <c r="A224" s="20" t="s">
        <v>347</v>
      </c>
      <c r="B224" s="32" t="s">
        <v>348</v>
      </c>
      <c r="C224" s="33">
        <v>50.8</v>
      </c>
      <c r="D224" s="33">
        <v>50.8</v>
      </c>
      <c r="E224" s="33">
        <v>50.8</v>
      </c>
      <c r="F224" s="34"/>
      <c r="G224" s="34"/>
    </row>
    <row r="225" spans="1:244" ht="78.75" x14ac:dyDescent="0.25">
      <c r="A225" s="20" t="s">
        <v>349</v>
      </c>
      <c r="B225" s="32" t="s">
        <v>350</v>
      </c>
      <c r="C225" s="33">
        <v>81298.8</v>
      </c>
      <c r="D225" s="33">
        <v>84302.3</v>
      </c>
      <c r="E225" s="33">
        <v>87398.6</v>
      </c>
      <c r="F225" s="34"/>
      <c r="G225" s="34"/>
    </row>
    <row r="226" spans="1:244" ht="126" x14ac:dyDescent="0.25">
      <c r="A226" s="20" t="s">
        <v>349</v>
      </c>
      <c r="B226" s="74" t="s">
        <v>351</v>
      </c>
      <c r="C226" s="33">
        <v>8153.6</v>
      </c>
      <c r="D226" s="33"/>
      <c r="E226" s="33"/>
      <c r="F226" s="34"/>
      <c r="G226" s="34"/>
    </row>
    <row r="227" spans="1:244" ht="47.25" x14ac:dyDescent="0.25">
      <c r="A227" s="20" t="s">
        <v>352</v>
      </c>
      <c r="B227" s="32" t="s">
        <v>353</v>
      </c>
      <c r="C227" s="33">
        <v>16042.1</v>
      </c>
      <c r="D227" s="33">
        <v>16790.099999999999</v>
      </c>
      <c r="E227" s="33">
        <v>16329.1</v>
      </c>
      <c r="F227" s="34"/>
      <c r="G227" s="34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  <c r="DJ227" s="26"/>
      <c r="DK227" s="26"/>
      <c r="DL227" s="26"/>
      <c r="DM227" s="26"/>
      <c r="DN227" s="26"/>
      <c r="DO227" s="26"/>
      <c r="DP227" s="26"/>
      <c r="DQ227" s="26"/>
      <c r="DR227" s="26"/>
      <c r="DS227" s="26"/>
      <c r="DT227" s="26"/>
      <c r="DU227" s="26"/>
      <c r="DV227" s="26"/>
      <c r="DW227" s="26"/>
      <c r="DX227" s="26"/>
      <c r="DY227" s="26"/>
      <c r="DZ227" s="26"/>
      <c r="EA227" s="26"/>
      <c r="EB227" s="26"/>
      <c r="EC227" s="26"/>
      <c r="ED227" s="26"/>
      <c r="EE227" s="26"/>
      <c r="EF227" s="26"/>
      <c r="EG227" s="26"/>
      <c r="EH227" s="26"/>
      <c r="EI227" s="26"/>
      <c r="EJ227" s="26"/>
      <c r="EK227" s="26"/>
      <c r="EL227" s="26"/>
      <c r="EM227" s="26"/>
      <c r="EN227" s="26"/>
      <c r="EO227" s="26"/>
      <c r="EP227" s="26"/>
      <c r="EQ227" s="26"/>
      <c r="ER227" s="26"/>
      <c r="ES227" s="26"/>
      <c r="ET227" s="26"/>
      <c r="EU227" s="26"/>
      <c r="EV227" s="26"/>
      <c r="EW227" s="26"/>
      <c r="EX227" s="26"/>
      <c r="EY227" s="26"/>
      <c r="EZ227" s="26"/>
      <c r="FA227" s="26"/>
      <c r="FB227" s="26"/>
      <c r="FC227" s="26"/>
      <c r="FD227" s="26"/>
      <c r="FE227" s="26"/>
      <c r="FF227" s="26"/>
      <c r="FG227" s="26"/>
      <c r="FH227" s="26"/>
      <c r="FI227" s="26"/>
      <c r="FJ227" s="26"/>
      <c r="FK227" s="26"/>
      <c r="FL227" s="26"/>
      <c r="FM227" s="26"/>
      <c r="FN227" s="26"/>
      <c r="FO227" s="26"/>
      <c r="FP227" s="26"/>
      <c r="FQ227" s="26"/>
      <c r="FR227" s="26"/>
      <c r="FS227" s="26"/>
      <c r="FT227" s="26"/>
      <c r="FU227" s="26"/>
      <c r="FV227" s="26"/>
      <c r="FW227" s="26"/>
      <c r="FX227" s="26"/>
      <c r="FY227" s="26"/>
      <c r="FZ227" s="26"/>
      <c r="GA227" s="26"/>
      <c r="GB227" s="26"/>
      <c r="GC227" s="26"/>
      <c r="GD227" s="26"/>
      <c r="GE227" s="26"/>
      <c r="GF227" s="26"/>
      <c r="GG227" s="26"/>
      <c r="GH227" s="26"/>
      <c r="GI227" s="26"/>
      <c r="GJ227" s="26"/>
      <c r="GK227" s="26"/>
      <c r="GL227" s="26"/>
      <c r="GM227" s="26"/>
      <c r="GN227" s="26"/>
      <c r="GO227" s="26"/>
      <c r="GP227" s="26"/>
      <c r="GQ227" s="26"/>
      <c r="GR227" s="26"/>
      <c r="GS227" s="26"/>
      <c r="GT227" s="26"/>
      <c r="GU227" s="26"/>
      <c r="GV227" s="26"/>
      <c r="GW227" s="26"/>
      <c r="GX227" s="26"/>
      <c r="GY227" s="26"/>
      <c r="GZ227" s="26"/>
      <c r="HA227" s="26"/>
      <c r="HB227" s="26"/>
      <c r="HC227" s="26"/>
      <c r="HD227" s="26"/>
      <c r="HE227" s="26"/>
      <c r="HF227" s="26"/>
      <c r="HG227" s="26"/>
      <c r="HH227" s="26"/>
      <c r="HI227" s="26"/>
      <c r="HJ227" s="26"/>
      <c r="HK227" s="26"/>
      <c r="HL227" s="26"/>
      <c r="HM227" s="26"/>
      <c r="HN227" s="26"/>
      <c r="HO227" s="26"/>
      <c r="HP227" s="26"/>
      <c r="HQ227" s="26"/>
      <c r="HR227" s="26"/>
      <c r="HS227" s="26"/>
      <c r="HT227" s="26"/>
      <c r="HU227" s="26"/>
      <c r="HV227" s="26"/>
      <c r="HW227" s="26"/>
      <c r="HX227" s="26"/>
      <c r="HY227" s="26"/>
      <c r="HZ227" s="26"/>
      <c r="IA227" s="26"/>
      <c r="IB227" s="26"/>
      <c r="IC227" s="26"/>
      <c r="ID227" s="26"/>
      <c r="IE227" s="26"/>
      <c r="IF227" s="26"/>
      <c r="IG227" s="26"/>
      <c r="IH227" s="26"/>
      <c r="II227" s="26"/>
      <c r="IJ227" s="26"/>
    </row>
    <row r="228" spans="1:244" ht="31.5" x14ac:dyDescent="0.25">
      <c r="A228" s="20" t="s">
        <v>354</v>
      </c>
      <c r="B228" s="32" t="s">
        <v>355</v>
      </c>
      <c r="C228" s="33">
        <v>4781.5</v>
      </c>
      <c r="D228" s="33">
        <v>5103.5</v>
      </c>
      <c r="E228" s="33">
        <v>5304.7</v>
      </c>
      <c r="F228" s="34"/>
      <c r="G228" s="34"/>
    </row>
    <row r="229" spans="1:244" ht="47.25" x14ac:dyDescent="0.25">
      <c r="A229" s="20" t="s">
        <v>354</v>
      </c>
      <c r="B229" s="32" t="s">
        <v>356</v>
      </c>
      <c r="C229" s="33">
        <v>300</v>
      </c>
      <c r="D229" s="33"/>
      <c r="E229" s="33"/>
      <c r="F229" s="34"/>
      <c r="G229" s="34"/>
    </row>
    <row r="230" spans="1:244" ht="47.25" x14ac:dyDescent="0.25">
      <c r="A230" s="75" t="s">
        <v>357</v>
      </c>
      <c r="B230" s="76" t="s">
        <v>358</v>
      </c>
      <c r="C230" s="33">
        <v>149.19999999999999</v>
      </c>
      <c r="D230" s="33">
        <v>149.4</v>
      </c>
      <c r="E230" s="33">
        <v>149.69999999999999</v>
      </c>
      <c r="F230" s="34"/>
      <c r="G230" s="34"/>
    </row>
    <row r="231" spans="1:244" x14ac:dyDescent="0.25">
      <c r="A231" s="22" t="s">
        <v>359</v>
      </c>
      <c r="B231" s="23" t="s">
        <v>360</v>
      </c>
      <c r="C231" s="24">
        <f>SUM(C232:C237)</f>
        <v>35925.800000000003</v>
      </c>
      <c r="D231" s="24">
        <f t="shared" ref="D231" si="24">SUM(D233:D237)</f>
        <v>0</v>
      </c>
      <c r="E231" s="24">
        <f>SUM(E233:E237)</f>
        <v>0</v>
      </c>
      <c r="F231" s="25"/>
      <c r="G231" s="25"/>
    </row>
    <row r="232" spans="1:244" s="61" customFormat="1" ht="63" x14ac:dyDescent="0.25">
      <c r="A232" s="20" t="s">
        <v>361</v>
      </c>
      <c r="B232" s="27" t="s">
        <v>362</v>
      </c>
      <c r="C232" s="33">
        <v>26163.8</v>
      </c>
      <c r="D232" s="33"/>
      <c r="E232" s="33"/>
      <c r="F232" s="34"/>
      <c r="G232" s="34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  <c r="DJ232" s="26"/>
      <c r="DK232" s="26"/>
      <c r="DL232" s="26"/>
      <c r="DM232" s="26"/>
      <c r="DN232" s="26"/>
      <c r="DO232" s="26"/>
      <c r="DP232" s="26"/>
      <c r="DQ232" s="26"/>
      <c r="DR232" s="26"/>
      <c r="DS232" s="26"/>
      <c r="DT232" s="26"/>
      <c r="DU232" s="26"/>
      <c r="DV232" s="26"/>
      <c r="DW232" s="26"/>
      <c r="DX232" s="26"/>
      <c r="DY232" s="26"/>
      <c r="DZ232" s="26"/>
      <c r="EA232" s="26"/>
      <c r="EB232" s="26"/>
      <c r="EC232" s="26"/>
      <c r="ED232" s="26"/>
      <c r="EE232" s="26"/>
      <c r="EF232" s="26"/>
      <c r="EG232" s="26"/>
      <c r="EH232" s="26"/>
      <c r="EI232" s="26"/>
      <c r="EJ232" s="26"/>
      <c r="EK232" s="26"/>
      <c r="EL232" s="26"/>
      <c r="EM232" s="26"/>
      <c r="EN232" s="26"/>
      <c r="EO232" s="26"/>
      <c r="EP232" s="26"/>
      <c r="EQ232" s="26"/>
      <c r="ER232" s="26"/>
      <c r="ES232" s="26"/>
      <c r="ET232" s="26"/>
      <c r="EU232" s="26"/>
      <c r="EV232" s="26"/>
      <c r="EW232" s="26"/>
      <c r="EX232" s="26"/>
      <c r="EY232" s="26"/>
      <c r="EZ232" s="26"/>
      <c r="FA232" s="26"/>
      <c r="FB232" s="26"/>
      <c r="FC232" s="26"/>
      <c r="FD232" s="26"/>
      <c r="FE232" s="26"/>
      <c r="FF232" s="26"/>
      <c r="FG232" s="26"/>
      <c r="FH232" s="26"/>
      <c r="FI232" s="26"/>
      <c r="FJ232" s="26"/>
      <c r="FK232" s="26"/>
      <c r="FL232" s="26"/>
      <c r="FM232" s="26"/>
      <c r="FN232" s="26"/>
      <c r="FO232" s="26"/>
      <c r="FP232" s="26"/>
      <c r="FQ232" s="26"/>
      <c r="FR232" s="26"/>
      <c r="FS232" s="26"/>
      <c r="FT232" s="26"/>
      <c r="FU232" s="26"/>
      <c r="FV232" s="26"/>
      <c r="FW232" s="26"/>
      <c r="FX232" s="26"/>
      <c r="FY232" s="26"/>
      <c r="FZ232" s="26"/>
      <c r="GA232" s="26"/>
      <c r="GB232" s="26"/>
      <c r="GC232" s="26"/>
      <c r="GD232" s="26"/>
      <c r="GE232" s="26"/>
      <c r="GF232" s="26"/>
      <c r="GG232" s="26"/>
      <c r="GH232" s="26"/>
      <c r="GI232" s="26"/>
      <c r="GJ232" s="26"/>
      <c r="GK232" s="26"/>
      <c r="GL232" s="26"/>
      <c r="GM232" s="26"/>
      <c r="GN232" s="26"/>
      <c r="GO232" s="26"/>
      <c r="GP232" s="26"/>
      <c r="GQ232" s="26"/>
      <c r="GR232" s="26"/>
      <c r="GS232" s="26"/>
      <c r="GT232" s="26"/>
      <c r="GU232" s="26"/>
      <c r="GV232" s="26"/>
      <c r="GW232" s="26"/>
      <c r="GX232" s="26"/>
      <c r="GY232" s="26"/>
      <c r="GZ232" s="26"/>
      <c r="HA232" s="26"/>
      <c r="HB232" s="26"/>
      <c r="HC232" s="26"/>
      <c r="HD232" s="26"/>
      <c r="HE232" s="26"/>
      <c r="HF232" s="26"/>
      <c r="HG232" s="26"/>
      <c r="HH232" s="26"/>
      <c r="HI232" s="26"/>
      <c r="HJ232" s="26"/>
      <c r="HK232" s="26"/>
      <c r="HL232" s="26"/>
      <c r="HM232" s="26"/>
      <c r="HN232" s="26"/>
      <c r="HO232" s="26"/>
      <c r="HP232" s="26"/>
      <c r="HQ232" s="26"/>
      <c r="HR232" s="26"/>
      <c r="HS232" s="26"/>
      <c r="HT232" s="26"/>
      <c r="HU232" s="26"/>
      <c r="HV232" s="26"/>
      <c r="HW232" s="26"/>
      <c r="HX232" s="26"/>
      <c r="HY232" s="26"/>
      <c r="HZ232" s="26"/>
      <c r="IA232" s="26"/>
      <c r="IB232" s="26"/>
      <c r="IC232" s="26"/>
      <c r="ID232" s="26"/>
      <c r="IE232" s="26"/>
      <c r="IF232" s="26"/>
      <c r="IG232" s="26"/>
      <c r="IH232" s="26"/>
      <c r="II232" s="26"/>
      <c r="IJ232" s="26"/>
    </row>
    <row r="233" spans="1:244" ht="47.25" x14ac:dyDescent="0.25">
      <c r="A233" s="20" t="s">
        <v>363</v>
      </c>
      <c r="B233" s="32" t="s">
        <v>364</v>
      </c>
      <c r="C233" s="33">
        <v>1130</v>
      </c>
      <c r="D233" s="33">
        <v>0</v>
      </c>
      <c r="E233" s="33">
        <v>0</v>
      </c>
      <c r="F233" s="25"/>
      <c r="G233" s="25"/>
    </row>
    <row r="234" spans="1:244" ht="63" x14ac:dyDescent="0.25">
      <c r="A234" s="20" t="s">
        <v>363</v>
      </c>
      <c r="B234" s="32" t="s">
        <v>365</v>
      </c>
      <c r="C234" s="33">
        <v>800</v>
      </c>
      <c r="D234" s="33"/>
      <c r="E234" s="33"/>
      <c r="F234" s="25"/>
      <c r="G234" s="25"/>
    </row>
    <row r="235" spans="1:244" ht="47.25" x14ac:dyDescent="0.25">
      <c r="A235" s="20" t="s">
        <v>363</v>
      </c>
      <c r="B235" s="32" t="s">
        <v>366</v>
      </c>
      <c r="C235" s="33">
        <v>3374</v>
      </c>
      <c r="D235" s="33">
        <v>0</v>
      </c>
      <c r="E235" s="33">
        <v>0</v>
      </c>
      <c r="F235" s="25"/>
      <c r="G235" s="25"/>
    </row>
    <row r="236" spans="1:244" ht="78.75" x14ac:dyDescent="0.25">
      <c r="A236" s="20" t="s">
        <v>367</v>
      </c>
      <c r="B236" s="32" t="s">
        <v>368</v>
      </c>
      <c r="C236" s="33">
        <v>1590.1</v>
      </c>
      <c r="D236" s="33">
        <v>0</v>
      </c>
      <c r="E236" s="33">
        <v>0</v>
      </c>
      <c r="F236" s="25"/>
      <c r="G236" s="25"/>
    </row>
    <row r="237" spans="1:244" ht="94.5" x14ac:dyDescent="0.25">
      <c r="A237" s="20" t="s">
        <v>367</v>
      </c>
      <c r="B237" s="32" t="s">
        <v>369</v>
      </c>
      <c r="C237" s="33">
        <v>2867.9</v>
      </c>
      <c r="D237" s="33">
        <v>0</v>
      </c>
      <c r="E237" s="33">
        <v>0</v>
      </c>
      <c r="F237" s="25"/>
      <c r="G237" s="25"/>
    </row>
    <row r="238" spans="1:244" x14ac:dyDescent="0.25">
      <c r="A238" s="22" t="s">
        <v>370</v>
      </c>
      <c r="B238" s="23" t="s">
        <v>371</v>
      </c>
      <c r="C238" s="24">
        <f t="shared" ref="C238" si="25">C239</f>
        <v>165.5</v>
      </c>
      <c r="D238" s="24">
        <v>0</v>
      </c>
      <c r="E238" s="24">
        <v>0</v>
      </c>
      <c r="F238" s="25"/>
      <c r="G238" s="25"/>
    </row>
    <row r="239" spans="1:244" ht="47.25" x14ac:dyDescent="0.25">
      <c r="A239" s="36" t="s">
        <v>372</v>
      </c>
      <c r="B239" s="32" t="s">
        <v>373</v>
      </c>
      <c r="C239" s="33">
        <v>165.5</v>
      </c>
      <c r="D239" s="24"/>
      <c r="E239" s="24"/>
      <c r="F239" s="25"/>
      <c r="G239" s="25"/>
    </row>
    <row r="240" spans="1:244" x14ac:dyDescent="0.25">
      <c r="A240" s="22" t="s">
        <v>374</v>
      </c>
      <c r="B240" s="23" t="s">
        <v>375</v>
      </c>
      <c r="C240" s="52">
        <f>C241+C242</f>
        <v>47.7</v>
      </c>
      <c r="D240" s="52">
        <v>0</v>
      </c>
      <c r="E240" s="52">
        <v>0</v>
      </c>
      <c r="F240" s="53"/>
      <c r="G240" s="53"/>
    </row>
    <row r="241" spans="1:7" ht="31.5" x14ac:dyDescent="0.25">
      <c r="A241" s="77" t="s">
        <v>376</v>
      </c>
      <c r="B241" s="32" t="s">
        <v>377</v>
      </c>
      <c r="C241" s="54">
        <v>47.7</v>
      </c>
      <c r="D241" s="52"/>
      <c r="E241" s="52"/>
      <c r="F241" s="53"/>
      <c r="G241" s="53"/>
    </row>
    <row r="242" spans="1:7" x14ac:dyDescent="0.25">
      <c r="A242" s="75" t="s">
        <v>378</v>
      </c>
      <c r="B242" s="32" t="s">
        <v>379</v>
      </c>
      <c r="C242" s="54">
        <v>0</v>
      </c>
      <c r="D242" s="52"/>
      <c r="E242" s="52"/>
      <c r="F242" s="53"/>
      <c r="G242" s="53"/>
    </row>
    <row r="243" spans="1:7" x14ac:dyDescent="0.25">
      <c r="A243" s="22" t="s">
        <v>380</v>
      </c>
      <c r="B243" s="23" t="s">
        <v>381</v>
      </c>
      <c r="C243" s="24">
        <f>C240+C238+C231+C187+C135+C131</f>
        <v>3855563.5999999987</v>
      </c>
      <c r="D243" s="24">
        <f>D240+D238+D231+D187+D135+D131</f>
        <v>4176568.3999999994</v>
      </c>
      <c r="E243" s="24">
        <f>E240+E238+E231+E187+E135+E131</f>
        <v>3315933.4</v>
      </c>
      <c r="F243" s="25"/>
      <c r="G243" s="25"/>
    </row>
    <row r="244" spans="1:7" x14ac:dyDescent="0.25">
      <c r="A244" s="78" t="s">
        <v>382</v>
      </c>
      <c r="B244" s="79"/>
      <c r="C244" s="24">
        <f>C243+C129</f>
        <v>5592557.5999999987</v>
      </c>
      <c r="D244" s="24">
        <f>D243+D129</f>
        <v>5927271.6999999993</v>
      </c>
      <c r="E244" s="24">
        <f>E243+E129</f>
        <v>5117623.5999999996</v>
      </c>
      <c r="F244" s="25"/>
      <c r="G244" s="25"/>
    </row>
    <row r="245" spans="1:7" x14ac:dyDescent="0.25">
      <c r="A245" s="80"/>
      <c r="C245" s="82"/>
      <c r="D245" s="82"/>
      <c r="E245" s="82"/>
      <c r="F245" s="82"/>
      <c r="G245" s="82"/>
    </row>
    <row r="246" spans="1:7" x14ac:dyDescent="0.25">
      <c r="A246" s="80"/>
      <c r="C246" s="82"/>
      <c r="D246" s="82"/>
      <c r="E246" s="82"/>
      <c r="F246" s="82"/>
      <c r="G246" s="82"/>
    </row>
    <row r="247" spans="1:7" x14ac:dyDescent="0.25">
      <c r="A247" s="80"/>
      <c r="C247" s="82"/>
      <c r="D247" s="82"/>
      <c r="E247" s="82"/>
      <c r="F247" s="82"/>
      <c r="G247" s="82"/>
    </row>
    <row r="248" spans="1:7" x14ac:dyDescent="0.25">
      <c r="A248" s="80"/>
      <c r="C248" s="82"/>
      <c r="D248" s="82"/>
      <c r="E248" s="82"/>
      <c r="F248" s="82"/>
      <c r="G248" s="82"/>
    </row>
    <row r="249" spans="1:7" x14ac:dyDescent="0.25">
      <c r="A249" s="80"/>
      <c r="C249" s="82"/>
      <c r="D249" s="82"/>
      <c r="E249" s="82"/>
      <c r="F249" s="82"/>
      <c r="G249" s="82"/>
    </row>
    <row r="250" spans="1:7" x14ac:dyDescent="0.25">
      <c r="A250" s="80"/>
      <c r="C250" s="82"/>
      <c r="D250" s="82"/>
      <c r="E250" s="82"/>
      <c r="F250" s="82"/>
      <c r="G250" s="82"/>
    </row>
    <row r="251" spans="1:7" x14ac:dyDescent="0.25">
      <c r="A251" s="80"/>
      <c r="C251" s="82"/>
      <c r="D251" s="82"/>
      <c r="E251" s="82"/>
      <c r="F251" s="82"/>
      <c r="G251" s="82"/>
    </row>
    <row r="252" spans="1:7" x14ac:dyDescent="0.25">
      <c r="A252" s="80"/>
      <c r="C252" s="82"/>
      <c r="D252" s="82"/>
      <c r="E252" s="82"/>
      <c r="F252" s="82"/>
      <c r="G252" s="82"/>
    </row>
    <row r="253" spans="1:7" x14ac:dyDescent="0.25">
      <c r="A253" s="80"/>
      <c r="C253" s="82"/>
      <c r="D253" s="82"/>
      <c r="E253" s="82"/>
      <c r="F253" s="82"/>
      <c r="G253" s="82"/>
    </row>
    <row r="254" spans="1:7" x14ac:dyDescent="0.25">
      <c r="A254" s="80"/>
      <c r="C254" s="82"/>
      <c r="D254" s="82"/>
      <c r="E254" s="82"/>
      <c r="F254" s="82"/>
      <c r="G254" s="82"/>
    </row>
    <row r="255" spans="1:7" x14ac:dyDescent="0.25">
      <c r="A255" s="80"/>
      <c r="C255" s="82"/>
      <c r="D255" s="82"/>
      <c r="E255" s="82"/>
      <c r="F255" s="82"/>
      <c r="G255" s="82"/>
    </row>
    <row r="256" spans="1:7" x14ac:dyDescent="0.25">
      <c r="A256" s="80"/>
      <c r="C256" s="82"/>
      <c r="D256" s="82"/>
      <c r="E256" s="82"/>
      <c r="F256" s="82"/>
      <c r="G256" s="82"/>
    </row>
    <row r="257" spans="1:7" x14ac:dyDescent="0.25">
      <c r="A257" s="80"/>
      <c r="C257" s="82"/>
      <c r="D257" s="82"/>
      <c r="E257" s="82"/>
      <c r="F257" s="82"/>
      <c r="G257" s="82"/>
    </row>
    <row r="258" spans="1:7" x14ac:dyDescent="0.25">
      <c r="A258" s="80"/>
      <c r="C258" s="82"/>
      <c r="D258" s="82"/>
      <c r="E258" s="82"/>
      <c r="F258" s="82"/>
      <c r="G258" s="82"/>
    </row>
    <row r="259" spans="1:7" x14ac:dyDescent="0.25">
      <c r="A259" s="80"/>
      <c r="C259" s="82"/>
      <c r="D259" s="82"/>
      <c r="E259" s="82"/>
      <c r="F259" s="82"/>
      <c r="G259" s="82"/>
    </row>
    <row r="260" spans="1:7" x14ac:dyDescent="0.25">
      <c r="A260" s="80"/>
      <c r="C260" s="82"/>
      <c r="D260" s="82"/>
      <c r="E260" s="82"/>
      <c r="F260" s="82"/>
      <c r="G260" s="82"/>
    </row>
    <row r="261" spans="1:7" x14ac:dyDescent="0.25">
      <c r="A261" s="80"/>
      <c r="C261" s="82"/>
      <c r="D261" s="82"/>
      <c r="E261" s="82"/>
      <c r="F261" s="82"/>
      <c r="G261" s="82"/>
    </row>
    <row r="262" spans="1:7" x14ac:dyDescent="0.25">
      <c r="A262" s="80"/>
      <c r="C262" s="82"/>
      <c r="D262" s="82"/>
      <c r="E262" s="82"/>
      <c r="F262" s="82"/>
      <c r="G262" s="82"/>
    </row>
    <row r="263" spans="1:7" x14ac:dyDescent="0.25">
      <c r="A263" s="80"/>
      <c r="C263" s="82"/>
      <c r="D263" s="82"/>
      <c r="E263" s="82"/>
      <c r="F263" s="82"/>
      <c r="G263" s="82"/>
    </row>
    <row r="264" spans="1:7" x14ac:dyDescent="0.25">
      <c r="A264" s="80"/>
      <c r="C264" s="82"/>
      <c r="D264" s="82"/>
      <c r="E264" s="82"/>
      <c r="F264" s="82"/>
      <c r="G264" s="82"/>
    </row>
    <row r="265" spans="1:7" x14ac:dyDescent="0.25">
      <c r="A265" s="80"/>
      <c r="C265" s="82"/>
      <c r="D265" s="82"/>
      <c r="E265" s="82"/>
      <c r="F265" s="82"/>
      <c r="G265" s="82"/>
    </row>
    <row r="266" spans="1:7" x14ac:dyDescent="0.25">
      <c r="A266" s="80"/>
      <c r="C266" s="82"/>
      <c r="D266" s="82"/>
      <c r="E266" s="82"/>
      <c r="F266" s="82"/>
      <c r="G266" s="82"/>
    </row>
    <row r="267" spans="1:7" x14ac:dyDescent="0.25">
      <c r="A267" s="80"/>
      <c r="C267" s="82"/>
      <c r="D267" s="82"/>
      <c r="E267" s="82"/>
      <c r="F267" s="82"/>
      <c r="G267" s="82"/>
    </row>
    <row r="268" spans="1:7" x14ac:dyDescent="0.25">
      <c r="A268" s="80"/>
      <c r="C268" s="82"/>
      <c r="D268" s="82"/>
      <c r="E268" s="82"/>
      <c r="F268" s="82"/>
      <c r="G268" s="82"/>
    </row>
    <row r="269" spans="1:7" x14ac:dyDescent="0.25">
      <c r="A269" s="80"/>
      <c r="C269" s="82"/>
      <c r="D269" s="82"/>
      <c r="E269" s="82"/>
      <c r="F269" s="82"/>
      <c r="G269" s="82"/>
    </row>
    <row r="270" spans="1:7" x14ac:dyDescent="0.25">
      <c r="A270" s="80"/>
      <c r="C270" s="82"/>
      <c r="D270" s="82"/>
      <c r="E270" s="82"/>
      <c r="F270" s="82"/>
      <c r="G270" s="82"/>
    </row>
    <row r="271" spans="1:7" x14ac:dyDescent="0.25">
      <c r="A271" s="80"/>
      <c r="C271" s="82"/>
      <c r="D271" s="82"/>
      <c r="E271" s="82"/>
      <c r="F271" s="82"/>
      <c r="G271" s="82"/>
    </row>
    <row r="272" spans="1:7" x14ac:dyDescent="0.25">
      <c r="A272" s="80"/>
      <c r="C272" s="82"/>
      <c r="D272" s="82"/>
      <c r="E272" s="82"/>
      <c r="F272" s="82"/>
      <c r="G272" s="82"/>
    </row>
    <row r="273" spans="1:7" x14ac:dyDescent="0.25">
      <c r="A273" s="80"/>
      <c r="C273" s="82"/>
      <c r="D273" s="82"/>
      <c r="E273" s="82"/>
      <c r="F273" s="82"/>
      <c r="G273" s="82"/>
    </row>
    <row r="274" spans="1:7" x14ac:dyDescent="0.25">
      <c r="A274" s="80"/>
      <c r="C274" s="82"/>
      <c r="D274" s="82"/>
      <c r="E274" s="82"/>
      <c r="F274" s="82"/>
      <c r="G274" s="82"/>
    </row>
    <row r="275" spans="1:7" x14ac:dyDescent="0.25">
      <c r="A275" s="80"/>
      <c r="C275" s="82"/>
      <c r="D275" s="82"/>
      <c r="E275" s="82"/>
      <c r="F275" s="82"/>
      <c r="G275" s="82"/>
    </row>
    <row r="276" spans="1:7" x14ac:dyDescent="0.25">
      <c r="A276" s="80"/>
      <c r="C276" s="82"/>
      <c r="D276" s="82"/>
      <c r="E276" s="82"/>
      <c r="F276" s="82"/>
      <c r="G276" s="82"/>
    </row>
    <row r="277" spans="1:7" x14ac:dyDescent="0.25">
      <c r="A277" s="80"/>
      <c r="C277" s="82"/>
      <c r="D277" s="82"/>
      <c r="E277" s="82"/>
      <c r="F277" s="82"/>
      <c r="G277" s="82"/>
    </row>
    <row r="278" spans="1:7" x14ac:dyDescent="0.25">
      <c r="A278" s="80"/>
      <c r="C278" s="82"/>
      <c r="D278" s="82"/>
      <c r="E278" s="82"/>
      <c r="F278" s="82"/>
      <c r="G278" s="82"/>
    </row>
    <row r="279" spans="1:7" x14ac:dyDescent="0.25">
      <c r="A279" s="80"/>
      <c r="C279" s="82"/>
      <c r="D279" s="82"/>
      <c r="E279" s="82"/>
      <c r="F279" s="82"/>
      <c r="G279" s="82"/>
    </row>
    <row r="280" spans="1:7" x14ac:dyDescent="0.25">
      <c r="A280" s="80"/>
      <c r="C280" s="82"/>
      <c r="D280" s="82"/>
      <c r="E280" s="82"/>
      <c r="F280" s="82"/>
      <c r="G280" s="82"/>
    </row>
    <row r="281" spans="1:7" x14ac:dyDescent="0.25">
      <c r="A281" s="80"/>
      <c r="C281" s="82"/>
      <c r="D281" s="82"/>
      <c r="E281" s="82"/>
      <c r="F281" s="82"/>
      <c r="G281" s="82"/>
    </row>
    <row r="282" spans="1:7" x14ac:dyDescent="0.25">
      <c r="A282" s="80"/>
      <c r="C282" s="82"/>
      <c r="D282" s="82"/>
      <c r="E282" s="82"/>
      <c r="F282" s="82"/>
      <c r="G282" s="82"/>
    </row>
    <row r="283" spans="1:7" x14ac:dyDescent="0.25">
      <c r="A283" s="80"/>
      <c r="C283" s="82"/>
      <c r="D283" s="82"/>
      <c r="E283" s="82"/>
      <c r="F283" s="82"/>
      <c r="G283" s="82"/>
    </row>
    <row r="284" spans="1:7" x14ac:dyDescent="0.25">
      <c r="A284" s="80"/>
      <c r="C284" s="82"/>
      <c r="D284" s="82"/>
      <c r="E284" s="82"/>
      <c r="F284" s="82"/>
      <c r="G284" s="82"/>
    </row>
    <row r="285" spans="1:7" x14ac:dyDescent="0.25">
      <c r="A285" s="80"/>
      <c r="C285" s="82"/>
      <c r="D285" s="82"/>
      <c r="E285" s="82"/>
      <c r="F285" s="82"/>
      <c r="G285" s="82"/>
    </row>
    <row r="286" spans="1:7" x14ac:dyDescent="0.25">
      <c r="A286" s="80"/>
      <c r="C286" s="82"/>
      <c r="D286" s="82"/>
      <c r="E286" s="82"/>
      <c r="F286" s="82"/>
      <c r="G286" s="82"/>
    </row>
    <row r="287" spans="1:7" x14ac:dyDescent="0.25">
      <c r="A287" s="80"/>
      <c r="C287" s="82"/>
      <c r="D287" s="82"/>
      <c r="E287" s="82"/>
      <c r="F287" s="82"/>
      <c r="G287" s="82"/>
    </row>
    <row r="288" spans="1:7" x14ac:dyDescent="0.25">
      <c r="A288" s="80"/>
      <c r="C288" s="82"/>
      <c r="D288" s="82"/>
      <c r="E288" s="82"/>
      <c r="F288" s="82"/>
      <c r="G288" s="82"/>
    </row>
    <row r="289" spans="1:7" x14ac:dyDescent="0.25">
      <c r="A289" s="80"/>
      <c r="C289" s="82"/>
      <c r="D289" s="82"/>
      <c r="E289" s="82"/>
      <c r="F289" s="82"/>
      <c r="G289" s="82"/>
    </row>
    <row r="290" spans="1:7" x14ac:dyDescent="0.25">
      <c r="A290" s="80"/>
      <c r="C290" s="82"/>
      <c r="D290" s="82"/>
      <c r="E290" s="82"/>
      <c r="F290" s="82"/>
      <c r="G290" s="82"/>
    </row>
    <row r="291" spans="1:7" x14ac:dyDescent="0.25">
      <c r="A291" s="80"/>
      <c r="C291" s="82"/>
      <c r="D291" s="82"/>
      <c r="E291" s="82"/>
      <c r="F291" s="82"/>
      <c r="G291" s="82"/>
    </row>
    <row r="292" spans="1:7" x14ac:dyDescent="0.25">
      <c r="A292" s="80"/>
      <c r="C292" s="82"/>
      <c r="D292" s="82"/>
      <c r="E292" s="82"/>
      <c r="F292" s="82"/>
      <c r="G292" s="82"/>
    </row>
    <row r="293" spans="1:7" x14ac:dyDescent="0.25">
      <c r="A293" s="80"/>
      <c r="C293" s="82"/>
      <c r="D293" s="82"/>
      <c r="E293" s="82"/>
      <c r="F293" s="82"/>
      <c r="G293" s="82"/>
    </row>
    <row r="294" spans="1:7" x14ac:dyDescent="0.25">
      <c r="A294" s="80"/>
      <c r="C294" s="82"/>
      <c r="D294" s="82"/>
      <c r="E294" s="82"/>
      <c r="F294" s="82"/>
      <c r="G294" s="82"/>
    </row>
    <row r="295" spans="1:7" x14ac:dyDescent="0.25">
      <c r="A295" s="80"/>
      <c r="C295" s="82"/>
      <c r="D295" s="82"/>
      <c r="E295" s="82"/>
      <c r="F295" s="82"/>
      <c r="G295" s="82"/>
    </row>
    <row r="296" spans="1:7" x14ac:dyDescent="0.25">
      <c r="A296" s="80"/>
      <c r="C296" s="82"/>
      <c r="D296" s="82"/>
      <c r="E296" s="82"/>
      <c r="F296" s="82"/>
      <c r="G296" s="82"/>
    </row>
    <row r="297" spans="1:7" x14ac:dyDescent="0.25">
      <c r="A297" s="80"/>
      <c r="C297" s="82"/>
      <c r="D297" s="82"/>
      <c r="E297" s="82"/>
      <c r="F297" s="82"/>
      <c r="G297" s="82"/>
    </row>
    <row r="298" spans="1:7" x14ac:dyDescent="0.25">
      <c r="A298" s="80"/>
      <c r="C298" s="82"/>
      <c r="D298" s="82"/>
      <c r="E298" s="82"/>
      <c r="F298" s="82"/>
      <c r="G298" s="82"/>
    </row>
    <row r="299" spans="1:7" x14ac:dyDescent="0.25">
      <c r="A299" s="80"/>
      <c r="C299" s="82"/>
      <c r="D299" s="82"/>
      <c r="E299" s="82"/>
      <c r="F299" s="82"/>
      <c r="G299" s="82"/>
    </row>
    <row r="300" spans="1:7" x14ac:dyDescent="0.25">
      <c r="A300" s="80"/>
      <c r="C300" s="82"/>
      <c r="D300" s="82"/>
      <c r="E300" s="82"/>
      <c r="F300" s="82"/>
      <c r="G300" s="82"/>
    </row>
    <row r="301" spans="1:7" x14ac:dyDescent="0.25">
      <c r="A301" s="80"/>
      <c r="C301" s="82"/>
      <c r="D301" s="82"/>
      <c r="E301" s="82"/>
      <c r="F301" s="82"/>
      <c r="G301" s="82"/>
    </row>
    <row r="302" spans="1:7" x14ac:dyDescent="0.25">
      <c r="A302" s="80"/>
      <c r="C302" s="82"/>
      <c r="D302" s="82"/>
      <c r="E302" s="82"/>
      <c r="F302" s="82"/>
      <c r="G302" s="82"/>
    </row>
    <row r="303" spans="1:7" x14ac:dyDescent="0.25">
      <c r="A303" s="80"/>
      <c r="C303" s="82"/>
      <c r="D303" s="82"/>
      <c r="E303" s="82"/>
      <c r="F303" s="82"/>
      <c r="G303" s="82"/>
    </row>
    <row r="304" spans="1:7" x14ac:dyDescent="0.25">
      <c r="A304" s="80"/>
      <c r="C304" s="82"/>
      <c r="D304" s="82"/>
      <c r="E304" s="82"/>
      <c r="F304" s="82"/>
      <c r="G304" s="82"/>
    </row>
    <row r="305" spans="1:7" x14ac:dyDescent="0.25">
      <c r="A305" s="80"/>
      <c r="C305" s="82"/>
      <c r="D305" s="82"/>
      <c r="E305" s="82"/>
      <c r="F305" s="82"/>
      <c r="G305" s="82"/>
    </row>
    <row r="306" spans="1:7" x14ac:dyDescent="0.25">
      <c r="A306" s="80"/>
      <c r="C306" s="82"/>
      <c r="D306" s="82"/>
      <c r="E306" s="82"/>
      <c r="F306" s="82"/>
      <c r="G306" s="82"/>
    </row>
    <row r="307" spans="1:7" x14ac:dyDescent="0.25">
      <c r="A307" s="80"/>
      <c r="C307" s="82"/>
      <c r="D307" s="82"/>
      <c r="E307" s="82"/>
      <c r="F307" s="82"/>
      <c r="G307" s="82"/>
    </row>
    <row r="308" spans="1:7" x14ac:dyDescent="0.25">
      <c r="A308" s="80"/>
      <c r="C308" s="82"/>
      <c r="D308" s="82"/>
      <c r="E308" s="82"/>
      <c r="F308" s="82"/>
      <c r="G308" s="82"/>
    </row>
    <row r="309" spans="1:7" x14ac:dyDescent="0.25">
      <c r="A309" s="80"/>
      <c r="C309" s="82"/>
      <c r="D309" s="82"/>
      <c r="E309" s="82"/>
      <c r="F309" s="82"/>
      <c r="G309" s="82"/>
    </row>
    <row r="310" spans="1:7" x14ac:dyDescent="0.25">
      <c r="A310" s="80"/>
      <c r="C310" s="82"/>
      <c r="D310" s="82"/>
      <c r="E310" s="82"/>
      <c r="F310" s="82"/>
      <c r="G310" s="82"/>
    </row>
    <row r="311" spans="1:7" x14ac:dyDescent="0.25">
      <c r="A311" s="80"/>
      <c r="C311" s="82"/>
      <c r="D311" s="82"/>
      <c r="E311" s="82"/>
      <c r="F311" s="82"/>
      <c r="G311" s="82"/>
    </row>
    <row r="312" spans="1:7" x14ac:dyDescent="0.25">
      <c r="A312" s="80"/>
      <c r="C312" s="82"/>
      <c r="D312" s="82"/>
      <c r="E312" s="82"/>
      <c r="F312" s="82"/>
      <c r="G312" s="82"/>
    </row>
    <row r="313" spans="1:7" x14ac:dyDescent="0.25">
      <c r="A313" s="80"/>
      <c r="C313" s="82"/>
      <c r="D313" s="82"/>
      <c r="E313" s="82"/>
      <c r="F313" s="82"/>
      <c r="G313" s="82"/>
    </row>
    <row r="314" spans="1:7" x14ac:dyDescent="0.25">
      <c r="A314" s="80"/>
      <c r="C314" s="82"/>
      <c r="D314" s="82"/>
      <c r="E314" s="82"/>
      <c r="F314" s="82"/>
      <c r="G314" s="82"/>
    </row>
    <row r="315" spans="1:7" x14ac:dyDescent="0.25">
      <c r="A315" s="80"/>
      <c r="C315" s="82"/>
      <c r="D315" s="82"/>
      <c r="E315" s="82"/>
      <c r="F315" s="82"/>
      <c r="G315" s="82"/>
    </row>
    <row r="316" spans="1:7" x14ac:dyDescent="0.25">
      <c r="A316" s="80"/>
      <c r="C316" s="82"/>
      <c r="D316" s="82"/>
      <c r="E316" s="82"/>
      <c r="F316" s="82"/>
      <c r="G316" s="82"/>
    </row>
    <row r="317" spans="1:7" x14ac:dyDescent="0.25">
      <c r="A317" s="80"/>
      <c r="C317" s="82"/>
      <c r="D317" s="82"/>
      <c r="E317" s="82"/>
      <c r="F317" s="82"/>
      <c r="G317" s="82"/>
    </row>
    <row r="318" spans="1:7" x14ac:dyDescent="0.25">
      <c r="A318" s="80"/>
      <c r="C318" s="82"/>
      <c r="D318" s="82"/>
      <c r="E318" s="82"/>
      <c r="F318" s="82"/>
      <c r="G318" s="82"/>
    </row>
    <row r="319" spans="1:7" x14ac:dyDescent="0.25">
      <c r="A319" s="80"/>
      <c r="C319" s="82"/>
      <c r="D319" s="82"/>
      <c r="E319" s="82"/>
      <c r="F319" s="82"/>
      <c r="G319" s="82"/>
    </row>
    <row r="320" spans="1:7" x14ac:dyDescent="0.25">
      <c r="A320" s="80"/>
      <c r="C320" s="82"/>
      <c r="D320" s="82"/>
      <c r="E320" s="82"/>
      <c r="F320" s="82"/>
      <c r="G320" s="82"/>
    </row>
    <row r="321" spans="1:7" x14ac:dyDescent="0.25">
      <c r="A321" s="80"/>
      <c r="C321" s="82"/>
      <c r="D321" s="82"/>
      <c r="E321" s="82"/>
      <c r="F321" s="82"/>
      <c r="G321" s="82"/>
    </row>
    <row r="322" spans="1:7" x14ac:dyDescent="0.25">
      <c r="A322" s="80"/>
      <c r="C322" s="82"/>
      <c r="D322" s="82"/>
      <c r="E322" s="82"/>
      <c r="F322" s="82"/>
      <c r="G322" s="82"/>
    </row>
    <row r="323" spans="1:7" x14ac:dyDescent="0.25">
      <c r="A323" s="80"/>
      <c r="C323" s="82"/>
      <c r="D323" s="82"/>
      <c r="E323" s="82"/>
      <c r="F323" s="82"/>
      <c r="G323" s="82"/>
    </row>
    <row r="324" spans="1:7" x14ac:dyDescent="0.25">
      <c r="A324" s="80"/>
      <c r="C324" s="82"/>
      <c r="D324" s="82"/>
      <c r="E324" s="82"/>
      <c r="F324" s="82"/>
      <c r="G324" s="82"/>
    </row>
    <row r="325" spans="1:7" x14ac:dyDescent="0.25">
      <c r="A325" s="80"/>
      <c r="C325" s="82"/>
      <c r="D325" s="82"/>
      <c r="E325" s="82"/>
      <c r="F325" s="82"/>
      <c r="G325" s="82"/>
    </row>
    <row r="326" spans="1:7" x14ac:dyDescent="0.25">
      <c r="A326" s="80"/>
      <c r="C326" s="82"/>
      <c r="D326" s="82"/>
      <c r="E326" s="82"/>
      <c r="F326" s="82"/>
      <c r="G326" s="82"/>
    </row>
    <row r="327" spans="1:7" x14ac:dyDescent="0.25">
      <c r="A327" s="80"/>
      <c r="C327" s="82"/>
      <c r="D327" s="82"/>
      <c r="E327" s="82"/>
      <c r="F327" s="82"/>
      <c r="G327" s="82"/>
    </row>
    <row r="328" spans="1:7" x14ac:dyDescent="0.25">
      <c r="A328" s="80"/>
      <c r="C328" s="82"/>
      <c r="D328" s="82"/>
      <c r="E328" s="82"/>
      <c r="F328" s="82"/>
      <c r="G328" s="82"/>
    </row>
    <row r="329" spans="1:7" x14ac:dyDescent="0.25">
      <c r="A329" s="80"/>
      <c r="C329" s="82"/>
      <c r="D329" s="82"/>
      <c r="E329" s="82"/>
      <c r="F329" s="82"/>
      <c r="G329" s="82"/>
    </row>
    <row r="330" spans="1:7" x14ac:dyDescent="0.25">
      <c r="A330" s="80"/>
      <c r="C330" s="82"/>
      <c r="D330" s="82"/>
      <c r="E330" s="82"/>
      <c r="F330" s="82"/>
      <c r="G330" s="82"/>
    </row>
    <row r="331" spans="1:7" x14ac:dyDescent="0.25">
      <c r="A331" s="80"/>
      <c r="C331" s="82"/>
      <c r="D331" s="82"/>
      <c r="E331" s="82"/>
      <c r="F331" s="82"/>
      <c r="G331" s="82"/>
    </row>
    <row r="332" spans="1:7" x14ac:dyDescent="0.25">
      <c r="A332" s="80"/>
      <c r="C332" s="82"/>
      <c r="D332" s="82"/>
      <c r="E332" s="82"/>
      <c r="F332" s="82"/>
      <c r="G332" s="82"/>
    </row>
    <row r="333" spans="1:7" x14ac:dyDescent="0.25">
      <c r="A333" s="80"/>
      <c r="C333" s="82"/>
      <c r="D333" s="82"/>
      <c r="E333" s="82"/>
      <c r="F333" s="82"/>
      <c r="G333" s="82"/>
    </row>
    <row r="334" spans="1:7" x14ac:dyDescent="0.25">
      <c r="A334" s="80"/>
      <c r="C334" s="82"/>
      <c r="D334" s="82"/>
      <c r="E334" s="82"/>
      <c r="F334" s="82"/>
      <c r="G334" s="82"/>
    </row>
    <row r="335" spans="1:7" x14ac:dyDescent="0.25">
      <c r="A335" s="80"/>
      <c r="C335" s="82"/>
      <c r="D335" s="82"/>
      <c r="E335" s="82"/>
      <c r="F335" s="82"/>
      <c r="G335" s="82"/>
    </row>
    <row r="336" spans="1:7" x14ac:dyDescent="0.25">
      <c r="A336" s="80"/>
      <c r="C336" s="82"/>
      <c r="D336" s="82"/>
      <c r="E336" s="82"/>
      <c r="F336" s="82"/>
      <c r="G336" s="82"/>
    </row>
    <row r="337" spans="1:7" x14ac:dyDescent="0.25">
      <c r="A337" s="80"/>
      <c r="C337" s="82"/>
      <c r="D337" s="82"/>
      <c r="E337" s="82"/>
      <c r="F337" s="82"/>
      <c r="G337" s="82"/>
    </row>
    <row r="338" spans="1:7" x14ac:dyDescent="0.25">
      <c r="A338" s="80"/>
      <c r="C338" s="82"/>
      <c r="D338" s="82"/>
      <c r="E338" s="82"/>
      <c r="F338" s="82"/>
      <c r="G338" s="82"/>
    </row>
    <row r="339" spans="1:7" x14ac:dyDescent="0.25">
      <c r="A339" s="80"/>
      <c r="C339" s="82"/>
      <c r="D339" s="82"/>
      <c r="E339" s="82"/>
      <c r="F339" s="82"/>
      <c r="G339" s="82"/>
    </row>
    <row r="340" spans="1:7" x14ac:dyDescent="0.25">
      <c r="A340" s="80"/>
      <c r="C340" s="82"/>
      <c r="D340" s="82"/>
      <c r="E340" s="82"/>
      <c r="F340" s="82"/>
      <c r="G340" s="82"/>
    </row>
    <row r="341" spans="1:7" x14ac:dyDescent="0.25">
      <c r="A341" s="80"/>
      <c r="C341" s="82"/>
      <c r="D341" s="82"/>
      <c r="E341" s="82"/>
      <c r="F341" s="82"/>
      <c r="G341" s="82"/>
    </row>
    <row r="342" spans="1:7" x14ac:dyDescent="0.25">
      <c r="A342" s="80"/>
      <c r="C342" s="82"/>
      <c r="D342" s="82"/>
      <c r="E342" s="82"/>
      <c r="F342" s="82"/>
      <c r="G342" s="82"/>
    </row>
    <row r="343" spans="1:7" x14ac:dyDescent="0.25">
      <c r="A343" s="80"/>
      <c r="C343" s="82"/>
      <c r="D343" s="82"/>
      <c r="E343" s="82"/>
      <c r="F343" s="82"/>
      <c r="G343" s="82"/>
    </row>
    <row r="344" spans="1:7" x14ac:dyDescent="0.25">
      <c r="A344" s="80"/>
      <c r="C344" s="82"/>
      <c r="D344" s="82"/>
      <c r="E344" s="82"/>
      <c r="F344" s="82"/>
      <c r="G344" s="82"/>
    </row>
    <row r="345" spans="1:7" x14ac:dyDescent="0.25">
      <c r="A345" s="80"/>
      <c r="C345" s="82"/>
      <c r="D345" s="82"/>
      <c r="E345" s="82"/>
      <c r="F345" s="82"/>
      <c r="G345" s="82"/>
    </row>
  </sheetData>
  <mergeCells count="7">
    <mergeCell ref="A244:B244"/>
    <mergeCell ref="C2:E2"/>
    <mergeCell ref="B4:E4"/>
    <mergeCell ref="A5:D6"/>
    <mergeCell ref="A11:A12"/>
    <mergeCell ref="A43:B43"/>
    <mergeCell ref="A128:B128"/>
  </mergeCells>
  <hyperlinks>
    <hyperlink ref="B93" r:id="rId1" display="consultantplus://offline/ref=988EC015ECBBF128B41797C3F93EFEE418A639455C871F0F56FDEF5480375203D55CBFEB8F11FA2C863F8EB8F7B01CF71C7C854735E60A15i2XAK"/>
    <hyperlink ref="B95" r:id="rId2" display="consultantplus://offline/ref=A5C545EE8C1C93B0B058E1FFE19DF454C219EB0B98198F2DC0D7B691EFFF64CC26DC8ECE4D9F7B181B1727911B979A94C0CB426D4AE9j9HFG"/>
    <hyperlink ref="B87" r:id="rId3" display="consultantplus://offline/ref=D42EAC7BD398020209D35F6AF6672FBA6F13F77B84F225875A8095FA102A9B2D8E358CD609751112B9E7A4869E64DFF883BAA8D38BAB06D8YDV9M"/>
    <hyperlink ref="B88" r:id="rId4" display="consultantplus://offline/ref=D42EAC7BD398020209D35F6AF6672FBA6F13F77B84F225875A8095FA102A9B2D8E358CD609751112B9E7A4869E64DFF883BAA8D38BAB06D8YDV9M"/>
    <hyperlink ref="B98" r:id="rId5" display="consultantplus://offline/ref=64FC3C9F96C0230A0CECA4E56C028B5E86A06F799E50F1FABBE4A6CFAC6E9A2AB2A69A82FE33DE9CACC0441FC29EF02FFBFA7ABCF960A970JDh7G"/>
    <hyperlink ref="B99" r:id="rId6" display="consultantplus://offline/ref=293E5F5FBFB7BF00707EA3B3909C009FACF86C5B0DC1225241F5E671E418AFA8719B0D0082DB2BC3D12632D05CB8D412B2D35ED172AEB625bAg2L"/>
  </hyperlinks>
  <pageMargins left="0.59055118110236227" right="0.19685039370078741" top="0.39370078740157483" bottom="0.23622047244094491" header="0.31496062992125984" footer="0.31496062992125984"/>
  <pageSetup paperSize="9" scale="88" fitToHeight="23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2</vt:lpstr>
      <vt:lpstr>'прил 2'!Заголовки_для_печати</vt:lpstr>
      <vt:lpstr>'прил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dcterms:created xsi:type="dcterms:W3CDTF">2020-10-08T07:42:47Z</dcterms:created>
  <dcterms:modified xsi:type="dcterms:W3CDTF">2020-10-08T07:43:25Z</dcterms:modified>
</cp:coreProperties>
</file>