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9495"/>
  </bookViews>
  <sheets>
    <sheet name="прил 2" sheetId="1" r:id="rId1"/>
  </sheets>
  <definedNames>
    <definedName name="_xlnm.Print_Titles" localSheetId="0">'прил 2'!$8:$8</definedName>
    <definedName name="_xlnm.Print_Area" localSheetId="0">'прил 2'!$A$1:$E$244</definedName>
  </definedNames>
  <calcPr calcId="145621"/>
</workbook>
</file>

<file path=xl/calcChain.xml><?xml version="1.0" encoding="utf-8"?>
<calcChain xmlns="http://schemas.openxmlformats.org/spreadsheetml/2006/main">
  <c r="C240" i="1" l="1"/>
  <c r="C238" i="1"/>
  <c r="C243" i="1" s="1"/>
  <c r="E231" i="1"/>
  <c r="E243" i="1" s="1"/>
  <c r="D231" i="1"/>
  <c r="C231" i="1"/>
  <c r="E187" i="1"/>
  <c r="D187" i="1"/>
  <c r="D243" i="1" s="1"/>
  <c r="C187" i="1"/>
  <c r="E135" i="1"/>
  <c r="D135" i="1"/>
  <c r="D130" i="1" s="1"/>
  <c r="C135" i="1"/>
  <c r="E131" i="1"/>
  <c r="D131" i="1"/>
  <c r="C131" i="1"/>
  <c r="C130" i="1" s="1"/>
  <c r="E130" i="1"/>
  <c r="E126" i="1"/>
  <c r="D126" i="1"/>
  <c r="C126" i="1"/>
  <c r="E82" i="1"/>
  <c r="D82" i="1"/>
  <c r="C82" i="1"/>
  <c r="E73" i="1"/>
  <c r="D73" i="1"/>
  <c r="C73" i="1"/>
  <c r="E68" i="1"/>
  <c r="D68" i="1"/>
  <c r="D65" i="1" s="1"/>
  <c r="C68" i="1"/>
  <c r="E66" i="1"/>
  <c r="D66" i="1"/>
  <c r="C66" i="1"/>
  <c r="C65" i="1" s="1"/>
  <c r="C58" i="1" s="1"/>
  <c r="E65" i="1"/>
  <c r="E59" i="1"/>
  <c r="E58" i="1" s="1"/>
  <c r="D59" i="1"/>
  <c r="C59" i="1"/>
  <c r="E53" i="1"/>
  <c r="D53" i="1"/>
  <c r="C53" i="1"/>
  <c r="C45" i="1"/>
  <c r="C44" i="1" s="1"/>
  <c r="E44" i="1"/>
  <c r="D44" i="1"/>
  <c r="E35" i="1"/>
  <c r="D35" i="1"/>
  <c r="C35" i="1"/>
  <c r="E32" i="1"/>
  <c r="D32" i="1"/>
  <c r="D30" i="1" s="1"/>
  <c r="C32" i="1"/>
  <c r="C30" i="1" s="1"/>
  <c r="E30" i="1"/>
  <c r="E22" i="1"/>
  <c r="E21" i="1" s="1"/>
  <c r="D22" i="1"/>
  <c r="C22" i="1"/>
  <c r="D21" i="1"/>
  <c r="C21" i="1"/>
  <c r="E16" i="1"/>
  <c r="D16" i="1"/>
  <c r="C16" i="1"/>
  <c r="E11" i="1"/>
  <c r="E9" i="1" s="1"/>
  <c r="E43" i="1" s="1"/>
  <c r="D11" i="1"/>
  <c r="E10" i="1"/>
  <c r="D10" i="1"/>
  <c r="C10" i="1"/>
  <c r="D9" i="1"/>
  <c r="D43" i="1" s="1"/>
  <c r="C9" i="1"/>
  <c r="C43" i="1" s="1"/>
  <c r="E128" i="1" l="1"/>
  <c r="E129" i="1" s="1"/>
  <c r="E244" i="1"/>
  <c r="C128" i="1"/>
  <c r="C129" i="1" s="1"/>
  <c r="C244" i="1" s="1"/>
  <c r="D58" i="1"/>
  <c r="D128" i="1" s="1"/>
  <c r="D129" i="1" s="1"/>
  <c r="D244" i="1" s="1"/>
</calcChain>
</file>

<file path=xl/sharedStrings.xml><?xml version="1.0" encoding="utf-8"?>
<sst xmlns="http://schemas.openxmlformats.org/spreadsheetml/2006/main" count="478" uniqueCount="384">
  <si>
    <t>к  решению Собрания депутатов</t>
  </si>
  <si>
    <t>Миасского городского округа</t>
  </si>
  <si>
    <t xml:space="preserve">от                                №                 </t>
  </si>
  <si>
    <t>Объем бюджета Миасского городского округа по доходам на 2020 год и на плановый период 2021-2022 годов.</t>
  </si>
  <si>
    <t>(тыс. рублей)</t>
  </si>
  <si>
    <t>Коды бюджетной классификации</t>
  </si>
  <si>
    <t>Наименование доходов</t>
  </si>
  <si>
    <t xml:space="preserve">Сумма на 2020 год </t>
  </si>
  <si>
    <t xml:space="preserve">Сумма на 2021 год </t>
  </si>
  <si>
    <t xml:space="preserve">Сумма на 2022 год </t>
  </si>
  <si>
    <t xml:space="preserve"> 000 1 01 02000 01 0000 110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</si>
  <si>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</si>
  <si>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- 16,55750572%, 2021 год - 16,79627615%, 2022 год - 16,75241432%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</si>
  <si>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</si>
  <si>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</si>
  <si>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</si>
  <si>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</si>
  <si>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</si>
  <si>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</si>
  <si>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</si>
  <si>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</si>
  <si>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</si>
  <si>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</si>
  <si>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</si>
  <si>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</si>
  <si>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</si>
  <si>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</si>
  <si>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</si>
  <si>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</si>
  <si>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</si>
  <si>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</si>
  <si>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</si>
  <si>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182 105 00000 00 0000 000</t>
  </si>
  <si>
    <t>Налоги  на  совокупный  доход</t>
  </si>
  <si>
    <t xml:space="preserve">182 1 05 01000 00 0000 110   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</si>
  <si>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</si>
  <si>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</si>
  <si>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</si>
  <si>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</si>
  <si>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</si>
  <si>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</si>
  <si>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</si>
  <si>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</si>
  <si>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</si>
  <si>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182 1 05 02010 02 0000 110   </t>
  </si>
  <si>
    <t>Единый налог на вмененный доход для отдельных видов деятельности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</si>
  <si>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</si>
  <si>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</si>
  <si>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</si>
  <si>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</si>
  <si>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182 1 06 00000 00 0000 000</t>
  </si>
  <si>
    <t>Налоги  на  имущество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</si>
  <si>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</si>
  <si>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</si>
  <si>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</si>
  <si>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налог, в т.ч.: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</si>
  <si>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</si>
  <si>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</si>
  <si>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</si>
  <si>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</si>
  <si>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</si>
  <si>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 пошлина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</si>
  <si>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</si>
  <si>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</si>
  <si>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</si>
  <si>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</si>
  <si>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</si>
  <si>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</si>
  <si>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188 1 08 07100 01 0000 110</t>
  </si>
  <si>
    <t>Государственная пошлина за выдачу и обмен паспорта гражданина Российской Федерации</t>
  </si>
  <si>
    <t>188 1 08 07141 01 0000 110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</si>
  <si>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</si>
  <si>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283 1 08 07150 01 0000 110</t>
  </si>
  <si>
    <t>Государственная пошлина за выдачу разрешения на установку рекламной конструкции</t>
  </si>
  <si>
    <t>283 1 08 07173 01 0000 110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</si>
  <si>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</si>
  <si>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</si>
  <si>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</si>
  <si>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</si>
  <si>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283 1 11 05012 04 0000 120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</si>
  <si>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</si>
  <si>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</si>
  <si>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</si>
  <si>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</si>
  <si>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</si>
  <si>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288 1 11 05034 04 0000 120</t>
  </si>
  <si>
    <t>289 1 11 05034 04 0000 120</t>
  </si>
  <si>
    <t>283 1 11 05074 04 0000 120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</si>
  <si>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</si>
  <si>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</si>
  <si>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</si>
  <si>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</si>
  <si>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</si>
  <si>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048 1 12 01000 01 0000 120</t>
  </si>
  <si>
    <t>Плата за негативное воздействие на окружающую среду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</si>
  <si>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</si>
  <si>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</si>
  <si>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</si>
  <si>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</si>
  <si>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</si>
  <si>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</si>
  <si>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</si>
  <si>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</si>
  <si>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</si>
  <si>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</si>
  <si>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</si>
  <si>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</si>
  <si>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283 1 13 01994 04 0000 130</t>
  </si>
  <si>
    <t>285 1 13 01994 04 0000 130</t>
  </si>
  <si>
    <t>288 1 13 01994 04 0000 130</t>
  </si>
  <si>
    <t>288 1 13 01994 04 0010 130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</si>
  <si>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</si>
  <si>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289 1 13 01994 04 0000 130</t>
  </si>
  <si>
    <t>000 1 13 02000 00 0000 130</t>
  </si>
  <si>
    <t>Доходы от компенсации затрат государства</t>
  </si>
  <si>
    <t>000 1 13 02064 04 0000 130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</si>
  <si>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</si>
  <si>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288 1 13 02064 04 0000 130</t>
  </si>
  <si>
    <t>000 1 13 02994 04 0000 130</t>
  </si>
  <si>
    <t>Прочие доходы от компенсации затрат бюджетов городских округов</t>
  </si>
  <si>
    <t>283 1 13 02994 04 0000 130</t>
  </si>
  <si>
    <t>285 1 13 02994 04 0000 130</t>
  </si>
  <si>
    <t>288 1 13 02994 04 0000 130</t>
  </si>
  <si>
    <t>291 1 13 02994 04 0000 130</t>
  </si>
  <si>
    <t>000 1 14 00000 00 0000  000</t>
  </si>
  <si>
    <t>Доходы от продажи материальных и нематериальных активов</t>
  </si>
  <si>
    <t>289 1 14 02042 04 0000 410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</si>
  <si>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</si>
  <si>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</si>
  <si>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</si>
  <si>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288 1 14 02042 04 0000 440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</si>
  <si>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</si>
  <si>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289 1 14 02042 04 0000 440</t>
  </si>
  <si>
    <t>283 1 14 06012 04 0000 430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</si>
  <si>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</si>
  <si>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</si>
  <si>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</si>
  <si>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</si>
  <si>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</si>
  <si>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</si>
  <si>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</si>
  <si>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</si>
  <si>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>Штрафы, санкции, возмещение ущерба</t>
  </si>
  <si>
    <t>012 1 16 01053 01 0000 140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</si>
  <si>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</si>
  <si>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024 1 16 01053 01 0000 140</t>
  </si>
  <si>
    <t>012 1 16 01063 01 0000 140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</si>
  <si>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</si>
  <si>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024 1 16 01063 01 0000 140</t>
  </si>
  <si>
    <t>012 1 16 01073 01 0000 140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</si>
  <si>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</si>
  <si>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024 1 16 01073 01 0000 140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</si>
  <si>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</si>
  <si>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</si>
  <si>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</si>
  <si>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283 1 16 01074 01 0000 140</t>
  </si>
  <si>
    <t>321 1 16 01074 01 0000 140</t>
  </si>
  <si>
    <t>024 1 16 01083 01 0000 140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</si>
  <si>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</t>
  </si>
  <si>
    <t>024 1 16 01093 01 0000 140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</si>
  <si>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</t>
  </si>
  <si>
    <t>024 1 16 01133 01 0000 140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</si>
  <si>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</si>
  <si>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024 1 16 01143 01 0000 140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</si>
  <si>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</si>
  <si>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</si>
  <si>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</si>
  <si>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292 1 16 01154 01 0000 140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</si>
  <si>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</si>
  <si>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024 1 16 01173 01 0000 140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</si>
  <si>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</si>
  <si>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012 1 16 01183 01 0000 140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</si>
  <si>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</si>
  <si>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024 1 16 01193 01 0000 140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</si>
  <si>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</si>
  <si>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321 1 16 01193 01 0000 140</t>
  </si>
  <si>
    <t>012 1 16 01203 01 0000 140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</si>
  <si>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</si>
  <si>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024 1 16 01203 01 0000 140</t>
  </si>
  <si>
    <t>321 1 16 01203 01 0000 140</t>
  </si>
  <si>
    <t>283 1 16 02020 02 0000 140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</si>
  <si>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</si>
  <si>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283 1 16 07010 04 0000 140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</si>
  <si>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</si>
  <si>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287 1 16 07010 04 0000 140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</si>
  <si>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</si>
  <si>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</si>
  <si>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283 1 16 10031 04 0000 140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</si>
  <si>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 </t>
  </si>
  <si>
    <t>283 1 16 10061 04 0000 140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</si>
  <si>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</si>
  <si>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288 1 16 10100 04 0000 140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</si>
  <si>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</t>
  </si>
  <si>
    <t>008 1 16 10123 01 0000 140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</si>
  <si>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</si>
  <si>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009 1 16 10123 01 0000 140</t>
  </si>
  <si>
    <t>048 1 16 10123 01 0000 140</t>
  </si>
  <si>
    <t>141 1 16 10123 01 0000 140</t>
  </si>
  <si>
    <t>188 1 16 10123 01 0000 140</t>
  </si>
  <si>
    <t>283 116 10123 01 0000 140</t>
  </si>
  <si>
    <t>318 116 10123 01 0000 140</t>
  </si>
  <si>
    <t>321 1 16 10123 01 0000 140</t>
  </si>
  <si>
    <t>322 1 16 10123 01 0000 140</t>
  </si>
  <si>
    <t>415 1 16 10123 01 0000 140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</si>
  <si>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</si>
  <si>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</si>
  <si>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</si>
  <si>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</si>
  <si>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033 1 16 11030 01 0000 140</t>
  </si>
  <si>
    <t>048 1 16 11030 01 0000 140</t>
  </si>
  <si>
    <t>000 1 17 05000 00 0000 180</t>
  </si>
  <si>
    <t>Прочие неналоговые доходы</t>
  </si>
  <si>
    <t>283 1 17 05040 04 0000 180</t>
  </si>
  <si>
    <t>Прочие неналоговые доходы бюджетов городских округов</t>
  </si>
  <si>
    <t>НЕНАЛОГОВЫЕ ДОХОДЫ</t>
  </si>
  <si>
    <t>000 1 00 00000 00  0000 000</t>
  </si>
  <si>
    <t>НАЛОГОВЫЕ И НЕНАЛОГОВЫЕ ДОХОДЫ</t>
  </si>
  <si>
    <t>000 2 02 00000 00  0000 000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</si>
  <si>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</si>
  <si>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</si>
  <si>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</si>
  <si>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284 2 02 15001 04 0000 150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</si>
  <si>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</si>
  <si>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284 2 02 15002 04 0000 150</t>
  </si>
  <si>
    <t>Дотации бюджетам городских округов на поддержку мер по обеспечению сбалансированности бюджетов</t>
  </si>
  <si>
    <t>284 2 02 15009 04 0000 150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</si>
  <si>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</si>
  <si>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000 2 02 20000 00 0000 150</t>
  </si>
  <si>
    <t>Субсидии бюджетам бюджетной системы Российской Федерации (межбюджетные субсидии)</t>
  </si>
  <si>
    <t>283 2 02 20041 04 0000 150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</si>
  <si>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</si>
  <si>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строительство и реконструкцию автомобильных дорог общего пользования местного значения)</t>
  </si>
  <si>
    <t>287 2 02 20077 04 0000 150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</si>
  <si>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</si>
  <si>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287 2 02 27112 04 0000 150</t>
  </si>
  <si>
    <t>283 2 02 20299 04 0000 150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</si>
  <si>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</si>
  <si>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</si>
  <si>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</si>
  <si>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</si>
  <si>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</si>
  <si>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287 2 02 25081 04 0000 150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</si>
  <si>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</si>
  <si>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</si>
  <si>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</si>
  <si>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287 2 02 25228 04 0000 150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</si>
  <si>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</si>
  <si>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</si>
  <si>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</si>
  <si>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</si>
  <si>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</si>
  <si>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283 2 02 25497 04 0000 150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</si>
  <si>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</si>
  <si>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>289 2 02 25519 04 0000 150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</si>
  <si>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</si>
  <si>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</si>
  <si>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283 2 02 25555 04 0000 150 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</si>
  <si>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</si>
  <si>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 (на обустройство мест массового отдыха населения (городских парков))</t>
  </si>
  <si>
    <t>283 2 02 27112 04 0000 150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</si>
  <si>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</si>
  <si>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</si>
  <si>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</si>
  <si>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283 2 02 29999 04 0000 150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</si>
  <si>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</si>
  <si>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обновление и (или) капитально-восстановительный ремонт пассажирского подвижного состава общественного транспорта)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</si>
  <si>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</si>
  <si>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</si>
  <si>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Прочие 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</si>
  <si>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бюджета)</t>
  </si>
  <si>
    <t>Прочие субсидии бюджетам городских округов (на проведение работ по описанию местоположения границ территориальных зон)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</si>
  <si>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</si>
  <si>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</si>
  <si>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285 2 02 29999 04 0000 150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</si>
  <si>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</si>
  <si>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</si>
  <si>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287 2 02 29999 04 0000 150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</si>
  <si>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</si>
  <si>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</si>
  <si>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</si>
  <si>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</si>
  <si>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</si>
  <si>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</si>
  <si>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288 2 02 29999 04 0000 150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</si>
  <si>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</si>
  <si>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организацию отдыха детей в каникулярное время)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</si>
  <si>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</si>
  <si>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</si>
  <si>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местным бюджетам (на приобретение оборудования для пищеблоков муниципальных общеобразовательных организаций, реализующих программы начального общего образования)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</si>
  <si>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</si>
  <si>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</si>
  <si>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</si>
  <si>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</si>
  <si>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</si>
  <si>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</si>
  <si>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</si>
  <si>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местным бюджетам (на организацию и проведение мероприятий с детьми и молодежью)</t>
  </si>
  <si>
    <t>000 2 02 30000 00 0000 150</t>
  </si>
  <si>
    <t xml:space="preserve">Субвенции бюджетам бюджетной системы Российской Федерации </t>
  </si>
  <si>
    <t>285 2 02 30013 04 0000 150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</si>
  <si>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</si>
  <si>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</si>
  <si>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</si>
  <si>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283 2 02 30024 04 0000 150</t>
  </si>
  <si>
    <t>Субвенции бюджетам городских округов на выполнение передаваемых полномочий субъектов Российской Федерации 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</si>
  <si>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</si>
  <si>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</si>
  <si>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</si>
  <si>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</si>
  <si>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</si>
  <si>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285 2 02 30024 04 0000 150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</si>
  <si>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</si>
  <si>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</si>
  <si>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</si>
  <si>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</si>
  <si>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</si>
  <si>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</si>
  <si>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</si>
  <si>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</si>
  <si>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</si>
  <si>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</si>
  <si>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</si>
  <si>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</si>
  <si>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</si>
  <si>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 (на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</si>
  <si>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</si>
  <si>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</si>
  <si>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288 2 02 30024 04 0000 150</t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</si>
  <si>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</si>
  <si>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</si>
  <si>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</si>
  <si>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</si>
  <si>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</si>
  <si>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t>285 2 02 30027 04 0000 150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</si>
  <si>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</si>
  <si>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</si>
  <si>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</si>
  <si>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</si>
  <si>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</si>
  <si>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</si>
  <si>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</si>
  <si>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</si>
  <si>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</si>
  <si>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</si>
  <si>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</si>
  <si>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285 2 02 35250 04 0000 150</t>
  </si>
  <si>
    <t>Субвенции бюджетам городских округов на оплату жилищно-коммунальных услуг отдельным категориям граждан</t>
  </si>
  <si>
    <t>285 2 02 35280 04 0000 150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</si>
  <si>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</si>
  <si>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285 2 02 35380 04 0000 150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</si>
  <si>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</si>
  <si>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местным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</si>
  <si>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 xml:space="preserve">285 2 02 35462 04 0000 150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</si>
  <si>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</si>
  <si>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283 2 02 35930 04 0000 150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</si>
  <si>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</si>
  <si>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 за счет средств резервного фонда Правительства Российской Федерации</t>
  </si>
  <si>
    <t>283 2 02 39999 04 0000 150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</si>
  <si>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</si>
  <si>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000 2 02 40000 00 0000 150</t>
  </si>
  <si>
    <t>Иные межбюджетные трансферты</t>
  </si>
  <si>
    <t>288 2 02 45303 04 0000 150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</si>
  <si>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</si>
  <si>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283 2 02 49999 04 0000 150</t>
  </si>
  <si>
    <t>Прочие межбюджетные трансферты, передаваемые бюджетам городских округов на оказание поддержки садоводческим некоммерческим товариществам</t>
  </si>
  <si>
    <t>Прочие межбюджетные трансферты, передаваемые бюджетам городских округов на выплату денежного вознаграждения победителям областного конкурса на звание "Самое благоустроенное гордское (сельское) поселение Челябинской области"</t>
  </si>
  <si>
    <t>Прочие межбюджетные трансферты, передаваемые бюджетам городских округов на создание и содержание мест (площадок) накопления твердых коммунальных отходов</t>
  </si>
  <si>
    <t>285 2 02 49999 04 0000 150</t>
  </si>
  <si>
    <t>Прочие межбюджетные трансферты, передаваемые бюджетам городских округов на 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</si>
  <si>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Прочие межбюджетные трансферты, передаваемые бюджетам городских округов(на 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бюджета)</t>
  </si>
  <si>
    <t>000 2 04 00000 00 0000 000</t>
  </si>
  <si>
    <t>Безвозмездные поступления от негосударственных организаций</t>
  </si>
  <si>
    <t>288 2 04 04020 04 0000 150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</si>
  <si>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</si>
  <si>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000 2 07 00000 00 0000 000</t>
  </si>
  <si>
    <t>Прочие безвозмездные поступления</t>
  </si>
  <si>
    <t>288 2 07 04020 04 0000 150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</si>
  <si>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</si>
  <si>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283 2 07 04 05004 0000 150</t>
  </si>
  <si>
    <t>Прочие безвозмездные поступления в бюджеты городских округов</t>
  </si>
  <si>
    <t>000 2 00 00000 00  0000 000</t>
  </si>
  <si>
    <t>БЕЗВОЗМЕЗДНЫЕ ПОСТУПЛЕНИЯ</t>
  </si>
  <si>
    <t>ВСЕГО ДОХОДОВ</t>
  </si>
  <si>
    <t>Приложение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</si>
</sst>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justify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/>
    </xf>
    <xf numFmtId="0" fontId="3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164" fontId="6" fillId="2" borderId="0" xfId="2" applyNumberFormat="1" applyFont="1" applyFill="1" applyBorder="1" applyAlignment="1">
      <alignment horizontal="center" wrapText="1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4" fillId="2" borderId="3" xfId="4" applyNumberFormat="1" applyFont="1" applyFill="1" applyBorder="1" applyAlignment="1">
      <alignment horizontal="center" vertical="center" wrapText="1"/>
    </xf>
    <xf numFmtId="165" fontId="4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justify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4" fillId="2" borderId="0" xfId="3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6" fillId="2" borderId="5" xfId="5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justify" vertical="center" wrapText="1"/>
    </xf>
    <xf numFmtId="0" fontId="4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justify" vertical="center" wrapText="1" readingOrder="1"/>
    </xf>
    <xf numFmtId="165" fontId="4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49" fontId="6" fillId="2" borderId="7" xfId="5" applyNumberFormat="1" applyFont="1" applyFill="1" applyBorder="1" applyAlignment="1">
      <alignment horizontal="justify" vertical="center" wrapText="1"/>
    </xf>
    <xf numFmtId="0" fontId="4" fillId="2" borderId="3" xfId="7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justify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4" fillId="2" borderId="3" xfId="2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horizontal="justify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6" applyFont="1" applyAlignment="1">
      <alignment horizontal="center" wrapText="1"/>
    </xf>
    <xf numFmtId="0" fontId="4" fillId="2" borderId="3" xfId="2" applyNumberFormat="1" applyFont="1" applyFill="1" applyBorder="1" applyAlignment="1">
      <alignment horizontal="justify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3" fontId="8" fillId="2" borderId="3" xfId="2" applyNumberFormat="1" applyFont="1" applyFill="1" applyBorder="1" applyAlignment="1">
      <alignment horizontal="center" vertical="center"/>
    </xf>
    <xf numFmtId="49" fontId="6" fillId="2" borderId="5" xfId="5" applyNumberFormat="1" applyFont="1" applyFill="1" applyBorder="1" applyAlignment="1">
      <alignment horizontal="left" vertical="center" wrapText="1"/>
    </xf>
    <xf numFmtId="49" fontId="6" fillId="2" borderId="6" xfId="5" applyNumberFormat="1" applyFont="1" applyFill="1" applyBorder="1" applyAlignment="1">
      <alignment horizontal="left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justify" vertical="center" wrapText="1"/>
    </xf>
    <xf numFmtId="2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</cellXfs>
  <cellStyles count="16">
    <cellStyle name="Normal" xfId="8"/>
    <cellStyle name="Обычный" xfId="0" builtinId="0"/>
    <cellStyle name="Обычный 2" xfId="9"/>
    <cellStyle name="Обычный 2 2" xfId="2"/>
    <cellStyle name="Обычный 2 3" xfId="1"/>
    <cellStyle name="Обычный 3" xfId="7"/>
    <cellStyle name="Обычный 4" xfId="6"/>
    <cellStyle name="Обычный_Лист2" xfId="5"/>
    <cellStyle name="Процентный 2" xfId="4"/>
    <cellStyle name="Финансовый 2" xfId="10"/>
    <cellStyle name="Финансовый 2 2" xfId="11"/>
    <cellStyle name="Финансовый 2 2 2" xfId="3"/>
    <cellStyle name="Финансовый 2 3" xfId="12"/>
    <cellStyle name="Финансовый 2 4" xfId="13"/>
    <cellStyle name="Финансовый 2 5" xfId="14"/>
    <cellStyle name="Финансов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1" Type="http://schemas.openxmlformats.org/officeDocument/2006/relationships/hyperlink" Target="consultantplus://offline/ref=988EC015ECBBF128B41797C3F93EFEE418A639455C871F0F56FDEF5480375203D55CBFEB8F11FA2C863F8EB8F7B01CF71C7C854735E60A15i2XAK" TargetMode="External"/><Relationship Id="rId6" Type="http://schemas.openxmlformats.org/officeDocument/2006/relationships/hyperlink" Target="consultantplus://offline/ref=293E5F5FBFB7BF00707EA3B3909C009FACF86C5B0DC1225241F5E671E418AFA8719B0D0082DB2BC3D12632D05CB8D412B2D35ED172AEB625bAg2L" TargetMode="External"/><Relationship Id="rId5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4" Type="http://schemas.openxmlformats.org/officeDocument/2006/relationships/hyperlink" Target="consultantplus://offline/ref=D42EAC7BD398020209D35F6AF6672FBA6F13F77B84F225875A8095FA102A9B2D8E358CD609751112B9E7A4869E64DFF883BAA8D38BAB06D8YDV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345"/>
  <sheetViews>
    <sheetView tabSelected="1" zoomScaleNormal="100" workbookViewId="0">
      <selection activeCell="B13" sqref="B13"/>
    </sheetView>
  </sheetViews>
  <sheetFormatPr defaultColWidth="9.140625" defaultRowHeight="15.75" x14ac:dyDescent="0.25"/>
  <cols>
    <col min="1" max="1" width="28.85546875" style="83" customWidth="1"/>
    <col min="2" max="2" width="75.5703125" style="81" customWidth="1"/>
    <col min="3" max="3" width="13.42578125" style="83" customWidth="1"/>
    <col min="4" max="4" width="13.7109375" style="83" customWidth="1"/>
    <col min="5" max="5" width="15.7109375" style="83" customWidth="1"/>
    <col min="6" max="7" width="13.85546875" style="83" customWidth="1"/>
    <col min="8" max="8" width="9.140625" style="13"/>
    <col min="9" max="9" width="73.28515625" style="13" customWidth="1"/>
    <col min="10" max="10" width="15.85546875" style="13" customWidth="1"/>
    <col min="11" max="11" width="11" style="13" customWidth="1"/>
    <col min="12" max="16384" width="9.140625" style="13"/>
  </cols>
  <sheetData>
    <row r="1" spans="1:244" s="5" customFormat="1" ht="31.5" x14ac:dyDescent="0.25">
      <c r="A1" s="1"/>
      <c r="B1" s="2"/>
      <c r="C1" s="3"/>
      <c r="D1" s="3"/>
      <c r="E1" s="84" t="s">
        <v>383</v>
      </c>
      <c r="F1" s="4"/>
      <c r="G1" s="4"/>
    </row>
    <row r="2" spans="1:244" s="5" customFormat="1" x14ac:dyDescent="0.25">
      <c r="A2" s="1"/>
      <c r="B2" s="6"/>
      <c r="C2" s="7" t="s">
        <v>0</v>
      </c>
      <c r="D2" s="7"/>
      <c r="E2" s="7"/>
      <c r="F2" s="4"/>
      <c r="G2" s="4"/>
    </row>
    <row r="3" spans="1:244" s="5" customFormat="1" x14ac:dyDescent="0.25">
      <c r="A3" s="1"/>
      <c r="B3" s="2"/>
      <c r="C3" s="8"/>
      <c r="D3" s="8"/>
      <c r="E3" s="9" t="s">
        <v>1</v>
      </c>
      <c r="F3" s="4"/>
      <c r="G3" s="4"/>
    </row>
    <row r="4" spans="1:244" s="5" customFormat="1" x14ac:dyDescent="0.25">
      <c r="A4" s="1"/>
      <c r="B4" s="7" t="s">
        <v>2</v>
      </c>
      <c r="C4" s="7"/>
      <c r="D4" s="7"/>
      <c r="E4" s="7"/>
      <c r="F4" s="10"/>
      <c r="G4" s="10"/>
    </row>
    <row r="5" spans="1:244" x14ac:dyDescent="0.25">
      <c r="A5" s="11" t="s">
        <v>3</v>
      </c>
      <c r="B5" s="11"/>
      <c r="C5" s="11"/>
      <c r="D5" s="11"/>
      <c r="E5" s="12"/>
      <c r="F5" s="12"/>
      <c r="G5" s="12"/>
    </row>
    <row r="6" spans="1:244" x14ac:dyDescent="0.25">
      <c r="A6" s="11"/>
      <c r="B6" s="11"/>
      <c r="C6" s="11"/>
      <c r="D6" s="11"/>
      <c r="E6" s="12"/>
      <c r="F6" s="12"/>
      <c r="G6" s="12"/>
    </row>
    <row r="7" spans="1:244" x14ac:dyDescent="0.25">
      <c r="A7" s="14"/>
      <c r="B7" s="15"/>
      <c r="C7" s="16"/>
      <c r="D7" s="16"/>
      <c r="E7" s="17" t="s">
        <v>4</v>
      </c>
      <c r="F7" s="17"/>
      <c r="G7" s="17"/>
    </row>
    <row r="8" spans="1:244" ht="31.5" x14ac:dyDescent="0.25">
      <c r="A8" s="18" t="s">
        <v>5</v>
      </c>
      <c r="B8" s="18" t="s">
        <v>6</v>
      </c>
      <c r="C8" s="19" t="s">
        <v>7</v>
      </c>
      <c r="D8" s="20" t="s">
        <v>8</v>
      </c>
      <c r="E8" s="20" t="s">
        <v>9</v>
      </c>
      <c r="F8" s="21"/>
      <c r="G8" s="21"/>
    </row>
    <row r="9" spans="1:244" s="26" customFormat="1" x14ac:dyDescent="0.25">
      <c r="A9" s="22" t="s">
        <v>10</v>
      </c>
      <c r="B9" s="23" t="s">
        <v>11</v>
      </c>
      <c r="C9" s="24">
        <f t="shared" ref="C9" si="0">SUM(C11:C15)</f>
        <v>1038228.8999999999</v>
      </c>
      <c r="D9" s="24">
        <f t="shared" ref="D9:E9" si="1">SUM(D11:D15)</f>
        <v>1091408.3</v>
      </c>
      <c r="E9" s="24">
        <f t="shared" si="1"/>
        <v>1138334.9999999998</v>
      </c>
      <c r="F9" s="25"/>
      <c r="G9" s="25"/>
    </row>
    <row r="10" spans="1:244" s="30" customFormat="1" ht="49.5" customHeight="1" x14ac:dyDescent="0.25">
      <c r="A10" s="18"/>
      <c r="B10" s="27" t="s">
        <v>12</v>
      </c>
      <c r="C10" s="28">
        <f>(C11+C12+C13+C14)*16.55750572/31.55750572+C15</f>
        <v>546441.12571579078</v>
      </c>
      <c r="D10" s="28">
        <f>(D11+D12+D13+D14)*16.79627615/31.79627615+D15</f>
        <v>578270.99351073056</v>
      </c>
      <c r="E10" s="28">
        <f>(E11+E12+E13+E14)*16.75241432/31.75241432+E15</f>
        <v>602343.69463081507</v>
      </c>
      <c r="F10" s="29"/>
      <c r="G10" s="2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</row>
    <row r="11" spans="1:244" ht="63" x14ac:dyDescent="0.25">
      <c r="A11" s="31" t="s">
        <v>13</v>
      </c>
      <c r="B11" s="32" t="s">
        <v>14</v>
      </c>
      <c r="C11" s="33">
        <v>969707.1</v>
      </c>
      <c r="D11" s="33">
        <f>947910.7+79744.2-22.3</f>
        <v>1027632.5999999999</v>
      </c>
      <c r="E11" s="33">
        <f>993934+79744.2-45.3</f>
        <v>1073632.8999999999</v>
      </c>
      <c r="F11" s="34"/>
      <c r="G11" s="34"/>
    </row>
    <row r="12" spans="1:244" ht="47.25" x14ac:dyDescent="0.25">
      <c r="A12" s="35"/>
      <c r="B12" s="32" t="s">
        <v>15</v>
      </c>
      <c r="C12" s="33">
        <v>39514.5</v>
      </c>
      <c r="D12" s="33">
        <v>40291.300000000003</v>
      </c>
      <c r="E12" s="33">
        <v>40879.4</v>
      </c>
      <c r="F12" s="34"/>
      <c r="G12" s="34"/>
    </row>
    <row r="13" spans="1:244" ht="94.5" x14ac:dyDescent="0.25">
      <c r="A13" s="36" t="s">
        <v>16</v>
      </c>
      <c r="B13" s="37" t="s">
        <v>17</v>
      </c>
      <c r="C13" s="33">
        <v>18418.099999999999</v>
      </c>
      <c r="D13" s="33">
        <v>12799.8</v>
      </c>
      <c r="E13" s="33">
        <v>13088.9</v>
      </c>
      <c r="F13" s="34"/>
      <c r="G13" s="34"/>
    </row>
    <row r="14" spans="1:244" ht="47.25" x14ac:dyDescent="0.25">
      <c r="A14" s="36" t="s">
        <v>18</v>
      </c>
      <c r="B14" s="32" t="s">
        <v>19</v>
      </c>
      <c r="C14" s="33">
        <v>7000</v>
      </c>
      <c r="D14" s="33">
        <v>7000</v>
      </c>
      <c r="E14" s="33">
        <v>7000</v>
      </c>
      <c r="F14" s="34"/>
      <c r="G14" s="34"/>
    </row>
    <row r="15" spans="1:244" ht="78.75" x14ac:dyDescent="0.25">
      <c r="A15" s="36" t="s">
        <v>20</v>
      </c>
      <c r="B15" s="37" t="s">
        <v>21</v>
      </c>
      <c r="C15" s="33">
        <v>3589.2</v>
      </c>
      <c r="D15" s="33">
        <v>3684.6</v>
      </c>
      <c r="E15" s="33">
        <v>3733.8</v>
      </c>
      <c r="F15" s="34"/>
      <c r="G15" s="34"/>
      <c r="I15" s="38"/>
      <c r="J15" s="38"/>
      <c r="K15" s="38"/>
      <c r="L15" s="38"/>
    </row>
    <row r="16" spans="1:244" s="26" customFormat="1" ht="31.5" x14ac:dyDescent="0.25">
      <c r="A16" s="39" t="s">
        <v>22</v>
      </c>
      <c r="B16" s="40" t="s">
        <v>23</v>
      </c>
      <c r="C16" s="24">
        <f t="shared" ref="C16:E16" si="2">C17+C18+C19+C20</f>
        <v>26667.5</v>
      </c>
      <c r="D16" s="24">
        <f t="shared" si="2"/>
        <v>27680.399999999998</v>
      </c>
      <c r="E16" s="24">
        <f t="shared" si="2"/>
        <v>35286.400000000001</v>
      </c>
      <c r="F16" s="25"/>
      <c r="G16" s="25"/>
    </row>
    <row r="17" spans="1:244" ht="94.5" x14ac:dyDescent="0.25">
      <c r="A17" s="36" t="s">
        <v>24</v>
      </c>
      <c r="B17" s="41" t="s">
        <v>25</v>
      </c>
      <c r="C17" s="33">
        <v>12025.9</v>
      </c>
      <c r="D17" s="33">
        <v>12497.1</v>
      </c>
      <c r="E17" s="33">
        <v>15946.2</v>
      </c>
      <c r="F17" s="34"/>
      <c r="G17" s="34"/>
    </row>
    <row r="18" spans="1:244" ht="110.25" x14ac:dyDescent="0.25">
      <c r="A18" s="36" t="s">
        <v>26</v>
      </c>
      <c r="B18" s="41" t="s">
        <v>27</v>
      </c>
      <c r="C18" s="33">
        <v>92.8</v>
      </c>
      <c r="D18" s="33">
        <v>96.5</v>
      </c>
      <c r="E18" s="33">
        <v>123.1</v>
      </c>
      <c r="F18" s="34"/>
      <c r="G18" s="34"/>
    </row>
    <row r="19" spans="1:244" ht="94.5" x14ac:dyDescent="0.25">
      <c r="A19" s="36" t="s">
        <v>28</v>
      </c>
      <c r="B19" s="41" t="s">
        <v>29</v>
      </c>
      <c r="C19" s="33">
        <v>16684.8</v>
      </c>
      <c r="D19" s="33">
        <v>17339.599999999999</v>
      </c>
      <c r="E19" s="33">
        <v>22125.3</v>
      </c>
      <c r="F19" s="34"/>
      <c r="G19" s="34"/>
    </row>
    <row r="20" spans="1:244" ht="94.5" x14ac:dyDescent="0.25">
      <c r="A20" s="36" t="s">
        <v>30</v>
      </c>
      <c r="B20" s="41" t="s">
        <v>31</v>
      </c>
      <c r="C20" s="33">
        <v>-2136</v>
      </c>
      <c r="D20" s="33">
        <v>-2252.8000000000002</v>
      </c>
      <c r="E20" s="33">
        <v>-2908.2</v>
      </c>
      <c r="F20" s="34"/>
      <c r="G20" s="34"/>
    </row>
    <row r="21" spans="1:244" s="26" customFormat="1" x14ac:dyDescent="0.25">
      <c r="A21" s="22" t="s">
        <v>32</v>
      </c>
      <c r="B21" s="42" t="s">
        <v>33</v>
      </c>
      <c r="C21" s="24">
        <f t="shared" ref="C21:E21" si="3">C22+C27+C28+C29</f>
        <v>298440.90000000002</v>
      </c>
      <c r="D21" s="24">
        <f t="shared" si="3"/>
        <v>266170.69999999995</v>
      </c>
      <c r="E21" s="24">
        <f t="shared" si="3"/>
        <v>261132.80000000002</v>
      </c>
      <c r="F21" s="25"/>
      <c r="G21" s="25"/>
    </row>
    <row r="22" spans="1:244" s="43" customFormat="1" ht="31.5" x14ac:dyDescent="0.25">
      <c r="A22" s="20" t="s">
        <v>34</v>
      </c>
      <c r="B22" s="32" t="s">
        <v>35</v>
      </c>
      <c r="C22" s="33">
        <f>C23+C24+C25+C26</f>
        <v>229174.5</v>
      </c>
      <c r="D22" s="33">
        <f t="shared" ref="D22:E22" si="4">D23+D24+D25+D26</f>
        <v>241328.9</v>
      </c>
      <c r="E22" s="33">
        <f t="shared" si="4"/>
        <v>250990</v>
      </c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</row>
    <row r="23" spans="1:244" s="43" customFormat="1" ht="31.5" x14ac:dyDescent="0.25">
      <c r="A23" s="20" t="s">
        <v>36</v>
      </c>
      <c r="B23" s="32" t="s">
        <v>37</v>
      </c>
      <c r="C23" s="33">
        <v>179004.5</v>
      </c>
      <c r="D23" s="33">
        <v>191158.9</v>
      </c>
      <c r="E23" s="33">
        <v>200820</v>
      </c>
      <c r="F23" s="34"/>
      <c r="G23" s="3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</row>
    <row r="24" spans="1:244" s="43" customFormat="1" ht="47.25" x14ac:dyDescent="0.25">
      <c r="A24" s="20" t="s">
        <v>38</v>
      </c>
      <c r="B24" s="32" t="s">
        <v>39</v>
      </c>
      <c r="C24" s="33">
        <v>50</v>
      </c>
      <c r="D24" s="33">
        <v>50</v>
      </c>
      <c r="E24" s="33">
        <v>50</v>
      </c>
      <c r="F24" s="34"/>
      <c r="G24" s="3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</row>
    <row r="25" spans="1:244" ht="63" x14ac:dyDescent="0.25">
      <c r="A25" s="20" t="s">
        <v>40</v>
      </c>
      <c r="B25" s="32" t="s">
        <v>41</v>
      </c>
      <c r="C25" s="33">
        <v>50070</v>
      </c>
      <c r="D25" s="33">
        <v>50070</v>
      </c>
      <c r="E25" s="33">
        <v>50070</v>
      </c>
      <c r="F25" s="34"/>
      <c r="G25" s="34"/>
    </row>
    <row r="26" spans="1:244" ht="31.5" x14ac:dyDescent="0.25">
      <c r="A26" s="20" t="s">
        <v>42</v>
      </c>
      <c r="B26" s="32" t="s">
        <v>43</v>
      </c>
      <c r="C26" s="33">
        <v>50</v>
      </c>
      <c r="D26" s="33">
        <v>50</v>
      </c>
      <c r="E26" s="33">
        <v>50</v>
      </c>
      <c r="F26" s="34"/>
      <c r="G26" s="3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</row>
    <row r="27" spans="1:244" x14ac:dyDescent="0.25">
      <c r="A27" s="20" t="s">
        <v>44</v>
      </c>
      <c r="B27" s="32" t="s">
        <v>45</v>
      </c>
      <c r="C27" s="33">
        <v>59435.4</v>
      </c>
      <c r="D27" s="33">
        <v>14858.8</v>
      </c>
      <c r="E27" s="33">
        <v>0</v>
      </c>
      <c r="F27" s="34"/>
      <c r="G27" s="34"/>
    </row>
    <row r="28" spans="1:244" x14ac:dyDescent="0.25">
      <c r="A28" s="20" t="s">
        <v>46</v>
      </c>
      <c r="B28" s="32" t="s">
        <v>47</v>
      </c>
      <c r="C28" s="33">
        <v>371.4</v>
      </c>
      <c r="D28" s="33">
        <v>392.3</v>
      </c>
      <c r="E28" s="33">
        <v>398.6</v>
      </c>
      <c r="F28" s="34"/>
      <c r="G28" s="34"/>
    </row>
    <row r="29" spans="1:244" s="26" customFormat="1" ht="31.5" x14ac:dyDescent="0.25">
      <c r="A29" s="20" t="s">
        <v>48</v>
      </c>
      <c r="B29" s="32" t="s">
        <v>49</v>
      </c>
      <c r="C29" s="33">
        <v>9459.6</v>
      </c>
      <c r="D29" s="33">
        <v>9590.7000000000007</v>
      </c>
      <c r="E29" s="33">
        <v>9744.2000000000007</v>
      </c>
      <c r="F29" s="34"/>
      <c r="G29" s="3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</row>
    <row r="30" spans="1:244" x14ac:dyDescent="0.25">
      <c r="A30" s="22" t="s">
        <v>50</v>
      </c>
      <c r="B30" s="42" t="s">
        <v>51</v>
      </c>
      <c r="C30" s="24">
        <f t="shared" ref="C30:E30" si="5">C31+C32</f>
        <v>171509.8</v>
      </c>
      <c r="D30" s="24">
        <f t="shared" si="5"/>
        <v>176057</v>
      </c>
      <c r="E30" s="24">
        <f t="shared" si="5"/>
        <v>176112</v>
      </c>
      <c r="F30" s="25"/>
      <c r="G30" s="25"/>
    </row>
    <row r="31" spans="1:244" s="26" customFormat="1" ht="47.25" x14ac:dyDescent="0.25">
      <c r="A31" s="20" t="s">
        <v>52</v>
      </c>
      <c r="B31" s="32" t="s">
        <v>53</v>
      </c>
      <c r="C31" s="33">
        <v>54040</v>
      </c>
      <c r="D31" s="33">
        <v>59445</v>
      </c>
      <c r="E31" s="33">
        <v>59500</v>
      </c>
      <c r="F31" s="34"/>
      <c r="G31" s="34"/>
    </row>
    <row r="32" spans="1:244" s="26" customFormat="1" x14ac:dyDescent="0.25">
      <c r="A32" s="20" t="s">
        <v>54</v>
      </c>
      <c r="B32" s="32" t="s">
        <v>55</v>
      </c>
      <c r="C32" s="24">
        <f t="shared" ref="C32:E32" si="6">C33+C34</f>
        <v>117469.8</v>
      </c>
      <c r="D32" s="24">
        <f t="shared" si="6"/>
        <v>116612</v>
      </c>
      <c r="E32" s="24">
        <f t="shared" si="6"/>
        <v>116612</v>
      </c>
      <c r="F32" s="25"/>
      <c r="G32" s="2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</row>
    <row r="33" spans="1:244" s="26" customFormat="1" ht="31.5" x14ac:dyDescent="0.25">
      <c r="A33" s="20" t="s">
        <v>56</v>
      </c>
      <c r="B33" s="32" t="s">
        <v>57</v>
      </c>
      <c r="C33" s="33">
        <v>100857.8</v>
      </c>
      <c r="D33" s="33">
        <v>100000</v>
      </c>
      <c r="E33" s="33">
        <v>100000</v>
      </c>
      <c r="F33" s="34"/>
      <c r="G33" s="3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</row>
    <row r="34" spans="1:244" s="26" customFormat="1" ht="31.5" x14ac:dyDescent="0.25">
      <c r="A34" s="20" t="s">
        <v>58</v>
      </c>
      <c r="B34" s="32" t="s">
        <v>59</v>
      </c>
      <c r="C34" s="33">
        <v>16612</v>
      </c>
      <c r="D34" s="33">
        <v>16612</v>
      </c>
      <c r="E34" s="33">
        <v>16612</v>
      </c>
      <c r="F34" s="34"/>
      <c r="G34" s="3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</row>
    <row r="35" spans="1:244" s="26" customFormat="1" x14ac:dyDescent="0.25">
      <c r="A35" s="22" t="s">
        <v>60</v>
      </c>
      <c r="B35" s="23" t="s">
        <v>61</v>
      </c>
      <c r="C35" s="24">
        <f t="shared" ref="C35" si="7">SUM(C36:C42)</f>
        <v>40964</v>
      </c>
      <c r="D35" s="24">
        <f t="shared" ref="D35:E35" si="8">SUM(D36:D42)</f>
        <v>38636.699999999997</v>
      </c>
      <c r="E35" s="24">
        <f t="shared" si="8"/>
        <v>38944.699999999997</v>
      </c>
      <c r="F35" s="25"/>
      <c r="G35" s="25"/>
    </row>
    <row r="36" spans="1:244" ht="47.25" x14ac:dyDescent="0.25">
      <c r="A36" s="20" t="s">
        <v>62</v>
      </c>
      <c r="B36" s="32" t="s">
        <v>63</v>
      </c>
      <c r="C36" s="44">
        <v>19995</v>
      </c>
      <c r="D36" s="44">
        <v>19202.7</v>
      </c>
      <c r="E36" s="44">
        <v>19510.7</v>
      </c>
      <c r="F36" s="45"/>
      <c r="G36" s="4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</row>
    <row r="37" spans="1:244" ht="63" x14ac:dyDescent="0.25">
      <c r="A37" s="20" t="s">
        <v>64</v>
      </c>
      <c r="B37" s="32" t="s">
        <v>65</v>
      </c>
      <c r="C37" s="33">
        <v>350</v>
      </c>
      <c r="D37" s="33">
        <v>350</v>
      </c>
      <c r="E37" s="33">
        <v>350</v>
      </c>
      <c r="F37" s="34"/>
      <c r="G37" s="3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</row>
    <row r="38" spans="1:244" s="26" customFormat="1" ht="39.75" customHeight="1" x14ac:dyDescent="0.25">
      <c r="A38" s="20" t="s">
        <v>66</v>
      </c>
      <c r="B38" s="32" t="s">
        <v>67</v>
      </c>
      <c r="C38" s="33">
        <v>17000</v>
      </c>
      <c r="D38" s="33">
        <v>17000</v>
      </c>
      <c r="E38" s="33">
        <v>17000</v>
      </c>
      <c r="F38" s="34"/>
      <c r="G38" s="3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</row>
    <row r="39" spans="1:244" s="26" customFormat="1" ht="31.5" x14ac:dyDescent="0.25">
      <c r="A39" s="20" t="s">
        <v>68</v>
      </c>
      <c r="B39" s="32" t="s">
        <v>69</v>
      </c>
      <c r="C39" s="33">
        <v>730</v>
      </c>
      <c r="D39" s="33">
        <v>730</v>
      </c>
      <c r="E39" s="33">
        <v>730</v>
      </c>
      <c r="F39" s="34"/>
      <c r="G39" s="34"/>
    </row>
    <row r="40" spans="1:244" ht="78.75" x14ac:dyDescent="0.25">
      <c r="A40" s="20" t="s">
        <v>70</v>
      </c>
      <c r="B40" s="32" t="s">
        <v>71</v>
      </c>
      <c r="C40" s="33">
        <v>1500</v>
      </c>
      <c r="D40" s="33">
        <v>1300</v>
      </c>
      <c r="E40" s="33">
        <v>1300</v>
      </c>
      <c r="F40" s="34"/>
      <c r="G40" s="3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</row>
    <row r="41" spans="1:244" s="43" customFormat="1" ht="31.5" x14ac:dyDescent="0.25">
      <c r="A41" s="20" t="s">
        <v>72</v>
      </c>
      <c r="B41" s="32" t="s">
        <v>73</v>
      </c>
      <c r="C41" s="33">
        <v>1365</v>
      </c>
      <c r="D41" s="33">
        <v>30</v>
      </c>
      <c r="E41" s="33">
        <v>30</v>
      </c>
      <c r="F41" s="34"/>
      <c r="G41" s="34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</row>
    <row r="42" spans="1:244" s="43" customFormat="1" ht="78.75" x14ac:dyDescent="0.25">
      <c r="A42" s="20" t="s">
        <v>74</v>
      </c>
      <c r="B42" s="32" t="s">
        <v>75</v>
      </c>
      <c r="C42" s="33">
        <v>24</v>
      </c>
      <c r="D42" s="33">
        <v>24</v>
      </c>
      <c r="E42" s="33">
        <v>24</v>
      </c>
      <c r="F42" s="34"/>
      <c r="G42" s="3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</row>
    <row r="43" spans="1:244" x14ac:dyDescent="0.25">
      <c r="A43" s="46" t="s">
        <v>76</v>
      </c>
      <c r="B43" s="47"/>
      <c r="C43" s="24">
        <f t="shared" ref="C43:E43" si="9">C9+C16+C21+C30+C35</f>
        <v>1575811.0999999999</v>
      </c>
      <c r="D43" s="24">
        <f t="shared" si="9"/>
        <v>1599953.0999999999</v>
      </c>
      <c r="E43" s="24">
        <f t="shared" si="9"/>
        <v>1649810.8999999997</v>
      </c>
      <c r="F43" s="25"/>
      <c r="G43" s="25"/>
    </row>
    <row r="44" spans="1:244" ht="31.5" x14ac:dyDescent="0.25">
      <c r="A44" s="22" t="s">
        <v>77</v>
      </c>
      <c r="B44" s="42" t="s">
        <v>78</v>
      </c>
      <c r="C44" s="24">
        <f>SUM(C45:C52)</f>
        <v>81669.8</v>
      </c>
      <c r="D44" s="24">
        <f t="shared" ref="D44:E44" si="10">SUM(D45:D52)</f>
        <v>84495.9</v>
      </c>
      <c r="E44" s="24">
        <f t="shared" si="10"/>
        <v>84501.4</v>
      </c>
      <c r="F44" s="25"/>
      <c r="G44" s="25"/>
    </row>
    <row r="45" spans="1:244" s="43" customFormat="1" ht="63" x14ac:dyDescent="0.25">
      <c r="A45" s="48" t="s">
        <v>79</v>
      </c>
      <c r="B45" s="49" t="s">
        <v>80</v>
      </c>
      <c r="C45" s="33">
        <f>61000-1335-295.1-5511.9</f>
        <v>53858</v>
      </c>
      <c r="D45" s="33">
        <v>61000</v>
      </c>
      <c r="E45" s="33">
        <v>61000</v>
      </c>
      <c r="F45" s="34"/>
      <c r="G45" s="3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</row>
    <row r="46" spans="1:244" s="43" customFormat="1" ht="63" x14ac:dyDescent="0.25">
      <c r="A46" s="48" t="s">
        <v>81</v>
      </c>
      <c r="B46" s="49" t="s">
        <v>82</v>
      </c>
      <c r="C46" s="33">
        <v>6800</v>
      </c>
      <c r="D46" s="33">
        <v>6800</v>
      </c>
      <c r="E46" s="33">
        <v>6800</v>
      </c>
      <c r="F46" s="34"/>
      <c r="G46" s="3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</row>
    <row r="47" spans="1:244" s="43" customFormat="1" ht="63" x14ac:dyDescent="0.25">
      <c r="A47" s="48" t="s">
        <v>83</v>
      </c>
      <c r="B47" s="49" t="s">
        <v>84</v>
      </c>
      <c r="C47" s="33">
        <v>70.7</v>
      </c>
      <c r="D47" s="33">
        <v>70.7</v>
      </c>
      <c r="E47" s="33">
        <v>70.7</v>
      </c>
      <c r="F47" s="34"/>
      <c r="G47" s="3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</row>
    <row r="48" spans="1:244" s="26" customFormat="1" ht="63" x14ac:dyDescent="0.25">
      <c r="A48" s="48" t="s">
        <v>85</v>
      </c>
      <c r="B48" s="49" t="s">
        <v>84</v>
      </c>
      <c r="C48" s="33">
        <v>727</v>
      </c>
      <c r="D48" s="33">
        <v>727</v>
      </c>
      <c r="E48" s="33">
        <v>727</v>
      </c>
      <c r="F48" s="34"/>
      <c r="G48" s="34"/>
    </row>
    <row r="49" spans="1:243" s="26" customFormat="1" ht="63" x14ac:dyDescent="0.25">
      <c r="A49" s="48" t="s">
        <v>86</v>
      </c>
      <c r="B49" s="49" t="s">
        <v>84</v>
      </c>
      <c r="C49" s="33">
        <v>100.5</v>
      </c>
      <c r="D49" s="33"/>
      <c r="E49" s="33"/>
      <c r="F49" s="34"/>
      <c r="G49" s="34"/>
    </row>
    <row r="50" spans="1:243" s="26" customFormat="1" ht="31.5" x14ac:dyDescent="0.25">
      <c r="A50" s="48" t="s">
        <v>87</v>
      </c>
      <c r="B50" s="50" t="s">
        <v>88</v>
      </c>
      <c r="C50" s="33">
        <v>11220</v>
      </c>
      <c r="D50" s="33">
        <v>11220</v>
      </c>
      <c r="E50" s="33">
        <v>11220</v>
      </c>
      <c r="F50" s="34"/>
      <c r="G50" s="34"/>
    </row>
    <row r="51" spans="1:243" s="26" customFormat="1" ht="47.25" x14ac:dyDescent="0.25">
      <c r="A51" s="48" t="s">
        <v>89</v>
      </c>
      <c r="B51" s="49" t="s">
        <v>90</v>
      </c>
      <c r="C51" s="33">
        <v>500.1</v>
      </c>
      <c r="D51" s="33">
        <v>210.3</v>
      </c>
      <c r="E51" s="33">
        <v>215.8</v>
      </c>
      <c r="F51" s="34"/>
      <c r="G51" s="34"/>
    </row>
    <row r="52" spans="1:243" s="26" customFormat="1" ht="78.75" x14ac:dyDescent="0.25">
      <c r="A52" s="48" t="s">
        <v>91</v>
      </c>
      <c r="B52" s="32" t="s">
        <v>92</v>
      </c>
      <c r="C52" s="33">
        <v>8393.5</v>
      </c>
      <c r="D52" s="33">
        <v>4467.8999999999996</v>
      </c>
      <c r="E52" s="33">
        <v>4467.8999999999996</v>
      </c>
      <c r="F52" s="34"/>
      <c r="G52" s="34"/>
    </row>
    <row r="53" spans="1:243" s="26" customFormat="1" x14ac:dyDescent="0.25">
      <c r="A53" s="22" t="s">
        <v>93</v>
      </c>
      <c r="B53" s="23" t="s">
        <v>94</v>
      </c>
      <c r="C53" s="24">
        <f t="shared" ref="C53" si="11">SUM(C54:C57)</f>
        <v>1379.5</v>
      </c>
      <c r="D53" s="24">
        <f t="shared" ref="D53:E53" si="12">SUM(D54:D57)</f>
        <v>4745.7000000000007</v>
      </c>
      <c r="E53" s="24">
        <f t="shared" si="12"/>
        <v>4935.5</v>
      </c>
      <c r="F53" s="25"/>
      <c r="G53" s="25"/>
    </row>
    <row r="54" spans="1:243" s="26" customFormat="1" ht="63" x14ac:dyDescent="0.25">
      <c r="A54" s="20" t="s">
        <v>95</v>
      </c>
      <c r="B54" s="32" t="s">
        <v>96</v>
      </c>
      <c r="C54" s="33">
        <v>559.9</v>
      </c>
      <c r="D54" s="33">
        <v>411.3</v>
      </c>
      <c r="E54" s="33">
        <v>427.8</v>
      </c>
      <c r="F54" s="34"/>
      <c r="G54" s="34"/>
    </row>
    <row r="55" spans="1:243" s="51" customFormat="1" ht="47.25" x14ac:dyDescent="0.2">
      <c r="A55" s="20" t="s">
        <v>97</v>
      </c>
      <c r="B55" s="32" t="s">
        <v>98</v>
      </c>
      <c r="C55" s="33">
        <v>322.2</v>
      </c>
      <c r="D55" s="33">
        <v>3552.4</v>
      </c>
      <c r="E55" s="33">
        <v>3694.5</v>
      </c>
      <c r="F55" s="34"/>
      <c r="G55" s="34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</row>
    <row r="56" spans="1:243" s="51" customFormat="1" ht="47.25" x14ac:dyDescent="0.2">
      <c r="A56" s="20" t="s">
        <v>99</v>
      </c>
      <c r="B56" s="32" t="s">
        <v>100</v>
      </c>
      <c r="C56" s="33">
        <v>497.4</v>
      </c>
      <c r="D56" s="33">
        <v>749.5</v>
      </c>
      <c r="E56" s="33">
        <v>779.5</v>
      </c>
      <c r="F56" s="34"/>
      <c r="G56" s="34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</row>
    <row r="57" spans="1:243" s="51" customFormat="1" ht="47.25" x14ac:dyDescent="0.2">
      <c r="A57" s="20" t="s">
        <v>101</v>
      </c>
      <c r="B57" s="32" t="s">
        <v>102</v>
      </c>
      <c r="C57" s="33">
        <v>0</v>
      </c>
      <c r="D57" s="33">
        <v>32.5</v>
      </c>
      <c r="E57" s="33">
        <v>33.700000000000003</v>
      </c>
      <c r="F57" s="34"/>
      <c r="G57" s="34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</row>
    <row r="58" spans="1:243" s="51" customFormat="1" ht="31.5" x14ac:dyDescent="0.2">
      <c r="A58" s="22" t="s">
        <v>103</v>
      </c>
      <c r="B58" s="23" t="s">
        <v>104</v>
      </c>
      <c r="C58" s="24">
        <f t="shared" ref="C58:E58" si="13">C59+C65</f>
        <v>25868.899999999998</v>
      </c>
      <c r="D58" s="24">
        <f t="shared" si="13"/>
        <v>24767.7</v>
      </c>
      <c r="E58" s="24">
        <f t="shared" si="13"/>
        <v>24839.7</v>
      </c>
      <c r="F58" s="25"/>
      <c r="G58" s="25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</row>
    <row r="59" spans="1:243" s="51" customFormat="1" ht="31.5" x14ac:dyDescent="0.2">
      <c r="A59" s="20" t="s">
        <v>105</v>
      </c>
      <c r="B59" s="32" t="s">
        <v>106</v>
      </c>
      <c r="C59" s="24">
        <f t="shared" ref="C59:E59" si="14">C60+C61+C62+C64+C63</f>
        <v>22651.1</v>
      </c>
      <c r="D59" s="24">
        <f t="shared" si="14"/>
        <v>22755.5</v>
      </c>
      <c r="E59" s="24">
        <f t="shared" si="14"/>
        <v>22755.5</v>
      </c>
      <c r="F59" s="25"/>
      <c r="G59" s="25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</row>
    <row r="60" spans="1:243" s="51" customFormat="1" ht="31.5" x14ac:dyDescent="0.2">
      <c r="A60" s="20" t="s">
        <v>107</v>
      </c>
      <c r="B60" s="32" t="s">
        <v>106</v>
      </c>
      <c r="C60" s="33">
        <v>0</v>
      </c>
      <c r="D60" s="33">
        <v>3.9</v>
      </c>
      <c r="E60" s="33">
        <v>3.9</v>
      </c>
      <c r="F60" s="34"/>
      <c r="G60" s="34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</row>
    <row r="61" spans="1:243" s="51" customFormat="1" ht="31.5" x14ac:dyDescent="0.2">
      <c r="A61" s="20" t="s">
        <v>108</v>
      </c>
      <c r="B61" s="32" t="s">
        <v>106</v>
      </c>
      <c r="C61" s="33">
        <v>3300</v>
      </c>
      <c r="D61" s="33">
        <v>3300</v>
      </c>
      <c r="E61" s="33">
        <v>3300</v>
      </c>
      <c r="F61" s="34"/>
      <c r="G61" s="34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</row>
    <row r="62" spans="1:243" s="51" customFormat="1" ht="31.5" x14ac:dyDescent="0.2">
      <c r="A62" s="20" t="s">
        <v>109</v>
      </c>
      <c r="B62" s="32" t="s">
        <v>106</v>
      </c>
      <c r="C62" s="33">
        <v>0</v>
      </c>
      <c r="D62" s="33">
        <v>0</v>
      </c>
      <c r="E62" s="33">
        <v>0</v>
      </c>
      <c r="F62" s="34"/>
      <c r="G62" s="3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</row>
    <row r="63" spans="1:243" s="51" customFormat="1" ht="63" x14ac:dyDescent="0.2">
      <c r="A63" s="20" t="s">
        <v>110</v>
      </c>
      <c r="B63" s="32" t="s">
        <v>111</v>
      </c>
      <c r="C63" s="33">
        <v>18555.099999999999</v>
      </c>
      <c r="D63" s="33">
        <v>18555.099999999999</v>
      </c>
      <c r="E63" s="33">
        <v>18555.099999999999</v>
      </c>
      <c r="F63" s="34"/>
      <c r="G63" s="3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</row>
    <row r="64" spans="1:243" s="51" customFormat="1" ht="31.5" x14ac:dyDescent="0.2">
      <c r="A64" s="20" t="s">
        <v>112</v>
      </c>
      <c r="B64" s="32" t="s">
        <v>106</v>
      </c>
      <c r="C64" s="33">
        <v>796</v>
      </c>
      <c r="D64" s="33">
        <v>896.5</v>
      </c>
      <c r="E64" s="33">
        <v>896.5</v>
      </c>
      <c r="F64" s="34"/>
      <c r="G64" s="3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</row>
    <row r="65" spans="1:243" s="51" customFormat="1" x14ac:dyDescent="0.2">
      <c r="A65" s="20" t="s">
        <v>113</v>
      </c>
      <c r="B65" s="32" t="s">
        <v>114</v>
      </c>
      <c r="C65" s="33">
        <f t="shared" ref="C65:E65" si="15">C66+C68</f>
        <v>3217.8</v>
      </c>
      <c r="D65" s="24">
        <f t="shared" si="15"/>
        <v>2012.2</v>
      </c>
      <c r="E65" s="24">
        <f t="shared" si="15"/>
        <v>2084.1999999999998</v>
      </c>
      <c r="F65" s="25"/>
      <c r="G65" s="25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</row>
    <row r="66" spans="1:243" s="51" customFormat="1" ht="31.5" x14ac:dyDescent="0.2">
      <c r="A66" s="20" t="s">
        <v>115</v>
      </c>
      <c r="B66" s="32" t="s">
        <v>116</v>
      </c>
      <c r="C66" s="33">
        <f t="shared" ref="C66:E66" si="16">C67</f>
        <v>1738.1</v>
      </c>
      <c r="D66" s="24">
        <f t="shared" si="16"/>
        <v>1802.2</v>
      </c>
      <c r="E66" s="24">
        <f t="shared" si="16"/>
        <v>1874.2</v>
      </c>
      <c r="F66" s="25"/>
      <c r="G66" s="25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</row>
    <row r="67" spans="1:243" ht="31.5" x14ac:dyDescent="0.25">
      <c r="A67" s="20" t="s">
        <v>117</v>
      </c>
      <c r="B67" s="32" t="s">
        <v>116</v>
      </c>
      <c r="C67" s="33">
        <v>1738.1</v>
      </c>
      <c r="D67" s="33">
        <v>1802.2</v>
      </c>
      <c r="E67" s="33">
        <v>1874.2</v>
      </c>
      <c r="F67" s="34"/>
      <c r="G67" s="34"/>
    </row>
    <row r="68" spans="1:243" x14ac:dyDescent="0.25">
      <c r="A68" s="20" t="s">
        <v>118</v>
      </c>
      <c r="B68" s="32" t="s">
        <v>119</v>
      </c>
      <c r="C68" s="33">
        <f>C69+C70+C71+C72</f>
        <v>1479.7</v>
      </c>
      <c r="D68" s="24">
        <f t="shared" ref="D68:E68" si="17">D70</f>
        <v>210</v>
      </c>
      <c r="E68" s="24">
        <f t="shared" si="17"/>
        <v>210</v>
      </c>
      <c r="F68" s="25"/>
      <c r="G68" s="25"/>
    </row>
    <row r="69" spans="1:243" x14ac:dyDescent="0.25">
      <c r="A69" s="20" t="s">
        <v>120</v>
      </c>
      <c r="B69" s="32" t="s">
        <v>119</v>
      </c>
      <c r="C69" s="33">
        <v>1267.5</v>
      </c>
      <c r="D69" s="24"/>
      <c r="E69" s="24"/>
      <c r="F69" s="25"/>
      <c r="G69" s="25"/>
    </row>
    <row r="70" spans="1:243" x14ac:dyDescent="0.25">
      <c r="A70" s="20" t="s">
        <v>121</v>
      </c>
      <c r="B70" s="32" t="s">
        <v>119</v>
      </c>
      <c r="C70" s="33">
        <v>210</v>
      </c>
      <c r="D70" s="33">
        <v>210</v>
      </c>
      <c r="E70" s="33">
        <v>210</v>
      </c>
      <c r="F70" s="34"/>
      <c r="G70" s="34"/>
    </row>
    <row r="71" spans="1:243" x14ac:dyDescent="0.25">
      <c r="A71" s="20" t="s">
        <v>122</v>
      </c>
      <c r="B71" s="32" t="s">
        <v>119</v>
      </c>
      <c r="C71" s="33">
        <v>0</v>
      </c>
      <c r="D71" s="33"/>
      <c r="E71" s="33"/>
      <c r="F71" s="34"/>
      <c r="G71" s="34"/>
    </row>
    <row r="72" spans="1:243" x14ac:dyDescent="0.25">
      <c r="A72" s="20" t="s">
        <v>123</v>
      </c>
      <c r="B72" s="32" t="s">
        <v>119</v>
      </c>
      <c r="C72" s="33">
        <v>2.2000000000000002</v>
      </c>
      <c r="D72" s="33"/>
      <c r="E72" s="33"/>
      <c r="F72" s="34"/>
      <c r="G72" s="34"/>
    </row>
    <row r="73" spans="1:243" x14ac:dyDescent="0.25">
      <c r="A73" s="22" t="s">
        <v>124</v>
      </c>
      <c r="B73" s="23" t="s">
        <v>125</v>
      </c>
      <c r="C73" s="24">
        <f t="shared" ref="C73" si="18">SUM(C74:C81)</f>
        <v>39536.699999999997</v>
      </c>
      <c r="D73" s="24">
        <f t="shared" ref="D73:E73" si="19">SUM(D74:D81)</f>
        <v>27786.3</v>
      </c>
      <c r="E73" s="24">
        <f t="shared" si="19"/>
        <v>27223.599999999999</v>
      </c>
      <c r="F73" s="25"/>
      <c r="G73" s="25"/>
    </row>
    <row r="74" spans="1:243" ht="78.75" x14ac:dyDescent="0.25">
      <c r="A74" s="36" t="s">
        <v>126</v>
      </c>
      <c r="B74" s="32" t="s">
        <v>127</v>
      </c>
      <c r="C74" s="33">
        <v>8.6</v>
      </c>
      <c r="D74" s="33"/>
      <c r="E74" s="33"/>
      <c r="F74" s="34"/>
      <c r="G74" s="34"/>
      <c r="I74" s="38"/>
      <c r="J74" s="38"/>
    </row>
    <row r="75" spans="1:243" ht="78.75" x14ac:dyDescent="0.25">
      <c r="A75" s="20" t="s">
        <v>128</v>
      </c>
      <c r="B75" s="32" t="s">
        <v>129</v>
      </c>
      <c r="C75" s="33">
        <v>7525</v>
      </c>
      <c r="D75" s="33">
        <v>5065.7</v>
      </c>
      <c r="E75" s="33">
        <v>4503</v>
      </c>
      <c r="F75" s="34"/>
      <c r="G75" s="34"/>
    </row>
    <row r="76" spans="1:243" ht="78.75" x14ac:dyDescent="0.25">
      <c r="A76" s="36" t="s">
        <v>130</v>
      </c>
      <c r="B76" s="32" t="s">
        <v>131</v>
      </c>
      <c r="C76" s="33">
        <v>10.5</v>
      </c>
      <c r="D76" s="33">
        <v>0</v>
      </c>
      <c r="E76" s="33">
        <v>0</v>
      </c>
      <c r="F76" s="34"/>
      <c r="G76" s="34"/>
      <c r="I76" s="38"/>
      <c r="J76" s="38"/>
    </row>
    <row r="77" spans="1:243" ht="78.75" x14ac:dyDescent="0.25">
      <c r="A77" s="36" t="s">
        <v>132</v>
      </c>
      <c r="B77" s="32" t="s">
        <v>131</v>
      </c>
      <c r="C77" s="33">
        <v>21.6</v>
      </c>
      <c r="D77" s="33"/>
      <c r="E77" s="33"/>
      <c r="F77" s="34"/>
      <c r="G77" s="34"/>
      <c r="I77" s="38"/>
      <c r="J77" s="38"/>
    </row>
    <row r="78" spans="1:243" ht="47.25" x14ac:dyDescent="0.25">
      <c r="A78" s="48" t="s">
        <v>133</v>
      </c>
      <c r="B78" s="32" t="s">
        <v>134</v>
      </c>
      <c r="C78" s="33">
        <v>18971</v>
      </c>
      <c r="D78" s="33">
        <v>20300</v>
      </c>
      <c r="E78" s="33">
        <v>20300</v>
      </c>
      <c r="F78" s="34"/>
      <c r="G78" s="34"/>
    </row>
    <row r="79" spans="1:243" ht="47.25" x14ac:dyDescent="0.25">
      <c r="A79" s="48" t="s">
        <v>135</v>
      </c>
      <c r="B79" s="32" t="s">
        <v>136</v>
      </c>
      <c r="C79" s="33">
        <v>2000</v>
      </c>
      <c r="D79" s="33">
        <v>1800</v>
      </c>
      <c r="E79" s="33">
        <v>1800</v>
      </c>
      <c r="F79" s="34"/>
      <c r="G79" s="34"/>
    </row>
    <row r="80" spans="1:243" ht="78.75" x14ac:dyDescent="0.25">
      <c r="A80" s="48" t="s">
        <v>137</v>
      </c>
      <c r="B80" s="50" t="s">
        <v>138</v>
      </c>
      <c r="C80" s="33">
        <v>3200</v>
      </c>
      <c r="D80" s="33">
        <v>620.6</v>
      </c>
      <c r="E80" s="33">
        <v>620.6</v>
      </c>
      <c r="F80" s="34"/>
      <c r="G80" s="34"/>
    </row>
    <row r="81" spans="1:9" ht="47.25" x14ac:dyDescent="0.25">
      <c r="A81" s="48" t="s">
        <v>139</v>
      </c>
      <c r="B81" s="50" t="s">
        <v>140</v>
      </c>
      <c r="C81" s="33">
        <v>7800</v>
      </c>
      <c r="D81" s="33"/>
      <c r="E81" s="33"/>
      <c r="F81" s="34"/>
      <c r="G81" s="34"/>
    </row>
    <row r="82" spans="1:9" x14ac:dyDescent="0.25">
      <c r="A82" s="22" t="s">
        <v>141</v>
      </c>
      <c r="B82" s="23" t="s">
        <v>142</v>
      </c>
      <c r="C82" s="52">
        <f>SUM(C83:C125)</f>
        <v>12130.3</v>
      </c>
      <c r="D82" s="52">
        <f>SUM(D89:D123)</f>
        <v>4429.3</v>
      </c>
      <c r="E82" s="52">
        <f>SUM(E89:E123)</f>
        <v>5853.8</v>
      </c>
      <c r="F82" s="53"/>
      <c r="G82" s="53"/>
    </row>
    <row r="83" spans="1:9" ht="78.75" x14ac:dyDescent="0.25">
      <c r="A83" s="36" t="s">
        <v>143</v>
      </c>
      <c r="B83" s="32" t="s">
        <v>144</v>
      </c>
      <c r="C83" s="54">
        <v>13.6</v>
      </c>
      <c r="D83" s="52"/>
      <c r="E83" s="52"/>
      <c r="F83" s="53"/>
      <c r="G83" s="53"/>
    </row>
    <row r="84" spans="1:9" ht="78.75" x14ac:dyDescent="0.25">
      <c r="A84" s="36" t="s">
        <v>145</v>
      </c>
      <c r="B84" s="32" t="s">
        <v>144</v>
      </c>
      <c r="C84" s="54">
        <v>11</v>
      </c>
      <c r="D84" s="52"/>
      <c r="E84" s="52"/>
      <c r="F84" s="53"/>
      <c r="G84" s="53"/>
    </row>
    <row r="85" spans="1:9" ht="94.5" x14ac:dyDescent="0.25">
      <c r="A85" s="36" t="s">
        <v>146</v>
      </c>
      <c r="B85" s="50" t="s">
        <v>147</v>
      </c>
      <c r="C85" s="54">
        <v>20.5</v>
      </c>
      <c r="D85" s="52"/>
      <c r="E85" s="52"/>
      <c r="F85" s="53"/>
      <c r="G85" s="53"/>
    </row>
    <row r="86" spans="1:9" ht="94.5" x14ac:dyDescent="0.25">
      <c r="A86" s="36" t="s">
        <v>148</v>
      </c>
      <c r="B86" s="50" t="s">
        <v>147</v>
      </c>
      <c r="C86" s="54">
        <v>58.4</v>
      </c>
      <c r="D86" s="52"/>
      <c r="E86" s="52"/>
      <c r="F86" s="53"/>
      <c r="G86" s="53"/>
    </row>
    <row r="87" spans="1:9" ht="68.25" customHeight="1" x14ac:dyDescent="0.25">
      <c r="A87" s="55" t="s">
        <v>149</v>
      </c>
      <c r="B87" s="56" t="s">
        <v>150</v>
      </c>
      <c r="C87" s="54">
        <v>2.9</v>
      </c>
      <c r="D87" s="52"/>
      <c r="E87" s="52"/>
      <c r="F87" s="53"/>
      <c r="G87" s="53"/>
    </row>
    <row r="88" spans="1:9" ht="72" customHeight="1" x14ac:dyDescent="0.25">
      <c r="A88" s="55" t="s">
        <v>151</v>
      </c>
      <c r="B88" s="56" t="s">
        <v>152</v>
      </c>
      <c r="C88" s="54">
        <v>5.4</v>
      </c>
      <c r="D88" s="52"/>
      <c r="E88" s="52"/>
      <c r="F88" s="53"/>
      <c r="G88" s="53"/>
    </row>
    <row r="89" spans="1:9" ht="63" x14ac:dyDescent="0.25">
      <c r="A89" s="48" t="s">
        <v>153</v>
      </c>
      <c r="B89" s="32" t="s">
        <v>154</v>
      </c>
      <c r="C89" s="54">
        <v>0</v>
      </c>
      <c r="D89" s="54">
        <v>20</v>
      </c>
      <c r="E89" s="54">
        <v>20</v>
      </c>
      <c r="F89" s="57"/>
      <c r="G89" s="57"/>
    </row>
    <row r="90" spans="1:9" ht="63" x14ac:dyDescent="0.25">
      <c r="A90" s="48" t="s">
        <v>155</v>
      </c>
      <c r="B90" s="32" t="s">
        <v>154</v>
      </c>
      <c r="C90" s="54">
        <v>15</v>
      </c>
      <c r="D90" s="54"/>
      <c r="E90" s="54"/>
      <c r="F90" s="57"/>
      <c r="G90" s="57"/>
    </row>
    <row r="91" spans="1:9" ht="63" x14ac:dyDescent="0.25">
      <c r="A91" s="48" t="s">
        <v>156</v>
      </c>
      <c r="B91" s="32" t="s">
        <v>154</v>
      </c>
      <c r="C91" s="54">
        <v>0</v>
      </c>
      <c r="D91" s="54">
        <v>25</v>
      </c>
      <c r="E91" s="54">
        <v>25</v>
      </c>
      <c r="F91" s="57"/>
      <c r="G91" s="57"/>
      <c r="I91" s="58"/>
    </row>
    <row r="92" spans="1:9" ht="78.75" x14ac:dyDescent="0.25">
      <c r="A92" s="55" t="s">
        <v>157</v>
      </c>
      <c r="B92" s="56" t="s">
        <v>158</v>
      </c>
      <c r="C92" s="54">
        <v>3</v>
      </c>
      <c r="D92" s="54"/>
      <c r="E92" s="54"/>
      <c r="F92" s="57"/>
      <c r="G92" s="57"/>
      <c r="I92" s="58"/>
    </row>
    <row r="93" spans="1:9" ht="78.75" x14ac:dyDescent="0.25">
      <c r="A93" s="55" t="s">
        <v>159</v>
      </c>
      <c r="B93" s="56" t="s">
        <v>160</v>
      </c>
      <c r="C93" s="54">
        <v>25</v>
      </c>
      <c r="D93" s="54"/>
      <c r="E93" s="54"/>
      <c r="F93" s="57"/>
      <c r="G93" s="57"/>
      <c r="I93" s="58"/>
    </row>
    <row r="94" spans="1:9" ht="78.75" x14ac:dyDescent="0.25">
      <c r="A94" s="59" t="s">
        <v>161</v>
      </c>
      <c r="B94" s="56" t="s">
        <v>162</v>
      </c>
      <c r="C94" s="54">
        <v>3.3</v>
      </c>
      <c r="D94" s="54"/>
      <c r="E94" s="54"/>
      <c r="F94" s="57"/>
      <c r="G94" s="57"/>
      <c r="I94" s="58"/>
    </row>
    <row r="95" spans="1:9" ht="94.5" x14ac:dyDescent="0.25">
      <c r="A95" s="59" t="s">
        <v>163</v>
      </c>
      <c r="B95" s="56" t="s">
        <v>164</v>
      </c>
      <c r="C95" s="54">
        <v>215.1</v>
      </c>
      <c r="D95" s="54"/>
      <c r="E95" s="54"/>
      <c r="F95" s="57"/>
      <c r="G95" s="57"/>
      <c r="I95" s="58"/>
    </row>
    <row r="96" spans="1:9" ht="104.25" customHeight="1" x14ac:dyDescent="0.25">
      <c r="A96" s="59" t="s">
        <v>165</v>
      </c>
      <c r="B96" s="56" t="s">
        <v>166</v>
      </c>
      <c r="C96" s="54">
        <v>41.4</v>
      </c>
      <c r="D96" s="54"/>
      <c r="E96" s="54"/>
      <c r="F96" s="57"/>
      <c r="G96" s="57"/>
      <c r="I96" s="58"/>
    </row>
    <row r="97" spans="1:9" ht="96.75" customHeight="1" x14ac:dyDescent="0.25">
      <c r="A97" s="59" t="s">
        <v>167</v>
      </c>
      <c r="B97" s="56" t="s">
        <v>168</v>
      </c>
      <c r="C97" s="54">
        <v>15</v>
      </c>
      <c r="D97" s="54"/>
      <c r="E97" s="54"/>
      <c r="F97" s="57"/>
      <c r="G97" s="57"/>
      <c r="I97" s="58"/>
    </row>
    <row r="98" spans="1:9" ht="78.75" x14ac:dyDescent="0.25">
      <c r="A98" s="59" t="s">
        <v>169</v>
      </c>
      <c r="B98" s="56" t="s">
        <v>170</v>
      </c>
      <c r="C98" s="54">
        <v>3.8</v>
      </c>
      <c r="D98" s="54"/>
      <c r="E98" s="54"/>
      <c r="F98" s="57"/>
      <c r="G98" s="57"/>
      <c r="I98" s="58"/>
    </row>
    <row r="99" spans="1:9" ht="110.25" x14ac:dyDescent="0.25">
      <c r="A99" s="55" t="s">
        <v>171</v>
      </c>
      <c r="B99" s="56" t="s">
        <v>172</v>
      </c>
      <c r="C99" s="54">
        <v>1</v>
      </c>
      <c r="D99" s="54"/>
      <c r="E99" s="54"/>
      <c r="F99" s="57"/>
      <c r="G99" s="57"/>
      <c r="I99" s="58"/>
    </row>
    <row r="100" spans="1:9" ht="78.75" x14ac:dyDescent="0.25">
      <c r="A100" s="48" t="s">
        <v>173</v>
      </c>
      <c r="B100" s="32" t="s">
        <v>174</v>
      </c>
      <c r="C100" s="54">
        <v>133.4</v>
      </c>
      <c r="D100" s="54"/>
      <c r="E100" s="54"/>
      <c r="F100" s="57"/>
      <c r="G100" s="57"/>
      <c r="I100" s="58"/>
    </row>
    <row r="101" spans="1:9" ht="78.75" x14ac:dyDescent="0.25">
      <c r="A101" s="48" t="s">
        <v>175</v>
      </c>
      <c r="B101" s="32" t="s">
        <v>174</v>
      </c>
      <c r="C101" s="54">
        <v>0</v>
      </c>
      <c r="D101" s="54">
        <v>308</v>
      </c>
      <c r="E101" s="54">
        <v>308</v>
      </c>
      <c r="F101" s="57"/>
      <c r="G101" s="57"/>
    </row>
    <row r="102" spans="1:9" ht="78.75" x14ac:dyDescent="0.25">
      <c r="A102" s="48" t="s">
        <v>176</v>
      </c>
      <c r="B102" s="32" t="s">
        <v>177</v>
      </c>
      <c r="C102" s="54">
        <v>19.399999999999999</v>
      </c>
      <c r="D102" s="54"/>
      <c r="E102" s="54"/>
      <c r="F102" s="57"/>
      <c r="G102" s="57"/>
    </row>
    <row r="103" spans="1:9" ht="78.75" x14ac:dyDescent="0.25">
      <c r="A103" s="48" t="s">
        <v>178</v>
      </c>
      <c r="B103" s="32" t="s">
        <v>177</v>
      </c>
      <c r="C103" s="54">
        <v>190.7</v>
      </c>
      <c r="D103" s="54"/>
      <c r="E103" s="54"/>
      <c r="F103" s="57"/>
      <c r="G103" s="57"/>
    </row>
    <row r="104" spans="1:9" ht="78.75" x14ac:dyDescent="0.25">
      <c r="A104" s="48" t="s">
        <v>179</v>
      </c>
      <c r="B104" s="32" t="s">
        <v>177</v>
      </c>
      <c r="C104" s="54">
        <v>0</v>
      </c>
      <c r="D104" s="54">
        <v>20</v>
      </c>
      <c r="E104" s="54">
        <v>20</v>
      </c>
      <c r="F104" s="57"/>
      <c r="G104" s="57"/>
    </row>
    <row r="105" spans="1:9" ht="47.25" x14ac:dyDescent="0.25">
      <c r="A105" s="59" t="s">
        <v>180</v>
      </c>
      <c r="B105" s="56" t="s">
        <v>181</v>
      </c>
      <c r="C105" s="54">
        <v>28</v>
      </c>
      <c r="D105" s="54"/>
      <c r="E105" s="54"/>
      <c r="F105" s="57"/>
      <c r="G105" s="57"/>
    </row>
    <row r="106" spans="1:9" ht="63" x14ac:dyDescent="0.25">
      <c r="A106" s="59" t="s">
        <v>182</v>
      </c>
      <c r="B106" s="56" t="s">
        <v>183</v>
      </c>
      <c r="C106" s="54">
        <v>5.4</v>
      </c>
      <c r="D106" s="54"/>
      <c r="E106" s="54"/>
      <c r="F106" s="57"/>
      <c r="G106" s="57"/>
    </row>
    <row r="107" spans="1:9" ht="63" x14ac:dyDescent="0.25">
      <c r="A107" s="59" t="s">
        <v>184</v>
      </c>
      <c r="B107" s="56" t="s">
        <v>183</v>
      </c>
      <c r="C107" s="54">
        <v>3.7</v>
      </c>
      <c r="D107" s="54"/>
      <c r="E107" s="54"/>
      <c r="F107" s="57"/>
      <c r="G107" s="57"/>
    </row>
    <row r="108" spans="1:9" ht="78.75" x14ac:dyDescent="0.25">
      <c r="A108" s="48" t="s">
        <v>185</v>
      </c>
      <c r="B108" s="32" t="s">
        <v>186</v>
      </c>
      <c r="C108" s="54">
        <v>2300</v>
      </c>
      <c r="D108" s="54">
        <v>2300</v>
      </c>
      <c r="E108" s="54">
        <v>3300</v>
      </c>
      <c r="F108" s="57"/>
      <c r="G108" s="57"/>
    </row>
    <row r="109" spans="1:9" ht="47.25" x14ac:dyDescent="0.25">
      <c r="A109" s="59" t="s">
        <v>187</v>
      </c>
      <c r="B109" s="56" t="s">
        <v>188</v>
      </c>
      <c r="C109" s="54">
        <v>110.1</v>
      </c>
      <c r="D109" s="54"/>
      <c r="E109" s="54"/>
      <c r="F109" s="57"/>
      <c r="G109" s="57"/>
    </row>
    <row r="110" spans="1:9" ht="141.75" x14ac:dyDescent="0.25">
      <c r="A110" s="59" t="s">
        <v>189</v>
      </c>
      <c r="B110" s="56" t="s">
        <v>190</v>
      </c>
      <c r="C110" s="54">
        <v>11.1</v>
      </c>
      <c r="D110" s="54"/>
      <c r="E110" s="54"/>
      <c r="F110" s="57"/>
      <c r="G110" s="57"/>
    </row>
    <row r="111" spans="1:9" ht="47.25" x14ac:dyDescent="0.25">
      <c r="A111" s="59" t="s">
        <v>191</v>
      </c>
      <c r="B111" s="56" t="s">
        <v>192</v>
      </c>
      <c r="C111" s="54">
        <v>39.700000000000003</v>
      </c>
      <c r="D111" s="54"/>
      <c r="E111" s="54"/>
      <c r="F111" s="57"/>
      <c r="G111" s="57"/>
    </row>
    <row r="112" spans="1:9" ht="63" x14ac:dyDescent="0.25">
      <c r="A112" s="48" t="s">
        <v>193</v>
      </c>
      <c r="B112" s="32" t="s">
        <v>194</v>
      </c>
      <c r="C112" s="54">
        <v>2.9</v>
      </c>
      <c r="D112" s="54"/>
      <c r="E112" s="54"/>
      <c r="F112" s="57"/>
      <c r="G112" s="57"/>
    </row>
    <row r="113" spans="1:244" ht="63" x14ac:dyDescent="0.25">
      <c r="A113" s="48" t="s">
        <v>195</v>
      </c>
      <c r="B113" s="32" t="s">
        <v>194</v>
      </c>
      <c r="C113" s="54">
        <v>6.5</v>
      </c>
      <c r="D113" s="54"/>
      <c r="E113" s="54"/>
      <c r="F113" s="57"/>
      <c r="G113" s="57"/>
    </row>
    <row r="114" spans="1:244" ht="63" x14ac:dyDescent="0.25">
      <c r="A114" s="48" t="s">
        <v>196</v>
      </c>
      <c r="B114" s="32" t="s">
        <v>194</v>
      </c>
      <c r="C114" s="54">
        <v>19.7</v>
      </c>
      <c r="D114" s="54"/>
      <c r="E114" s="54"/>
      <c r="F114" s="57"/>
      <c r="G114" s="57"/>
    </row>
    <row r="115" spans="1:244" ht="63" x14ac:dyDescent="0.25">
      <c r="A115" s="48" t="s">
        <v>197</v>
      </c>
      <c r="B115" s="32" t="s">
        <v>194</v>
      </c>
      <c r="C115" s="54">
        <v>305.3</v>
      </c>
      <c r="D115" s="54"/>
      <c r="E115" s="54"/>
      <c r="F115" s="57"/>
      <c r="G115" s="57"/>
    </row>
    <row r="116" spans="1:244" ht="63" x14ac:dyDescent="0.25">
      <c r="A116" s="48" t="s">
        <v>198</v>
      </c>
      <c r="B116" s="32" t="s">
        <v>194</v>
      </c>
      <c r="C116" s="54">
        <v>3125.6</v>
      </c>
      <c r="D116" s="54">
        <v>1589.6</v>
      </c>
      <c r="E116" s="54">
        <v>2014.1</v>
      </c>
      <c r="F116" s="57"/>
      <c r="G116" s="57"/>
    </row>
    <row r="117" spans="1:244" ht="63" x14ac:dyDescent="0.25">
      <c r="A117" s="48" t="s">
        <v>199</v>
      </c>
      <c r="B117" s="32" t="s">
        <v>194</v>
      </c>
      <c r="C117" s="54">
        <v>5000</v>
      </c>
      <c r="D117" s="54"/>
      <c r="E117" s="54"/>
      <c r="F117" s="57"/>
      <c r="G117" s="57"/>
    </row>
    <row r="118" spans="1:244" ht="63" x14ac:dyDescent="0.25">
      <c r="A118" s="48" t="s">
        <v>200</v>
      </c>
      <c r="B118" s="32" t="s">
        <v>194</v>
      </c>
      <c r="C118" s="54">
        <v>20</v>
      </c>
      <c r="D118" s="54"/>
      <c r="E118" s="54"/>
      <c r="F118" s="57"/>
      <c r="G118" s="57"/>
    </row>
    <row r="119" spans="1:244" ht="63" x14ac:dyDescent="0.25">
      <c r="A119" s="48" t="s">
        <v>201</v>
      </c>
      <c r="B119" s="32" t="s">
        <v>194</v>
      </c>
      <c r="C119" s="54">
        <v>90</v>
      </c>
      <c r="D119" s="54"/>
      <c r="E119" s="54"/>
      <c r="F119" s="57"/>
      <c r="G119" s="57"/>
    </row>
    <row r="120" spans="1:244" ht="63" x14ac:dyDescent="0.25">
      <c r="A120" s="48" t="s">
        <v>202</v>
      </c>
      <c r="B120" s="32" t="s">
        <v>194</v>
      </c>
      <c r="C120" s="54">
        <v>3.4</v>
      </c>
      <c r="D120" s="54"/>
      <c r="E120" s="54"/>
      <c r="F120" s="57"/>
      <c r="G120" s="57"/>
    </row>
    <row r="121" spans="1:244" ht="63" x14ac:dyDescent="0.25">
      <c r="A121" s="48" t="s">
        <v>203</v>
      </c>
      <c r="B121" s="32" t="s">
        <v>194</v>
      </c>
      <c r="C121" s="54">
        <v>99.1</v>
      </c>
      <c r="D121" s="54"/>
      <c r="E121" s="54"/>
      <c r="F121" s="57"/>
      <c r="G121" s="57"/>
    </row>
    <row r="122" spans="1:244" ht="78.75" x14ac:dyDescent="0.25">
      <c r="A122" s="48" t="s">
        <v>204</v>
      </c>
      <c r="B122" s="32" t="s">
        <v>205</v>
      </c>
      <c r="C122" s="54">
        <v>131.4</v>
      </c>
      <c r="D122" s="54"/>
      <c r="E122" s="54"/>
      <c r="F122" s="57"/>
      <c r="G122" s="57"/>
    </row>
    <row r="123" spans="1:244" ht="63" x14ac:dyDescent="0.25">
      <c r="A123" s="48" t="s">
        <v>206</v>
      </c>
      <c r="B123" s="32" t="s">
        <v>207</v>
      </c>
      <c r="C123" s="54">
        <v>0</v>
      </c>
      <c r="D123" s="54">
        <v>166.7</v>
      </c>
      <c r="E123" s="54">
        <v>166.7</v>
      </c>
      <c r="F123" s="57"/>
      <c r="G123" s="57"/>
    </row>
    <row r="124" spans="1:244" ht="63" x14ac:dyDescent="0.25">
      <c r="A124" s="48" t="s">
        <v>208</v>
      </c>
      <c r="B124" s="32" t="s">
        <v>207</v>
      </c>
      <c r="C124" s="54">
        <v>6.5</v>
      </c>
      <c r="D124" s="54"/>
      <c r="E124" s="54"/>
      <c r="F124" s="57"/>
      <c r="G124" s="57"/>
    </row>
    <row r="125" spans="1:244" ht="63" x14ac:dyDescent="0.25">
      <c r="A125" s="48" t="s">
        <v>209</v>
      </c>
      <c r="B125" s="32" t="s">
        <v>207</v>
      </c>
      <c r="C125" s="54">
        <v>44</v>
      </c>
      <c r="D125" s="54"/>
      <c r="E125" s="54"/>
      <c r="F125" s="57"/>
      <c r="G125" s="57"/>
    </row>
    <row r="126" spans="1:244" s="61" customFormat="1" x14ac:dyDescent="0.25">
      <c r="A126" s="22" t="s">
        <v>210</v>
      </c>
      <c r="B126" s="23" t="s">
        <v>211</v>
      </c>
      <c r="C126" s="24">
        <f t="shared" ref="C126:E126" si="20">C127</f>
        <v>597.70000000000005</v>
      </c>
      <c r="D126" s="24">
        <f t="shared" si="20"/>
        <v>4525.3</v>
      </c>
      <c r="E126" s="24">
        <f t="shared" si="20"/>
        <v>4525.3</v>
      </c>
      <c r="F126" s="25"/>
      <c r="G126" s="25"/>
      <c r="H126" s="26"/>
      <c r="I126" s="26"/>
      <c r="J126" s="26"/>
      <c r="K126" s="60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</row>
    <row r="127" spans="1:244" s="61" customFormat="1" x14ac:dyDescent="0.25">
      <c r="A127" s="48" t="s">
        <v>212</v>
      </c>
      <c r="B127" s="32" t="s">
        <v>213</v>
      </c>
      <c r="C127" s="33">
        <v>597.70000000000005</v>
      </c>
      <c r="D127" s="33">
        <v>4525.3</v>
      </c>
      <c r="E127" s="33">
        <v>4525.3</v>
      </c>
      <c r="F127" s="34"/>
      <c r="G127" s="34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</row>
    <row r="128" spans="1:244" s="61" customFormat="1" x14ac:dyDescent="0.25">
      <c r="A128" s="46" t="s">
        <v>214</v>
      </c>
      <c r="B128" s="47"/>
      <c r="C128" s="24">
        <f>C126+C82+C73+C58+C53+C44</f>
        <v>161182.9</v>
      </c>
      <c r="D128" s="24">
        <f>D126+D82+D73+D58+D53+D44</f>
        <v>150750.20000000001</v>
      </c>
      <c r="E128" s="24">
        <f>E126+E82+E73+E58+E53+E44</f>
        <v>151879.29999999999</v>
      </c>
      <c r="F128" s="25"/>
      <c r="G128" s="25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</row>
    <row r="129" spans="1:244" s="61" customFormat="1" x14ac:dyDescent="0.25">
      <c r="A129" s="22" t="s">
        <v>215</v>
      </c>
      <c r="B129" s="62" t="s">
        <v>216</v>
      </c>
      <c r="C129" s="24">
        <f>C128+C43</f>
        <v>1736993.9999999998</v>
      </c>
      <c r="D129" s="24">
        <f>D128+D43</f>
        <v>1750703.2999999998</v>
      </c>
      <c r="E129" s="24">
        <f>E128+E43</f>
        <v>1801690.1999999997</v>
      </c>
      <c r="F129" s="25"/>
      <c r="G129" s="25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</row>
    <row r="130" spans="1:244" s="61" customFormat="1" ht="31.5" x14ac:dyDescent="0.25">
      <c r="A130" s="22" t="s">
        <v>217</v>
      </c>
      <c r="B130" s="62" t="s">
        <v>218</v>
      </c>
      <c r="C130" s="24">
        <f>C131+C135+C187+C231</f>
        <v>3855350.399999999</v>
      </c>
      <c r="D130" s="24">
        <f>D131+D135+D187+D231</f>
        <v>4176568.3999999994</v>
      </c>
      <c r="E130" s="24">
        <f>E131+E135+E187+E231</f>
        <v>3315933.4000000004</v>
      </c>
      <c r="F130" s="25"/>
      <c r="G130" s="25"/>
      <c r="H130" s="26"/>
      <c r="I130" s="26"/>
      <c r="J130" s="60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</row>
    <row r="131" spans="1:244" s="61" customFormat="1" x14ac:dyDescent="0.25">
      <c r="A131" s="22" t="s">
        <v>219</v>
      </c>
      <c r="B131" s="62" t="s">
        <v>220</v>
      </c>
      <c r="C131" s="24">
        <f>C132+C133+C134</f>
        <v>528016.69999999995</v>
      </c>
      <c r="D131" s="24">
        <f t="shared" ref="D131" si="21">D132+D133+D134</f>
        <v>144127</v>
      </c>
      <c r="E131" s="24">
        <f>E132+E133+E134</f>
        <v>150728.4</v>
      </c>
      <c r="F131" s="25"/>
      <c r="G131" s="25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</row>
    <row r="132" spans="1:244" s="61" customFormat="1" ht="31.5" x14ac:dyDescent="0.25">
      <c r="A132" s="20" t="s">
        <v>221</v>
      </c>
      <c r="B132" s="32" t="s">
        <v>222</v>
      </c>
      <c r="C132" s="33">
        <v>248026</v>
      </c>
      <c r="D132" s="33">
        <v>100657</v>
      </c>
      <c r="E132" s="33">
        <v>105306</v>
      </c>
      <c r="F132" s="34"/>
      <c r="G132" s="34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</row>
    <row r="133" spans="1:244" s="61" customFormat="1" ht="31.5" x14ac:dyDescent="0.25">
      <c r="A133" s="20" t="s">
        <v>223</v>
      </c>
      <c r="B133" s="32" t="s">
        <v>224</v>
      </c>
      <c r="C133" s="33">
        <v>182575.5</v>
      </c>
      <c r="D133" s="33">
        <v>0</v>
      </c>
      <c r="E133" s="33">
        <v>0</v>
      </c>
      <c r="F133" s="34"/>
      <c r="G133" s="34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</row>
    <row r="134" spans="1:244" s="61" customFormat="1" ht="47.25" x14ac:dyDescent="0.25">
      <c r="A134" s="20" t="s">
        <v>225</v>
      </c>
      <c r="B134" s="32" t="s">
        <v>226</v>
      </c>
      <c r="C134" s="33">
        <v>97415.2</v>
      </c>
      <c r="D134" s="33">
        <v>43470</v>
      </c>
      <c r="E134" s="33">
        <v>45422.400000000001</v>
      </c>
      <c r="F134" s="34"/>
      <c r="G134" s="34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</row>
    <row r="135" spans="1:244" s="61" customFormat="1" ht="31.5" x14ac:dyDescent="0.25">
      <c r="A135" s="22" t="s">
        <v>227</v>
      </c>
      <c r="B135" s="23" t="s">
        <v>228</v>
      </c>
      <c r="C135" s="24">
        <f>SUM(C136:C186)</f>
        <v>600054.00000000012</v>
      </c>
      <c r="D135" s="24">
        <f t="shared" ref="D135:E135" si="22">SUM(D136:D186)</f>
        <v>1281616.0000000002</v>
      </c>
      <c r="E135" s="24">
        <f t="shared" si="22"/>
        <v>385582.6999999999</v>
      </c>
      <c r="F135" s="25"/>
      <c r="G135" s="25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</row>
    <row r="136" spans="1:244" s="61" customFormat="1" ht="63" x14ac:dyDescent="0.25">
      <c r="A136" s="20" t="s">
        <v>229</v>
      </c>
      <c r="B136" s="32" t="s">
        <v>230</v>
      </c>
      <c r="C136" s="33">
        <v>135889.9</v>
      </c>
      <c r="D136" s="33">
        <v>105764.5</v>
      </c>
      <c r="E136" s="33">
        <v>88170.7</v>
      </c>
      <c r="F136" s="34"/>
      <c r="G136" s="34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</row>
    <row r="137" spans="1:244" s="61" customFormat="1" ht="78.75" x14ac:dyDescent="0.25">
      <c r="A137" s="20" t="s">
        <v>229</v>
      </c>
      <c r="B137" s="32" t="s">
        <v>231</v>
      </c>
      <c r="C137" s="33">
        <v>0</v>
      </c>
      <c r="D137" s="33"/>
      <c r="E137" s="33"/>
      <c r="F137" s="34"/>
      <c r="G137" s="34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</row>
    <row r="138" spans="1:244" s="61" customFormat="1" ht="63" x14ac:dyDescent="0.25">
      <c r="A138" s="20" t="s">
        <v>232</v>
      </c>
      <c r="B138" s="27" t="s">
        <v>233</v>
      </c>
      <c r="C138" s="33">
        <v>5371</v>
      </c>
      <c r="D138" s="33"/>
      <c r="E138" s="33"/>
      <c r="F138" s="34"/>
      <c r="G138" s="34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</row>
    <row r="139" spans="1:244" s="61" customFormat="1" ht="63" x14ac:dyDescent="0.25">
      <c r="A139" s="20" t="s">
        <v>234</v>
      </c>
      <c r="B139" s="27" t="s">
        <v>233</v>
      </c>
      <c r="C139" s="33">
        <v>0</v>
      </c>
      <c r="D139" s="33">
        <v>5371</v>
      </c>
      <c r="E139" s="33">
        <v>5371</v>
      </c>
      <c r="F139" s="34"/>
      <c r="G139" s="34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</row>
    <row r="140" spans="1:244" s="61" customFormat="1" ht="94.5" x14ac:dyDescent="0.25">
      <c r="A140" s="63" t="s">
        <v>235</v>
      </c>
      <c r="B140" s="27" t="s">
        <v>236</v>
      </c>
      <c r="C140" s="33">
        <v>65486.5</v>
      </c>
      <c r="D140" s="33">
        <v>0</v>
      </c>
      <c r="E140" s="33">
        <v>0</v>
      </c>
      <c r="F140" s="34"/>
      <c r="G140" s="34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</row>
    <row r="141" spans="1:244" s="61" customFormat="1" ht="78.75" x14ac:dyDescent="0.25">
      <c r="A141" s="63" t="s">
        <v>237</v>
      </c>
      <c r="B141" s="27" t="s">
        <v>238</v>
      </c>
      <c r="C141" s="33">
        <v>16371.6</v>
      </c>
      <c r="D141" s="33">
        <v>0</v>
      </c>
      <c r="E141" s="33">
        <v>8652.5</v>
      </c>
      <c r="F141" s="34"/>
      <c r="G141" s="34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</row>
    <row r="142" spans="1:244" s="61" customFormat="1" ht="126" x14ac:dyDescent="0.25">
      <c r="A142" s="59" t="s">
        <v>239</v>
      </c>
      <c r="B142" s="56" t="s">
        <v>240</v>
      </c>
      <c r="C142" s="33">
        <v>2822.8</v>
      </c>
      <c r="D142" s="33"/>
      <c r="E142" s="33"/>
      <c r="F142" s="34"/>
      <c r="G142" s="34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</row>
    <row r="143" spans="1:244" s="61" customFormat="1" ht="63" x14ac:dyDescent="0.25">
      <c r="A143" s="20" t="s">
        <v>241</v>
      </c>
      <c r="B143" s="32" t="s">
        <v>242</v>
      </c>
      <c r="C143" s="33">
        <v>6204</v>
      </c>
      <c r="D143" s="33">
        <v>6204</v>
      </c>
      <c r="E143" s="33">
        <v>6190.8</v>
      </c>
      <c r="F143" s="34"/>
      <c r="G143" s="34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</row>
    <row r="144" spans="1:244" s="61" customFormat="1" ht="47.25" x14ac:dyDescent="0.25">
      <c r="A144" s="20" t="s">
        <v>243</v>
      </c>
      <c r="B144" s="32" t="s">
        <v>244</v>
      </c>
      <c r="C144" s="33">
        <v>6777.5</v>
      </c>
      <c r="D144" s="33">
        <v>40581.9</v>
      </c>
      <c r="E144" s="33">
        <v>30258.6</v>
      </c>
      <c r="F144" s="34"/>
      <c r="G144" s="34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</row>
    <row r="145" spans="1:244" s="61" customFormat="1" ht="31.5" x14ac:dyDescent="0.25">
      <c r="A145" s="20" t="s">
        <v>245</v>
      </c>
      <c r="B145" s="32" t="s">
        <v>246</v>
      </c>
      <c r="C145" s="33">
        <v>41666.699999999997</v>
      </c>
      <c r="D145" s="33">
        <v>0</v>
      </c>
      <c r="E145" s="33">
        <v>0</v>
      </c>
      <c r="F145" s="34"/>
      <c r="G145" s="34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</row>
    <row r="146" spans="1:244" s="61" customFormat="1" ht="63" x14ac:dyDescent="0.25">
      <c r="A146" s="20" t="s">
        <v>247</v>
      </c>
      <c r="B146" s="32" t="s">
        <v>248</v>
      </c>
      <c r="C146" s="33">
        <v>37709.300000000003</v>
      </c>
      <c r="D146" s="33"/>
      <c r="E146" s="33"/>
      <c r="F146" s="34"/>
      <c r="G146" s="34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</row>
    <row r="147" spans="1:244" s="61" customFormat="1" ht="47.25" x14ac:dyDescent="0.25">
      <c r="A147" s="20" t="s">
        <v>249</v>
      </c>
      <c r="B147" s="27" t="s">
        <v>250</v>
      </c>
      <c r="C147" s="33">
        <v>3360.8</v>
      </c>
      <c r="D147" s="33">
        <v>0</v>
      </c>
      <c r="E147" s="33">
        <v>0</v>
      </c>
      <c r="F147" s="34"/>
      <c r="G147" s="34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</row>
    <row r="148" spans="1:244" s="61" customFormat="1" ht="94.5" x14ac:dyDescent="0.25">
      <c r="A148" s="20" t="s">
        <v>251</v>
      </c>
      <c r="B148" s="27" t="s">
        <v>252</v>
      </c>
      <c r="C148" s="33">
        <v>690.1</v>
      </c>
      <c r="D148" s="33">
        <v>993.3</v>
      </c>
      <c r="E148" s="33">
        <v>988.5</v>
      </c>
      <c r="F148" s="34"/>
      <c r="G148" s="34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</row>
    <row r="149" spans="1:244" ht="63" x14ac:dyDescent="0.25">
      <c r="A149" s="64" t="s">
        <v>253</v>
      </c>
      <c r="B149" s="65" t="s">
        <v>254</v>
      </c>
      <c r="C149" s="33">
        <v>0</v>
      </c>
      <c r="D149" s="33">
        <v>10508.8</v>
      </c>
      <c r="E149" s="33">
        <v>0</v>
      </c>
      <c r="F149" s="34"/>
      <c r="G149" s="34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</row>
    <row r="150" spans="1:244" ht="47.25" x14ac:dyDescent="0.25">
      <c r="A150" s="64" t="s">
        <v>253</v>
      </c>
      <c r="B150" s="66" t="s">
        <v>255</v>
      </c>
      <c r="C150" s="33">
        <v>0</v>
      </c>
      <c r="D150" s="33">
        <v>0</v>
      </c>
      <c r="E150" s="33">
        <v>3000</v>
      </c>
      <c r="F150" s="34"/>
      <c r="G150" s="34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</row>
    <row r="151" spans="1:244" s="61" customFormat="1" ht="31.5" x14ac:dyDescent="0.25">
      <c r="A151" s="67" t="s">
        <v>256</v>
      </c>
      <c r="B151" s="66" t="s">
        <v>257</v>
      </c>
      <c r="C151" s="33">
        <v>56545.599999999999</v>
      </c>
      <c r="D151" s="33">
        <v>63109.3</v>
      </c>
      <c r="E151" s="33">
        <v>66038.899999999994</v>
      </c>
      <c r="F151" s="34"/>
      <c r="G151" s="34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</row>
    <row r="152" spans="1:244" s="61" customFormat="1" ht="47.25" x14ac:dyDescent="0.25">
      <c r="A152" s="67" t="s">
        <v>256</v>
      </c>
      <c r="B152" s="50" t="s">
        <v>258</v>
      </c>
      <c r="C152" s="33">
        <v>0</v>
      </c>
      <c r="D152" s="33">
        <v>4468.3</v>
      </c>
      <c r="E152" s="33">
        <v>0</v>
      </c>
      <c r="F152" s="34"/>
      <c r="G152" s="34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</row>
    <row r="153" spans="1:244" s="61" customFormat="1" ht="63" x14ac:dyDescent="0.25">
      <c r="A153" s="20" t="s">
        <v>259</v>
      </c>
      <c r="B153" s="50" t="s">
        <v>260</v>
      </c>
      <c r="C153" s="33">
        <v>0</v>
      </c>
      <c r="D153" s="33">
        <v>859000</v>
      </c>
      <c r="E153" s="33"/>
      <c r="F153" s="34"/>
      <c r="G153" s="34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</row>
    <row r="154" spans="1:244" s="61" customFormat="1" ht="47.25" x14ac:dyDescent="0.25">
      <c r="A154" s="20" t="s">
        <v>259</v>
      </c>
      <c r="B154" s="27" t="s">
        <v>261</v>
      </c>
      <c r="C154" s="33">
        <v>43000</v>
      </c>
      <c r="D154" s="33">
        <v>47500</v>
      </c>
      <c r="E154" s="33">
        <v>43000</v>
      </c>
      <c r="F154" s="34"/>
      <c r="G154" s="34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</row>
    <row r="155" spans="1:244" s="61" customFormat="1" ht="63" x14ac:dyDescent="0.25">
      <c r="A155" s="20" t="s">
        <v>259</v>
      </c>
      <c r="B155" s="27" t="s">
        <v>262</v>
      </c>
      <c r="C155" s="33">
        <v>0</v>
      </c>
      <c r="D155" s="33">
        <v>0</v>
      </c>
      <c r="E155" s="33">
        <v>0</v>
      </c>
      <c r="F155" s="34"/>
      <c r="G155" s="34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</row>
    <row r="156" spans="1:244" s="61" customFormat="1" ht="63" x14ac:dyDescent="0.25">
      <c r="A156" s="67" t="s">
        <v>263</v>
      </c>
      <c r="B156" s="27" t="s">
        <v>264</v>
      </c>
      <c r="C156" s="33">
        <v>2200</v>
      </c>
      <c r="D156" s="33">
        <v>225</v>
      </c>
      <c r="E156" s="33">
        <v>225</v>
      </c>
      <c r="F156" s="34"/>
      <c r="G156" s="34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</row>
    <row r="157" spans="1:244" s="61" customFormat="1" ht="47.25" x14ac:dyDescent="0.25">
      <c r="A157" s="67" t="s">
        <v>263</v>
      </c>
      <c r="B157" s="27" t="s">
        <v>265</v>
      </c>
      <c r="C157" s="33">
        <v>15300</v>
      </c>
      <c r="D157" s="33"/>
      <c r="E157" s="33"/>
      <c r="F157" s="34"/>
      <c r="G157" s="34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</row>
    <row r="158" spans="1:244" s="61" customFormat="1" ht="47.25" x14ac:dyDescent="0.25">
      <c r="A158" s="67" t="s">
        <v>263</v>
      </c>
      <c r="B158" s="32" t="s">
        <v>266</v>
      </c>
      <c r="C158" s="33">
        <v>3000</v>
      </c>
      <c r="D158" s="33">
        <v>0</v>
      </c>
      <c r="E158" s="33">
        <v>0</v>
      </c>
      <c r="F158" s="34"/>
      <c r="G158" s="34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</row>
    <row r="159" spans="1:244" s="61" customFormat="1" ht="47.25" x14ac:dyDescent="0.25">
      <c r="A159" s="67" t="s">
        <v>263</v>
      </c>
      <c r="B159" s="32" t="s">
        <v>267</v>
      </c>
      <c r="C159" s="33">
        <v>0</v>
      </c>
      <c r="D159" s="33">
        <v>8217.5</v>
      </c>
      <c r="E159" s="33">
        <v>0</v>
      </c>
      <c r="F159" s="34"/>
      <c r="G159" s="34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</row>
    <row r="160" spans="1:244" s="61" customFormat="1" ht="94.5" x14ac:dyDescent="0.25">
      <c r="A160" s="67" t="s">
        <v>263</v>
      </c>
      <c r="B160" s="27" t="s">
        <v>268</v>
      </c>
      <c r="C160" s="33">
        <v>15000</v>
      </c>
      <c r="D160" s="33">
        <v>23255.8</v>
      </c>
      <c r="E160" s="33">
        <v>23255.8</v>
      </c>
      <c r="F160" s="34"/>
      <c r="G160" s="34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</row>
    <row r="161" spans="1:244" s="61" customFormat="1" ht="78.75" x14ac:dyDescent="0.25">
      <c r="A161" s="67" t="s">
        <v>263</v>
      </c>
      <c r="B161" s="27" t="s">
        <v>269</v>
      </c>
      <c r="C161" s="33">
        <v>6671.4</v>
      </c>
      <c r="D161" s="33">
        <v>0</v>
      </c>
      <c r="E161" s="33">
        <v>0</v>
      </c>
      <c r="F161" s="34"/>
      <c r="G161" s="34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</row>
    <row r="162" spans="1:244" s="61" customFormat="1" ht="31.5" x14ac:dyDescent="0.25">
      <c r="A162" s="67" t="s">
        <v>263</v>
      </c>
      <c r="B162" s="32" t="s">
        <v>270</v>
      </c>
      <c r="C162" s="33">
        <v>1770</v>
      </c>
      <c r="D162" s="33"/>
      <c r="E162" s="33"/>
      <c r="F162" s="34"/>
      <c r="G162" s="34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</row>
    <row r="163" spans="1:244" s="61" customFormat="1" ht="47.25" x14ac:dyDescent="0.25">
      <c r="A163" s="67" t="s">
        <v>263</v>
      </c>
      <c r="B163" s="32" t="s">
        <v>271</v>
      </c>
      <c r="C163" s="33">
        <v>870.1</v>
      </c>
      <c r="D163" s="33">
        <v>0</v>
      </c>
      <c r="E163" s="33">
        <v>0</v>
      </c>
      <c r="F163" s="34"/>
      <c r="G163" s="34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</row>
    <row r="164" spans="1:244" s="61" customFormat="1" ht="47.25" x14ac:dyDescent="0.25">
      <c r="A164" s="67" t="s">
        <v>263</v>
      </c>
      <c r="B164" s="32" t="s">
        <v>272</v>
      </c>
      <c r="C164" s="33">
        <v>0</v>
      </c>
      <c r="D164" s="33">
        <v>0</v>
      </c>
      <c r="E164" s="33">
        <v>0</v>
      </c>
      <c r="F164" s="34"/>
      <c r="G164" s="34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</row>
    <row r="165" spans="1:244" s="61" customFormat="1" ht="63" x14ac:dyDescent="0.25">
      <c r="A165" s="20" t="s">
        <v>273</v>
      </c>
      <c r="B165" s="32" t="s">
        <v>274</v>
      </c>
      <c r="C165" s="33">
        <v>0</v>
      </c>
      <c r="D165" s="33">
        <v>100</v>
      </c>
      <c r="E165" s="33">
        <v>100</v>
      </c>
      <c r="F165" s="34"/>
      <c r="G165" s="34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</row>
    <row r="166" spans="1:244" s="61" customFormat="1" ht="47.25" x14ac:dyDescent="0.25">
      <c r="A166" s="20" t="s">
        <v>273</v>
      </c>
      <c r="B166" s="32" t="s">
        <v>275</v>
      </c>
      <c r="C166" s="33">
        <v>20445.2</v>
      </c>
      <c r="D166" s="33">
        <v>19083</v>
      </c>
      <c r="E166" s="33">
        <v>19083</v>
      </c>
      <c r="F166" s="34"/>
      <c r="G166" s="34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</row>
    <row r="167" spans="1:244" s="61" customFormat="1" ht="63" x14ac:dyDescent="0.25">
      <c r="A167" s="20" t="s">
        <v>276</v>
      </c>
      <c r="B167" s="27" t="s">
        <v>277</v>
      </c>
      <c r="C167" s="33">
        <v>3000</v>
      </c>
      <c r="D167" s="33">
        <v>3000</v>
      </c>
      <c r="E167" s="33">
        <v>3000</v>
      </c>
      <c r="F167" s="34"/>
      <c r="G167" s="34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</row>
    <row r="168" spans="1:244" s="61" customFormat="1" ht="47.25" x14ac:dyDescent="0.25">
      <c r="A168" s="20" t="s">
        <v>276</v>
      </c>
      <c r="B168" s="32" t="s">
        <v>278</v>
      </c>
      <c r="C168" s="33">
        <v>45000</v>
      </c>
      <c r="D168" s="33">
        <v>4000</v>
      </c>
      <c r="E168" s="33">
        <v>4000</v>
      </c>
      <c r="F168" s="34"/>
      <c r="G168" s="34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</row>
    <row r="169" spans="1:244" s="61" customFormat="1" ht="47.25" x14ac:dyDescent="0.25">
      <c r="A169" s="20" t="s">
        <v>276</v>
      </c>
      <c r="B169" s="27" t="s">
        <v>279</v>
      </c>
      <c r="C169" s="33">
        <v>1584.8</v>
      </c>
      <c r="D169" s="33">
        <v>1584.8</v>
      </c>
      <c r="E169" s="33">
        <v>1584.8</v>
      </c>
      <c r="F169" s="34"/>
      <c r="G169" s="34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</row>
    <row r="170" spans="1:244" s="61" customFormat="1" ht="63" x14ac:dyDescent="0.25">
      <c r="A170" s="20" t="s">
        <v>276</v>
      </c>
      <c r="B170" s="32" t="s">
        <v>280</v>
      </c>
      <c r="C170" s="33">
        <v>880.5</v>
      </c>
      <c r="D170" s="33">
        <v>880.5</v>
      </c>
      <c r="E170" s="33">
        <v>880.5</v>
      </c>
      <c r="F170" s="34"/>
      <c r="G170" s="34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</row>
    <row r="171" spans="1:244" s="61" customFormat="1" ht="47.25" x14ac:dyDescent="0.25">
      <c r="A171" s="20" t="s">
        <v>276</v>
      </c>
      <c r="B171" s="27" t="s">
        <v>281</v>
      </c>
      <c r="C171" s="33">
        <v>2027.8</v>
      </c>
      <c r="D171" s="33">
        <v>2027.8</v>
      </c>
      <c r="E171" s="33">
        <v>2030.1</v>
      </c>
      <c r="F171" s="34"/>
      <c r="G171" s="34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</row>
    <row r="172" spans="1:244" s="61" customFormat="1" ht="63" x14ac:dyDescent="0.25">
      <c r="A172" s="20" t="s">
        <v>276</v>
      </c>
      <c r="B172" s="27" t="s">
        <v>282</v>
      </c>
      <c r="C172" s="33">
        <v>1126.9000000000001</v>
      </c>
      <c r="D172" s="33">
        <v>1126.9000000000001</v>
      </c>
      <c r="E172" s="33">
        <v>1126.9000000000001</v>
      </c>
      <c r="F172" s="34"/>
      <c r="G172" s="34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</row>
    <row r="173" spans="1:244" s="61" customFormat="1" ht="63" x14ac:dyDescent="0.25">
      <c r="A173" s="20" t="s">
        <v>276</v>
      </c>
      <c r="B173" s="32" t="s">
        <v>233</v>
      </c>
      <c r="C173" s="33">
        <v>0</v>
      </c>
      <c r="D173" s="33">
        <v>0</v>
      </c>
      <c r="E173" s="33">
        <v>0</v>
      </c>
      <c r="F173" s="34"/>
      <c r="G173" s="34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</row>
    <row r="174" spans="1:244" ht="94.5" x14ac:dyDescent="0.25">
      <c r="A174" s="67" t="s">
        <v>283</v>
      </c>
      <c r="B174" s="32" t="s">
        <v>284</v>
      </c>
      <c r="C174" s="33">
        <v>0</v>
      </c>
      <c r="D174" s="33">
        <v>0</v>
      </c>
      <c r="E174" s="33">
        <v>1125.5999999999999</v>
      </c>
      <c r="F174" s="34"/>
      <c r="G174" s="34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</row>
    <row r="175" spans="1:244" s="61" customFormat="1" ht="31.5" x14ac:dyDescent="0.25">
      <c r="A175" s="67" t="s">
        <v>283</v>
      </c>
      <c r="B175" s="32" t="s">
        <v>285</v>
      </c>
      <c r="C175" s="33">
        <v>21253.1</v>
      </c>
      <c r="D175" s="33">
        <v>21253.1</v>
      </c>
      <c r="E175" s="33">
        <v>21253.1</v>
      </c>
      <c r="F175" s="34"/>
      <c r="G175" s="34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</row>
    <row r="176" spans="1:244" s="30" customFormat="1" ht="63" x14ac:dyDescent="0.25">
      <c r="A176" s="67" t="s">
        <v>283</v>
      </c>
      <c r="B176" s="32" t="s">
        <v>286</v>
      </c>
      <c r="C176" s="33">
        <v>2363</v>
      </c>
      <c r="D176" s="33">
        <v>3148.1</v>
      </c>
      <c r="E176" s="33">
        <v>3148.1</v>
      </c>
      <c r="F176" s="34"/>
      <c r="G176" s="34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</row>
    <row r="177" spans="1:244" ht="31.5" x14ac:dyDescent="0.25">
      <c r="A177" s="68" t="s">
        <v>283</v>
      </c>
      <c r="B177" s="69" t="s">
        <v>287</v>
      </c>
      <c r="C177" s="33">
        <v>1800</v>
      </c>
      <c r="D177" s="70">
        <v>3339.1</v>
      </c>
      <c r="E177" s="70">
        <v>3297.5</v>
      </c>
      <c r="F177" s="34"/>
      <c r="G177" s="34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</row>
    <row r="178" spans="1:244" ht="47.25" x14ac:dyDescent="0.25">
      <c r="A178" s="67" t="s">
        <v>283</v>
      </c>
      <c r="B178" s="32" t="s">
        <v>288</v>
      </c>
      <c r="C178" s="33">
        <v>9460.7999999999993</v>
      </c>
      <c r="D178" s="71"/>
      <c r="E178" s="71"/>
      <c r="F178" s="34"/>
      <c r="G178" s="34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</row>
    <row r="179" spans="1:244" s="30" customFormat="1" ht="47.25" x14ac:dyDescent="0.25">
      <c r="A179" s="68" t="s">
        <v>283</v>
      </c>
      <c r="B179" s="69" t="s">
        <v>289</v>
      </c>
      <c r="C179" s="33">
        <v>12805.7</v>
      </c>
      <c r="D179" s="33">
        <v>12606.4</v>
      </c>
      <c r="E179" s="33">
        <v>12481.6</v>
      </c>
      <c r="F179" s="34"/>
      <c r="G179" s="34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</row>
    <row r="180" spans="1:244" s="30" customFormat="1" ht="47.25" x14ac:dyDescent="0.25">
      <c r="A180" s="67" t="s">
        <v>283</v>
      </c>
      <c r="B180" s="32" t="s">
        <v>290</v>
      </c>
      <c r="C180" s="33">
        <v>0</v>
      </c>
      <c r="D180" s="33">
        <v>12375.9</v>
      </c>
      <c r="E180" s="33">
        <v>12304.2</v>
      </c>
      <c r="F180" s="34"/>
      <c r="G180" s="34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</row>
    <row r="181" spans="1:244" s="30" customFormat="1" ht="63" x14ac:dyDescent="0.25">
      <c r="A181" s="67" t="s">
        <v>283</v>
      </c>
      <c r="B181" s="32" t="s">
        <v>291</v>
      </c>
      <c r="C181" s="33">
        <v>0</v>
      </c>
      <c r="D181" s="33">
        <v>6244.8</v>
      </c>
      <c r="E181" s="33">
        <v>6244.8</v>
      </c>
      <c r="F181" s="34"/>
      <c r="G181" s="34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</row>
    <row r="182" spans="1:244" s="30" customFormat="1" ht="47.25" x14ac:dyDescent="0.25">
      <c r="A182" s="67" t="s">
        <v>283</v>
      </c>
      <c r="B182" s="32" t="s">
        <v>292</v>
      </c>
      <c r="C182" s="33">
        <v>988.7</v>
      </c>
      <c r="D182" s="33">
        <v>986</v>
      </c>
      <c r="E182" s="33">
        <v>960.5</v>
      </c>
      <c r="F182" s="34"/>
      <c r="G182" s="34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</row>
    <row r="183" spans="1:244" s="30" customFormat="1" ht="47.25" x14ac:dyDescent="0.25">
      <c r="A183" s="67" t="s">
        <v>283</v>
      </c>
      <c r="B183" s="32" t="s">
        <v>293</v>
      </c>
      <c r="C183" s="33">
        <v>1015.8</v>
      </c>
      <c r="D183" s="33">
        <v>1015.8</v>
      </c>
      <c r="E183" s="33">
        <v>1015.8</v>
      </c>
      <c r="F183" s="34"/>
      <c r="G183" s="34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</row>
    <row r="184" spans="1:244" ht="94.5" x14ac:dyDescent="0.25">
      <c r="A184" s="67" t="s">
        <v>283</v>
      </c>
      <c r="B184" s="32" t="s">
        <v>294</v>
      </c>
      <c r="C184" s="33">
        <v>5699.5</v>
      </c>
      <c r="D184" s="33">
        <v>5699.5</v>
      </c>
      <c r="E184" s="33">
        <v>5699.5</v>
      </c>
      <c r="F184" s="34"/>
      <c r="G184" s="34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</row>
    <row r="185" spans="1:244" s="30" customFormat="1" ht="63" x14ac:dyDescent="0.25">
      <c r="A185" s="67" t="s">
        <v>283</v>
      </c>
      <c r="B185" s="32" t="s">
        <v>295</v>
      </c>
      <c r="C185" s="33">
        <v>3600</v>
      </c>
      <c r="D185" s="33">
        <v>7650</v>
      </c>
      <c r="E185" s="33">
        <v>10800</v>
      </c>
      <c r="F185" s="34"/>
      <c r="G185" s="34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</row>
    <row r="186" spans="1:244" ht="31.5" x14ac:dyDescent="0.25">
      <c r="A186" s="67" t="s">
        <v>283</v>
      </c>
      <c r="B186" s="32" t="s">
        <v>296</v>
      </c>
      <c r="C186" s="33">
        <v>294.89999999999998</v>
      </c>
      <c r="D186" s="33">
        <v>294.89999999999998</v>
      </c>
      <c r="E186" s="33">
        <v>294.89999999999998</v>
      </c>
      <c r="F186" s="34"/>
      <c r="G186" s="34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</row>
    <row r="187" spans="1:244" x14ac:dyDescent="0.25">
      <c r="A187" s="22" t="s">
        <v>297</v>
      </c>
      <c r="B187" s="23" t="s">
        <v>298</v>
      </c>
      <c r="C187" s="24">
        <f t="shared" ref="C187:E187" si="23">SUM(C188:C230)</f>
        <v>2691353.899999999</v>
      </c>
      <c r="D187" s="24">
        <f t="shared" si="23"/>
        <v>2750825.399999999</v>
      </c>
      <c r="E187" s="24">
        <f t="shared" si="23"/>
        <v>2779622.3000000003</v>
      </c>
      <c r="F187" s="25"/>
      <c r="G187" s="25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</row>
    <row r="188" spans="1:244" ht="47.25" x14ac:dyDescent="0.25">
      <c r="A188" s="20" t="s">
        <v>299</v>
      </c>
      <c r="B188" s="32" t="s">
        <v>300</v>
      </c>
      <c r="C188" s="33">
        <v>9292.4</v>
      </c>
      <c r="D188" s="33">
        <v>9648.5</v>
      </c>
      <c r="E188" s="33">
        <v>10018.799999999999</v>
      </c>
      <c r="F188" s="34"/>
      <c r="G188" s="34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</row>
    <row r="189" spans="1:244" ht="31.5" x14ac:dyDescent="0.25">
      <c r="A189" s="20" t="s">
        <v>301</v>
      </c>
      <c r="B189" s="32" t="s">
        <v>302</v>
      </c>
      <c r="C189" s="33">
        <v>197900</v>
      </c>
      <c r="D189" s="33">
        <v>245344.5</v>
      </c>
      <c r="E189" s="33">
        <v>256334.9</v>
      </c>
      <c r="F189" s="34"/>
      <c r="G189" s="34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</row>
    <row r="190" spans="1:244" ht="78.75" x14ac:dyDescent="0.25">
      <c r="A190" s="20" t="s">
        <v>303</v>
      </c>
      <c r="B190" s="32" t="s">
        <v>304</v>
      </c>
      <c r="C190" s="33">
        <v>401.2</v>
      </c>
      <c r="D190" s="33">
        <v>401.2</v>
      </c>
      <c r="E190" s="33">
        <v>401.2</v>
      </c>
      <c r="F190" s="34"/>
      <c r="G190" s="34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</row>
    <row r="191" spans="1:244" ht="47.25" x14ac:dyDescent="0.25">
      <c r="A191" s="20" t="s">
        <v>303</v>
      </c>
      <c r="B191" s="32" t="s">
        <v>305</v>
      </c>
      <c r="C191" s="33">
        <v>402.5</v>
      </c>
      <c r="D191" s="33">
        <v>402.5</v>
      </c>
      <c r="E191" s="33">
        <v>402.5</v>
      </c>
      <c r="F191" s="34"/>
      <c r="G191" s="34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</row>
    <row r="192" spans="1:244" ht="47.25" x14ac:dyDescent="0.25">
      <c r="A192" s="20" t="s">
        <v>303</v>
      </c>
      <c r="B192" s="32" t="s">
        <v>306</v>
      </c>
      <c r="C192" s="33">
        <v>1505.8</v>
      </c>
      <c r="D192" s="33">
        <v>1505.8</v>
      </c>
      <c r="E192" s="33">
        <v>1505.8</v>
      </c>
      <c r="F192" s="34"/>
      <c r="G192" s="34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</row>
    <row r="193" spans="1:244" ht="63" x14ac:dyDescent="0.25">
      <c r="A193" s="20" t="s">
        <v>303</v>
      </c>
      <c r="B193" s="32" t="s">
        <v>307</v>
      </c>
      <c r="C193" s="33">
        <v>234.7</v>
      </c>
      <c r="D193" s="33">
        <v>234.7</v>
      </c>
      <c r="E193" s="33">
        <v>234.7</v>
      </c>
      <c r="F193" s="34"/>
      <c r="G193" s="34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</row>
    <row r="194" spans="1:244" s="72" customFormat="1" ht="78.75" x14ac:dyDescent="0.25">
      <c r="A194" s="20" t="s">
        <v>303</v>
      </c>
      <c r="B194" s="32" t="s">
        <v>308</v>
      </c>
      <c r="C194" s="33">
        <v>102.8</v>
      </c>
      <c r="D194" s="33">
        <v>102.8</v>
      </c>
      <c r="E194" s="33">
        <v>102.8</v>
      </c>
      <c r="F194" s="34"/>
      <c r="G194" s="34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</row>
    <row r="195" spans="1:244" ht="47.25" x14ac:dyDescent="0.25">
      <c r="A195" s="20" t="s">
        <v>303</v>
      </c>
      <c r="B195" s="32" t="s">
        <v>309</v>
      </c>
      <c r="C195" s="33">
        <v>391.4</v>
      </c>
      <c r="D195" s="33">
        <v>391.4</v>
      </c>
      <c r="E195" s="33">
        <v>391.4</v>
      </c>
      <c r="F195" s="34"/>
      <c r="G195" s="34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</row>
    <row r="196" spans="1:244" ht="78.75" x14ac:dyDescent="0.25">
      <c r="A196" s="20" t="s">
        <v>310</v>
      </c>
      <c r="B196" s="32" t="s">
        <v>311</v>
      </c>
      <c r="C196" s="33">
        <v>79136.5</v>
      </c>
      <c r="D196" s="33">
        <v>79241.899999999994</v>
      </c>
      <c r="E196" s="33">
        <v>80286</v>
      </c>
      <c r="F196" s="34"/>
      <c r="G196" s="34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</row>
    <row r="197" spans="1:244" ht="47.25" x14ac:dyDescent="0.25">
      <c r="A197" s="20" t="s">
        <v>310</v>
      </c>
      <c r="B197" s="32" t="s">
        <v>312</v>
      </c>
      <c r="C197" s="33">
        <v>6562.3</v>
      </c>
      <c r="D197" s="33">
        <v>6102.1</v>
      </c>
      <c r="E197" s="33">
        <v>6102.1</v>
      </c>
      <c r="F197" s="34"/>
      <c r="G197" s="34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</row>
    <row r="198" spans="1:244" ht="47.25" x14ac:dyDescent="0.25">
      <c r="A198" s="20" t="s">
        <v>310</v>
      </c>
      <c r="B198" s="32" t="s">
        <v>313</v>
      </c>
      <c r="C198" s="33">
        <v>54825.599999999999</v>
      </c>
      <c r="D198" s="33">
        <v>58058.6</v>
      </c>
      <c r="E198" s="33">
        <v>60381</v>
      </c>
      <c r="F198" s="34"/>
      <c r="G198" s="34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</row>
    <row r="199" spans="1:244" ht="63" x14ac:dyDescent="0.25">
      <c r="A199" s="20" t="s">
        <v>310</v>
      </c>
      <c r="B199" s="32" t="s">
        <v>314</v>
      </c>
      <c r="C199" s="33">
        <v>22292.400000000001</v>
      </c>
      <c r="D199" s="33">
        <v>20659</v>
      </c>
      <c r="E199" s="33">
        <v>21485.4</v>
      </c>
      <c r="F199" s="34"/>
      <c r="G199" s="34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</row>
    <row r="200" spans="1:244" ht="47.25" x14ac:dyDescent="0.25">
      <c r="A200" s="20" t="s">
        <v>310</v>
      </c>
      <c r="B200" s="32" t="s">
        <v>315</v>
      </c>
      <c r="C200" s="33">
        <v>183064.8</v>
      </c>
      <c r="D200" s="33">
        <v>199658</v>
      </c>
      <c r="E200" s="33">
        <v>207644.3</v>
      </c>
      <c r="F200" s="34"/>
      <c r="G200" s="34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</row>
    <row r="201" spans="1:244" ht="47.25" x14ac:dyDescent="0.25">
      <c r="A201" s="20" t="s">
        <v>310</v>
      </c>
      <c r="B201" s="32" t="s">
        <v>316</v>
      </c>
      <c r="C201" s="33">
        <v>122715.4</v>
      </c>
      <c r="D201" s="33">
        <v>125715.4</v>
      </c>
      <c r="E201" s="33">
        <v>125715.4</v>
      </c>
      <c r="F201" s="34"/>
      <c r="G201" s="34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</row>
    <row r="202" spans="1:244" ht="63" x14ac:dyDescent="0.25">
      <c r="A202" s="20" t="s">
        <v>310</v>
      </c>
      <c r="B202" s="32" t="s">
        <v>317</v>
      </c>
      <c r="C202" s="33">
        <v>339.8</v>
      </c>
      <c r="D202" s="33">
        <v>443.9</v>
      </c>
      <c r="E202" s="33">
        <v>461.7</v>
      </c>
      <c r="F202" s="34"/>
      <c r="G202" s="34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</row>
    <row r="203" spans="1:244" ht="63" x14ac:dyDescent="0.25">
      <c r="A203" s="20" t="s">
        <v>310</v>
      </c>
      <c r="B203" s="32" t="s">
        <v>318</v>
      </c>
      <c r="C203" s="33">
        <v>18.399999999999999</v>
      </c>
      <c r="D203" s="33">
        <v>46.6</v>
      </c>
      <c r="E203" s="33">
        <v>46.6</v>
      </c>
      <c r="F203" s="34"/>
      <c r="G203" s="34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</row>
    <row r="204" spans="1:244" ht="63" x14ac:dyDescent="0.25">
      <c r="A204" s="20" t="s">
        <v>310</v>
      </c>
      <c r="B204" s="32" t="s">
        <v>319</v>
      </c>
      <c r="C204" s="33">
        <v>6945.6</v>
      </c>
      <c r="D204" s="33">
        <v>3947.6</v>
      </c>
      <c r="E204" s="33">
        <v>4408.6000000000004</v>
      </c>
      <c r="F204" s="34"/>
      <c r="G204" s="34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</row>
    <row r="205" spans="1:244" ht="63" x14ac:dyDescent="0.25">
      <c r="A205" s="20" t="s">
        <v>310</v>
      </c>
      <c r="B205" s="32" t="s">
        <v>320</v>
      </c>
      <c r="C205" s="33">
        <v>8658.2000000000007</v>
      </c>
      <c r="D205" s="33">
        <v>8942.1</v>
      </c>
      <c r="E205" s="33">
        <v>9299.7999999999993</v>
      </c>
      <c r="F205" s="34"/>
      <c r="G205" s="34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</row>
    <row r="206" spans="1:244" ht="47.25" x14ac:dyDescent="0.25">
      <c r="A206" s="20" t="s">
        <v>310</v>
      </c>
      <c r="B206" s="32" t="s">
        <v>321</v>
      </c>
      <c r="C206" s="33">
        <v>1893.2</v>
      </c>
      <c r="D206" s="33">
        <v>1969</v>
      </c>
      <c r="E206" s="33">
        <v>2047.7</v>
      </c>
      <c r="F206" s="34"/>
      <c r="G206" s="34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</row>
    <row r="207" spans="1:244" ht="63" x14ac:dyDescent="0.25">
      <c r="A207" s="67" t="s">
        <v>310</v>
      </c>
      <c r="B207" s="50" t="s">
        <v>322</v>
      </c>
      <c r="C207" s="33">
        <v>21.1</v>
      </c>
      <c r="D207" s="33">
        <v>21.1</v>
      </c>
      <c r="E207" s="33">
        <v>21.1</v>
      </c>
      <c r="F207" s="34"/>
      <c r="G207" s="34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</row>
    <row r="208" spans="1:244" ht="63" x14ac:dyDescent="0.25">
      <c r="A208" s="67" t="s">
        <v>310</v>
      </c>
      <c r="B208" s="50" t="s">
        <v>323</v>
      </c>
      <c r="C208" s="33">
        <v>11412.7</v>
      </c>
      <c r="D208" s="33">
        <v>707.3</v>
      </c>
      <c r="E208" s="33">
        <v>707.3</v>
      </c>
      <c r="F208" s="34"/>
      <c r="G208" s="34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</row>
    <row r="209" spans="1:244" ht="94.5" x14ac:dyDescent="0.25">
      <c r="A209" s="20" t="s">
        <v>310</v>
      </c>
      <c r="B209" s="32" t="s">
        <v>324</v>
      </c>
      <c r="C209" s="33">
        <v>111.1</v>
      </c>
      <c r="D209" s="33">
        <v>0</v>
      </c>
      <c r="E209" s="33">
        <v>0</v>
      </c>
      <c r="F209" s="34"/>
      <c r="G209" s="34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</row>
    <row r="210" spans="1:244" ht="63" x14ac:dyDescent="0.25">
      <c r="A210" s="20" t="s">
        <v>310</v>
      </c>
      <c r="B210" s="32" t="s">
        <v>325</v>
      </c>
      <c r="C210" s="33">
        <v>85237.6</v>
      </c>
      <c r="D210" s="33">
        <v>81418.7</v>
      </c>
      <c r="E210" s="33">
        <v>81842.399999999994</v>
      </c>
      <c r="F210" s="34"/>
      <c r="G210" s="34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</row>
    <row r="211" spans="1:244" ht="47.25" x14ac:dyDescent="0.25">
      <c r="A211" s="20" t="s">
        <v>310</v>
      </c>
      <c r="B211" s="32" t="s">
        <v>326</v>
      </c>
      <c r="C211" s="33">
        <v>4791.7</v>
      </c>
      <c r="D211" s="33">
        <v>4791.7</v>
      </c>
      <c r="E211" s="33">
        <v>4791.7</v>
      </c>
      <c r="F211" s="34"/>
      <c r="G211" s="34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</row>
    <row r="212" spans="1:244" ht="78.75" x14ac:dyDescent="0.25">
      <c r="A212" s="20" t="s">
        <v>327</v>
      </c>
      <c r="B212" s="32" t="s">
        <v>328</v>
      </c>
      <c r="C212" s="33">
        <v>29011.5</v>
      </c>
      <c r="D212" s="33">
        <v>23424</v>
      </c>
      <c r="E212" s="33">
        <v>23424</v>
      </c>
      <c r="F212" s="34"/>
      <c r="G212" s="34"/>
    </row>
    <row r="213" spans="1:244" ht="94.5" x14ac:dyDescent="0.25">
      <c r="A213" s="20" t="s">
        <v>327</v>
      </c>
      <c r="B213" s="32" t="s">
        <v>329</v>
      </c>
      <c r="C213" s="33">
        <v>3287</v>
      </c>
      <c r="D213" s="33">
        <v>3482.8</v>
      </c>
      <c r="E213" s="33">
        <v>3482.8</v>
      </c>
      <c r="F213" s="34"/>
      <c r="G213" s="34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</row>
    <row r="214" spans="1:244" ht="126" x14ac:dyDescent="0.25">
      <c r="A214" s="20" t="s">
        <v>327</v>
      </c>
      <c r="B214" s="32" t="s">
        <v>330</v>
      </c>
      <c r="C214" s="33">
        <v>49764.7</v>
      </c>
      <c r="D214" s="33">
        <v>50637.8</v>
      </c>
      <c r="E214" s="33">
        <v>50637.8</v>
      </c>
      <c r="F214" s="34"/>
      <c r="G214" s="34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</row>
    <row r="215" spans="1:244" ht="94.5" x14ac:dyDescent="0.25">
      <c r="A215" s="20" t="s">
        <v>327</v>
      </c>
      <c r="B215" s="32" t="s">
        <v>331</v>
      </c>
      <c r="C215" s="33">
        <v>826641.6</v>
      </c>
      <c r="D215" s="33">
        <v>809867.8</v>
      </c>
      <c r="E215" s="33">
        <v>809867.8</v>
      </c>
      <c r="F215" s="34"/>
      <c r="G215" s="34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</row>
    <row r="216" spans="1:244" ht="63" x14ac:dyDescent="0.25">
      <c r="A216" s="20" t="s">
        <v>327</v>
      </c>
      <c r="B216" s="32" t="s">
        <v>332</v>
      </c>
      <c r="C216" s="33">
        <v>554289.69999999995</v>
      </c>
      <c r="D216" s="33">
        <v>603983.6</v>
      </c>
      <c r="E216" s="33">
        <v>603983.6</v>
      </c>
      <c r="F216" s="34"/>
      <c r="G216" s="34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</row>
    <row r="217" spans="1:244" ht="47.25" x14ac:dyDescent="0.25">
      <c r="A217" s="20" t="s">
        <v>333</v>
      </c>
      <c r="B217" s="32" t="s">
        <v>334</v>
      </c>
      <c r="C217" s="33">
        <v>90119.8</v>
      </c>
      <c r="D217" s="33">
        <v>87730.9</v>
      </c>
      <c r="E217" s="33">
        <v>88098.2</v>
      </c>
      <c r="F217" s="34"/>
      <c r="G217" s="34"/>
    </row>
    <row r="218" spans="1:244" ht="63" x14ac:dyDescent="0.25">
      <c r="A218" s="20" t="s">
        <v>335</v>
      </c>
      <c r="B218" s="32" t="s">
        <v>336</v>
      </c>
      <c r="C218" s="33">
        <v>33588.699999999997</v>
      </c>
      <c r="D218" s="33">
        <v>29718.3</v>
      </c>
      <c r="E218" s="33">
        <v>29718.3</v>
      </c>
      <c r="F218" s="34"/>
      <c r="G218" s="34"/>
      <c r="I218" s="73"/>
    </row>
    <row r="219" spans="1:244" ht="63" x14ac:dyDescent="0.25">
      <c r="A219" s="20" t="s">
        <v>337</v>
      </c>
      <c r="B219" s="32" t="s">
        <v>338</v>
      </c>
      <c r="C219" s="33">
        <v>56994.2</v>
      </c>
      <c r="D219" s="33">
        <v>47073.2</v>
      </c>
      <c r="E219" s="33">
        <v>47073.2</v>
      </c>
      <c r="F219" s="34"/>
      <c r="G219" s="34"/>
    </row>
    <row r="220" spans="1:244" ht="63" x14ac:dyDescent="0.25">
      <c r="A220" s="20" t="s">
        <v>339</v>
      </c>
      <c r="B220" s="32" t="s">
        <v>340</v>
      </c>
      <c r="C220" s="33">
        <v>24.8</v>
      </c>
      <c r="D220" s="33">
        <v>26.5</v>
      </c>
      <c r="E220" s="33">
        <v>149.6</v>
      </c>
      <c r="F220" s="34"/>
      <c r="G220" s="34"/>
    </row>
    <row r="221" spans="1:244" ht="47.25" x14ac:dyDescent="0.25">
      <c r="A221" s="20" t="s">
        <v>341</v>
      </c>
      <c r="B221" s="32" t="s">
        <v>342</v>
      </c>
      <c r="C221" s="33">
        <v>1880.9</v>
      </c>
      <c r="D221" s="33">
        <v>1875.8</v>
      </c>
      <c r="E221" s="33">
        <v>1875.8</v>
      </c>
      <c r="F221" s="34"/>
      <c r="G221" s="34"/>
    </row>
    <row r="222" spans="1:244" ht="63" x14ac:dyDescent="0.25">
      <c r="A222" s="20" t="s">
        <v>343</v>
      </c>
      <c r="B222" s="32" t="s">
        <v>344</v>
      </c>
      <c r="C222" s="33">
        <v>14635</v>
      </c>
      <c r="D222" s="33">
        <v>14771.4</v>
      </c>
      <c r="E222" s="33">
        <v>15362.3</v>
      </c>
      <c r="F222" s="34"/>
      <c r="G222" s="34"/>
    </row>
    <row r="223" spans="1:244" ht="31.5" x14ac:dyDescent="0.25">
      <c r="A223" s="20" t="s">
        <v>345</v>
      </c>
      <c r="B223" s="32" t="s">
        <v>346</v>
      </c>
      <c r="C223" s="33">
        <v>122082.8</v>
      </c>
      <c r="D223" s="33">
        <v>122082.8</v>
      </c>
      <c r="E223" s="33">
        <v>122082.8</v>
      </c>
      <c r="F223" s="34"/>
      <c r="G223" s="34"/>
    </row>
    <row r="224" spans="1:244" ht="47.25" x14ac:dyDescent="0.25">
      <c r="A224" s="20" t="s">
        <v>347</v>
      </c>
      <c r="B224" s="32" t="s">
        <v>348</v>
      </c>
      <c r="C224" s="33">
        <v>50.8</v>
      </c>
      <c r="D224" s="33">
        <v>50.8</v>
      </c>
      <c r="E224" s="33">
        <v>50.8</v>
      </c>
      <c r="F224" s="34"/>
      <c r="G224" s="34"/>
    </row>
    <row r="225" spans="1:244" ht="78.75" x14ac:dyDescent="0.25">
      <c r="A225" s="20" t="s">
        <v>349</v>
      </c>
      <c r="B225" s="32" t="s">
        <v>350</v>
      </c>
      <c r="C225" s="33">
        <v>81298.8</v>
      </c>
      <c r="D225" s="33">
        <v>84302.3</v>
      </c>
      <c r="E225" s="33">
        <v>87398.6</v>
      </c>
      <c r="F225" s="34"/>
      <c r="G225" s="34"/>
    </row>
    <row r="226" spans="1:244" ht="126" x14ac:dyDescent="0.25">
      <c r="A226" s="20" t="s">
        <v>349</v>
      </c>
      <c r="B226" s="74" t="s">
        <v>351</v>
      </c>
      <c r="C226" s="33">
        <v>8153.6</v>
      </c>
      <c r="D226" s="33"/>
      <c r="E226" s="33"/>
      <c r="F226" s="34"/>
      <c r="G226" s="34"/>
    </row>
    <row r="227" spans="1:244" ht="47.25" x14ac:dyDescent="0.25">
      <c r="A227" s="20" t="s">
        <v>352</v>
      </c>
      <c r="B227" s="32" t="s">
        <v>353</v>
      </c>
      <c r="C227" s="33">
        <v>16042.1</v>
      </c>
      <c r="D227" s="33">
        <v>16790.099999999999</v>
      </c>
      <c r="E227" s="33">
        <v>16329.1</v>
      </c>
      <c r="F227" s="34"/>
      <c r="G227" s="34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</row>
    <row r="228" spans="1:244" ht="31.5" x14ac:dyDescent="0.25">
      <c r="A228" s="20" t="s">
        <v>354</v>
      </c>
      <c r="B228" s="32" t="s">
        <v>355</v>
      </c>
      <c r="C228" s="33">
        <v>4781.5</v>
      </c>
      <c r="D228" s="33">
        <v>5103.5</v>
      </c>
      <c r="E228" s="33">
        <v>5304.7</v>
      </c>
      <c r="F228" s="34"/>
      <c r="G228" s="34"/>
    </row>
    <row r="229" spans="1:244" ht="47.25" x14ac:dyDescent="0.25">
      <c r="A229" s="20" t="s">
        <v>354</v>
      </c>
      <c r="B229" s="32" t="s">
        <v>356</v>
      </c>
      <c r="C229" s="33">
        <v>300</v>
      </c>
      <c r="D229" s="33"/>
      <c r="E229" s="33"/>
      <c r="F229" s="34"/>
      <c r="G229" s="34"/>
    </row>
    <row r="230" spans="1:244" ht="47.25" x14ac:dyDescent="0.25">
      <c r="A230" s="75" t="s">
        <v>357</v>
      </c>
      <c r="B230" s="76" t="s">
        <v>358</v>
      </c>
      <c r="C230" s="33">
        <v>149.19999999999999</v>
      </c>
      <c r="D230" s="33">
        <v>149.4</v>
      </c>
      <c r="E230" s="33">
        <v>149.69999999999999</v>
      </c>
      <c r="F230" s="34"/>
      <c r="G230" s="34"/>
    </row>
    <row r="231" spans="1:244" x14ac:dyDescent="0.25">
      <c r="A231" s="22" t="s">
        <v>359</v>
      </c>
      <c r="B231" s="23" t="s">
        <v>360</v>
      </c>
      <c r="C231" s="24">
        <f>SUM(C232:C237)</f>
        <v>35925.800000000003</v>
      </c>
      <c r="D231" s="24">
        <f t="shared" ref="D231" si="24">SUM(D233:D237)</f>
        <v>0</v>
      </c>
      <c r="E231" s="24">
        <f>SUM(E233:E237)</f>
        <v>0</v>
      </c>
      <c r="F231" s="25"/>
      <c r="G231" s="25"/>
    </row>
    <row r="232" spans="1:244" s="61" customFormat="1" ht="63" x14ac:dyDescent="0.25">
      <c r="A232" s="20" t="s">
        <v>361</v>
      </c>
      <c r="B232" s="27" t="s">
        <v>362</v>
      </c>
      <c r="C232" s="33">
        <v>26163.8</v>
      </c>
      <c r="D232" s="33"/>
      <c r="E232" s="33"/>
      <c r="F232" s="34"/>
      <c r="G232" s="34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</row>
    <row r="233" spans="1:244" ht="47.25" x14ac:dyDescent="0.25">
      <c r="A233" s="20" t="s">
        <v>363</v>
      </c>
      <c r="B233" s="32" t="s">
        <v>364</v>
      </c>
      <c r="C233" s="33">
        <v>1130</v>
      </c>
      <c r="D233" s="33">
        <v>0</v>
      </c>
      <c r="E233" s="33">
        <v>0</v>
      </c>
      <c r="F233" s="25"/>
      <c r="G233" s="25"/>
    </row>
    <row r="234" spans="1:244" ht="63" x14ac:dyDescent="0.25">
      <c r="A234" s="20" t="s">
        <v>363</v>
      </c>
      <c r="B234" s="32" t="s">
        <v>365</v>
      </c>
      <c r="C234" s="33">
        <v>800</v>
      </c>
      <c r="D234" s="33"/>
      <c r="E234" s="33"/>
      <c r="F234" s="25"/>
      <c r="G234" s="25"/>
    </row>
    <row r="235" spans="1:244" ht="47.25" x14ac:dyDescent="0.25">
      <c r="A235" s="20" t="s">
        <v>363</v>
      </c>
      <c r="B235" s="32" t="s">
        <v>366</v>
      </c>
      <c r="C235" s="33">
        <v>3374</v>
      </c>
      <c r="D235" s="33">
        <v>0</v>
      </c>
      <c r="E235" s="33">
        <v>0</v>
      </c>
      <c r="F235" s="25"/>
      <c r="G235" s="25"/>
    </row>
    <row r="236" spans="1:244" ht="78.75" x14ac:dyDescent="0.25">
      <c r="A236" s="20" t="s">
        <v>367</v>
      </c>
      <c r="B236" s="32" t="s">
        <v>368</v>
      </c>
      <c r="C236" s="33">
        <v>1590.1</v>
      </c>
      <c r="D236" s="33">
        <v>0</v>
      </c>
      <c r="E236" s="33">
        <v>0</v>
      </c>
      <c r="F236" s="25"/>
      <c r="G236" s="25"/>
    </row>
    <row r="237" spans="1:244" ht="94.5" x14ac:dyDescent="0.25">
      <c r="A237" s="20" t="s">
        <v>367</v>
      </c>
      <c r="B237" s="32" t="s">
        <v>369</v>
      </c>
      <c r="C237" s="33">
        <v>2867.9</v>
      </c>
      <c r="D237" s="33">
        <v>0</v>
      </c>
      <c r="E237" s="33">
        <v>0</v>
      </c>
      <c r="F237" s="25"/>
      <c r="G237" s="25"/>
    </row>
    <row r="238" spans="1:244" x14ac:dyDescent="0.25">
      <c r="A238" s="22" t="s">
        <v>370</v>
      </c>
      <c r="B238" s="23" t="s">
        <v>371</v>
      </c>
      <c r="C238" s="24">
        <f t="shared" ref="C238" si="25">C239</f>
        <v>165.5</v>
      </c>
      <c r="D238" s="24">
        <v>0</v>
      </c>
      <c r="E238" s="24">
        <v>0</v>
      </c>
      <c r="F238" s="25"/>
      <c r="G238" s="25"/>
    </row>
    <row r="239" spans="1:244" ht="47.25" x14ac:dyDescent="0.25">
      <c r="A239" s="36" t="s">
        <v>372</v>
      </c>
      <c r="B239" s="32" t="s">
        <v>373</v>
      </c>
      <c r="C239" s="33">
        <v>165.5</v>
      </c>
      <c r="D239" s="24"/>
      <c r="E239" s="24"/>
      <c r="F239" s="25"/>
      <c r="G239" s="25"/>
    </row>
    <row r="240" spans="1:244" x14ac:dyDescent="0.25">
      <c r="A240" s="22" t="s">
        <v>374</v>
      </c>
      <c r="B240" s="23" t="s">
        <v>375</v>
      </c>
      <c r="C240" s="52">
        <f>C241+C242</f>
        <v>47.7</v>
      </c>
      <c r="D240" s="52">
        <v>0</v>
      </c>
      <c r="E240" s="52">
        <v>0</v>
      </c>
      <c r="F240" s="53"/>
      <c r="G240" s="53"/>
    </row>
    <row r="241" spans="1:7" ht="31.5" x14ac:dyDescent="0.25">
      <c r="A241" s="77" t="s">
        <v>376</v>
      </c>
      <c r="B241" s="32" t="s">
        <v>377</v>
      </c>
      <c r="C241" s="54">
        <v>47.7</v>
      </c>
      <c r="D241" s="52"/>
      <c r="E241" s="52"/>
      <c r="F241" s="53"/>
      <c r="G241" s="53"/>
    </row>
    <row r="242" spans="1:7" x14ac:dyDescent="0.25">
      <c r="A242" s="75" t="s">
        <v>378</v>
      </c>
      <c r="B242" s="32" t="s">
        <v>379</v>
      </c>
      <c r="C242" s="54">
        <v>0</v>
      </c>
      <c r="D242" s="52"/>
      <c r="E242" s="52"/>
      <c r="F242" s="53"/>
      <c r="G242" s="53"/>
    </row>
    <row r="243" spans="1:7" x14ac:dyDescent="0.25">
      <c r="A243" s="22" t="s">
        <v>380</v>
      </c>
      <c r="B243" s="23" t="s">
        <v>381</v>
      </c>
      <c r="C243" s="24">
        <f>C240+C238+C231+C187+C135+C131</f>
        <v>3855563.5999999987</v>
      </c>
      <c r="D243" s="24">
        <f>D240+D238+D231+D187+D135+D131</f>
        <v>4176568.3999999994</v>
      </c>
      <c r="E243" s="24">
        <f>E240+E238+E231+E187+E135+E131</f>
        <v>3315933.4</v>
      </c>
      <c r="F243" s="25"/>
      <c r="G243" s="25"/>
    </row>
    <row r="244" spans="1:7" x14ac:dyDescent="0.25">
      <c r="A244" s="78" t="s">
        <v>382</v>
      </c>
      <c r="B244" s="79"/>
      <c r="C244" s="24">
        <f>C243+C129</f>
        <v>5592557.5999999987</v>
      </c>
      <c r="D244" s="24">
        <f>D243+D129</f>
        <v>5927271.6999999993</v>
      </c>
      <c r="E244" s="24">
        <f>E243+E129</f>
        <v>5117623.5999999996</v>
      </c>
      <c r="F244" s="25"/>
      <c r="G244" s="25"/>
    </row>
    <row r="245" spans="1:7" x14ac:dyDescent="0.25">
      <c r="A245" s="80"/>
      <c r="C245" s="82"/>
      <c r="D245" s="82"/>
      <c r="E245" s="82"/>
      <c r="F245" s="82"/>
      <c r="G245" s="82"/>
    </row>
    <row r="246" spans="1:7" x14ac:dyDescent="0.25">
      <c r="A246" s="80"/>
      <c r="C246" s="82"/>
      <c r="D246" s="82"/>
      <c r="E246" s="82"/>
      <c r="F246" s="82"/>
      <c r="G246" s="82"/>
    </row>
    <row r="247" spans="1:7" x14ac:dyDescent="0.25">
      <c r="A247" s="80"/>
      <c r="C247" s="82"/>
      <c r="D247" s="82"/>
      <c r="E247" s="82"/>
      <c r="F247" s="82"/>
      <c r="G247" s="82"/>
    </row>
    <row r="248" spans="1:7" x14ac:dyDescent="0.25">
      <c r="A248" s="80"/>
      <c r="C248" s="82"/>
      <c r="D248" s="82"/>
      <c r="E248" s="82"/>
      <c r="F248" s="82"/>
      <c r="G248" s="82"/>
    </row>
    <row r="249" spans="1:7" x14ac:dyDescent="0.25">
      <c r="A249" s="80"/>
      <c r="C249" s="82"/>
      <c r="D249" s="82"/>
      <c r="E249" s="82"/>
      <c r="F249" s="82"/>
      <c r="G249" s="82"/>
    </row>
    <row r="250" spans="1:7" x14ac:dyDescent="0.25">
      <c r="A250" s="80"/>
      <c r="C250" s="82"/>
      <c r="D250" s="82"/>
      <c r="E250" s="82"/>
      <c r="F250" s="82"/>
      <c r="G250" s="82"/>
    </row>
    <row r="251" spans="1:7" x14ac:dyDescent="0.25">
      <c r="A251" s="80"/>
      <c r="C251" s="82"/>
      <c r="D251" s="82"/>
      <c r="E251" s="82"/>
      <c r="F251" s="82"/>
      <c r="G251" s="82"/>
    </row>
    <row r="252" spans="1:7" x14ac:dyDescent="0.25">
      <c r="A252" s="80"/>
      <c r="C252" s="82"/>
      <c r="D252" s="82"/>
      <c r="E252" s="82"/>
      <c r="F252" s="82"/>
      <c r="G252" s="82"/>
    </row>
    <row r="253" spans="1:7" x14ac:dyDescent="0.25">
      <c r="A253" s="80"/>
      <c r="C253" s="82"/>
      <c r="D253" s="82"/>
      <c r="E253" s="82"/>
      <c r="F253" s="82"/>
      <c r="G253" s="82"/>
    </row>
    <row r="254" spans="1:7" x14ac:dyDescent="0.25">
      <c r="A254" s="80"/>
      <c r="C254" s="82"/>
      <c r="D254" s="82"/>
      <c r="E254" s="82"/>
      <c r="F254" s="82"/>
      <c r="G254" s="82"/>
    </row>
    <row r="255" spans="1:7" x14ac:dyDescent="0.25">
      <c r="A255" s="80"/>
      <c r="C255" s="82"/>
      <c r="D255" s="82"/>
      <c r="E255" s="82"/>
      <c r="F255" s="82"/>
      <c r="G255" s="82"/>
    </row>
    <row r="256" spans="1:7" x14ac:dyDescent="0.25">
      <c r="A256" s="80"/>
      <c r="C256" s="82"/>
      <c r="D256" s="82"/>
      <c r="E256" s="82"/>
      <c r="F256" s="82"/>
      <c r="G256" s="82"/>
    </row>
    <row r="257" spans="1:7" x14ac:dyDescent="0.25">
      <c r="A257" s="80"/>
      <c r="C257" s="82"/>
      <c r="D257" s="82"/>
      <c r="E257" s="82"/>
      <c r="F257" s="82"/>
      <c r="G257" s="82"/>
    </row>
    <row r="258" spans="1:7" x14ac:dyDescent="0.25">
      <c r="A258" s="80"/>
      <c r="C258" s="82"/>
      <c r="D258" s="82"/>
      <c r="E258" s="82"/>
      <c r="F258" s="82"/>
      <c r="G258" s="82"/>
    </row>
    <row r="259" spans="1:7" x14ac:dyDescent="0.25">
      <c r="A259" s="80"/>
      <c r="C259" s="82"/>
      <c r="D259" s="82"/>
      <c r="E259" s="82"/>
      <c r="F259" s="82"/>
      <c r="G259" s="82"/>
    </row>
    <row r="260" spans="1:7" x14ac:dyDescent="0.25">
      <c r="A260" s="80"/>
      <c r="C260" s="82"/>
      <c r="D260" s="82"/>
      <c r="E260" s="82"/>
      <c r="F260" s="82"/>
      <c r="G260" s="82"/>
    </row>
    <row r="261" spans="1:7" x14ac:dyDescent="0.25">
      <c r="A261" s="80"/>
      <c r="C261" s="82"/>
      <c r="D261" s="82"/>
      <c r="E261" s="82"/>
      <c r="F261" s="82"/>
      <c r="G261" s="82"/>
    </row>
    <row r="262" spans="1:7" x14ac:dyDescent="0.25">
      <c r="A262" s="80"/>
      <c r="C262" s="82"/>
      <c r="D262" s="82"/>
      <c r="E262" s="82"/>
      <c r="F262" s="82"/>
      <c r="G262" s="82"/>
    </row>
    <row r="263" spans="1:7" x14ac:dyDescent="0.25">
      <c r="A263" s="80"/>
      <c r="C263" s="82"/>
      <c r="D263" s="82"/>
      <c r="E263" s="82"/>
      <c r="F263" s="82"/>
      <c r="G263" s="82"/>
    </row>
    <row r="264" spans="1:7" x14ac:dyDescent="0.25">
      <c r="A264" s="80"/>
      <c r="C264" s="82"/>
      <c r="D264" s="82"/>
      <c r="E264" s="82"/>
      <c r="F264" s="82"/>
      <c r="G264" s="82"/>
    </row>
    <row r="265" spans="1:7" x14ac:dyDescent="0.25">
      <c r="A265" s="80"/>
      <c r="C265" s="82"/>
      <c r="D265" s="82"/>
      <c r="E265" s="82"/>
      <c r="F265" s="82"/>
      <c r="G265" s="82"/>
    </row>
    <row r="266" spans="1:7" x14ac:dyDescent="0.25">
      <c r="A266" s="80"/>
      <c r="C266" s="82"/>
      <c r="D266" s="82"/>
      <c r="E266" s="82"/>
      <c r="F266" s="82"/>
      <c r="G266" s="82"/>
    </row>
    <row r="267" spans="1:7" x14ac:dyDescent="0.25">
      <c r="A267" s="80"/>
      <c r="C267" s="82"/>
      <c r="D267" s="82"/>
      <c r="E267" s="82"/>
      <c r="F267" s="82"/>
      <c r="G267" s="82"/>
    </row>
    <row r="268" spans="1:7" x14ac:dyDescent="0.25">
      <c r="A268" s="80"/>
      <c r="C268" s="82"/>
      <c r="D268" s="82"/>
      <c r="E268" s="82"/>
      <c r="F268" s="82"/>
      <c r="G268" s="82"/>
    </row>
    <row r="269" spans="1:7" x14ac:dyDescent="0.25">
      <c r="A269" s="80"/>
      <c r="C269" s="82"/>
      <c r="D269" s="82"/>
      <c r="E269" s="82"/>
      <c r="F269" s="82"/>
      <c r="G269" s="82"/>
    </row>
    <row r="270" spans="1:7" x14ac:dyDescent="0.25">
      <c r="A270" s="80"/>
      <c r="C270" s="82"/>
      <c r="D270" s="82"/>
      <c r="E270" s="82"/>
      <c r="F270" s="82"/>
      <c r="G270" s="82"/>
    </row>
    <row r="271" spans="1:7" x14ac:dyDescent="0.25">
      <c r="A271" s="80"/>
      <c r="C271" s="82"/>
      <c r="D271" s="82"/>
      <c r="E271" s="82"/>
      <c r="F271" s="82"/>
      <c r="G271" s="82"/>
    </row>
    <row r="272" spans="1:7" x14ac:dyDescent="0.25">
      <c r="A272" s="80"/>
      <c r="C272" s="82"/>
      <c r="D272" s="82"/>
      <c r="E272" s="82"/>
      <c r="F272" s="82"/>
      <c r="G272" s="82"/>
    </row>
    <row r="273" spans="1:7" x14ac:dyDescent="0.25">
      <c r="A273" s="80"/>
      <c r="C273" s="82"/>
      <c r="D273" s="82"/>
      <c r="E273" s="82"/>
      <c r="F273" s="82"/>
      <c r="G273" s="82"/>
    </row>
    <row r="274" spans="1:7" x14ac:dyDescent="0.25">
      <c r="A274" s="80"/>
      <c r="C274" s="82"/>
      <c r="D274" s="82"/>
      <c r="E274" s="82"/>
      <c r="F274" s="82"/>
      <c r="G274" s="82"/>
    </row>
    <row r="275" spans="1:7" x14ac:dyDescent="0.25">
      <c r="A275" s="80"/>
      <c r="C275" s="82"/>
      <c r="D275" s="82"/>
      <c r="E275" s="82"/>
      <c r="F275" s="82"/>
      <c r="G275" s="82"/>
    </row>
    <row r="276" spans="1:7" x14ac:dyDescent="0.25">
      <c r="A276" s="80"/>
      <c r="C276" s="82"/>
      <c r="D276" s="82"/>
      <c r="E276" s="82"/>
      <c r="F276" s="82"/>
      <c r="G276" s="82"/>
    </row>
    <row r="277" spans="1:7" x14ac:dyDescent="0.25">
      <c r="A277" s="80"/>
      <c r="C277" s="82"/>
      <c r="D277" s="82"/>
      <c r="E277" s="82"/>
      <c r="F277" s="82"/>
      <c r="G277" s="82"/>
    </row>
    <row r="278" spans="1:7" x14ac:dyDescent="0.25">
      <c r="A278" s="80"/>
      <c r="C278" s="82"/>
      <c r="D278" s="82"/>
      <c r="E278" s="82"/>
      <c r="F278" s="82"/>
      <c r="G278" s="82"/>
    </row>
    <row r="279" spans="1:7" x14ac:dyDescent="0.25">
      <c r="A279" s="80"/>
      <c r="C279" s="82"/>
      <c r="D279" s="82"/>
      <c r="E279" s="82"/>
      <c r="F279" s="82"/>
      <c r="G279" s="82"/>
    </row>
    <row r="280" spans="1:7" x14ac:dyDescent="0.25">
      <c r="A280" s="80"/>
      <c r="C280" s="82"/>
      <c r="D280" s="82"/>
      <c r="E280" s="82"/>
      <c r="F280" s="82"/>
      <c r="G280" s="82"/>
    </row>
    <row r="281" spans="1:7" x14ac:dyDescent="0.25">
      <c r="A281" s="80"/>
      <c r="C281" s="82"/>
      <c r="D281" s="82"/>
      <c r="E281" s="82"/>
      <c r="F281" s="82"/>
      <c r="G281" s="82"/>
    </row>
    <row r="282" spans="1:7" x14ac:dyDescent="0.25">
      <c r="A282" s="80"/>
      <c r="C282" s="82"/>
      <c r="D282" s="82"/>
      <c r="E282" s="82"/>
      <c r="F282" s="82"/>
      <c r="G282" s="82"/>
    </row>
    <row r="283" spans="1:7" x14ac:dyDescent="0.25">
      <c r="A283" s="80"/>
      <c r="C283" s="82"/>
      <c r="D283" s="82"/>
      <c r="E283" s="82"/>
      <c r="F283" s="82"/>
      <c r="G283" s="82"/>
    </row>
    <row r="284" spans="1:7" x14ac:dyDescent="0.25">
      <c r="A284" s="80"/>
      <c r="C284" s="82"/>
      <c r="D284" s="82"/>
      <c r="E284" s="82"/>
      <c r="F284" s="82"/>
      <c r="G284" s="82"/>
    </row>
    <row r="285" spans="1:7" x14ac:dyDescent="0.25">
      <c r="A285" s="80"/>
      <c r="C285" s="82"/>
      <c r="D285" s="82"/>
      <c r="E285" s="82"/>
      <c r="F285" s="82"/>
      <c r="G285" s="82"/>
    </row>
    <row r="286" spans="1:7" x14ac:dyDescent="0.25">
      <c r="A286" s="80"/>
      <c r="C286" s="82"/>
      <c r="D286" s="82"/>
      <c r="E286" s="82"/>
      <c r="F286" s="82"/>
      <c r="G286" s="82"/>
    </row>
    <row r="287" spans="1:7" x14ac:dyDescent="0.25">
      <c r="A287" s="80"/>
      <c r="C287" s="82"/>
      <c r="D287" s="82"/>
      <c r="E287" s="82"/>
      <c r="F287" s="82"/>
      <c r="G287" s="82"/>
    </row>
    <row r="288" spans="1:7" x14ac:dyDescent="0.25">
      <c r="A288" s="80"/>
      <c r="C288" s="82"/>
      <c r="D288" s="82"/>
      <c r="E288" s="82"/>
      <c r="F288" s="82"/>
      <c r="G288" s="82"/>
    </row>
    <row r="289" spans="1:7" x14ac:dyDescent="0.25">
      <c r="A289" s="80"/>
      <c r="C289" s="82"/>
      <c r="D289" s="82"/>
      <c r="E289" s="82"/>
      <c r="F289" s="82"/>
      <c r="G289" s="82"/>
    </row>
    <row r="290" spans="1:7" x14ac:dyDescent="0.25">
      <c r="A290" s="80"/>
      <c r="C290" s="82"/>
      <c r="D290" s="82"/>
      <c r="E290" s="82"/>
      <c r="F290" s="82"/>
      <c r="G290" s="82"/>
    </row>
    <row r="291" spans="1:7" x14ac:dyDescent="0.25">
      <c r="A291" s="80"/>
      <c r="C291" s="82"/>
      <c r="D291" s="82"/>
      <c r="E291" s="82"/>
      <c r="F291" s="82"/>
      <c r="G291" s="82"/>
    </row>
    <row r="292" spans="1:7" x14ac:dyDescent="0.25">
      <c r="A292" s="80"/>
      <c r="C292" s="82"/>
      <c r="D292" s="82"/>
      <c r="E292" s="82"/>
      <c r="F292" s="82"/>
      <c r="G292" s="82"/>
    </row>
    <row r="293" spans="1:7" x14ac:dyDescent="0.25">
      <c r="A293" s="80"/>
      <c r="C293" s="82"/>
      <c r="D293" s="82"/>
      <c r="E293" s="82"/>
      <c r="F293" s="82"/>
      <c r="G293" s="82"/>
    </row>
    <row r="294" spans="1:7" x14ac:dyDescent="0.25">
      <c r="A294" s="80"/>
      <c r="C294" s="82"/>
      <c r="D294" s="82"/>
      <c r="E294" s="82"/>
      <c r="F294" s="82"/>
      <c r="G294" s="82"/>
    </row>
    <row r="295" spans="1:7" x14ac:dyDescent="0.25">
      <c r="A295" s="80"/>
      <c r="C295" s="82"/>
      <c r="D295" s="82"/>
      <c r="E295" s="82"/>
      <c r="F295" s="82"/>
      <c r="G295" s="82"/>
    </row>
    <row r="296" spans="1:7" x14ac:dyDescent="0.25">
      <c r="A296" s="80"/>
      <c r="C296" s="82"/>
      <c r="D296" s="82"/>
      <c r="E296" s="82"/>
      <c r="F296" s="82"/>
      <c r="G296" s="82"/>
    </row>
    <row r="297" spans="1:7" x14ac:dyDescent="0.25">
      <c r="A297" s="80"/>
      <c r="C297" s="82"/>
      <c r="D297" s="82"/>
      <c r="E297" s="82"/>
      <c r="F297" s="82"/>
      <c r="G297" s="82"/>
    </row>
    <row r="298" spans="1:7" x14ac:dyDescent="0.25">
      <c r="A298" s="80"/>
      <c r="C298" s="82"/>
      <c r="D298" s="82"/>
      <c r="E298" s="82"/>
      <c r="F298" s="82"/>
      <c r="G298" s="82"/>
    </row>
    <row r="299" spans="1:7" x14ac:dyDescent="0.25">
      <c r="A299" s="80"/>
      <c r="C299" s="82"/>
      <c r="D299" s="82"/>
      <c r="E299" s="82"/>
      <c r="F299" s="82"/>
      <c r="G299" s="82"/>
    </row>
    <row r="300" spans="1:7" x14ac:dyDescent="0.25">
      <c r="A300" s="80"/>
      <c r="C300" s="82"/>
      <c r="D300" s="82"/>
      <c r="E300" s="82"/>
      <c r="F300" s="82"/>
      <c r="G300" s="82"/>
    </row>
    <row r="301" spans="1:7" x14ac:dyDescent="0.25">
      <c r="A301" s="80"/>
      <c r="C301" s="82"/>
      <c r="D301" s="82"/>
      <c r="E301" s="82"/>
      <c r="F301" s="82"/>
      <c r="G301" s="82"/>
    </row>
    <row r="302" spans="1:7" x14ac:dyDescent="0.25">
      <c r="A302" s="80"/>
      <c r="C302" s="82"/>
      <c r="D302" s="82"/>
      <c r="E302" s="82"/>
      <c r="F302" s="82"/>
      <c r="G302" s="82"/>
    </row>
    <row r="303" spans="1:7" x14ac:dyDescent="0.25">
      <c r="A303" s="80"/>
      <c r="C303" s="82"/>
      <c r="D303" s="82"/>
      <c r="E303" s="82"/>
      <c r="F303" s="82"/>
      <c r="G303" s="82"/>
    </row>
    <row r="304" spans="1:7" x14ac:dyDescent="0.25">
      <c r="A304" s="80"/>
      <c r="C304" s="82"/>
      <c r="D304" s="82"/>
      <c r="E304" s="82"/>
      <c r="F304" s="82"/>
      <c r="G304" s="82"/>
    </row>
    <row r="305" spans="1:7" x14ac:dyDescent="0.25">
      <c r="A305" s="80"/>
      <c r="C305" s="82"/>
      <c r="D305" s="82"/>
      <c r="E305" s="82"/>
      <c r="F305" s="82"/>
      <c r="G305" s="82"/>
    </row>
    <row r="306" spans="1:7" x14ac:dyDescent="0.25">
      <c r="A306" s="80"/>
      <c r="C306" s="82"/>
      <c r="D306" s="82"/>
      <c r="E306" s="82"/>
      <c r="F306" s="82"/>
      <c r="G306" s="82"/>
    </row>
    <row r="307" spans="1:7" x14ac:dyDescent="0.25">
      <c r="A307" s="80"/>
      <c r="C307" s="82"/>
      <c r="D307" s="82"/>
      <c r="E307" s="82"/>
      <c r="F307" s="82"/>
      <c r="G307" s="82"/>
    </row>
    <row r="308" spans="1:7" x14ac:dyDescent="0.25">
      <c r="A308" s="80"/>
      <c r="C308" s="82"/>
      <c r="D308" s="82"/>
      <c r="E308" s="82"/>
      <c r="F308" s="82"/>
      <c r="G308" s="82"/>
    </row>
    <row r="309" spans="1:7" x14ac:dyDescent="0.25">
      <c r="A309" s="80"/>
      <c r="C309" s="82"/>
      <c r="D309" s="82"/>
      <c r="E309" s="82"/>
      <c r="F309" s="82"/>
      <c r="G309" s="82"/>
    </row>
    <row r="310" spans="1:7" x14ac:dyDescent="0.25">
      <c r="A310" s="80"/>
      <c r="C310" s="82"/>
      <c r="D310" s="82"/>
      <c r="E310" s="82"/>
      <c r="F310" s="82"/>
      <c r="G310" s="82"/>
    </row>
    <row r="311" spans="1:7" x14ac:dyDescent="0.25">
      <c r="A311" s="80"/>
      <c r="C311" s="82"/>
      <c r="D311" s="82"/>
      <c r="E311" s="82"/>
      <c r="F311" s="82"/>
      <c r="G311" s="82"/>
    </row>
    <row r="312" spans="1:7" x14ac:dyDescent="0.25">
      <c r="A312" s="80"/>
      <c r="C312" s="82"/>
      <c r="D312" s="82"/>
      <c r="E312" s="82"/>
      <c r="F312" s="82"/>
      <c r="G312" s="82"/>
    </row>
    <row r="313" spans="1:7" x14ac:dyDescent="0.25">
      <c r="A313" s="80"/>
      <c r="C313" s="82"/>
      <c r="D313" s="82"/>
      <c r="E313" s="82"/>
      <c r="F313" s="82"/>
      <c r="G313" s="82"/>
    </row>
    <row r="314" spans="1:7" x14ac:dyDescent="0.25">
      <c r="A314" s="80"/>
      <c r="C314" s="82"/>
      <c r="D314" s="82"/>
      <c r="E314" s="82"/>
      <c r="F314" s="82"/>
      <c r="G314" s="82"/>
    </row>
    <row r="315" spans="1:7" x14ac:dyDescent="0.25">
      <c r="A315" s="80"/>
      <c r="C315" s="82"/>
      <c r="D315" s="82"/>
      <c r="E315" s="82"/>
      <c r="F315" s="82"/>
      <c r="G315" s="82"/>
    </row>
    <row r="316" spans="1:7" x14ac:dyDescent="0.25">
      <c r="A316" s="80"/>
      <c r="C316" s="82"/>
      <c r="D316" s="82"/>
      <c r="E316" s="82"/>
      <c r="F316" s="82"/>
      <c r="G316" s="82"/>
    </row>
    <row r="317" spans="1:7" x14ac:dyDescent="0.25">
      <c r="A317" s="80"/>
      <c r="C317" s="82"/>
      <c r="D317" s="82"/>
      <c r="E317" s="82"/>
      <c r="F317" s="82"/>
      <c r="G317" s="82"/>
    </row>
    <row r="318" spans="1:7" x14ac:dyDescent="0.25">
      <c r="A318" s="80"/>
      <c r="C318" s="82"/>
      <c r="D318" s="82"/>
      <c r="E318" s="82"/>
      <c r="F318" s="82"/>
      <c r="G318" s="82"/>
    </row>
    <row r="319" spans="1:7" x14ac:dyDescent="0.25">
      <c r="A319" s="80"/>
      <c r="C319" s="82"/>
      <c r="D319" s="82"/>
      <c r="E319" s="82"/>
      <c r="F319" s="82"/>
      <c r="G319" s="82"/>
    </row>
    <row r="320" spans="1:7" x14ac:dyDescent="0.25">
      <c r="A320" s="80"/>
      <c r="C320" s="82"/>
      <c r="D320" s="82"/>
      <c r="E320" s="82"/>
      <c r="F320" s="82"/>
      <c r="G320" s="82"/>
    </row>
    <row r="321" spans="1:7" x14ac:dyDescent="0.25">
      <c r="A321" s="80"/>
      <c r="C321" s="82"/>
      <c r="D321" s="82"/>
      <c r="E321" s="82"/>
      <c r="F321" s="82"/>
      <c r="G321" s="82"/>
    </row>
    <row r="322" spans="1:7" x14ac:dyDescent="0.25">
      <c r="A322" s="80"/>
      <c r="C322" s="82"/>
      <c r="D322" s="82"/>
      <c r="E322" s="82"/>
      <c r="F322" s="82"/>
      <c r="G322" s="82"/>
    </row>
    <row r="323" spans="1:7" x14ac:dyDescent="0.25">
      <c r="A323" s="80"/>
      <c r="C323" s="82"/>
      <c r="D323" s="82"/>
      <c r="E323" s="82"/>
      <c r="F323" s="82"/>
      <c r="G323" s="82"/>
    </row>
    <row r="324" spans="1:7" x14ac:dyDescent="0.25">
      <c r="A324" s="80"/>
      <c r="C324" s="82"/>
      <c r="D324" s="82"/>
      <c r="E324" s="82"/>
      <c r="F324" s="82"/>
      <c r="G324" s="82"/>
    </row>
    <row r="325" spans="1:7" x14ac:dyDescent="0.25">
      <c r="A325" s="80"/>
      <c r="C325" s="82"/>
      <c r="D325" s="82"/>
      <c r="E325" s="82"/>
      <c r="F325" s="82"/>
      <c r="G325" s="82"/>
    </row>
    <row r="326" spans="1:7" x14ac:dyDescent="0.25">
      <c r="A326" s="80"/>
      <c r="C326" s="82"/>
      <c r="D326" s="82"/>
      <c r="E326" s="82"/>
      <c r="F326" s="82"/>
      <c r="G326" s="82"/>
    </row>
    <row r="327" spans="1:7" x14ac:dyDescent="0.25">
      <c r="A327" s="80"/>
      <c r="C327" s="82"/>
      <c r="D327" s="82"/>
      <c r="E327" s="82"/>
      <c r="F327" s="82"/>
      <c r="G327" s="82"/>
    </row>
    <row r="328" spans="1:7" x14ac:dyDescent="0.25">
      <c r="A328" s="80"/>
      <c r="C328" s="82"/>
      <c r="D328" s="82"/>
      <c r="E328" s="82"/>
      <c r="F328" s="82"/>
      <c r="G328" s="82"/>
    </row>
    <row r="329" spans="1:7" x14ac:dyDescent="0.25">
      <c r="A329" s="80"/>
      <c r="C329" s="82"/>
      <c r="D329" s="82"/>
      <c r="E329" s="82"/>
      <c r="F329" s="82"/>
      <c r="G329" s="82"/>
    </row>
    <row r="330" spans="1:7" x14ac:dyDescent="0.25">
      <c r="A330" s="80"/>
      <c r="C330" s="82"/>
      <c r="D330" s="82"/>
      <c r="E330" s="82"/>
      <c r="F330" s="82"/>
      <c r="G330" s="82"/>
    </row>
    <row r="331" spans="1:7" x14ac:dyDescent="0.25">
      <c r="A331" s="80"/>
      <c r="C331" s="82"/>
      <c r="D331" s="82"/>
      <c r="E331" s="82"/>
      <c r="F331" s="82"/>
      <c r="G331" s="82"/>
    </row>
    <row r="332" spans="1:7" x14ac:dyDescent="0.25">
      <c r="A332" s="80"/>
      <c r="C332" s="82"/>
      <c r="D332" s="82"/>
      <c r="E332" s="82"/>
      <c r="F332" s="82"/>
      <c r="G332" s="82"/>
    </row>
    <row r="333" spans="1:7" x14ac:dyDescent="0.25">
      <c r="A333" s="80"/>
      <c r="C333" s="82"/>
      <c r="D333" s="82"/>
      <c r="E333" s="82"/>
      <c r="F333" s="82"/>
      <c r="G333" s="82"/>
    </row>
    <row r="334" spans="1:7" x14ac:dyDescent="0.25">
      <c r="A334" s="80"/>
      <c r="C334" s="82"/>
      <c r="D334" s="82"/>
      <c r="E334" s="82"/>
      <c r="F334" s="82"/>
      <c r="G334" s="82"/>
    </row>
    <row r="335" spans="1:7" x14ac:dyDescent="0.25">
      <c r="A335" s="80"/>
      <c r="C335" s="82"/>
      <c r="D335" s="82"/>
      <c r="E335" s="82"/>
      <c r="F335" s="82"/>
      <c r="G335" s="82"/>
    </row>
    <row r="336" spans="1:7" x14ac:dyDescent="0.25">
      <c r="A336" s="80"/>
      <c r="C336" s="82"/>
      <c r="D336" s="82"/>
      <c r="E336" s="82"/>
      <c r="F336" s="82"/>
      <c r="G336" s="82"/>
    </row>
    <row r="337" spans="1:7" x14ac:dyDescent="0.25">
      <c r="A337" s="80"/>
      <c r="C337" s="82"/>
      <c r="D337" s="82"/>
      <c r="E337" s="82"/>
      <c r="F337" s="82"/>
      <c r="G337" s="82"/>
    </row>
    <row r="338" spans="1:7" x14ac:dyDescent="0.25">
      <c r="A338" s="80"/>
      <c r="C338" s="82"/>
      <c r="D338" s="82"/>
      <c r="E338" s="82"/>
      <c r="F338" s="82"/>
      <c r="G338" s="82"/>
    </row>
    <row r="339" spans="1:7" x14ac:dyDescent="0.25">
      <c r="A339" s="80"/>
      <c r="C339" s="82"/>
      <c r="D339" s="82"/>
      <c r="E339" s="82"/>
      <c r="F339" s="82"/>
      <c r="G339" s="82"/>
    </row>
    <row r="340" spans="1:7" x14ac:dyDescent="0.25">
      <c r="A340" s="80"/>
      <c r="C340" s="82"/>
      <c r="D340" s="82"/>
      <c r="E340" s="82"/>
      <c r="F340" s="82"/>
      <c r="G340" s="82"/>
    </row>
    <row r="341" spans="1:7" x14ac:dyDescent="0.25">
      <c r="A341" s="80"/>
      <c r="C341" s="82"/>
      <c r="D341" s="82"/>
      <c r="E341" s="82"/>
      <c r="F341" s="82"/>
      <c r="G341" s="82"/>
    </row>
    <row r="342" spans="1:7" x14ac:dyDescent="0.25">
      <c r="A342" s="80"/>
      <c r="C342" s="82"/>
      <c r="D342" s="82"/>
      <c r="E342" s="82"/>
      <c r="F342" s="82"/>
      <c r="G342" s="82"/>
    </row>
    <row r="343" spans="1:7" x14ac:dyDescent="0.25">
      <c r="A343" s="80"/>
      <c r="C343" s="82"/>
      <c r="D343" s="82"/>
      <c r="E343" s="82"/>
      <c r="F343" s="82"/>
      <c r="G343" s="82"/>
    </row>
    <row r="344" spans="1:7" x14ac:dyDescent="0.25">
      <c r="A344" s="80"/>
      <c r="C344" s="82"/>
      <c r="D344" s="82"/>
      <c r="E344" s="82"/>
      <c r="F344" s="82"/>
      <c r="G344" s="82"/>
    </row>
    <row r="345" spans="1:7" x14ac:dyDescent="0.25">
      <c r="A345" s="80"/>
      <c r="C345" s="82"/>
      <c r="D345" s="82"/>
      <c r="E345" s="82"/>
      <c r="F345" s="82"/>
      <c r="G345" s="82"/>
    </row>
  </sheetData>
  <mergeCells count="7">
    <mergeCell ref="A244:B244"/>
    <mergeCell ref="C2:E2"/>
    <mergeCell ref="B4:E4"/>
    <mergeCell ref="A5:D6"/>
    <mergeCell ref="A11:A12"/>
    <mergeCell ref="A43:B43"/>
    <mergeCell ref="A128:B128"/>
  </mergeCells>
  <hyperlinks>
    <hyperlink ref="B93" r:id="rId1" display="consultantplus://offline/ref=988EC015ECBBF128B41797C3F93EFEE418A639455C871F0F56FDEF5480375203D55CBFEB8F11FA2C863F8EB8F7B01CF71C7C854735E60A15i2XAK"/>
    <hyperlink ref="B95" r:id="rId2" display="consultantplus://offline/ref=A5C545EE8C1C93B0B058E1FFE19DF454C219EB0B98198F2DC0D7B691EFFF64CC26DC8ECE4D9F7B181B1727911B979A94C0CB426D4AE9j9HFG"/>
    <hyperlink ref="B87" r:id="rId3" display="consultantplus://offline/ref=D42EAC7BD398020209D35F6AF6672FBA6F13F77B84F225875A8095FA102A9B2D8E358CD609751112B9E7A4869E64DFF883BAA8D38BAB06D8YDV9M"/>
    <hyperlink ref="B88" r:id="rId4" display="consultantplus://offline/ref=D42EAC7BD398020209D35F6AF6672FBA6F13F77B84F225875A8095FA102A9B2D8E358CD609751112B9E7A4869E64DFF883BAA8D38BAB06D8YDV9M"/>
    <hyperlink ref="B98" r:id="rId5" display="consultantplus://offline/ref=64FC3C9F96C0230A0CECA4E56C028B5E86A06F799E50F1FABBE4A6CFAC6E9A2AB2A69A82FE33DE9CACC0441FC29EF02FFBFA7ABCF960A970JDh7G"/>
    <hyperlink ref="B99" r:id="rId6" display="consultantplus://offline/ref=293E5F5FBFB7BF00707EA3B3909C009FACF86C5B0DC1225241F5E671E418AFA8719B0D0082DB2BC3D12632D05CB8D412B2D35ED172AEB625bAg2L"/>
  </hyperlinks>
  <pageMargins left="0.59055118110236227" right="0.19685039370078741" top="0.39370078740157483" bottom="0.23622047244094491" header="0.31496062992125984" footer="0.31496062992125984"/>
  <pageSetup paperSize="9" scale="88" fitToHeight="23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2020-10-08T07:42:47Z</dcterms:created>
  <dcterms:modified xsi:type="dcterms:W3CDTF">2020-10-08T07:43:25Z</dcterms:modified>
</cp:coreProperties>
</file>