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26" sheetId="2" r:id="rId1"/>
    <sheet name="Лист3" sheetId="3" r:id="rId2"/>
  </sheets>
  <definedNames>
    <definedName name="_xlnm.Print_Titles" localSheetId="0">'Приложение 26'!$6:$6</definedName>
  </definedNames>
  <calcPr calcId="145621"/>
</workbook>
</file>

<file path=xl/calcChain.xml><?xml version="1.0" encoding="utf-8"?>
<calcChain xmlns="http://schemas.openxmlformats.org/spreadsheetml/2006/main">
  <c r="J61" i="2" l="1"/>
  <c r="H61" i="2"/>
  <c r="J54" i="2"/>
  <c r="K47" i="2"/>
  <c r="H47" i="2"/>
  <c r="I48" i="2"/>
  <c r="I47" i="2" s="1"/>
  <c r="I46" i="2" s="1"/>
  <c r="I45" i="2" s="1"/>
  <c r="I64" i="2" s="1"/>
  <c r="J48" i="2"/>
  <c r="H48" i="2"/>
  <c r="J38" i="2"/>
  <c r="J37" i="2" s="1"/>
  <c r="J39" i="2"/>
  <c r="H39" i="2"/>
  <c r="H38" i="2" s="1"/>
  <c r="H37" i="2" s="1"/>
  <c r="H15" i="2"/>
  <c r="H14" i="2" s="1"/>
  <c r="H54" i="2"/>
  <c r="H53" i="2" s="1"/>
  <c r="H46" i="2" s="1"/>
  <c r="H45" i="2" s="1"/>
  <c r="L45" i="2" s="1"/>
  <c r="H33" i="2"/>
  <c r="H32" i="2" s="1"/>
  <c r="K46" i="2"/>
  <c r="K45" i="2" s="1"/>
  <c r="K64" i="2" s="1"/>
  <c r="J15" i="2"/>
  <c r="J14" i="2" s="1"/>
  <c r="J13" i="2" s="1"/>
  <c r="L63" i="2"/>
  <c r="L62" i="2"/>
  <c r="L60" i="2"/>
  <c r="L59" i="2"/>
  <c r="L58" i="2"/>
  <c r="L57" i="2"/>
  <c r="L56" i="2"/>
  <c r="L55" i="2"/>
  <c r="L52" i="2"/>
  <c r="L51" i="2"/>
  <c r="L50" i="2"/>
  <c r="L49" i="2"/>
  <c r="L44" i="2"/>
  <c r="L43" i="2"/>
  <c r="L42" i="2"/>
  <c r="L41" i="2"/>
  <c r="L40" i="2"/>
  <c r="L36" i="2"/>
  <c r="L35" i="2"/>
  <c r="L34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2" i="2"/>
  <c r="L11" i="2"/>
  <c r="L9" i="2"/>
  <c r="J8" i="2"/>
  <c r="H10" i="2"/>
  <c r="L10" i="2" s="1"/>
  <c r="H8" i="2"/>
  <c r="G54" i="2"/>
  <c r="G53" i="2" s="1"/>
  <c r="G46" i="2" s="1"/>
  <c r="G45" i="2" s="1"/>
  <c r="G43" i="2"/>
  <c r="G42" i="2" s="1"/>
  <c r="G39" i="2"/>
  <c r="G15" i="2"/>
  <c r="G14" i="2" s="1"/>
  <c r="G13" i="2" s="1"/>
  <c r="G7" i="2" s="1"/>
  <c r="L48" i="2" l="1"/>
  <c r="L54" i="2"/>
  <c r="H13" i="2"/>
  <c r="H7" i="2" s="1"/>
  <c r="L32" i="2"/>
  <c r="J47" i="2"/>
  <c r="L47" i="2" s="1"/>
  <c r="J53" i="2"/>
  <c r="L53" i="2" s="1"/>
  <c r="G38" i="2"/>
  <c r="G37" i="2" s="1"/>
  <c r="J7" i="2"/>
  <c r="L8" i="2"/>
  <c r="L15" i="2"/>
  <c r="L33" i="2"/>
  <c r="L39" i="2"/>
  <c r="L14" i="2"/>
  <c r="L61" i="2"/>
  <c r="L37" i="2"/>
  <c r="J64" i="2"/>
  <c r="L38" i="2"/>
  <c r="L46" i="2"/>
  <c r="G64" i="2"/>
  <c r="L7" i="2" l="1"/>
  <c r="H64" i="2"/>
  <c r="L64" i="2" s="1"/>
  <c r="L13" i="2"/>
</calcChain>
</file>

<file path=xl/sharedStrings.xml><?xml version="1.0" encoding="utf-8"?>
<sst xmlns="http://schemas.openxmlformats.org/spreadsheetml/2006/main" count="282" uniqueCount="130">
  <si>
    <t>тыс. руб.</t>
  </si>
  <si>
    <t>КФСР</t>
  </si>
  <si>
    <t>КЦСР</t>
  </si>
  <si>
    <t>КВР</t>
  </si>
  <si>
    <t>КОСГУ</t>
  </si>
  <si>
    <t>Доп. ЭК</t>
  </si>
  <si>
    <t>0400</t>
  </si>
  <si>
    <t>НАЦИОНАЛЬНАЯ ЭКОНОМИКА</t>
  </si>
  <si>
    <t>0409</t>
  </si>
  <si>
    <t>Дорожное хозяйство (дорожные фонды)</t>
  </si>
  <si>
    <t>414</t>
  </si>
  <si>
    <t>226</t>
  </si>
  <si>
    <t>6000000000</t>
  </si>
  <si>
    <t>Муниципальная программа "Обеспечение доступным и комфортным жильем граждан РФ на территории МГО на 2014-2020 годы"</t>
  </si>
  <si>
    <t>6010000000</t>
  </si>
  <si>
    <t>Подпрограмма "Подготовка земельных участков для освоения в целях жилищного строительства"</t>
  </si>
  <si>
    <t>6011300000</t>
  </si>
  <si>
    <t>971</t>
  </si>
  <si>
    <t>Подъездная автодорога от областной автодороги «Миасс-Сыростан-железнодорожная станция Хребет» к объектам горнолыжного центра «Солнечная долина»</t>
  </si>
  <si>
    <t>973</t>
  </si>
  <si>
    <t>Автодорога от ул. Ленина пос. Тургояк до ДОЛ им. Зои Космодемьянской Миасского городского округа</t>
  </si>
  <si>
    <t>0412</t>
  </si>
  <si>
    <t>Другие вопросы в области национальной экономики</t>
  </si>
  <si>
    <t>6100000000</t>
  </si>
  <si>
    <t>Муниципальная программа "Капитальное строительство на территории Миасского городского округа на 2014-2019 годы"</t>
  </si>
  <si>
    <t>6110000000</t>
  </si>
  <si>
    <t>Подпрограмма "Организация и осуществление деятельности МКУ "Комитет по строительству" на 2017-2019 годы"</t>
  </si>
  <si>
    <t>6119900000</t>
  </si>
  <si>
    <t>111</t>
  </si>
  <si>
    <t>211</t>
  </si>
  <si>
    <t>000</t>
  </si>
  <si>
    <t>НЕ УКАЗАНО</t>
  </si>
  <si>
    <t>119</t>
  </si>
  <si>
    <t>213</t>
  </si>
  <si>
    <t>244</t>
  </si>
  <si>
    <t>221</t>
  </si>
  <si>
    <t>223</t>
  </si>
  <si>
    <t>721</t>
  </si>
  <si>
    <t>Оплата отопления и технологических нужд</t>
  </si>
  <si>
    <t>730</t>
  </si>
  <si>
    <t>Оплата потребления электрической энергии</t>
  </si>
  <si>
    <t>740</t>
  </si>
  <si>
    <t>Оплата водоснабжения помещений</t>
  </si>
  <si>
    <t>225</t>
  </si>
  <si>
    <t>020</t>
  </si>
  <si>
    <t>Оплата содержания текущего ремонта оборудования и инвентаря</t>
  </si>
  <si>
    <t>710</t>
  </si>
  <si>
    <t>Прочие коммунальные услуги</t>
  </si>
  <si>
    <t>024</t>
  </si>
  <si>
    <t>Страхование автогражданской ответственности муниципального транспорта</t>
  </si>
  <si>
    <t>040</t>
  </si>
  <si>
    <t>Прочие текущие расходы</t>
  </si>
  <si>
    <t>340</t>
  </si>
  <si>
    <t>Оплата горюче-смазочных материалов</t>
  </si>
  <si>
    <t>350</t>
  </si>
  <si>
    <t>Прочие расходные материалы и предметы снабжения</t>
  </si>
  <si>
    <t>851</t>
  </si>
  <si>
    <t>290</t>
  </si>
  <si>
    <t>031</t>
  </si>
  <si>
    <t>Налог на имущество</t>
  </si>
  <si>
    <t>852</t>
  </si>
  <si>
    <t>049</t>
  </si>
  <si>
    <t>Транспортный налог</t>
  </si>
  <si>
    <t>853</t>
  </si>
  <si>
    <t>046</t>
  </si>
  <si>
    <t>оплата за загрязнение окружающей среды</t>
  </si>
  <si>
    <t>9900000000</t>
  </si>
  <si>
    <t>Непрограммные направления расходов</t>
  </si>
  <si>
    <t>9909900000</t>
  </si>
  <si>
    <t>Обеспечение деятельности (оказание услуг) подведомственных казенных учреждений</t>
  </si>
  <si>
    <t>831</t>
  </si>
  <si>
    <t>410</t>
  </si>
  <si>
    <t>Оплата морального вреда и судебных издержек по исполнительным листам</t>
  </si>
  <si>
    <t>419</t>
  </si>
  <si>
    <t>Оплата расходов по исполнительным листам</t>
  </si>
  <si>
    <t>047</t>
  </si>
  <si>
    <t>Пени, штрафы, сборы</t>
  </si>
  <si>
    <t>0500</t>
  </si>
  <si>
    <t>ЖИЛИЩНО-КОММУНАЛЬНОЕ ХОЗЯЙСТВО</t>
  </si>
  <si>
    <t>0505</t>
  </si>
  <si>
    <t>Другие вопросы в области жилищно-коммунального хозяйства</t>
  </si>
  <si>
    <t>310</t>
  </si>
  <si>
    <t>6101300000</t>
  </si>
  <si>
    <t>Электроснабжение п.Тыелга</t>
  </si>
  <si>
    <t>896</t>
  </si>
  <si>
    <t>ГТС Миасского городского пруда</t>
  </si>
  <si>
    <t>6500000000</t>
  </si>
  <si>
    <t>Муниципальная программа "Формирование и использование муниципального жилищного фонда МГО на 2017-2019 годы"</t>
  </si>
  <si>
    <t>6510000000</t>
  </si>
  <si>
    <t>Подпрограмма "Переселение граждан из аварийного жилищного фонда в Миасском городском округе"</t>
  </si>
  <si>
    <t>6511300000</t>
  </si>
  <si>
    <t>964</t>
  </si>
  <si>
    <t>Снос аварийного жилищного фонда</t>
  </si>
  <si>
    <t>1100</t>
  </si>
  <si>
    <t>1102</t>
  </si>
  <si>
    <t>2000000000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</si>
  <si>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</si>
  <si>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2010000000</t>
  </si>
  <si>
    <t>Подпрограмма "Развитие физической культуры, массового спорта и спорта высших достижений"</t>
  </si>
  <si>
    <t>2010171000</t>
  </si>
  <si>
    <t>822</t>
  </si>
  <si>
    <t>Реконструкция нижнего поля спортивного комплекса, расположенного в центральном районе г.Миасса на правом берегу р.Миасс</t>
  </si>
  <si>
    <t>836</t>
  </si>
  <si>
    <t>Челябинская обл, г.Миасс, проспект Октября,25 территория МБОУ "СОШ №18". Устройство спортивной площадки с искусственным покрытием</t>
  </si>
  <si>
    <t>8000000000</t>
  </si>
  <si>
    <t>Муниципальная программа "Развитие физической культуры и спорта в МГО на 2017-2020 годы"</t>
  </si>
  <si>
    <t>8040000000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</si>
  <si>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</si>
  <si>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8041300000</t>
  </si>
  <si>
    <t>80413S1000</t>
  </si>
  <si>
    <t>Мероприятия в рамках государственной программы "Развитие физической культуры и спорта в Челябинской области на 2015-2019 годы" (софинансирование)</t>
  </si>
  <si>
    <t>1105</t>
  </si>
  <si>
    <t>Другие вопросы в области физической культуры и спорта</t>
  </si>
  <si>
    <t>825</t>
  </si>
  <si>
    <t>Реконструкция трибун стадиона "Труд" в г. Миассе Челябинской области</t>
  </si>
  <si>
    <t>Итого</t>
  </si>
  <si>
    <t>Первоначальный бюджет 2017 г.</t>
  </si>
  <si>
    <t>Уточненный бюджет 2017  год</t>
  </si>
  <si>
    <t>в т.ч. обл. и фед. бюджет</t>
  </si>
  <si>
    <t>% исполн. к уточнен.бюджету</t>
  </si>
  <si>
    <t>Приложение</t>
  </si>
  <si>
    <t xml:space="preserve"> Исполнение  бюджета городского округа по капитальному строительству по полномочиям МКУ «Комитет по строительству» (по разделам) за 2017 г. </t>
  </si>
  <si>
    <t>ФИЗИЧЕСКАЯ КУЛЬТУРА И СПОРТ</t>
  </si>
  <si>
    <t>Физическая культура</t>
  </si>
  <si>
    <t xml:space="preserve"> </t>
  </si>
  <si>
    <t>Исполнение 2017 г.</t>
  </si>
  <si>
    <t>Наименование</t>
  </si>
  <si>
    <t>Заработная плата</t>
  </si>
  <si>
    <t xml:space="preserve">Услуги связи </t>
  </si>
  <si>
    <t>Начисления на выплаты по оплате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</si>
</sst>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8.5"/>
      <name val="MS Sans Serif"/>
      <family val="2"/>
      <charset val="204"/>
    </font>
    <font>
      <b/>
      <sz val="8"/>
      <name val="Arial Cy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</font>
    <font>
      <sz val="14"/>
      <name val="Arial Cyr"/>
    </font>
    <font>
      <b/>
      <sz val="10"/>
      <name val="Arial Cyr"/>
    </font>
    <font>
      <sz val="10"/>
      <name val="Arial Cyr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name val="Arial"/>
      <family val="2"/>
      <charset val="204"/>
    </font>
    <font>
      <b/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1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6" fillId="0" borderId="1" xfId="0" applyNumberFormat="1" applyFont="1" applyBorder="1" applyAlignment="1" applyProtection="1">
      <alignment horizontal="right" vertical="center" wrapText="1"/>
    </xf>
    <xf numFmtId="164" fontId="7" fillId="0" borderId="1" xfId="0" applyNumberFormat="1" applyFont="1" applyBorder="1" applyAlignment="1" applyProtection="1">
      <alignment horizontal="right" vertical="center" wrapText="1"/>
    </xf>
    <xf numFmtId="0" fontId="12" fillId="0" borderId="1" xfId="0" applyFont="1" applyBorder="1"/>
    <xf numFmtId="164" fontId="8" fillId="0" borderId="1" xfId="0" applyNumberFormat="1" applyFont="1" applyBorder="1" applyAlignment="1" applyProtection="1">
      <alignment horizontal="right" vertical="center" wrapText="1"/>
    </xf>
    <xf numFmtId="164" fontId="9" fillId="0" borderId="1" xfId="0" applyNumberFormat="1" applyFont="1" applyBorder="1" applyAlignment="1" applyProtection="1">
      <alignment horizontal="right" vertical="center" wrapText="1"/>
    </xf>
    <xf numFmtId="0" fontId="13" fillId="0" borderId="1" xfId="0" applyFont="1" applyBorder="1"/>
    <xf numFmtId="49" fontId="8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left" vertical="center" wrapText="1"/>
    </xf>
    <xf numFmtId="49" fontId="3" fillId="0" borderId="1" xfId="1" applyNumberFormat="1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wrapText="1"/>
    </xf>
    <xf numFmtId="49" fontId="16" fillId="0" borderId="4" xfId="0" applyNumberFormat="1" applyFont="1" applyBorder="1" applyAlignment="1" applyProtection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11" fillId="0" borderId="5" xfId="0" applyNumberFormat="1" applyFont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/>
    </xf>
    <xf numFmtId="49" fontId="10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left"/>
    </xf>
    <xf numFmtId="164" fontId="6" fillId="0" borderId="10" xfId="0" applyNumberFormat="1" applyFont="1" applyBorder="1" applyAlignment="1" applyProtection="1">
      <alignment horizontal="right"/>
    </xf>
    <xf numFmtId="165" fontId="14" fillId="0" borderId="6" xfId="0" applyNumberFormat="1" applyFont="1" applyBorder="1" applyAlignment="1">
      <alignment vertical="center"/>
    </xf>
    <xf numFmtId="165" fontId="13" fillId="0" borderId="6" xfId="0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4" fontId="14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workbookViewId="0">
      <selection activeCell="D12" sqref="D12"/>
    </sheetView>
  </sheetViews>
  <sheetFormatPr defaultColWidth="18.7109375" defaultRowHeight="15" x14ac:dyDescent="0.25"/>
  <cols>
    <col min="1" max="1" width="7.42578125" bestFit="1" customWidth="1"/>
    <col min="2" max="2" width="14" customWidth="1"/>
    <col min="3" max="3" width="5.7109375" customWidth="1"/>
    <col min="4" max="4" width="9.140625" customWidth="1"/>
    <col min="5" max="5" width="8.7109375" customWidth="1"/>
    <col min="6" max="6" width="57.140625" bestFit="1" customWidth="1"/>
    <col min="7" max="7" width="24" customWidth="1"/>
    <col min="10" max="10" width="23" customWidth="1"/>
    <col min="12" max="12" width="25.5703125" customWidth="1"/>
  </cols>
  <sheetData>
    <row r="1" spans="1:12" x14ac:dyDescent="0.25">
      <c r="K1" t="s">
        <v>120</v>
      </c>
    </row>
    <row r="3" spans="1:12" ht="23.25" x14ac:dyDescent="0.35">
      <c r="A3" s="6" t="s">
        <v>121</v>
      </c>
    </row>
    <row r="4" spans="1:12" ht="23.25" x14ac:dyDescent="0.35">
      <c r="A4" s="6"/>
    </row>
    <row r="5" spans="1:12" ht="16.5" thickBot="1" x14ac:dyDescent="0.3">
      <c r="B5" s="1"/>
      <c r="C5" s="1"/>
      <c r="D5" s="1"/>
      <c r="E5" s="1"/>
      <c r="F5" s="1"/>
      <c r="G5" s="1"/>
      <c r="J5" s="2"/>
      <c r="L5" s="22" t="s">
        <v>0</v>
      </c>
    </row>
    <row r="6" spans="1:12" ht="47.25" x14ac:dyDescent="0.25">
      <c r="A6" s="23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126</v>
      </c>
      <c r="G6" s="3" t="s">
        <v>116</v>
      </c>
      <c r="H6" s="3" t="s">
        <v>117</v>
      </c>
      <c r="I6" s="3" t="s">
        <v>118</v>
      </c>
      <c r="J6" s="4" t="s">
        <v>125</v>
      </c>
      <c r="K6" s="3" t="s">
        <v>118</v>
      </c>
      <c r="L6" s="5" t="s">
        <v>119</v>
      </c>
    </row>
    <row r="7" spans="1:12" ht="18" x14ac:dyDescent="0.25">
      <c r="A7" s="25" t="s">
        <v>6</v>
      </c>
      <c r="B7" s="17"/>
      <c r="C7" s="17"/>
      <c r="D7" s="17"/>
      <c r="E7" s="17"/>
      <c r="F7" s="18" t="s">
        <v>7</v>
      </c>
      <c r="G7" s="9">
        <f>SUM(G8,G13)</f>
        <v>5061.2000000000016</v>
      </c>
      <c r="H7" s="9">
        <f>SUM(H8,H13)</f>
        <v>5611.4000000000005</v>
      </c>
      <c r="I7" s="14"/>
      <c r="J7" s="9">
        <f>SUM(J8,J13)</f>
        <v>5317.2000000000007</v>
      </c>
      <c r="K7" s="14"/>
      <c r="L7" s="31">
        <f t="shared" ref="L7:L38" si="0">J7/H7*100</f>
        <v>94.757101614570331</v>
      </c>
    </row>
    <row r="8" spans="1:12" ht="18" x14ac:dyDescent="0.25">
      <c r="A8" s="25" t="s">
        <v>8</v>
      </c>
      <c r="B8" s="17"/>
      <c r="C8" s="17"/>
      <c r="D8" s="17"/>
      <c r="E8" s="17"/>
      <c r="F8" s="18" t="s">
        <v>9</v>
      </c>
      <c r="G8" s="9"/>
      <c r="H8" s="9">
        <f>SUM(H9)</f>
        <v>253.6</v>
      </c>
      <c r="I8" s="14"/>
      <c r="J8" s="9">
        <f>SUM(J9)</f>
        <v>253.6</v>
      </c>
      <c r="K8" s="14"/>
      <c r="L8" s="31">
        <f t="shared" si="0"/>
        <v>100</v>
      </c>
    </row>
    <row r="9" spans="1:12" ht="47.25" x14ac:dyDescent="0.3">
      <c r="A9" s="25" t="s">
        <v>8</v>
      </c>
      <c r="B9" s="17" t="s">
        <v>12</v>
      </c>
      <c r="C9" s="17"/>
      <c r="D9" s="17"/>
      <c r="E9" s="17"/>
      <c r="F9" s="18" t="s">
        <v>13</v>
      </c>
      <c r="G9" s="15"/>
      <c r="H9" s="12">
        <v>253.6</v>
      </c>
      <c r="I9" s="11"/>
      <c r="J9" s="12">
        <v>253.6</v>
      </c>
      <c r="K9" s="11"/>
      <c r="L9" s="31">
        <f t="shared" si="0"/>
        <v>100</v>
      </c>
    </row>
    <row r="10" spans="1:12" ht="47.25" x14ac:dyDescent="0.3">
      <c r="A10" s="25" t="s">
        <v>8</v>
      </c>
      <c r="B10" s="17" t="s">
        <v>14</v>
      </c>
      <c r="C10" s="17"/>
      <c r="D10" s="17"/>
      <c r="E10" s="17"/>
      <c r="F10" s="18" t="s">
        <v>15</v>
      </c>
      <c r="G10" s="15"/>
      <c r="H10" s="12">
        <f>SUM(H11:H12)</f>
        <v>253.6</v>
      </c>
      <c r="I10" s="11"/>
      <c r="J10" s="12">
        <v>253.6</v>
      </c>
      <c r="K10" s="11"/>
      <c r="L10" s="31">
        <f t="shared" si="0"/>
        <v>100</v>
      </c>
    </row>
    <row r="11" spans="1:12" ht="60" x14ac:dyDescent="0.3">
      <c r="A11" s="26" t="s">
        <v>8</v>
      </c>
      <c r="B11" s="19" t="s">
        <v>16</v>
      </c>
      <c r="C11" s="19" t="s">
        <v>10</v>
      </c>
      <c r="D11" s="19" t="s">
        <v>11</v>
      </c>
      <c r="E11" s="19" t="s">
        <v>17</v>
      </c>
      <c r="F11" s="20" t="s">
        <v>18</v>
      </c>
      <c r="G11" s="16"/>
      <c r="H11" s="13">
        <v>95</v>
      </c>
      <c r="I11" s="11"/>
      <c r="J11" s="13">
        <v>95</v>
      </c>
      <c r="K11" s="11"/>
      <c r="L11" s="32">
        <f t="shared" si="0"/>
        <v>100</v>
      </c>
    </row>
    <row r="12" spans="1:12" ht="45" x14ac:dyDescent="0.3">
      <c r="A12" s="26" t="s">
        <v>8</v>
      </c>
      <c r="B12" s="19" t="s">
        <v>16</v>
      </c>
      <c r="C12" s="19" t="s">
        <v>10</v>
      </c>
      <c r="D12" s="19" t="s">
        <v>11</v>
      </c>
      <c r="E12" s="19" t="s">
        <v>19</v>
      </c>
      <c r="F12" s="20" t="s">
        <v>20</v>
      </c>
      <c r="G12" s="16"/>
      <c r="H12" s="13">
        <v>158.6</v>
      </c>
      <c r="I12" s="11"/>
      <c r="J12" s="13">
        <v>158.6</v>
      </c>
      <c r="K12" s="11"/>
      <c r="L12" s="32">
        <f t="shared" si="0"/>
        <v>100</v>
      </c>
    </row>
    <row r="13" spans="1:12" ht="31.5" x14ac:dyDescent="0.25">
      <c r="A13" s="25" t="s">
        <v>21</v>
      </c>
      <c r="B13" s="17"/>
      <c r="C13" s="17"/>
      <c r="D13" s="17"/>
      <c r="E13" s="17"/>
      <c r="F13" s="18" t="s">
        <v>22</v>
      </c>
      <c r="G13" s="9">
        <f>SUM(G14,G32)</f>
        <v>5061.2000000000016</v>
      </c>
      <c r="H13" s="9">
        <f>SUM(H32,H14)</f>
        <v>5357.8</v>
      </c>
      <c r="I13" s="14"/>
      <c r="J13" s="9">
        <f>SUM(J32,J14)</f>
        <v>5063.6000000000004</v>
      </c>
      <c r="K13" s="14"/>
      <c r="L13" s="31">
        <f t="shared" si="0"/>
        <v>94.508940236664301</v>
      </c>
    </row>
    <row r="14" spans="1:12" ht="47.25" x14ac:dyDescent="0.25">
      <c r="A14" s="25" t="s">
        <v>21</v>
      </c>
      <c r="B14" s="17" t="s">
        <v>23</v>
      </c>
      <c r="C14" s="17"/>
      <c r="D14" s="17"/>
      <c r="E14" s="17"/>
      <c r="F14" s="18" t="s">
        <v>24</v>
      </c>
      <c r="G14" s="9">
        <f>SUM(G15)</f>
        <v>5061.2000000000016</v>
      </c>
      <c r="H14" s="9">
        <f>SUM(H15)</f>
        <v>5250.8</v>
      </c>
      <c r="I14" s="14"/>
      <c r="J14" s="9">
        <f>SUM(J15)</f>
        <v>4956.6000000000004</v>
      </c>
      <c r="K14" s="14"/>
      <c r="L14" s="31">
        <f t="shared" si="0"/>
        <v>94.397044259922296</v>
      </c>
    </row>
    <row r="15" spans="1:12" ht="47.25" x14ac:dyDescent="0.25">
      <c r="A15" s="25" t="s">
        <v>21</v>
      </c>
      <c r="B15" s="17" t="s">
        <v>25</v>
      </c>
      <c r="C15" s="17"/>
      <c r="D15" s="17"/>
      <c r="E15" s="17"/>
      <c r="F15" s="18" t="s">
        <v>26</v>
      </c>
      <c r="G15" s="7">
        <f>SUM(G16:G32)</f>
        <v>5061.2000000000016</v>
      </c>
      <c r="H15" s="9">
        <f>SUM(H16:H31)</f>
        <v>5250.8</v>
      </c>
      <c r="I15" s="14"/>
      <c r="J15" s="9">
        <f>SUM(J16:J31)</f>
        <v>4956.6000000000004</v>
      </c>
      <c r="K15" s="14"/>
      <c r="L15" s="31">
        <f t="shared" si="0"/>
        <v>94.397044259922296</v>
      </c>
    </row>
    <row r="16" spans="1:12" ht="18" x14ac:dyDescent="0.25">
      <c r="A16" s="26" t="s">
        <v>21</v>
      </c>
      <c r="B16" s="19" t="s">
        <v>27</v>
      </c>
      <c r="C16" s="19" t="s">
        <v>28</v>
      </c>
      <c r="D16" s="19" t="s">
        <v>29</v>
      </c>
      <c r="E16" s="19" t="s">
        <v>30</v>
      </c>
      <c r="F16" s="20" t="s">
        <v>127</v>
      </c>
      <c r="G16" s="8">
        <v>3069</v>
      </c>
      <c r="H16" s="10">
        <v>3227.1</v>
      </c>
      <c r="I16" s="14"/>
      <c r="J16" s="10">
        <v>3227.1</v>
      </c>
      <c r="K16" s="14"/>
      <c r="L16" s="32">
        <f t="shared" si="0"/>
        <v>100</v>
      </c>
    </row>
    <row r="17" spans="1:12" ht="18" x14ac:dyDescent="0.25">
      <c r="A17" s="26" t="s">
        <v>21</v>
      </c>
      <c r="B17" s="19" t="s">
        <v>27</v>
      </c>
      <c r="C17" s="19" t="s">
        <v>32</v>
      </c>
      <c r="D17" s="19" t="s">
        <v>33</v>
      </c>
      <c r="E17" s="19" t="s">
        <v>30</v>
      </c>
      <c r="F17" s="20" t="s">
        <v>129</v>
      </c>
      <c r="G17" s="8">
        <v>926.8</v>
      </c>
      <c r="H17" s="10">
        <v>968.5</v>
      </c>
      <c r="I17" s="14"/>
      <c r="J17" s="10">
        <v>968.5</v>
      </c>
      <c r="K17" s="14"/>
      <c r="L17" s="32">
        <f t="shared" si="0"/>
        <v>100</v>
      </c>
    </row>
    <row r="18" spans="1:12" ht="18" x14ac:dyDescent="0.25">
      <c r="A18" s="26" t="s">
        <v>21</v>
      </c>
      <c r="B18" s="19" t="s">
        <v>27</v>
      </c>
      <c r="C18" s="19" t="s">
        <v>34</v>
      </c>
      <c r="D18" s="19" t="s">
        <v>35</v>
      </c>
      <c r="E18" s="19" t="s">
        <v>30</v>
      </c>
      <c r="F18" s="20" t="s">
        <v>128</v>
      </c>
      <c r="G18" s="8">
        <v>61.1</v>
      </c>
      <c r="H18" s="10">
        <v>79.099999999999994</v>
      </c>
      <c r="I18" s="14"/>
      <c r="J18" s="10">
        <v>67.099999999999994</v>
      </c>
      <c r="K18" s="14"/>
      <c r="L18" s="32">
        <f t="shared" si="0"/>
        <v>84.829329962073317</v>
      </c>
    </row>
    <row r="19" spans="1:12" ht="18" x14ac:dyDescent="0.25">
      <c r="A19" s="26" t="s">
        <v>21</v>
      </c>
      <c r="B19" s="19" t="s">
        <v>27</v>
      </c>
      <c r="C19" s="19" t="s">
        <v>34</v>
      </c>
      <c r="D19" s="19" t="s">
        <v>36</v>
      </c>
      <c r="E19" s="19" t="s">
        <v>37</v>
      </c>
      <c r="F19" s="20" t="s">
        <v>38</v>
      </c>
      <c r="G19" s="8">
        <v>79.8</v>
      </c>
      <c r="H19" s="10">
        <v>93.7</v>
      </c>
      <c r="I19" s="14"/>
      <c r="J19" s="10">
        <v>79.099999999999994</v>
      </c>
      <c r="K19" s="14"/>
      <c r="L19" s="32">
        <f t="shared" si="0"/>
        <v>84.418356456776948</v>
      </c>
    </row>
    <row r="20" spans="1:12" ht="18" x14ac:dyDescent="0.25">
      <c r="A20" s="26" t="s">
        <v>21</v>
      </c>
      <c r="B20" s="19" t="s">
        <v>27</v>
      </c>
      <c r="C20" s="19" t="s">
        <v>34</v>
      </c>
      <c r="D20" s="19" t="s">
        <v>36</v>
      </c>
      <c r="E20" s="19" t="s">
        <v>39</v>
      </c>
      <c r="F20" s="20" t="s">
        <v>40</v>
      </c>
      <c r="G20" s="8">
        <v>40</v>
      </c>
      <c r="H20" s="10">
        <v>47.4</v>
      </c>
      <c r="I20" s="14"/>
      <c r="J20" s="10">
        <v>44.7</v>
      </c>
      <c r="K20" s="14"/>
      <c r="L20" s="32">
        <f t="shared" si="0"/>
        <v>94.303797468354446</v>
      </c>
    </row>
    <row r="21" spans="1:12" ht="18" x14ac:dyDescent="0.25">
      <c r="A21" s="26" t="s">
        <v>21</v>
      </c>
      <c r="B21" s="19" t="s">
        <v>27</v>
      </c>
      <c r="C21" s="19" t="s">
        <v>34</v>
      </c>
      <c r="D21" s="19" t="s">
        <v>36</v>
      </c>
      <c r="E21" s="19" t="s">
        <v>41</v>
      </c>
      <c r="F21" s="20" t="s">
        <v>42</v>
      </c>
      <c r="G21" s="8">
        <v>3.6</v>
      </c>
      <c r="H21" s="10">
        <v>4</v>
      </c>
      <c r="I21" s="14"/>
      <c r="J21" s="10">
        <v>4</v>
      </c>
      <c r="K21" s="14"/>
      <c r="L21" s="32">
        <f t="shared" si="0"/>
        <v>100</v>
      </c>
    </row>
    <row r="22" spans="1:12" ht="18" x14ac:dyDescent="0.25">
      <c r="A22" s="26" t="s">
        <v>21</v>
      </c>
      <c r="B22" s="19" t="s">
        <v>27</v>
      </c>
      <c r="C22" s="19" t="s">
        <v>34</v>
      </c>
      <c r="D22" s="19" t="s">
        <v>43</v>
      </c>
      <c r="E22" s="19" t="s">
        <v>30</v>
      </c>
      <c r="F22" s="20" t="s">
        <v>31</v>
      </c>
      <c r="G22" s="8">
        <v>51.2</v>
      </c>
      <c r="H22" s="10">
        <v>51.2</v>
      </c>
      <c r="I22" s="14"/>
      <c r="J22" s="10">
        <v>19.399999999999999</v>
      </c>
      <c r="K22" s="14"/>
      <c r="L22" s="32">
        <f t="shared" si="0"/>
        <v>37.890624999999993</v>
      </c>
    </row>
    <row r="23" spans="1:12" ht="30" x14ac:dyDescent="0.25">
      <c r="A23" s="26" t="s">
        <v>21</v>
      </c>
      <c r="B23" s="19" t="s">
        <v>27</v>
      </c>
      <c r="C23" s="19" t="s">
        <v>34</v>
      </c>
      <c r="D23" s="19" t="s">
        <v>43</v>
      </c>
      <c r="E23" s="19" t="s">
        <v>44</v>
      </c>
      <c r="F23" s="20" t="s">
        <v>45</v>
      </c>
      <c r="G23" s="8">
        <v>53</v>
      </c>
      <c r="H23" s="10">
        <v>9.3000000000000007</v>
      </c>
      <c r="I23" s="14"/>
      <c r="J23" s="10">
        <v>0</v>
      </c>
      <c r="K23" s="14"/>
      <c r="L23" s="32">
        <f t="shared" si="0"/>
        <v>0</v>
      </c>
    </row>
    <row r="24" spans="1:12" ht="18" x14ac:dyDescent="0.25">
      <c r="A24" s="26" t="s">
        <v>21</v>
      </c>
      <c r="B24" s="19" t="s">
        <v>27</v>
      </c>
      <c r="C24" s="19" t="s">
        <v>34</v>
      </c>
      <c r="D24" s="19" t="s">
        <v>43</v>
      </c>
      <c r="E24" s="19" t="s">
        <v>46</v>
      </c>
      <c r="F24" s="20" t="s">
        <v>47</v>
      </c>
      <c r="G24" s="8">
        <v>67.099999999999994</v>
      </c>
      <c r="H24" s="10">
        <v>67.599999999999994</v>
      </c>
      <c r="I24" s="14"/>
      <c r="J24" s="10">
        <v>62</v>
      </c>
      <c r="K24" s="14"/>
      <c r="L24" s="32">
        <f t="shared" si="0"/>
        <v>91.715976331360963</v>
      </c>
    </row>
    <row r="25" spans="1:12" ht="30" x14ac:dyDescent="0.25">
      <c r="A25" s="26" t="s">
        <v>21</v>
      </c>
      <c r="B25" s="19" t="s">
        <v>27</v>
      </c>
      <c r="C25" s="19" t="s">
        <v>34</v>
      </c>
      <c r="D25" s="19" t="s">
        <v>11</v>
      </c>
      <c r="E25" s="19" t="s">
        <v>48</v>
      </c>
      <c r="F25" s="20" t="s">
        <v>49</v>
      </c>
      <c r="G25" s="8">
        <v>5.0999999999999996</v>
      </c>
      <c r="H25" s="10">
        <v>5.0999999999999996</v>
      </c>
      <c r="I25" s="14"/>
      <c r="J25" s="10">
        <v>4.7</v>
      </c>
      <c r="K25" s="14"/>
      <c r="L25" s="32">
        <f t="shared" si="0"/>
        <v>92.156862745098039</v>
      </c>
    </row>
    <row r="26" spans="1:12" ht="18" x14ac:dyDescent="0.25">
      <c r="A26" s="26" t="s">
        <v>21</v>
      </c>
      <c r="B26" s="19" t="s">
        <v>27</v>
      </c>
      <c r="C26" s="19" t="s">
        <v>34</v>
      </c>
      <c r="D26" s="19" t="s">
        <v>11</v>
      </c>
      <c r="E26" s="19" t="s">
        <v>50</v>
      </c>
      <c r="F26" s="20" t="s">
        <v>51</v>
      </c>
      <c r="G26" s="8">
        <v>241.1</v>
      </c>
      <c r="H26" s="10">
        <v>210.9</v>
      </c>
      <c r="I26" s="14"/>
      <c r="J26" s="10">
        <v>169.6</v>
      </c>
      <c r="K26" s="14"/>
      <c r="L26" s="32">
        <f t="shared" si="0"/>
        <v>80.417259364627782</v>
      </c>
    </row>
    <row r="27" spans="1:12" ht="18" x14ac:dyDescent="0.25">
      <c r="A27" s="26" t="s">
        <v>21</v>
      </c>
      <c r="B27" s="19" t="s">
        <v>27</v>
      </c>
      <c r="C27" s="19" t="s">
        <v>34</v>
      </c>
      <c r="D27" s="19" t="s">
        <v>52</v>
      </c>
      <c r="E27" s="19" t="s">
        <v>52</v>
      </c>
      <c r="F27" s="20" t="s">
        <v>53</v>
      </c>
      <c r="G27" s="8">
        <v>316.8</v>
      </c>
      <c r="H27" s="10">
        <v>311.5</v>
      </c>
      <c r="I27" s="14"/>
      <c r="J27" s="10">
        <v>179.7</v>
      </c>
      <c r="K27" s="14"/>
      <c r="L27" s="32">
        <f t="shared" si="0"/>
        <v>57.688603531300153</v>
      </c>
    </row>
    <row r="28" spans="1:12" ht="30" x14ac:dyDescent="0.25">
      <c r="A28" s="26" t="s">
        <v>21</v>
      </c>
      <c r="B28" s="19" t="s">
        <v>27</v>
      </c>
      <c r="C28" s="19" t="s">
        <v>34</v>
      </c>
      <c r="D28" s="19" t="s">
        <v>52</v>
      </c>
      <c r="E28" s="19" t="s">
        <v>54</v>
      </c>
      <c r="F28" s="20" t="s">
        <v>55</v>
      </c>
      <c r="G28" s="8">
        <v>123.2</v>
      </c>
      <c r="H28" s="10">
        <v>152.19999999999999</v>
      </c>
      <c r="I28" s="14"/>
      <c r="J28" s="10">
        <v>115.8</v>
      </c>
      <c r="K28" s="14"/>
      <c r="L28" s="32">
        <f t="shared" si="0"/>
        <v>76.084099868593952</v>
      </c>
    </row>
    <row r="29" spans="1:12" ht="18" x14ac:dyDescent="0.25">
      <c r="A29" s="26" t="s">
        <v>21</v>
      </c>
      <c r="B29" s="19" t="s">
        <v>27</v>
      </c>
      <c r="C29" s="19" t="s">
        <v>56</v>
      </c>
      <c r="D29" s="19" t="s">
        <v>57</v>
      </c>
      <c r="E29" s="19" t="s">
        <v>58</v>
      </c>
      <c r="F29" s="20" t="s">
        <v>59</v>
      </c>
      <c r="G29" s="8">
        <v>13.3</v>
      </c>
      <c r="H29" s="10">
        <v>16.399999999999999</v>
      </c>
      <c r="I29" s="14"/>
      <c r="J29" s="10">
        <v>13.2</v>
      </c>
      <c r="K29" s="14"/>
      <c r="L29" s="32">
        <f t="shared" si="0"/>
        <v>80.487804878048792</v>
      </c>
    </row>
    <row r="30" spans="1:12" ht="18" x14ac:dyDescent="0.25">
      <c r="A30" s="26" t="s">
        <v>21</v>
      </c>
      <c r="B30" s="19" t="s">
        <v>27</v>
      </c>
      <c r="C30" s="19" t="s">
        <v>60</v>
      </c>
      <c r="D30" s="19" t="s">
        <v>57</v>
      </c>
      <c r="E30" s="19" t="s">
        <v>61</v>
      </c>
      <c r="F30" s="20" t="s">
        <v>62</v>
      </c>
      <c r="G30" s="8">
        <v>2.1</v>
      </c>
      <c r="H30" s="10">
        <v>2.6</v>
      </c>
      <c r="I30" s="14"/>
      <c r="J30" s="10">
        <v>0.5</v>
      </c>
      <c r="K30" s="14"/>
      <c r="L30" s="32">
        <f t="shared" si="0"/>
        <v>19.23076923076923</v>
      </c>
    </row>
    <row r="31" spans="1:12" ht="18" x14ac:dyDescent="0.25">
      <c r="A31" s="26" t="s">
        <v>21</v>
      </c>
      <c r="B31" s="19" t="s">
        <v>27</v>
      </c>
      <c r="C31" s="19" t="s">
        <v>63</v>
      </c>
      <c r="D31" s="19" t="s">
        <v>57</v>
      </c>
      <c r="E31" s="19" t="s">
        <v>64</v>
      </c>
      <c r="F31" s="20" t="s">
        <v>65</v>
      </c>
      <c r="G31" s="8">
        <v>8</v>
      </c>
      <c r="H31" s="10">
        <v>4.2</v>
      </c>
      <c r="I31" s="14"/>
      <c r="J31" s="10">
        <v>1.2</v>
      </c>
      <c r="K31" s="14"/>
      <c r="L31" s="32">
        <f t="shared" si="0"/>
        <v>28.571428571428569</v>
      </c>
    </row>
    <row r="32" spans="1:12" ht="18" x14ac:dyDescent="0.25">
      <c r="A32" s="25" t="s">
        <v>21</v>
      </c>
      <c r="B32" s="17" t="s">
        <v>66</v>
      </c>
      <c r="C32" s="17"/>
      <c r="D32" s="17"/>
      <c r="E32" s="17"/>
      <c r="F32" s="18" t="s">
        <v>67</v>
      </c>
      <c r="G32" s="9"/>
      <c r="H32" s="9">
        <f>SUM(H33)</f>
        <v>107</v>
      </c>
      <c r="I32" s="14"/>
      <c r="J32" s="9">
        <v>107</v>
      </c>
      <c r="K32" s="14"/>
      <c r="L32" s="31">
        <f t="shared" si="0"/>
        <v>100</v>
      </c>
    </row>
    <row r="33" spans="1:12" ht="31.5" x14ac:dyDescent="0.25">
      <c r="A33" s="25" t="s">
        <v>21</v>
      </c>
      <c r="B33" s="17" t="s">
        <v>68</v>
      </c>
      <c r="C33" s="17"/>
      <c r="D33" s="17"/>
      <c r="E33" s="17"/>
      <c r="F33" s="18" t="s">
        <v>69</v>
      </c>
      <c r="G33" s="9"/>
      <c r="H33" s="9">
        <f>SUM(H34:H36)</f>
        <v>107</v>
      </c>
      <c r="I33" s="14"/>
      <c r="J33" s="9">
        <v>107</v>
      </c>
      <c r="K33" s="14"/>
      <c r="L33" s="31">
        <f t="shared" si="0"/>
        <v>100</v>
      </c>
    </row>
    <row r="34" spans="1:12" ht="30" x14ac:dyDescent="0.25">
      <c r="A34" s="26" t="s">
        <v>21</v>
      </c>
      <c r="B34" s="19" t="s">
        <v>68</v>
      </c>
      <c r="C34" s="19" t="s">
        <v>70</v>
      </c>
      <c r="D34" s="19" t="s">
        <v>57</v>
      </c>
      <c r="E34" s="19" t="s">
        <v>71</v>
      </c>
      <c r="F34" s="20" t="s">
        <v>72</v>
      </c>
      <c r="G34" s="10"/>
      <c r="H34" s="10">
        <v>50.5</v>
      </c>
      <c r="I34" s="14"/>
      <c r="J34" s="10">
        <v>50.4</v>
      </c>
      <c r="K34" s="14"/>
      <c r="L34" s="32">
        <f t="shared" si="0"/>
        <v>99.801980198019805</v>
      </c>
    </row>
    <row r="35" spans="1:12" ht="18" x14ac:dyDescent="0.25">
      <c r="A35" s="26" t="s">
        <v>21</v>
      </c>
      <c r="B35" s="19" t="s">
        <v>68</v>
      </c>
      <c r="C35" s="19" t="s">
        <v>70</v>
      </c>
      <c r="D35" s="19" t="s">
        <v>57</v>
      </c>
      <c r="E35" s="19" t="s">
        <v>73</v>
      </c>
      <c r="F35" s="20" t="s">
        <v>74</v>
      </c>
      <c r="G35" s="10"/>
      <c r="H35" s="10">
        <v>56.3</v>
      </c>
      <c r="I35" s="14"/>
      <c r="J35" s="10">
        <v>56.3</v>
      </c>
      <c r="K35" s="14"/>
      <c r="L35" s="32">
        <f t="shared" si="0"/>
        <v>100</v>
      </c>
    </row>
    <row r="36" spans="1:12" ht="18" x14ac:dyDescent="0.25">
      <c r="A36" s="26" t="s">
        <v>21</v>
      </c>
      <c r="B36" s="19" t="s">
        <v>68</v>
      </c>
      <c r="C36" s="19" t="s">
        <v>63</v>
      </c>
      <c r="D36" s="19" t="s">
        <v>57</v>
      </c>
      <c r="E36" s="19" t="s">
        <v>75</v>
      </c>
      <c r="F36" s="20" t="s">
        <v>76</v>
      </c>
      <c r="G36" s="10"/>
      <c r="H36" s="10">
        <v>0.2</v>
      </c>
      <c r="I36" s="14"/>
      <c r="J36" s="10">
        <v>0.2</v>
      </c>
      <c r="K36" s="14"/>
      <c r="L36" s="32">
        <f t="shared" si="0"/>
        <v>100</v>
      </c>
    </row>
    <row r="37" spans="1:12" ht="18" x14ac:dyDescent="0.25">
      <c r="A37" s="25" t="s">
        <v>77</v>
      </c>
      <c r="B37" s="17"/>
      <c r="C37" s="17"/>
      <c r="D37" s="17"/>
      <c r="E37" s="17"/>
      <c r="F37" s="18" t="s">
        <v>78</v>
      </c>
      <c r="G37" s="9">
        <f>SUM(G38)</f>
        <v>1000</v>
      </c>
      <c r="H37" s="9">
        <f>SUM(H38)</f>
        <v>3925.1</v>
      </c>
      <c r="I37" s="14"/>
      <c r="J37" s="9">
        <f>SUM(J38)</f>
        <v>3800.8</v>
      </c>
      <c r="K37" s="14"/>
      <c r="L37" s="31">
        <f t="shared" si="0"/>
        <v>96.83320170186748</v>
      </c>
    </row>
    <row r="38" spans="1:12" ht="31.5" x14ac:dyDescent="0.25">
      <c r="A38" s="25" t="s">
        <v>79</v>
      </c>
      <c r="B38" s="17"/>
      <c r="C38" s="17"/>
      <c r="D38" s="17"/>
      <c r="E38" s="17"/>
      <c r="F38" s="18" t="s">
        <v>80</v>
      </c>
      <c r="G38" s="9">
        <f>SUM(G39,G42)</f>
        <v>1000</v>
      </c>
      <c r="H38" s="9">
        <f>SUM(H39,H42)</f>
        <v>3925.1</v>
      </c>
      <c r="I38" s="14"/>
      <c r="J38" s="9">
        <f>SUM(J39,J42)</f>
        <v>3800.8</v>
      </c>
      <c r="K38" s="14"/>
      <c r="L38" s="31">
        <f t="shared" si="0"/>
        <v>96.83320170186748</v>
      </c>
    </row>
    <row r="39" spans="1:12" ht="47.25" x14ac:dyDescent="0.25">
      <c r="A39" s="25" t="s">
        <v>79</v>
      </c>
      <c r="B39" s="17" t="s">
        <v>23</v>
      </c>
      <c r="C39" s="17"/>
      <c r="D39" s="17"/>
      <c r="E39" s="17"/>
      <c r="F39" s="18" t="s">
        <v>24</v>
      </c>
      <c r="G39" s="9">
        <f>SUM(G40:G41)</f>
        <v>500</v>
      </c>
      <c r="H39" s="9">
        <f>SUM(H40:H41)</f>
        <v>887.5</v>
      </c>
      <c r="I39" s="14"/>
      <c r="J39" s="9">
        <f>SUM(J40:J41)</f>
        <v>777.8</v>
      </c>
      <c r="K39" s="14"/>
      <c r="L39" s="32">
        <f t="shared" ref="L39:L64" si="1">J39/H39*100</f>
        <v>87.639436619718296</v>
      </c>
    </row>
    <row r="40" spans="1:12" ht="18" x14ac:dyDescent="0.25">
      <c r="A40" s="26" t="s">
        <v>79</v>
      </c>
      <c r="B40" s="19" t="s">
        <v>82</v>
      </c>
      <c r="C40" s="19" t="s">
        <v>10</v>
      </c>
      <c r="D40" s="19" t="s">
        <v>11</v>
      </c>
      <c r="E40" s="19" t="s">
        <v>70</v>
      </c>
      <c r="F40" s="20" t="s">
        <v>83</v>
      </c>
      <c r="G40" s="10"/>
      <c r="H40" s="10">
        <v>387.5</v>
      </c>
      <c r="I40" s="14"/>
      <c r="J40" s="10">
        <v>277.8</v>
      </c>
      <c r="K40" s="14"/>
      <c r="L40" s="32">
        <f t="shared" si="1"/>
        <v>71.690322580645159</v>
      </c>
    </row>
    <row r="41" spans="1:12" ht="18" x14ac:dyDescent="0.25">
      <c r="A41" s="26" t="s">
        <v>79</v>
      </c>
      <c r="B41" s="19" t="s">
        <v>82</v>
      </c>
      <c r="C41" s="19" t="s">
        <v>10</v>
      </c>
      <c r="D41" s="19" t="s">
        <v>11</v>
      </c>
      <c r="E41" s="19" t="s">
        <v>84</v>
      </c>
      <c r="F41" s="20" t="s">
        <v>85</v>
      </c>
      <c r="G41" s="10">
        <v>500</v>
      </c>
      <c r="H41" s="10">
        <v>500</v>
      </c>
      <c r="I41" s="14"/>
      <c r="J41" s="10">
        <v>500</v>
      </c>
      <c r="K41" s="14"/>
      <c r="L41" s="32">
        <f t="shared" si="1"/>
        <v>100</v>
      </c>
    </row>
    <row r="42" spans="1:12" ht="47.25" x14ac:dyDescent="0.25">
      <c r="A42" s="25" t="s">
        <v>79</v>
      </c>
      <c r="B42" s="17" t="s">
        <v>86</v>
      </c>
      <c r="C42" s="17"/>
      <c r="D42" s="17"/>
      <c r="E42" s="17"/>
      <c r="F42" s="18" t="s">
        <v>87</v>
      </c>
      <c r="G42" s="9">
        <f>SUM(G43)</f>
        <v>500</v>
      </c>
      <c r="H42" s="9">
        <v>3037.6</v>
      </c>
      <c r="I42" s="14"/>
      <c r="J42" s="9">
        <v>3023</v>
      </c>
      <c r="K42" s="14"/>
      <c r="L42" s="31">
        <f t="shared" si="1"/>
        <v>99.519357387411105</v>
      </c>
    </row>
    <row r="43" spans="1:12" ht="47.25" x14ac:dyDescent="0.25">
      <c r="A43" s="25" t="s">
        <v>79</v>
      </c>
      <c r="B43" s="17" t="s">
        <v>88</v>
      </c>
      <c r="C43" s="17"/>
      <c r="D43" s="17"/>
      <c r="E43" s="17"/>
      <c r="F43" s="18" t="s">
        <v>89</v>
      </c>
      <c r="G43" s="9">
        <f>SUM(G44)</f>
        <v>500</v>
      </c>
      <c r="H43" s="9">
        <v>3037.6</v>
      </c>
      <c r="I43" s="14"/>
      <c r="J43" s="9">
        <v>3023</v>
      </c>
      <c r="K43" s="14"/>
      <c r="L43" s="31">
        <f t="shared" si="1"/>
        <v>99.519357387411105</v>
      </c>
    </row>
    <row r="44" spans="1:12" ht="18" x14ac:dyDescent="0.25">
      <c r="A44" s="26" t="s">
        <v>79</v>
      </c>
      <c r="B44" s="19" t="s">
        <v>90</v>
      </c>
      <c r="C44" s="19" t="s">
        <v>10</v>
      </c>
      <c r="D44" s="19" t="s">
        <v>11</v>
      </c>
      <c r="E44" s="19" t="s">
        <v>91</v>
      </c>
      <c r="F44" s="20" t="s">
        <v>92</v>
      </c>
      <c r="G44" s="10">
        <v>500</v>
      </c>
      <c r="H44" s="10">
        <v>3037.6</v>
      </c>
      <c r="I44" s="14"/>
      <c r="J44" s="10">
        <v>3023</v>
      </c>
      <c r="K44" s="14"/>
      <c r="L44" s="32">
        <f t="shared" si="1"/>
        <v>99.519357387411105</v>
      </c>
    </row>
    <row r="45" spans="1:12" ht="18" x14ac:dyDescent="0.25">
      <c r="A45" s="25" t="s">
        <v>93</v>
      </c>
      <c r="B45" s="17"/>
      <c r="C45" s="17"/>
      <c r="D45" s="17"/>
      <c r="E45" s="17"/>
      <c r="F45" s="21" t="s">
        <v>122</v>
      </c>
      <c r="G45" s="9">
        <f>SUM(G46,G60)</f>
        <v>1000</v>
      </c>
      <c r="H45" s="9">
        <f>SUM(H46,H60)</f>
        <v>23788.2</v>
      </c>
      <c r="I45" s="34">
        <f>SUM(I46)</f>
        <v>2136</v>
      </c>
      <c r="J45" s="9">
        <v>23459.9</v>
      </c>
      <c r="K45" s="34">
        <f>SUM(K46)</f>
        <v>2125.9</v>
      </c>
      <c r="L45" s="31">
        <f t="shared" si="1"/>
        <v>98.619903986009874</v>
      </c>
    </row>
    <row r="46" spans="1:12" ht="18" x14ac:dyDescent="0.25">
      <c r="A46" s="25" t="s">
        <v>94</v>
      </c>
      <c r="B46" s="17"/>
      <c r="C46" s="17"/>
      <c r="D46" s="17"/>
      <c r="E46" s="17"/>
      <c r="F46" s="21" t="s">
        <v>123</v>
      </c>
      <c r="G46" s="9">
        <f>SUM(G53,G47)</f>
        <v>1000</v>
      </c>
      <c r="H46" s="9">
        <f>SUM(H53,H47)</f>
        <v>12570.300000000001</v>
      </c>
      <c r="I46" s="9">
        <f>SUM(I53,I47)</f>
        <v>2136</v>
      </c>
      <c r="J46" s="9">
        <v>12242</v>
      </c>
      <c r="K46" s="9">
        <f>SUM(K53,K47)</f>
        <v>2125.9</v>
      </c>
      <c r="L46" s="31">
        <f t="shared" si="1"/>
        <v>97.388288266787583</v>
      </c>
    </row>
    <row r="47" spans="1:12" ht="63" x14ac:dyDescent="0.25">
      <c r="A47" s="25" t="s">
        <v>94</v>
      </c>
      <c r="B47" s="17" t="s">
        <v>95</v>
      </c>
      <c r="C47" s="17"/>
      <c r="D47" s="17"/>
      <c r="E47" s="17"/>
      <c r="F47" s="18" t="s">
        <v>96</v>
      </c>
      <c r="G47" s="9"/>
      <c r="H47" s="9">
        <f>SUM(H48)</f>
        <v>2136</v>
      </c>
      <c r="I47" s="9">
        <f t="shared" ref="I47:K47" si="2">SUM(I48)</f>
        <v>2136</v>
      </c>
      <c r="J47" s="9">
        <f t="shared" si="2"/>
        <v>2125.9</v>
      </c>
      <c r="K47" s="9">
        <f t="shared" si="2"/>
        <v>2125.9</v>
      </c>
      <c r="L47" s="31">
        <f t="shared" si="1"/>
        <v>99.527153558052433</v>
      </c>
    </row>
    <row r="48" spans="1:12" ht="47.25" x14ac:dyDescent="0.25">
      <c r="A48" s="25" t="s">
        <v>94</v>
      </c>
      <c r="B48" s="17" t="s">
        <v>97</v>
      </c>
      <c r="C48" s="17"/>
      <c r="D48" s="17"/>
      <c r="E48" s="17"/>
      <c r="F48" s="18" t="s">
        <v>98</v>
      </c>
      <c r="G48" s="9"/>
      <c r="H48" s="9">
        <f>SUM(H49:H52)</f>
        <v>2136</v>
      </c>
      <c r="I48" s="9">
        <f>SUM(I49:I52)</f>
        <v>2136</v>
      </c>
      <c r="J48" s="9">
        <f>SUM(J49:J52)</f>
        <v>2125.9</v>
      </c>
      <c r="K48" s="9">
        <v>2125.9</v>
      </c>
      <c r="L48" s="31">
        <f t="shared" si="1"/>
        <v>99.527153558052433</v>
      </c>
    </row>
    <row r="49" spans="1:12" ht="45" x14ac:dyDescent="0.25">
      <c r="A49" s="26" t="s">
        <v>94</v>
      </c>
      <c r="B49" s="19" t="s">
        <v>99</v>
      </c>
      <c r="C49" s="19" t="s">
        <v>10</v>
      </c>
      <c r="D49" s="19" t="s">
        <v>11</v>
      </c>
      <c r="E49" s="19" t="s">
        <v>100</v>
      </c>
      <c r="F49" s="20" t="s">
        <v>101</v>
      </c>
      <c r="G49" s="10"/>
      <c r="H49" s="10">
        <v>7.5</v>
      </c>
      <c r="I49" s="10">
        <v>7.5</v>
      </c>
      <c r="J49" s="10">
        <v>0</v>
      </c>
      <c r="K49" s="10">
        <v>0</v>
      </c>
      <c r="L49" s="32">
        <f t="shared" si="1"/>
        <v>0</v>
      </c>
    </row>
    <row r="50" spans="1:12" ht="45" x14ac:dyDescent="0.25">
      <c r="A50" s="26" t="s">
        <v>94</v>
      </c>
      <c r="B50" s="19" t="s">
        <v>99</v>
      </c>
      <c r="C50" s="19" t="s">
        <v>10</v>
      </c>
      <c r="D50" s="19" t="s">
        <v>11</v>
      </c>
      <c r="E50" s="19" t="s">
        <v>102</v>
      </c>
      <c r="F50" s="20" t="s">
        <v>103</v>
      </c>
      <c r="G50" s="10"/>
      <c r="H50" s="10">
        <v>30</v>
      </c>
      <c r="I50" s="10">
        <v>30</v>
      </c>
      <c r="J50" s="10">
        <v>28.2</v>
      </c>
      <c r="K50" s="10">
        <v>28.2</v>
      </c>
      <c r="L50" s="32">
        <f t="shared" si="1"/>
        <v>94</v>
      </c>
    </row>
    <row r="51" spans="1:12" ht="45" x14ac:dyDescent="0.25">
      <c r="A51" s="26" t="s">
        <v>94</v>
      </c>
      <c r="B51" s="19" t="s">
        <v>99</v>
      </c>
      <c r="C51" s="19" t="s">
        <v>10</v>
      </c>
      <c r="D51" s="19" t="s">
        <v>81</v>
      </c>
      <c r="E51" s="19" t="s">
        <v>100</v>
      </c>
      <c r="F51" s="20" t="s">
        <v>101</v>
      </c>
      <c r="G51" s="10" t="s">
        <v>124</v>
      </c>
      <c r="H51" s="10">
        <v>410</v>
      </c>
      <c r="I51" s="10">
        <v>410</v>
      </c>
      <c r="J51" s="10">
        <v>410</v>
      </c>
      <c r="K51" s="10">
        <v>410</v>
      </c>
      <c r="L51" s="32">
        <f t="shared" si="1"/>
        <v>100</v>
      </c>
    </row>
    <row r="52" spans="1:12" ht="45" x14ac:dyDescent="0.25">
      <c r="A52" s="26" t="s">
        <v>94</v>
      </c>
      <c r="B52" s="19" t="s">
        <v>99</v>
      </c>
      <c r="C52" s="19" t="s">
        <v>10</v>
      </c>
      <c r="D52" s="19" t="s">
        <v>81</v>
      </c>
      <c r="E52" s="19" t="s">
        <v>102</v>
      </c>
      <c r="F52" s="20" t="s">
        <v>103</v>
      </c>
      <c r="G52" s="10"/>
      <c r="H52" s="10">
        <v>1688.5</v>
      </c>
      <c r="I52" s="10">
        <v>1688.5</v>
      </c>
      <c r="J52" s="10">
        <v>1687.7</v>
      </c>
      <c r="K52" s="10">
        <v>1687.7</v>
      </c>
      <c r="L52" s="32">
        <f t="shared" si="1"/>
        <v>99.952620669233056</v>
      </c>
    </row>
    <row r="53" spans="1:12" ht="47.25" x14ac:dyDescent="0.25">
      <c r="A53" s="25" t="s">
        <v>94</v>
      </c>
      <c r="B53" s="17" t="s">
        <v>104</v>
      </c>
      <c r="C53" s="17"/>
      <c r="D53" s="17"/>
      <c r="E53" s="17"/>
      <c r="F53" s="18" t="s">
        <v>105</v>
      </c>
      <c r="G53" s="9">
        <f>SUM(G54)</f>
        <v>1000</v>
      </c>
      <c r="H53" s="9">
        <f>SUM(H54)</f>
        <v>10434.300000000001</v>
      </c>
      <c r="I53" s="14"/>
      <c r="J53" s="9">
        <f>SUM(J54)</f>
        <v>10116.1</v>
      </c>
      <c r="K53" s="14"/>
      <c r="L53" s="31">
        <f t="shared" si="1"/>
        <v>96.950442291289292</v>
      </c>
    </row>
    <row r="54" spans="1:12" ht="63" x14ac:dyDescent="0.25">
      <c r="A54" s="25" t="s">
        <v>94</v>
      </c>
      <c r="B54" s="17" t="s">
        <v>106</v>
      </c>
      <c r="C54" s="17"/>
      <c r="D54" s="17"/>
      <c r="E54" s="17"/>
      <c r="F54" s="18" t="s">
        <v>107</v>
      </c>
      <c r="G54" s="9">
        <f>SUM(G55:G56)</f>
        <v>1000</v>
      </c>
      <c r="H54" s="9">
        <f>SUM(H55:H57)</f>
        <v>10434.300000000001</v>
      </c>
      <c r="I54" s="14"/>
      <c r="J54" s="9">
        <f>SUM(J55:J57)</f>
        <v>10116.1</v>
      </c>
      <c r="K54" s="14"/>
      <c r="L54" s="31">
        <f t="shared" si="1"/>
        <v>96.950442291289292</v>
      </c>
    </row>
    <row r="55" spans="1:12" ht="45" x14ac:dyDescent="0.25">
      <c r="A55" s="26" t="s">
        <v>94</v>
      </c>
      <c r="B55" s="19" t="s">
        <v>108</v>
      </c>
      <c r="C55" s="19" t="s">
        <v>10</v>
      </c>
      <c r="D55" s="19" t="s">
        <v>11</v>
      </c>
      <c r="E55" s="19" t="s">
        <v>100</v>
      </c>
      <c r="F55" s="20" t="s">
        <v>101</v>
      </c>
      <c r="G55" s="10"/>
      <c r="H55" s="10">
        <v>190.7</v>
      </c>
      <c r="I55" s="14"/>
      <c r="J55" s="10">
        <v>190.7</v>
      </c>
      <c r="K55" s="14"/>
      <c r="L55" s="32">
        <f t="shared" si="1"/>
        <v>100</v>
      </c>
    </row>
    <row r="56" spans="1:12" ht="45" x14ac:dyDescent="0.25">
      <c r="A56" s="26" t="s">
        <v>94</v>
      </c>
      <c r="B56" s="19" t="s">
        <v>108</v>
      </c>
      <c r="C56" s="19" t="s">
        <v>10</v>
      </c>
      <c r="D56" s="19" t="s">
        <v>81</v>
      </c>
      <c r="E56" s="19" t="s">
        <v>100</v>
      </c>
      <c r="F56" s="20" t="s">
        <v>101</v>
      </c>
      <c r="G56" s="10">
        <v>1000</v>
      </c>
      <c r="H56" s="10">
        <v>9541.4</v>
      </c>
      <c r="I56" s="14"/>
      <c r="J56" s="10">
        <v>9225.2999999999993</v>
      </c>
      <c r="K56" s="14"/>
      <c r="L56" s="32">
        <f t="shared" si="1"/>
        <v>96.687068983587309</v>
      </c>
    </row>
    <row r="57" spans="1:12" ht="63" x14ac:dyDescent="0.25">
      <c r="A57" s="25" t="s">
        <v>94</v>
      </c>
      <c r="B57" s="17" t="s">
        <v>109</v>
      </c>
      <c r="C57" s="17"/>
      <c r="D57" s="17"/>
      <c r="E57" s="17"/>
      <c r="F57" s="18" t="s">
        <v>110</v>
      </c>
      <c r="G57" s="9"/>
      <c r="H57" s="9">
        <v>702.2</v>
      </c>
      <c r="I57" s="14"/>
      <c r="J57" s="9">
        <v>700.1</v>
      </c>
      <c r="K57" s="14"/>
      <c r="L57" s="31">
        <f t="shared" si="1"/>
        <v>99.700939903161483</v>
      </c>
    </row>
    <row r="58" spans="1:12" ht="45" x14ac:dyDescent="0.25">
      <c r="A58" s="26" t="s">
        <v>94</v>
      </c>
      <c r="B58" s="19" t="s">
        <v>109</v>
      </c>
      <c r="C58" s="19" t="s">
        <v>10</v>
      </c>
      <c r="D58" s="19" t="s">
        <v>11</v>
      </c>
      <c r="E58" s="19" t="s">
        <v>102</v>
      </c>
      <c r="F58" s="20" t="s">
        <v>103</v>
      </c>
      <c r="G58" s="10"/>
      <c r="H58" s="10">
        <v>16.8</v>
      </c>
      <c r="I58" s="14"/>
      <c r="J58" s="10">
        <v>14.7</v>
      </c>
      <c r="K58" s="14"/>
      <c r="L58" s="32">
        <f t="shared" si="1"/>
        <v>87.499999999999986</v>
      </c>
    </row>
    <row r="59" spans="1:12" ht="45" x14ac:dyDescent="0.25">
      <c r="A59" s="26" t="s">
        <v>94</v>
      </c>
      <c r="B59" s="19" t="s">
        <v>109</v>
      </c>
      <c r="C59" s="19" t="s">
        <v>10</v>
      </c>
      <c r="D59" s="19" t="s">
        <v>81</v>
      </c>
      <c r="E59" s="19" t="s">
        <v>102</v>
      </c>
      <c r="F59" s="20" t="s">
        <v>103</v>
      </c>
      <c r="G59" s="10"/>
      <c r="H59" s="10">
        <v>685.4</v>
      </c>
      <c r="I59" s="14"/>
      <c r="J59" s="10">
        <v>685.4</v>
      </c>
      <c r="K59" s="14"/>
      <c r="L59" s="32">
        <f t="shared" si="1"/>
        <v>100</v>
      </c>
    </row>
    <row r="60" spans="1:12" ht="31.5" x14ac:dyDescent="0.25">
      <c r="A60" s="25" t="s">
        <v>111</v>
      </c>
      <c r="B60" s="17"/>
      <c r="C60" s="17"/>
      <c r="D60" s="17"/>
      <c r="E60" s="17"/>
      <c r="F60" s="18" t="s">
        <v>112</v>
      </c>
      <c r="G60" s="9"/>
      <c r="H60" s="9">
        <v>11217.9</v>
      </c>
      <c r="I60" s="14"/>
      <c r="J60" s="9">
        <v>11217.9</v>
      </c>
      <c r="K60" s="14"/>
      <c r="L60" s="31">
        <f t="shared" si="1"/>
        <v>100</v>
      </c>
    </row>
    <row r="61" spans="1:12" ht="47.25" x14ac:dyDescent="0.25">
      <c r="A61" s="25" t="s">
        <v>111</v>
      </c>
      <c r="B61" s="17" t="s">
        <v>23</v>
      </c>
      <c r="C61" s="17"/>
      <c r="D61" s="17"/>
      <c r="E61" s="17"/>
      <c r="F61" s="18" t="s">
        <v>24</v>
      </c>
      <c r="G61" s="9"/>
      <c r="H61" s="9">
        <f>SUM(H62:H63)</f>
        <v>11217.9</v>
      </c>
      <c r="I61" s="14"/>
      <c r="J61" s="9">
        <f>SUM(J62:J63)</f>
        <v>11217.9</v>
      </c>
      <c r="K61" s="14"/>
      <c r="L61" s="31">
        <f t="shared" si="1"/>
        <v>100</v>
      </c>
    </row>
    <row r="62" spans="1:12" ht="30" x14ac:dyDescent="0.25">
      <c r="A62" s="26" t="s">
        <v>111</v>
      </c>
      <c r="B62" s="19" t="s">
        <v>82</v>
      </c>
      <c r="C62" s="19" t="s">
        <v>10</v>
      </c>
      <c r="D62" s="19" t="s">
        <v>11</v>
      </c>
      <c r="E62" s="19" t="s">
        <v>113</v>
      </c>
      <c r="F62" s="20" t="s">
        <v>114</v>
      </c>
      <c r="G62" s="10"/>
      <c r="H62" s="10">
        <v>200</v>
      </c>
      <c r="I62" s="14"/>
      <c r="J62" s="10">
        <v>200</v>
      </c>
      <c r="K62" s="14"/>
      <c r="L62" s="32">
        <f t="shared" si="1"/>
        <v>100</v>
      </c>
    </row>
    <row r="63" spans="1:12" ht="30" x14ac:dyDescent="0.25">
      <c r="A63" s="26" t="s">
        <v>111</v>
      </c>
      <c r="B63" s="19" t="s">
        <v>82</v>
      </c>
      <c r="C63" s="19" t="s">
        <v>10</v>
      </c>
      <c r="D63" s="19" t="s">
        <v>81</v>
      </c>
      <c r="E63" s="19" t="s">
        <v>113</v>
      </c>
      <c r="F63" s="20" t="s">
        <v>114</v>
      </c>
      <c r="G63" s="10"/>
      <c r="H63" s="10">
        <v>11017.9</v>
      </c>
      <c r="I63" s="14"/>
      <c r="J63" s="10">
        <v>11017.9</v>
      </c>
      <c r="K63" s="14"/>
      <c r="L63" s="32">
        <f t="shared" si="1"/>
        <v>100</v>
      </c>
    </row>
    <row r="64" spans="1:12" ht="18.75" thickBot="1" x14ac:dyDescent="0.3">
      <c r="A64" s="27" t="s">
        <v>115</v>
      </c>
      <c r="B64" s="28"/>
      <c r="C64" s="28"/>
      <c r="D64" s="28"/>
      <c r="E64" s="28"/>
      <c r="F64" s="29"/>
      <c r="G64" s="30">
        <f t="shared" ref="G64:K64" si="3">SUM(G7,G37,G45)</f>
        <v>7061.2000000000016</v>
      </c>
      <c r="H64" s="30">
        <f t="shared" si="3"/>
        <v>33324.699999999997</v>
      </c>
      <c r="I64" s="30">
        <f t="shared" si="3"/>
        <v>2136</v>
      </c>
      <c r="J64" s="30">
        <f t="shared" si="3"/>
        <v>32577.9</v>
      </c>
      <c r="K64" s="30">
        <f t="shared" si="3"/>
        <v>2125.9</v>
      </c>
      <c r="L64" s="33">
        <f t="shared" si="1"/>
        <v>97.75901958607281</v>
      </c>
    </row>
  </sheetData>
  <pageMargins left="0.70866141732283472" right="0.70866141732283472" top="0.74803149606299213" bottom="0.74803149606299213" header="0.31496062992125984" footer="0.31496062992125984"/>
  <pageSetup paperSize="9" scale="56" fitToHeight="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26</vt:lpstr>
      <vt:lpstr>Лист3</vt:lpstr>
      <vt:lpstr>'Приложение 26'!Заголовки_для_печати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2018-03-15T06:58:19Z</dcterms:modified>
</cp:coreProperties>
</file>