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Бюджет!#REF!</definedName>
    <definedName name="SIGN" localSheetId="0">Бюджет!#REF!</definedName>
  </definedNames>
  <calcPr calcId="145621"/>
</workbook>
</file>

<file path=xl/calcChain.xml><?xml version="1.0" encoding="utf-8"?>
<calcChain xmlns="http://schemas.openxmlformats.org/spreadsheetml/2006/main">
  <c r="H23" i="1" l="1"/>
  <c r="H35" i="1" l="1"/>
  <c r="G35" i="1"/>
  <c r="I15" i="1"/>
  <c r="I35" i="1" l="1"/>
  <c r="I7" i="1" l="1"/>
  <c r="I8" i="1"/>
  <c r="I9" i="1"/>
  <c r="I10" i="1"/>
  <c r="I11" i="1"/>
  <c r="I12" i="1"/>
  <c r="I13" i="1"/>
  <c r="I14" i="1"/>
  <c r="I16" i="1"/>
  <c r="I18" i="1"/>
  <c r="I19" i="1"/>
  <c r="I20" i="1"/>
  <c r="I21" i="1"/>
  <c r="I22" i="1"/>
  <c r="I24" i="1"/>
  <c r="I25" i="1"/>
  <c r="I27" i="1"/>
  <c r="I28" i="1"/>
  <c r="I29" i="1"/>
  <c r="I30" i="1"/>
  <c r="I31" i="1"/>
  <c r="I33" i="1"/>
  <c r="I44" i="1"/>
  <c r="H17" i="1" l="1"/>
  <c r="G17" i="1"/>
  <c r="H39" i="1"/>
  <c r="G43" i="1"/>
  <c r="I43" i="1" s="1"/>
  <c r="G40" i="1"/>
  <c r="H32" i="1"/>
  <c r="G32" i="1"/>
  <c r="H26" i="1"/>
  <c r="G26" i="1"/>
  <c r="G23" i="1"/>
  <c r="H6" i="1"/>
  <c r="G6" i="1"/>
  <c r="I23" i="1" l="1"/>
  <c r="G39" i="1"/>
  <c r="I39" i="1" s="1"/>
  <c r="I17" i="1"/>
  <c r="I32" i="1"/>
  <c r="I26" i="1"/>
  <c r="I6" i="1"/>
  <c r="H5" i="1"/>
  <c r="H46" i="1" s="1"/>
  <c r="G5" i="1"/>
  <c r="G46" i="1" l="1"/>
  <c r="I46" i="1" s="1"/>
  <c r="I5" i="1"/>
</calcChain>
</file>

<file path=xl/sharedStrings.xml><?xml version="1.0" encoding="utf-8"?>
<sst xmlns="http://schemas.openxmlformats.org/spreadsheetml/2006/main" count="183" uniqueCount="79">
  <si>
    <t>КЦСР</t>
  </si>
  <si>
    <t>КФСР</t>
  </si>
  <si>
    <t>КВР</t>
  </si>
  <si>
    <t>КОСГУ</t>
  </si>
  <si>
    <t>Доп. ЭК</t>
  </si>
  <si>
    <t>Наименование Доп. ЭК</t>
  </si>
  <si>
    <t>8500000000</t>
  </si>
  <si>
    <t>0106</t>
  </si>
  <si>
    <t>Муниципальная программа "Управление муниципальными финансами и муниципальным долгом в МГО на 2017-2019 годы"</t>
  </si>
  <si>
    <t>100</t>
  </si>
  <si>
    <t>211</t>
  </si>
  <si>
    <t>000</t>
  </si>
  <si>
    <t>212</t>
  </si>
  <si>
    <t>040</t>
  </si>
  <si>
    <t>Прочие текущие расходы</t>
  </si>
  <si>
    <t>051</t>
  </si>
  <si>
    <t>Муниципальные гарантии</t>
  </si>
  <si>
    <t>111</t>
  </si>
  <si>
    <t>114</t>
  </si>
  <si>
    <t>Выплата суточных</t>
  </si>
  <si>
    <t>115</t>
  </si>
  <si>
    <t>Командировочные расходы в части проезда</t>
  </si>
  <si>
    <t>213</t>
  </si>
  <si>
    <t>200</t>
  </si>
  <si>
    <t>226</t>
  </si>
  <si>
    <t>0113</t>
  </si>
  <si>
    <t>221</t>
  </si>
  <si>
    <t>225</t>
  </si>
  <si>
    <t>020</t>
  </si>
  <si>
    <t>Оплата содержания текущего ремонта оборудования и инвентаря</t>
  </si>
  <si>
    <t>024</t>
  </si>
  <si>
    <t>Страхование автогражданской ответственности муниципального транспорта</t>
  </si>
  <si>
    <t>290</t>
  </si>
  <si>
    <t>310</t>
  </si>
  <si>
    <t>120</t>
  </si>
  <si>
    <t>340</t>
  </si>
  <si>
    <t>Оплата горюче-смазочных материалов</t>
  </si>
  <si>
    <t>350</t>
  </si>
  <si>
    <t>Прочие расходные материалы и предметы снабжения</t>
  </si>
  <si>
    <t>800</t>
  </si>
  <si>
    <t>049</t>
  </si>
  <si>
    <t>Транспортный налог</t>
  </si>
  <si>
    <t>1301</t>
  </si>
  <si>
    <t>700</t>
  </si>
  <si>
    <t>231</t>
  </si>
  <si>
    <t>0111</t>
  </si>
  <si>
    <t>1006</t>
  </si>
  <si>
    <t>Приложение</t>
  </si>
  <si>
    <t>тыс. руб.</t>
  </si>
  <si>
    <t>Оплата труда</t>
  </si>
  <si>
    <t>Начисления на оплату труда</t>
  </si>
  <si>
    <t>Услуги связи</t>
  </si>
  <si>
    <t>8500020401</t>
  </si>
  <si>
    <t>Центральный аппарат</t>
  </si>
  <si>
    <t>8500022010</t>
  </si>
  <si>
    <t>Транспортное обеспечение органов местного самоуправления</t>
  </si>
  <si>
    <t>8500022020</t>
  </si>
  <si>
    <t>8500023000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</si>
  <si>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</si>
  <si>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</si>
  <si>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8500003650</t>
  </si>
  <si>
    <t>Процентные платежи по муниципальному долгу</t>
  </si>
  <si>
    <t>Содержание имущества</t>
  </si>
  <si>
    <t xml:space="preserve">Приобретение оборудования </t>
  </si>
  <si>
    <t>Оплата процентов</t>
  </si>
  <si>
    <t>Прочие выплаты</t>
  </si>
  <si>
    <t>9900004000</t>
  </si>
  <si>
    <t>Резервные фонды местных администраций</t>
  </si>
  <si>
    <t>9900003550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</si>
  <si>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</t>
  </si>
  <si>
    <t>Итого расходов по Финансовому управлению Администрации МГО</t>
  </si>
  <si>
    <t>Не программные расходы</t>
  </si>
  <si>
    <t>% исп</t>
  </si>
  <si>
    <t>Муниципальная программа "Социальная защита населения Миасского городского округа на 2017-2019 годы"</t>
  </si>
  <si>
    <t>81 1 07 85054</t>
  </si>
  <si>
    <t>Социальное обеспечение и иные выплаты населению</t>
  </si>
  <si>
    <t>Информация по Финансовому управлению Администрации МГО за  2017 г.</t>
  </si>
  <si>
    <t xml:space="preserve">Исполненено </t>
  </si>
  <si>
    <t>Уточненный бюджет 2017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</si>
</sst>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 applyProtection="1"/>
    <xf numFmtId="0" fontId="4" fillId="0" borderId="0" xfId="0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/>
    <xf numFmtId="49" fontId="1" fillId="0" borderId="1" xfId="0" applyNumberFormat="1" applyFont="1" applyBorder="1" applyAlignment="1" applyProtection="1">
      <alignment horizontal="justify" vertical="center" wrapText="1"/>
    </xf>
    <xf numFmtId="0" fontId="1" fillId="0" borderId="1" xfId="0" applyFont="1" applyBorder="1" applyAlignment="1">
      <alignment horizontal="justify"/>
    </xf>
    <xf numFmtId="164" fontId="1" fillId="0" borderId="1" xfId="0" applyNumberFormat="1" applyFont="1" applyBorder="1" applyAlignment="1" applyProtection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justify"/>
    </xf>
    <xf numFmtId="0" fontId="1" fillId="0" borderId="8" xfId="0" applyFont="1" applyBorder="1"/>
    <xf numFmtId="49" fontId="1" fillId="0" borderId="8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center" vertical="center" wrapText="1"/>
    </xf>
    <xf numFmtId="49" fontId="4" fillId="0" borderId="7" xfId="0" applyNumberFormat="1" applyFont="1" applyBorder="1" applyAlignment="1" applyProtection="1">
      <alignment horizontal="justify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/>
    <xf numFmtId="49" fontId="4" fillId="0" borderId="12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165" fontId="1" fillId="0" borderId="1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justify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0" fontId="3" fillId="0" borderId="2" xfId="0" applyFont="1" applyBorder="1"/>
    <xf numFmtId="165" fontId="4" fillId="0" borderId="3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" fillId="0" borderId="6" xfId="0" applyNumberFormat="1" applyFont="1" applyBorder="1" applyAlignment="1" applyProtection="1">
      <alignment horizontal="justify" vertical="center" wrapText="1"/>
    </xf>
    <xf numFmtId="0" fontId="1" fillId="3" borderId="8" xfId="0" applyFont="1" applyFill="1" applyBorder="1"/>
    <xf numFmtId="0" fontId="1" fillId="3" borderId="1" xfId="0" applyFont="1" applyFill="1" applyBorder="1" applyAlignment="1">
      <alignment horizontal="center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165" fontId="1" fillId="3" borderId="1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0" fontId="5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/>
    <xf numFmtId="49" fontId="4" fillId="3" borderId="10" xfId="0" applyNumberFormat="1" applyFont="1" applyFill="1" applyBorder="1" applyAlignment="1" applyProtection="1">
      <alignment horizontal="center" vertical="center" wrapText="1"/>
    </xf>
    <xf numFmtId="164" fontId="4" fillId="3" borderId="10" xfId="0" applyNumberFormat="1" applyFont="1" applyFill="1" applyBorder="1" applyAlignment="1">
      <alignment horizontal="center" vertical="center" wrapText="1"/>
    </xf>
    <xf numFmtId="164" fontId="4" fillId="3" borderId="13" xfId="0" applyNumberFormat="1" applyFont="1" applyFill="1" applyBorder="1" applyAlignment="1">
      <alignment horizontal="center" vertical="center" wrapText="1"/>
    </xf>
    <xf numFmtId="165" fontId="4" fillId="3" borderId="11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center" vertical="center" wrapText="1"/>
    </xf>
    <xf numFmtId="49" fontId="4" fillId="3" borderId="10" xfId="0" applyNumberFormat="1" applyFont="1" applyFill="1" applyBorder="1" applyAlignment="1" applyProtection="1">
      <alignment horizontal="left" vertical="center" wrapText="1"/>
    </xf>
    <xf numFmtId="0" fontId="4" fillId="3" borderId="10" xfId="0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0" fontId="1" fillId="0" borderId="1" xfId="0" applyFont="1" applyBorder="1" applyAlignment="1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Alignment="1"/>
    <xf numFmtId="49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/>
    <xf numFmtId="49" fontId="4" fillId="0" borderId="4" xfId="0" applyNumberFormat="1" applyFont="1" applyBorder="1" applyAlignment="1" applyProtection="1">
      <alignment horizontal="justify" vertical="center" wrapText="1"/>
    </xf>
    <xf numFmtId="0" fontId="4" fillId="0" borderId="5" xfId="0" applyFont="1" applyBorder="1" applyAlignment="1">
      <alignment horizontal="justify"/>
    </xf>
    <xf numFmtId="0" fontId="4" fillId="0" borderId="6" xfId="0" applyFont="1" applyBorder="1" applyAlignment="1">
      <alignment horizontal="justify"/>
    </xf>
    <xf numFmtId="0" fontId="4" fillId="3" borderId="4" xfId="0" applyFont="1" applyFill="1" applyBorder="1" applyAlignment="1">
      <alignment horizontal="center"/>
    </xf>
    <xf numFmtId="0" fontId="0" fillId="3" borderId="5" xfId="0" applyFill="1" applyBorder="1" applyAlignment="1"/>
    <xf numFmtId="0" fontId="0" fillId="3" borderId="6" xfId="0" applyFill="1" applyBorder="1" applyAlignment="1"/>
    <xf numFmtId="49" fontId="4" fillId="3" borderId="4" xfId="0" applyNumberFormat="1" applyFont="1" applyFill="1" applyBorder="1" applyAlignment="1" applyProtection="1">
      <alignment horizontal="center" vertical="center" wrapText="1"/>
    </xf>
    <xf numFmtId="0" fontId="0" fillId="3" borderId="5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I46"/>
  <sheetViews>
    <sheetView showGridLines="0" tabSelected="1" workbookViewId="0">
      <selection activeCell="G5" sqref="G5"/>
    </sheetView>
  </sheetViews>
  <sheetFormatPr defaultRowHeight="12.75" x14ac:dyDescent="0.2"/>
  <cols>
    <col min="1" max="1" width="8.28515625" style="1" customWidth="1"/>
    <col min="2" max="2" width="11.42578125" style="1" customWidth="1"/>
    <col min="3" max="3" width="7.28515625" style="1" customWidth="1"/>
    <col min="4" max="4" width="7.85546875" style="1" customWidth="1"/>
    <col min="5" max="5" width="7.28515625" style="1" customWidth="1"/>
    <col min="6" max="6" width="30.7109375" style="2" customWidth="1"/>
    <col min="7" max="8" width="12.5703125" style="3" customWidth="1"/>
    <col min="9" max="9" width="9.140625" style="1" customWidth="1"/>
    <col min="10" max="16384" width="9.140625" style="1"/>
  </cols>
  <sheetData>
    <row r="1" spans="1:9" x14ac:dyDescent="0.2">
      <c r="E1" s="2"/>
      <c r="G1" s="4"/>
      <c r="H1" s="4" t="s">
        <v>47</v>
      </c>
      <c r="I1" s="8"/>
    </row>
    <row r="2" spans="1:9" ht="30.75" customHeight="1" x14ac:dyDescent="0.2">
      <c r="A2" s="68" t="s">
        <v>76</v>
      </c>
      <c r="B2" s="69"/>
      <c r="C2" s="69"/>
      <c r="D2" s="69"/>
      <c r="E2" s="69"/>
      <c r="F2" s="69"/>
      <c r="G2" s="69"/>
      <c r="H2" s="9"/>
      <c r="I2" s="9"/>
    </row>
    <row r="3" spans="1:9" ht="13.5" thickBot="1" x14ac:dyDescent="0.25">
      <c r="B3" s="5"/>
      <c r="C3" s="5"/>
      <c r="D3" s="5"/>
      <c r="E3" s="6"/>
      <c r="F3" s="6"/>
      <c r="G3" s="7"/>
      <c r="H3" s="7" t="s">
        <v>48</v>
      </c>
      <c r="I3" s="9"/>
    </row>
    <row r="4" spans="1:9" ht="39" thickBot="1" x14ac:dyDescent="0.25">
      <c r="A4" s="20" t="s">
        <v>1</v>
      </c>
      <c r="B4" s="21" t="s">
        <v>0</v>
      </c>
      <c r="C4" s="21" t="s">
        <v>2</v>
      </c>
      <c r="D4" s="21" t="s">
        <v>3</v>
      </c>
      <c r="E4" s="21" t="s">
        <v>4</v>
      </c>
      <c r="F4" s="22" t="s">
        <v>5</v>
      </c>
      <c r="G4" s="23" t="s">
        <v>78</v>
      </c>
      <c r="H4" s="25" t="s">
        <v>77</v>
      </c>
      <c r="I4" s="35" t="s">
        <v>72</v>
      </c>
    </row>
    <row r="5" spans="1:9" ht="39" customHeight="1" x14ac:dyDescent="0.2">
      <c r="A5" s="58"/>
      <c r="B5" s="59" t="s">
        <v>6</v>
      </c>
      <c r="C5" s="64" t="s">
        <v>8</v>
      </c>
      <c r="D5" s="65"/>
      <c r="E5" s="65"/>
      <c r="F5" s="65"/>
      <c r="G5" s="60">
        <f>SUM(G6+G17+G23+G26+G32)</f>
        <v>36362.299999999996</v>
      </c>
      <c r="H5" s="61">
        <f>SUM(H6+H17+H23+H26+H32)</f>
        <v>36360.5</v>
      </c>
      <c r="I5" s="62">
        <f>SUM(H5/G5*100)</f>
        <v>99.99504981808083</v>
      </c>
    </row>
    <row r="6" spans="1:9" x14ac:dyDescent="0.2">
      <c r="A6" s="19"/>
      <c r="B6" s="10" t="s">
        <v>52</v>
      </c>
      <c r="C6" s="66" t="s">
        <v>53</v>
      </c>
      <c r="D6" s="67"/>
      <c r="E6" s="67"/>
      <c r="F6" s="67"/>
      <c r="G6" s="28">
        <f>SUM(G7:G16)</f>
        <v>23699</v>
      </c>
      <c r="H6" s="29">
        <f>SUM(H7:H16)</f>
        <v>23699</v>
      </c>
      <c r="I6" s="27">
        <f t="shared" ref="I6:I46" si="0">SUM(H6/G6*100)</f>
        <v>100</v>
      </c>
    </row>
    <row r="7" spans="1:9" x14ac:dyDescent="0.2">
      <c r="A7" s="19" t="s">
        <v>7</v>
      </c>
      <c r="B7" s="10" t="s">
        <v>52</v>
      </c>
      <c r="C7" s="10" t="s">
        <v>9</v>
      </c>
      <c r="D7" s="10" t="s">
        <v>10</v>
      </c>
      <c r="E7" s="10" t="s">
        <v>11</v>
      </c>
      <c r="F7" s="13" t="s">
        <v>49</v>
      </c>
      <c r="G7" s="15">
        <v>16832.3</v>
      </c>
      <c r="H7" s="15">
        <v>16832.3</v>
      </c>
      <c r="I7" s="27">
        <f t="shared" si="0"/>
        <v>100</v>
      </c>
    </row>
    <row r="8" spans="1:9" x14ac:dyDescent="0.2">
      <c r="A8" s="19" t="s">
        <v>7</v>
      </c>
      <c r="B8" s="10" t="s">
        <v>52</v>
      </c>
      <c r="C8" s="10" t="s">
        <v>9</v>
      </c>
      <c r="D8" s="10" t="s">
        <v>12</v>
      </c>
      <c r="E8" s="10" t="s">
        <v>13</v>
      </c>
      <c r="F8" s="13" t="s">
        <v>14</v>
      </c>
      <c r="G8" s="15">
        <v>1.7</v>
      </c>
      <c r="H8" s="15">
        <v>1.7</v>
      </c>
      <c r="I8" s="27">
        <f t="shared" si="0"/>
        <v>100</v>
      </c>
    </row>
    <row r="9" spans="1:9" x14ac:dyDescent="0.2">
      <c r="A9" s="19" t="s">
        <v>7</v>
      </c>
      <c r="B9" s="10" t="s">
        <v>52</v>
      </c>
      <c r="C9" s="10" t="s">
        <v>9</v>
      </c>
      <c r="D9" s="10" t="s">
        <v>12</v>
      </c>
      <c r="E9" s="10" t="s">
        <v>15</v>
      </c>
      <c r="F9" s="13" t="s">
        <v>16</v>
      </c>
      <c r="G9" s="15">
        <v>1466.3</v>
      </c>
      <c r="H9" s="15">
        <v>1466.3</v>
      </c>
      <c r="I9" s="27">
        <f t="shared" si="0"/>
        <v>100</v>
      </c>
    </row>
    <row r="10" spans="1:9" x14ac:dyDescent="0.2">
      <c r="A10" s="19" t="s">
        <v>7</v>
      </c>
      <c r="B10" s="10" t="s">
        <v>52</v>
      </c>
      <c r="C10" s="10" t="s">
        <v>9</v>
      </c>
      <c r="D10" s="10" t="s">
        <v>12</v>
      </c>
      <c r="E10" s="10" t="s">
        <v>17</v>
      </c>
      <c r="F10" s="13" t="s">
        <v>65</v>
      </c>
      <c r="G10" s="15">
        <v>4.2</v>
      </c>
      <c r="H10" s="15">
        <v>4.2</v>
      </c>
      <c r="I10" s="27">
        <f t="shared" si="0"/>
        <v>100</v>
      </c>
    </row>
    <row r="11" spans="1:9" x14ac:dyDescent="0.2">
      <c r="A11" s="19" t="s">
        <v>7</v>
      </c>
      <c r="B11" s="10" t="s">
        <v>52</v>
      </c>
      <c r="C11" s="10" t="s">
        <v>9</v>
      </c>
      <c r="D11" s="10" t="s">
        <v>12</v>
      </c>
      <c r="E11" s="10" t="s">
        <v>18</v>
      </c>
      <c r="F11" s="13" t="s">
        <v>19</v>
      </c>
      <c r="G11" s="15">
        <v>0.5</v>
      </c>
      <c r="H11" s="15">
        <v>0.5</v>
      </c>
      <c r="I11" s="27">
        <f t="shared" si="0"/>
        <v>100</v>
      </c>
    </row>
    <row r="12" spans="1:9" ht="25.5" x14ac:dyDescent="0.2">
      <c r="A12" s="19" t="s">
        <v>7</v>
      </c>
      <c r="B12" s="10" t="s">
        <v>52</v>
      </c>
      <c r="C12" s="10" t="s">
        <v>9</v>
      </c>
      <c r="D12" s="10" t="s">
        <v>12</v>
      </c>
      <c r="E12" s="10" t="s">
        <v>20</v>
      </c>
      <c r="F12" s="13" t="s">
        <v>21</v>
      </c>
      <c r="G12" s="15">
        <v>0.5</v>
      </c>
      <c r="H12" s="15">
        <v>0.5</v>
      </c>
      <c r="I12" s="27">
        <f t="shared" si="0"/>
        <v>100</v>
      </c>
    </row>
    <row r="13" spans="1:9" x14ac:dyDescent="0.2">
      <c r="A13" s="19" t="s">
        <v>7</v>
      </c>
      <c r="B13" s="10" t="s">
        <v>52</v>
      </c>
      <c r="C13" s="10" t="s">
        <v>9</v>
      </c>
      <c r="D13" s="10" t="s">
        <v>22</v>
      </c>
      <c r="E13" s="10" t="s">
        <v>11</v>
      </c>
      <c r="F13" s="13" t="s">
        <v>50</v>
      </c>
      <c r="G13" s="15">
        <v>4926.3999999999996</v>
      </c>
      <c r="H13" s="15">
        <v>4926.3999999999996</v>
      </c>
      <c r="I13" s="27">
        <f t="shared" si="0"/>
        <v>100</v>
      </c>
    </row>
    <row r="14" spans="1:9" x14ac:dyDescent="0.2">
      <c r="A14" s="19" t="s">
        <v>7</v>
      </c>
      <c r="B14" s="10" t="s">
        <v>52</v>
      </c>
      <c r="C14" s="10" t="s">
        <v>9</v>
      </c>
      <c r="D14" s="10" t="s">
        <v>22</v>
      </c>
      <c r="E14" s="10" t="s">
        <v>15</v>
      </c>
      <c r="F14" s="13" t="s">
        <v>16</v>
      </c>
      <c r="G14" s="15">
        <v>442.1</v>
      </c>
      <c r="H14" s="15">
        <v>442.1</v>
      </c>
      <c r="I14" s="27">
        <f t="shared" si="0"/>
        <v>100</v>
      </c>
    </row>
    <row r="15" spans="1:9" x14ac:dyDescent="0.2">
      <c r="A15" s="19" t="s">
        <v>7</v>
      </c>
      <c r="B15" s="10" t="s">
        <v>52</v>
      </c>
      <c r="C15" s="10" t="s">
        <v>9</v>
      </c>
      <c r="D15" s="10" t="s">
        <v>22</v>
      </c>
      <c r="E15" s="10" t="s">
        <v>15</v>
      </c>
      <c r="F15" s="13" t="s">
        <v>14</v>
      </c>
      <c r="G15" s="15">
        <v>17.5</v>
      </c>
      <c r="H15" s="15">
        <v>17.5</v>
      </c>
      <c r="I15" s="27">
        <f t="shared" ref="I15" si="1">SUM(H15/G15*100)</f>
        <v>100</v>
      </c>
    </row>
    <row r="16" spans="1:9" x14ac:dyDescent="0.2">
      <c r="A16" s="19" t="s">
        <v>7</v>
      </c>
      <c r="B16" s="10" t="s">
        <v>52</v>
      </c>
      <c r="C16" s="10" t="s">
        <v>23</v>
      </c>
      <c r="D16" s="10" t="s">
        <v>24</v>
      </c>
      <c r="E16" s="10" t="s">
        <v>15</v>
      </c>
      <c r="F16" s="13" t="s">
        <v>16</v>
      </c>
      <c r="G16" s="15">
        <v>7.5</v>
      </c>
      <c r="H16" s="15">
        <v>7.5</v>
      </c>
      <c r="I16" s="27">
        <f t="shared" si="0"/>
        <v>100</v>
      </c>
    </row>
    <row r="17" spans="1:9" x14ac:dyDescent="0.2">
      <c r="A17" s="18"/>
      <c r="B17" s="10" t="s">
        <v>54</v>
      </c>
      <c r="C17" s="66" t="s">
        <v>55</v>
      </c>
      <c r="D17" s="67"/>
      <c r="E17" s="67"/>
      <c r="F17" s="67"/>
      <c r="G17" s="28">
        <f>SUM(G18:G22)</f>
        <v>168.29999999999998</v>
      </c>
      <c r="H17" s="29">
        <f>SUM(H18:H22)</f>
        <v>168.2</v>
      </c>
      <c r="I17" s="27">
        <f t="shared" si="0"/>
        <v>99.940582293523477</v>
      </c>
    </row>
    <row r="18" spans="1:9" x14ac:dyDescent="0.2">
      <c r="A18" s="19" t="s">
        <v>25</v>
      </c>
      <c r="B18" s="10" t="s">
        <v>54</v>
      </c>
      <c r="C18" s="10" t="s">
        <v>23</v>
      </c>
      <c r="D18" s="10" t="s">
        <v>27</v>
      </c>
      <c r="E18" s="10" t="s">
        <v>11</v>
      </c>
      <c r="F18" s="13" t="s">
        <v>62</v>
      </c>
      <c r="G18" s="15">
        <v>38.1</v>
      </c>
      <c r="H18" s="15">
        <v>38.1</v>
      </c>
      <c r="I18" s="27">
        <f t="shared" si="0"/>
        <v>100</v>
      </c>
    </row>
    <row r="19" spans="1:9" ht="38.25" x14ac:dyDescent="0.2">
      <c r="A19" s="19" t="s">
        <v>25</v>
      </c>
      <c r="B19" s="10" t="s">
        <v>54</v>
      </c>
      <c r="C19" s="10" t="s">
        <v>23</v>
      </c>
      <c r="D19" s="10" t="s">
        <v>24</v>
      </c>
      <c r="E19" s="10" t="s">
        <v>30</v>
      </c>
      <c r="F19" s="13" t="s">
        <v>31</v>
      </c>
      <c r="G19" s="15">
        <v>6.2</v>
      </c>
      <c r="H19" s="15">
        <v>6.2</v>
      </c>
      <c r="I19" s="27">
        <f t="shared" si="0"/>
        <v>100</v>
      </c>
    </row>
    <row r="20" spans="1:9" ht="25.5" x14ac:dyDescent="0.2">
      <c r="A20" s="19" t="s">
        <v>25</v>
      </c>
      <c r="B20" s="10" t="s">
        <v>54</v>
      </c>
      <c r="C20" s="10" t="s">
        <v>23</v>
      </c>
      <c r="D20" s="10" t="s">
        <v>35</v>
      </c>
      <c r="E20" s="10" t="s">
        <v>35</v>
      </c>
      <c r="F20" s="13" t="s">
        <v>36</v>
      </c>
      <c r="G20" s="15">
        <v>119.2</v>
      </c>
      <c r="H20" s="15">
        <v>119.2</v>
      </c>
      <c r="I20" s="27">
        <f t="shared" si="0"/>
        <v>100</v>
      </c>
    </row>
    <row r="21" spans="1:9" ht="25.5" x14ac:dyDescent="0.2">
      <c r="A21" s="19" t="s">
        <v>25</v>
      </c>
      <c r="B21" s="10" t="s">
        <v>54</v>
      </c>
      <c r="C21" s="10" t="s">
        <v>23</v>
      </c>
      <c r="D21" s="10" t="s">
        <v>35</v>
      </c>
      <c r="E21" s="10" t="s">
        <v>37</v>
      </c>
      <c r="F21" s="13" t="s">
        <v>38</v>
      </c>
      <c r="G21" s="15">
        <v>2.7</v>
      </c>
      <c r="H21" s="15">
        <v>2.7</v>
      </c>
      <c r="I21" s="27">
        <f t="shared" si="0"/>
        <v>100</v>
      </c>
    </row>
    <row r="22" spans="1:9" x14ac:dyDescent="0.2">
      <c r="A22" s="19" t="s">
        <v>25</v>
      </c>
      <c r="B22" s="10" t="s">
        <v>54</v>
      </c>
      <c r="C22" s="10" t="s">
        <v>39</v>
      </c>
      <c r="D22" s="10" t="s">
        <v>32</v>
      </c>
      <c r="E22" s="10" t="s">
        <v>40</v>
      </c>
      <c r="F22" s="13" t="s">
        <v>41</v>
      </c>
      <c r="G22" s="15">
        <v>2.1</v>
      </c>
      <c r="H22" s="15">
        <v>2</v>
      </c>
      <c r="I22" s="27">
        <f t="shared" si="0"/>
        <v>95.238095238095227</v>
      </c>
    </row>
    <row r="23" spans="1:9" ht="22.5" customHeight="1" x14ac:dyDescent="0.2">
      <c r="A23" s="19"/>
      <c r="B23" s="10" t="s">
        <v>56</v>
      </c>
      <c r="C23" s="66" t="s">
        <v>58</v>
      </c>
      <c r="D23" s="67"/>
      <c r="E23" s="67"/>
      <c r="F23" s="67"/>
      <c r="G23" s="28">
        <f>SUM(G24:G25)</f>
        <v>290.5</v>
      </c>
      <c r="H23" s="29">
        <f>SUM(H24:H25)</f>
        <v>290.5</v>
      </c>
      <c r="I23" s="27">
        <f t="shared" si="0"/>
        <v>100</v>
      </c>
    </row>
    <row r="24" spans="1:9" ht="25.5" x14ac:dyDescent="0.2">
      <c r="A24" s="19" t="s">
        <v>25</v>
      </c>
      <c r="B24" s="10" t="s">
        <v>56</v>
      </c>
      <c r="C24" s="10" t="s">
        <v>23</v>
      </c>
      <c r="D24" s="10" t="s">
        <v>27</v>
      </c>
      <c r="E24" s="10" t="s">
        <v>28</v>
      </c>
      <c r="F24" s="13" t="s">
        <v>29</v>
      </c>
      <c r="G24" s="15">
        <v>102.8</v>
      </c>
      <c r="H24" s="15">
        <v>102.8</v>
      </c>
      <c r="I24" s="27">
        <f t="shared" si="0"/>
        <v>100</v>
      </c>
    </row>
    <row r="25" spans="1:9" ht="25.5" x14ac:dyDescent="0.2">
      <c r="A25" s="19" t="s">
        <v>25</v>
      </c>
      <c r="B25" s="10" t="s">
        <v>56</v>
      </c>
      <c r="C25" s="10" t="s">
        <v>23</v>
      </c>
      <c r="D25" s="10" t="s">
        <v>35</v>
      </c>
      <c r="E25" s="10" t="s">
        <v>37</v>
      </c>
      <c r="F25" s="13" t="s">
        <v>38</v>
      </c>
      <c r="G25" s="15">
        <v>187.7</v>
      </c>
      <c r="H25" s="15">
        <v>187.7</v>
      </c>
      <c r="I25" s="27">
        <f t="shared" si="0"/>
        <v>100</v>
      </c>
    </row>
    <row r="26" spans="1:9" ht="26.25" customHeight="1" x14ac:dyDescent="0.2">
      <c r="A26" s="19"/>
      <c r="B26" s="10" t="s">
        <v>57</v>
      </c>
      <c r="C26" s="66" t="s">
        <v>59</v>
      </c>
      <c r="D26" s="67"/>
      <c r="E26" s="67"/>
      <c r="F26" s="67"/>
      <c r="G26" s="28">
        <f>SUM(G27:G31)</f>
        <v>4788.3</v>
      </c>
      <c r="H26" s="29">
        <f>SUM(H27:H31)</f>
        <v>4786.6000000000004</v>
      </c>
      <c r="I26" s="27">
        <f t="shared" si="0"/>
        <v>99.964496794269365</v>
      </c>
    </row>
    <row r="27" spans="1:9" x14ac:dyDescent="0.2">
      <c r="A27" s="19" t="s">
        <v>25</v>
      </c>
      <c r="B27" s="10" t="s">
        <v>57</v>
      </c>
      <c r="C27" s="10" t="s">
        <v>23</v>
      </c>
      <c r="D27" s="10" t="s">
        <v>26</v>
      </c>
      <c r="E27" s="10" t="s">
        <v>11</v>
      </c>
      <c r="F27" s="13" t="s">
        <v>51</v>
      </c>
      <c r="G27" s="15">
        <v>174.4</v>
      </c>
      <c r="H27" s="15">
        <v>172.7</v>
      </c>
      <c r="I27" s="27">
        <f t="shared" si="0"/>
        <v>99.025229357798153</v>
      </c>
    </row>
    <row r="28" spans="1:9" x14ac:dyDescent="0.2">
      <c r="A28" s="19" t="s">
        <v>25</v>
      </c>
      <c r="B28" s="10" t="s">
        <v>57</v>
      </c>
      <c r="C28" s="10" t="s">
        <v>23</v>
      </c>
      <c r="D28" s="10" t="s">
        <v>24</v>
      </c>
      <c r="E28" s="10" t="s">
        <v>13</v>
      </c>
      <c r="F28" s="13" t="s">
        <v>14</v>
      </c>
      <c r="G28" s="15">
        <v>3987.5</v>
      </c>
      <c r="H28" s="15">
        <v>3987.5</v>
      </c>
      <c r="I28" s="27">
        <f t="shared" si="0"/>
        <v>100</v>
      </c>
    </row>
    <row r="29" spans="1:9" x14ac:dyDescent="0.2">
      <c r="A29" s="19" t="s">
        <v>25</v>
      </c>
      <c r="B29" s="10" t="s">
        <v>57</v>
      </c>
      <c r="C29" s="10" t="s">
        <v>23</v>
      </c>
      <c r="D29" s="10" t="s">
        <v>32</v>
      </c>
      <c r="E29" s="10" t="s">
        <v>13</v>
      </c>
      <c r="F29" s="13" t="s">
        <v>14</v>
      </c>
      <c r="G29" s="15">
        <v>17</v>
      </c>
      <c r="H29" s="15">
        <v>17</v>
      </c>
      <c r="I29" s="27">
        <f t="shared" si="0"/>
        <v>100</v>
      </c>
    </row>
    <row r="30" spans="1:9" x14ac:dyDescent="0.2">
      <c r="A30" s="19" t="s">
        <v>25</v>
      </c>
      <c r="B30" s="10" t="s">
        <v>57</v>
      </c>
      <c r="C30" s="10" t="s">
        <v>23</v>
      </c>
      <c r="D30" s="10" t="s">
        <v>33</v>
      </c>
      <c r="E30" s="10" t="s">
        <v>34</v>
      </c>
      <c r="F30" s="13" t="s">
        <v>63</v>
      </c>
      <c r="G30" s="15">
        <v>256.60000000000002</v>
      </c>
      <c r="H30" s="15">
        <v>256.60000000000002</v>
      </c>
      <c r="I30" s="27">
        <f t="shared" si="0"/>
        <v>100</v>
      </c>
    </row>
    <row r="31" spans="1:9" ht="25.5" x14ac:dyDescent="0.2">
      <c r="A31" s="19" t="s">
        <v>25</v>
      </c>
      <c r="B31" s="10" t="s">
        <v>57</v>
      </c>
      <c r="C31" s="10" t="s">
        <v>23</v>
      </c>
      <c r="D31" s="10" t="s">
        <v>35</v>
      </c>
      <c r="E31" s="10" t="s">
        <v>37</v>
      </c>
      <c r="F31" s="13" t="s">
        <v>38</v>
      </c>
      <c r="G31" s="15">
        <v>352.8</v>
      </c>
      <c r="H31" s="15">
        <v>352.8</v>
      </c>
      <c r="I31" s="27">
        <f t="shared" si="0"/>
        <v>100</v>
      </c>
    </row>
    <row r="32" spans="1:9" x14ac:dyDescent="0.2">
      <c r="A32" s="18"/>
      <c r="B32" s="10" t="s">
        <v>60</v>
      </c>
      <c r="C32" s="66" t="s">
        <v>61</v>
      </c>
      <c r="D32" s="67"/>
      <c r="E32" s="67"/>
      <c r="F32" s="67"/>
      <c r="G32" s="28">
        <f>SUM(G33)</f>
        <v>7416.2</v>
      </c>
      <c r="H32" s="29">
        <f>SUM(H33)</f>
        <v>7416.2</v>
      </c>
      <c r="I32" s="27">
        <f t="shared" si="0"/>
        <v>100</v>
      </c>
    </row>
    <row r="33" spans="1:9" x14ac:dyDescent="0.2">
      <c r="A33" s="63" t="s">
        <v>42</v>
      </c>
      <c r="B33" s="10" t="s">
        <v>60</v>
      </c>
      <c r="C33" s="10" t="s">
        <v>43</v>
      </c>
      <c r="D33" s="10" t="s">
        <v>44</v>
      </c>
      <c r="E33" s="10" t="s">
        <v>11</v>
      </c>
      <c r="F33" s="13" t="s">
        <v>64</v>
      </c>
      <c r="G33" s="15">
        <v>7416.2</v>
      </c>
      <c r="H33" s="15">
        <v>7416.2</v>
      </c>
      <c r="I33" s="27">
        <f t="shared" si="0"/>
        <v>100</v>
      </c>
    </row>
    <row r="34" spans="1:9" x14ac:dyDescent="0.2">
      <c r="A34" s="19"/>
      <c r="B34" s="10"/>
      <c r="C34" s="48"/>
      <c r="D34" s="49"/>
      <c r="E34" s="49"/>
      <c r="F34" s="50"/>
      <c r="G34" s="15"/>
      <c r="H34" s="26"/>
      <c r="I34" s="27"/>
    </row>
    <row r="35" spans="1:9" ht="32.25" customHeight="1" x14ac:dyDescent="0.2">
      <c r="A35" s="51"/>
      <c r="B35" s="56"/>
      <c r="C35" s="78" t="s">
        <v>73</v>
      </c>
      <c r="D35" s="79"/>
      <c r="E35" s="79"/>
      <c r="F35" s="79"/>
      <c r="G35" s="57">
        <f>SUM(G36)</f>
        <v>6.2</v>
      </c>
      <c r="H35" s="57">
        <f>SUM(H36)</f>
        <v>6.2</v>
      </c>
      <c r="I35" s="55">
        <f>SUM(H35/G35*100)</f>
        <v>100</v>
      </c>
    </row>
    <row r="36" spans="1:9" ht="25.5" x14ac:dyDescent="0.2">
      <c r="A36" s="47">
        <v>1003</v>
      </c>
      <c r="B36" s="44" t="s">
        <v>74</v>
      </c>
      <c r="C36" s="46">
        <v>300</v>
      </c>
      <c r="D36" s="10"/>
      <c r="E36" s="10"/>
      <c r="F36" s="45" t="s">
        <v>75</v>
      </c>
      <c r="G36" s="31">
        <v>6.2</v>
      </c>
      <c r="H36" s="32">
        <v>6.2</v>
      </c>
      <c r="I36" s="27"/>
    </row>
    <row r="37" spans="1:9" x14ac:dyDescent="0.2">
      <c r="A37" s="19"/>
      <c r="B37" s="10"/>
      <c r="C37" s="48"/>
      <c r="D37" s="49"/>
      <c r="E37" s="49"/>
      <c r="F37" s="50"/>
      <c r="G37" s="15"/>
      <c r="H37" s="26"/>
      <c r="I37" s="27"/>
    </row>
    <row r="38" spans="1:9" x14ac:dyDescent="0.2">
      <c r="A38" s="19"/>
      <c r="B38" s="10"/>
      <c r="C38" s="48"/>
      <c r="D38" s="49"/>
      <c r="E38" s="49"/>
      <c r="F38" s="50"/>
      <c r="G38" s="15"/>
      <c r="H38" s="26"/>
      <c r="I38" s="27"/>
    </row>
    <row r="39" spans="1:9" ht="18" customHeight="1" x14ac:dyDescent="0.2">
      <c r="A39" s="51"/>
      <c r="B39" s="52">
        <v>9900000000</v>
      </c>
      <c r="C39" s="75" t="s">
        <v>71</v>
      </c>
      <c r="D39" s="76"/>
      <c r="E39" s="76"/>
      <c r="F39" s="77"/>
      <c r="G39" s="53">
        <f>SUM(G40+G43)</f>
        <v>0.2</v>
      </c>
      <c r="H39" s="54">
        <f>SUM(H40+H43)</f>
        <v>0</v>
      </c>
      <c r="I39" s="55">
        <f t="shared" si="0"/>
        <v>0</v>
      </c>
    </row>
    <row r="40" spans="1:9" x14ac:dyDescent="0.2">
      <c r="A40" s="19"/>
      <c r="B40" s="10" t="s">
        <v>66</v>
      </c>
      <c r="C40" s="70" t="s">
        <v>67</v>
      </c>
      <c r="D40" s="71"/>
      <c r="E40" s="71"/>
      <c r="F40" s="71"/>
      <c r="G40" s="28">
        <f>SUM(G41)</f>
        <v>0</v>
      </c>
      <c r="H40" s="30"/>
      <c r="I40" s="27"/>
    </row>
    <row r="41" spans="1:9" x14ac:dyDescent="0.2">
      <c r="A41" s="19" t="s">
        <v>45</v>
      </c>
      <c r="B41" s="10" t="s">
        <v>66</v>
      </c>
      <c r="C41" s="10" t="s">
        <v>39</v>
      </c>
      <c r="D41" s="10" t="s">
        <v>32</v>
      </c>
      <c r="E41" s="10" t="s">
        <v>13</v>
      </c>
      <c r="F41" s="11" t="s">
        <v>14</v>
      </c>
      <c r="G41" s="31">
        <v>0</v>
      </c>
      <c r="H41" s="32">
        <v>0</v>
      </c>
      <c r="I41" s="27"/>
    </row>
    <row r="42" spans="1:9" x14ac:dyDescent="0.2">
      <c r="A42" s="18"/>
      <c r="B42" s="12"/>
      <c r="C42" s="12"/>
      <c r="D42" s="12"/>
      <c r="E42" s="12"/>
      <c r="F42" s="14"/>
      <c r="G42" s="31"/>
      <c r="H42" s="32"/>
      <c r="I42" s="27"/>
    </row>
    <row r="43" spans="1:9" ht="54" customHeight="1" x14ac:dyDescent="0.2">
      <c r="A43" s="18"/>
      <c r="B43" s="10" t="s">
        <v>68</v>
      </c>
      <c r="C43" s="72" t="s">
        <v>69</v>
      </c>
      <c r="D43" s="73"/>
      <c r="E43" s="73"/>
      <c r="F43" s="74"/>
      <c r="G43" s="33">
        <f>SUM(G44)</f>
        <v>0.2</v>
      </c>
      <c r="H43" s="32"/>
      <c r="I43" s="27">
        <f t="shared" si="0"/>
        <v>0</v>
      </c>
    </row>
    <row r="44" spans="1:9" ht="28.5" customHeight="1" x14ac:dyDescent="0.2">
      <c r="A44" s="19" t="s">
        <v>46</v>
      </c>
      <c r="B44" s="10" t="s">
        <v>68</v>
      </c>
      <c r="C44" s="10" t="s">
        <v>39</v>
      </c>
      <c r="D44" s="10" t="s">
        <v>32</v>
      </c>
      <c r="E44" s="10" t="s">
        <v>13</v>
      </c>
      <c r="F44" s="11" t="s">
        <v>14</v>
      </c>
      <c r="G44" s="31">
        <v>0.2</v>
      </c>
      <c r="H44" s="32"/>
      <c r="I44" s="27">
        <f t="shared" si="0"/>
        <v>0</v>
      </c>
    </row>
    <row r="45" spans="1:9" ht="13.5" thickBot="1" x14ac:dyDescent="0.25">
      <c r="A45" s="36"/>
      <c r="B45" s="37"/>
      <c r="C45" s="37"/>
      <c r="D45" s="37"/>
      <c r="E45" s="37"/>
      <c r="F45" s="38"/>
      <c r="G45" s="39"/>
      <c r="H45" s="40"/>
      <c r="I45" s="41"/>
    </row>
    <row r="46" spans="1:9" ht="17.25" customHeight="1" thickBot="1" x14ac:dyDescent="0.3">
      <c r="A46" s="42" t="s">
        <v>70</v>
      </c>
      <c r="B46" s="24"/>
      <c r="C46" s="16"/>
      <c r="D46" s="16"/>
      <c r="E46" s="16"/>
      <c r="F46" s="17"/>
      <c r="G46" s="34">
        <f>SUM(G39+G5)+G35</f>
        <v>36368.69999999999</v>
      </c>
      <c r="H46" s="34">
        <f>SUM(H39+H5)+H35</f>
        <v>36366.699999999997</v>
      </c>
      <c r="I46" s="43">
        <f t="shared" si="0"/>
        <v>99.994500765768393</v>
      </c>
    </row>
  </sheetData>
  <mergeCells count="11">
    <mergeCell ref="C26:F26"/>
    <mergeCell ref="C32:F32"/>
    <mergeCell ref="C40:F40"/>
    <mergeCell ref="C43:F43"/>
    <mergeCell ref="C39:F39"/>
    <mergeCell ref="C35:F35"/>
    <mergeCell ref="C5:F5"/>
    <mergeCell ref="C6:F6"/>
    <mergeCell ref="C17:F17"/>
    <mergeCell ref="C23:F23"/>
    <mergeCell ref="A2:G2"/>
  </mergeCells>
  <pageMargins left="0.35433070866141736" right="0.15748031496062992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Ира Халявина</dc:creator>
  <dc:description>POI HSSF rep:2.42.0.71</dc:description>
  <cp:lastModifiedBy>Ира Халявина</cp:lastModifiedBy>
  <cp:lastPrinted>2017-07-11T06:36:57Z</cp:lastPrinted>
  <dcterms:created xsi:type="dcterms:W3CDTF">2017-07-10T11:34:02Z</dcterms:created>
  <dcterms:modified xsi:type="dcterms:W3CDTF">2018-03-13T05:25:46Z</dcterms:modified>
</cp:coreProperties>
</file>