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5570" windowHeight="11955"/>
  </bookViews>
  <sheets>
    <sheet name="прилож5" sheetId="3" r:id="rId1"/>
  </sheets>
  <definedNames>
    <definedName name="_xlnm.Print_Titles" localSheetId="0">прилож5!$5:$6</definedName>
  </definedNames>
  <calcPr calcId="145621"/>
</workbook>
</file>

<file path=xl/calcChain.xml><?xml version="1.0" encoding="utf-8"?>
<calcChain xmlns="http://schemas.openxmlformats.org/spreadsheetml/2006/main">
  <c r="G34" i="3" l="1"/>
  <c r="E34" i="3"/>
  <c r="D19" i="3" l="1"/>
  <c r="E19" i="3"/>
  <c r="F19" i="3"/>
  <c r="G19" i="3"/>
  <c r="H19" i="3"/>
  <c r="C19" i="3"/>
  <c r="D14" i="3"/>
  <c r="E14" i="3"/>
  <c r="F14" i="3"/>
  <c r="G14" i="3"/>
  <c r="H14" i="3"/>
  <c r="C14" i="3"/>
  <c r="H37" i="3" l="1"/>
  <c r="G37" i="3"/>
  <c r="F37" i="3"/>
  <c r="E37" i="3"/>
  <c r="D37" i="3"/>
  <c r="C37" i="3"/>
  <c r="D33" i="3"/>
  <c r="E33" i="3"/>
  <c r="F33" i="3"/>
  <c r="G33" i="3"/>
  <c r="H33" i="3"/>
  <c r="C33" i="3"/>
  <c r="F32" i="3" l="1"/>
  <c r="D35" i="3"/>
  <c r="D32" i="3" s="1"/>
  <c r="E35" i="3"/>
  <c r="E32" i="3" s="1"/>
  <c r="F35" i="3"/>
  <c r="G35" i="3"/>
  <c r="G32" i="3" s="1"/>
  <c r="H35" i="3"/>
  <c r="H32" i="3" s="1"/>
  <c r="C35" i="3"/>
  <c r="C32" i="3" s="1"/>
  <c r="D25" i="3" l="1"/>
  <c r="E25" i="3"/>
  <c r="F25" i="3"/>
  <c r="G25" i="3"/>
  <c r="H25" i="3"/>
  <c r="C25" i="3"/>
  <c r="D10" i="3"/>
  <c r="E10" i="3"/>
  <c r="F10" i="3"/>
  <c r="G10" i="3"/>
  <c r="H10" i="3"/>
  <c r="C10" i="3"/>
  <c r="D23" i="3"/>
  <c r="E23" i="3"/>
  <c r="F23" i="3"/>
  <c r="G23" i="3"/>
  <c r="H23" i="3"/>
  <c r="C23" i="3"/>
  <c r="D12" i="3"/>
  <c r="E12" i="3"/>
  <c r="F12" i="3"/>
  <c r="G12" i="3"/>
  <c r="H12" i="3"/>
  <c r="C12" i="3"/>
  <c r="H8" i="3"/>
  <c r="D8" i="3"/>
  <c r="E8" i="3"/>
  <c r="F8" i="3"/>
  <c r="G8" i="3"/>
  <c r="C8" i="3"/>
  <c r="C7" i="3" s="1"/>
  <c r="C39" i="3" s="1"/>
  <c r="D7" i="3" l="1"/>
  <c r="D39" i="3" s="1"/>
  <c r="H7" i="3"/>
  <c r="H39" i="3" s="1"/>
  <c r="F7" i="3"/>
  <c r="F39" i="3" s="1"/>
  <c r="E7" i="3"/>
  <c r="E39" i="3" s="1"/>
  <c r="G7" i="3"/>
  <c r="G39" i="3" s="1"/>
</calcChain>
</file>

<file path=xl/sharedStrings.xml><?xml version="1.0" encoding="utf-8"?>
<sst xmlns="http://schemas.openxmlformats.org/spreadsheetml/2006/main" count="59" uniqueCount="53">
  <si>
    <t>тыс.рублей</t>
  </si>
  <si>
    <t>к пояснительной</t>
  </si>
  <si>
    <t>№</t>
  </si>
  <si>
    <t>в т.ч.обл.</t>
  </si>
  <si>
    <t>всего</t>
  </si>
  <si>
    <t>Приложение 5</t>
  </si>
  <si>
    <t xml:space="preserve"> 2026 год </t>
  </si>
  <si>
    <t xml:space="preserve"> 2027 год </t>
  </si>
  <si>
    <t>Проект "Бюджетные инвестиции в объекты социальной сферы"</t>
  </si>
  <si>
    <t>Строительство общеобразовательной школы №8 города Миасса (ПИР)</t>
  </si>
  <si>
    <t>Модульный бассейн в Северной части города г. Миасс Челябинской области (ПИР)</t>
  </si>
  <si>
    <t>Проект "Бюджетные инвестиции в объекты коммунального хозяйства Миасского городского округа"</t>
  </si>
  <si>
    <t>Проект "Проектирование и строительство объектов улично-дорожной сети и транспортной инфраструктуры муниципального значения в Миасском городском округе"</t>
  </si>
  <si>
    <t>Строительство путепровода с подъездными путями по ул. Ломоносова в г. Миасс Челябинской области (ПИР)</t>
  </si>
  <si>
    <t>Проект "Чистая вода" на территории Миасского городского округа</t>
  </si>
  <si>
    <t>Региональный проект "Обеспечение энергосбережения и повышения энергетической эффективности"</t>
  </si>
  <si>
    <t>Строительство системы водоснабжения в п. Мелентьевка города Миасса (ПИР)</t>
  </si>
  <si>
    <t>Всего по капитальным вложениям</t>
  </si>
  <si>
    <t>2.</t>
  </si>
  <si>
    <t>Комплекс процессных мероприятий "Обеспечение детей-сирот и детей, оставшихся без попечения родителей, жилыми помещениями по договорам найма специализированных жилых помещений на территории Миасского городского округа"</t>
  </si>
  <si>
    <t>Обеспечение предоставления жилых помещений детям-сиротам  и  детям,  оставшимся  без попечения родителей, лицам из их числа по договорам найма специализированных жилых помещений за счет средств областного бюджета в соответствии с Законом Челябинской области от 25 октября 2007 года № 212-ЗО "О мерах социальной поддержки детей-сирот и детей, оставшихся  без  попечения  родителей, вознаграждении,  причитающемся  приемному родителю, и социальных гарантиях приемной семье"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</si>
  <si>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</si>
  <si>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</si>
  <si>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</si>
  <si>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</si>
  <si>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</si>
  <si>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</si>
  <si>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</si>
  <si>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</si>
  <si>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</si>
  <si>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</si>
  <si>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Наименование программ/объектов</t>
  </si>
  <si>
    <t>Распределение бюджетных ассигнований на капитальные вложения в объекты муниципальной собственности Миасского городского округа Челябинской области  на 2026 - 2028гг</t>
  </si>
  <si>
    <t xml:space="preserve"> 2028 год </t>
  </si>
  <si>
    <t>Муниципальная программа "Формирование и использование муниципального жилищного фонда Миасского городского округа Челябинской области"</t>
  </si>
  <si>
    <t>Муниципальная программа "Капитальное строительство и реконструкция объектов муниципальной собственности Миасского городского округа Челябинской области"</t>
  </si>
  <si>
    <t>Региональный проект "Жилье"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</si>
  <si>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  и за счет средств областного бюджета</t>
  </si>
  <si>
    <t>2.3.</t>
  </si>
  <si>
    <t>Комплекс процессных мероприятий "Обеспечение малоимущих и нуждающихся граждан проживающих на территории Миасского городского округа Челябинской области  жилыми помещениями на условиях социального найма при наличии у них тяжелых форм хронического заболевания"</t>
  </si>
  <si>
    <t>Приобретение в муниципальную собственность жилых помещений для граждан имеющих тяжелую форму хронического заболевания, перечень которых утвержден постановлением Правительства РФ от 16.06.2006 года и Приказом Минздрава России  от 29.11.2012 года</t>
  </si>
  <si>
    <t>Региональный проект «Развитие газификации и газоснабжения в Челябинской области»</t>
  </si>
  <si>
    <t>Автобусный парк МУП "УПП МГО" (ПИР)</t>
  </si>
  <si>
    <t>Строительство котельной в районе Миассмебель г. Миасса Челябинской области (ПИР, госэкспертиза, СМР)</t>
  </si>
  <si>
    <t>Физкультурно-оздоровительный комплекс по адаптивным видам спорта  по адресу: Чел. обл., г. Миасс, ул. Макаренко, 2 А (ПСД)</t>
  </si>
  <si>
    <t>Лыжная база в п. Дачный (СМР)</t>
  </si>
  <si>
    <t>Строительство межмуниципального спортивно-оздоровительного центра по адресу: Челябинская область, г. Миасс, б-р Седова, юго-западнее участка № 8 (СМР)</t>
  </si>
  <si>
    <t>Физкультурно-оздоровительный комплекс на стадионе «Заря» в Северной части  г. Миасс (СМР)</t>
  </si>
  <si>
    <t>Реконструкция участка а/дороги пр. Макеева (на север от б-ра Седова) с устройством разворотного кольца и строительством контактной сети электротранспорта в Северной части г. Миасса Челябинской области (СМР)</t>
  </si>
  <si>
    <t>Строительство автомобильной дороги ул. Индустриальная от Динамовского шоссе до границ земельного участка с кадастровым номером 74:34:0702155:53 (СМР)</t>
  </si>
  <si>
    <t>Строительство автомобильной дороги от ул. Олимпийская в г. Миассе до автодороги Миасс-Карабаш-Кыштым Челябинской области (СМР)</t>
  </si>
  <si>
    <t>Распределительный газопровод с. Новоандреевка – с. Селянкино Миасского городского округа 1 этап до поселка Новотагилка (СМР)</t>
  </si>
  <si>
    <t>Распределительный газопровод для поселков Наилы, Новоандреевка и Тыелга в Миасском городском округе 2 этап (СМР)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</si>
</sst>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/>
    </xf>
    <xf numFmtId="164" fontId="6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left"/>
    </xf>
    <xf numFmtId="164" fontId="7" fillId="0" borderId="0" xfId="0" applyNumberFormat="1" applyFont="1" applyFill="1" applyAlignment="1">
      <alignment horizontal="left"/>
    </xf>
    <xf numFmtId="0" fontId="6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Fill="1" applyBorder="1" applyAlignment="1">
      <alignment horizontal="justify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4" fillId="0" borderId="0" xfId="0" applyFont="1" applyFill="1"/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justify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center" wrapText="1"/>
    </xf>
    <xf numFmtId="0" fontId="10" fillId="0" borderId="0" xfId="0" applyFont="1" applyFill="1"/>
    <xf numFmtId="164" fontId="9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16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49" fontId="2" fillId="2" borderId="1" xfId="0" applyNumberFormat="1" applyFont="1" applyFill="1" applyBorder="1" applyAlignment="1">
      <alignment horizontal="justify" vertical="center" wrapText="1"/>
    </xf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Normal="100" zoomScaleSheetLayoutView="80" workbookViewId="0">
      <pane xSplit="2" ySplit="6" topLeftCell="C7" activePane="bottomRight" state="frozen"/>
      <selection pane="topRight" activeCell="B1" sqref="B1"/>
      <selection pane="bottomLeft" activeCell="A8" sqref="A8"/>
      <selection pane="bottomRight" activeCell="K11" sqref="K11"/>
    </sheetView>
  </sheetViews>
  <sheetFormatPr defaultRowHeight="15" x14ac:dyDescent="0.25"/>
  <cols>
    <col min="1" max="1" width="4.5703125" style="6" customWidth="1"/>
    <col min="2" max="2" width="85.140625" style="7" customWidth="1"/>
    <col min="3" max="3" width="11.28515625" style="8" customWidth="1"/>
    <col min="4" max="4" width="11" style="9" customWidth="1"/>
    <col min="5" max="5" width="12.7109375" style="8" customWidth="1"/>
    <col min="6" max="6" width="11.85546875" style="9" customWidth="1"/>
    <col min="7" max="7" width="13.42578125" style="8" customWidth="1"/>
    <col min="8" max="8" width="11.7109375" style="9" customWidth="1"/>
    <col min="9" max="16384" width="9.140625" style="12"/>
  </cols>
  <sheetData>
    <row r="1" spans="1:8" x14ac:dyDescent="0.25">
      <c r="G1" s="10" t="s">
        <v>5</v>
      </c>
      <c r="H1" s="11"/>
    </row>
    <row r="2" spans="1:8" x14ac:dyDescent="0.25">
      <c r="G2" s="10" t="s">
        <v>1</v>
      </c>
      <c r="H2" s="11"/>
    </row>
    <row r="3" spans="1:8" ht="34.5" customHeight="1" x14ac:dyDescent="0.25">
      <c r="A3" s="13"/>
      <c r="B3" s="59" t="s">
        <v>32</v>
      </c>
      <c r="C3" s="60"/>
      <c r="D3" s="60"/>
      <c r="E3" s="60"/>
      <c r="F3" s="60"/>
      <c r="G3" s="14"/>
      <c r="H3" s="5"/>
    </row>
    <row r="4" spans="1:8" x14ac:dyDescent="0.25">
      <c r="B4" s="15"/>
      <c r="C4" s="16"/>
      <c r="D4" s="17"/>
      <c r="E4" s="16"/>
      <c r="F4" s="17"/>
      <c r="G4" s="18"/>
      <c r="H4" s="19" t="s">
        <v>0</v>
      </c>
    </row>
    <row r="5" spans="1:8" x14ac:dyDescent="0.25">
      <c r="A5" s="61" t="s">
        <v>2</v>
      </c>
      <c r="B5" s="63" t="s">
        <v>31</v>
      </c>
      <c r="C5" s="20" t="s">
        <v>6</v>
      </c>
      <c r="D5" s="21"/>
      <c r="E5" s="57" t="s">
        <v>7</v>
      </c>
      <c r="F5" s="58"/>
      <c r="G5" s="57" t="s">
        <v>33</v>
      </c>
      <c r="H5" s="58"/>
    </row>
    <row r="6" spans="1:8" x14ac:dyDescent="0.25">
      <c r="A6" s="62"/>
      <c r="B6" s="64"/>
      <c r="C6" s="22" t="s">
        <v>4</v>
      </c>
      <c r="D6" s="23" t="s">
        <v>3</v>
      </c>
      <c r="E6" s="22" t="s">
        <v>4</v>
      </c>
      <c r="F6" s="23" t="s">
        <v>3</v>
      </c>
      <c r="G6" s="22" t="s">
        <v>4</v>
      </c>
      <c r="H6" s="23" t="s">
        <v>3</v>
      </c>
    </row>
    <row r="7" spans="1:8" ht="42.75" x14ac:dyDescent="0.25">
      <c r="A7" s="24">
        <v>1</v>
      </c>
      <c r="B7" s="25" t="s">
        <v>35</v>
      </c>
      <c r="C7" s="26">
        <f>SUM(C8,C10,C12,C14,C19,C23,C25)</f>
        <v>189638.6</v>
      </c>
      <c r="D7" s="27">
        <f t="shared" ref="D7:H7" si="0">SUM(D8,D10,D12,D14,D19,D23,D25)</f>
        <v>48243.9</v>
      </c>
      <c r="E7" s="26">
        <f t="shared" si="0"/>
        <v>32580</v>
      </c>
      <c r="F7" s="27">
        <f t="shared" si="0"/>
        <v>32548</v>
      </c>
      <c r="G7" s="26">
        <f t="shared" si="0"/>
        <v>553.1</v>
      </c>
      <c r="H7" s="27">
        <f t="shared" si="0"/>
        <v>553.1</v>
      </c>
    </row>
    <row r="8" spans="1:8" s="29" customFormat="1" ht="28.5" x14ac:dyDescent="0.2">
      <c r="A8" s="24" t="s">
        <v>22</v>
      </c>
      <c r="B8" s="28" t="s">
        <v>41</v>
      </c>
      <c r="C8" s="26">
        <f>SUM(C9)</f>
        <v>48292.1</v>
      </c>
      <c r="D8" s="27">
        <f t="shared" ref="D8:H8" si="1">SUM(D9)</f>
        <v>48243.9</v>
      </c>
      <c r="E8" s="26">
        <f t="shared" si="1"/>
        <v>32026.9</v>
      </c>
      <c r="F8" s="27">
        <f t="shared" si="1"/>
        <v>31994.9</v>
      </c>
      <c r="G8" s="26">
        <f t="shared" si="1"/>
        <v>0</v>
      </c>
      <c r="H8" s="27">
        <f t="shared" si="1"/>
        <v>0</v>
      </c>
    </row>
    <row r="9" spans="1:8" s="33" customFormat="1" ht="30" x14ac:dyDescent="0.25">
      <c r="A9" s="30"/>
      <c r="B9" s="31" t="s">
        <v>51</v>
      </c>
      <c r="C9" s="32">
        <v>48292.1</v>
      </c>
      <c r="D9" s="3">
        <v>48243.9</v>
      </c>
      <c r="E9" s="32">
        <v>32026.9</v>
      </c>
      <c r="F9" s="3">
        <v>31994.9</v>
      </c>
      <c r="G9" s="32"/>
      <c r="H9" s="3"/>
    </row>
    <row r="10" spans="1:8" s="35" customFormat="1" ht="28.5" x14ac:dyDescent="0.2">
      <c r="A10" s="34" t="s">
        <v>23</v>
      </c>
      <c r="B10" s="25" t="s">
        <v>15</v>
      </c>
      <c r="C10" s="26">
        <f>C11</f>
        <v>0</v>
      </c>
      <c r="D10" s="27">
        <f t="shared" ref="D10:H10" si="2">D11</f>
        <v>0</v>
      </c>
      <c r="E10" s="26">
        <f t="shared" si="2"/>
        <v>553.1</v>
      </c>
      <c r="F10" s="27">
        <f t="shared" si="2"/>
        <v>553.1</v>
      </c>
      <c r="G10" s="26">
        <f t="shared" si="2"/>
        <v>553.1</v>
      </c>
      <c r="H10" s="27">
        <f t="shared" si="2"/>
        <v>553.1</v>
      </c>
    </row>
    <row r="11" spans="1:8" s="38" customFormat="1" ht="60" x14ac:dyDescent="0.25">
      <c r="A11" s="36"/>
      <c r="B11" s="37" t="s">
        <v>21</v>
      </c>
      <c r="C11" s="23"/>
      <c r="D11" s="23"/>
      <c r="E11" s="22">
        <v>553.1</v>
      </c>
      <c r="F11" s="23">
        <v>553.1</v>
      </c>
      <c r="G11" s="22">
        <v>553.1</v>
      </c>
      <c r="H11" s="23">
        <v>553.1</v>
      </c>
    </row>
    <row r="12" spans="1:8" s="35" customFormat="1" ht="42.75" x14ac:dyDescent="0.2">
      <c r="A12" s="34" t="s">
        <v>24</v>
      </c>
      <c r="B12" s="25" t="s">
        <v>12</v>
      </c>
      <c r="C12" s="26">
        <f>C13</f>
        <v>1788.5</v>
      </c>
      <c r="D12" s="27">
        <f t="shared" ref="D12:H12" si="3">D13</f>
        <v>0</v>
      </c>
      <c r="E12" s="26">
        <f t="shared" si="3"/>
        <v>0</v>
      </c>
      <c r="F12" s="27">
        <f t="shared" si="3"/>
        <v>0</v>
      </c>
      <c r="G12" s="26">
        <f t="shared" si="3"/>
        <v>0</v>
      </c>
      <c r="H12" s="27">
        <f t="shared" si="3"/>
        <v>0</v>
      </c>
    </row>
    <row r="13" spans="1:8" s="41" customFormat="1" x14ac:dyDescent="0.25">
      <c r="A13" s="34"/>
      <c r="B13" s="37" t="s">
        <v>42</v>
      </c>
      <c r="C13" s="39">
        <v>1788.5</v>
      </c>
      <c r="D13" s="40"/>
      <c r="E13" s="39"/>
      <c r="F13" s="40"/>
      <c r="G13" s="39"/>
      <c r="H13" s="40"/>
    </row>
    <row r="14" spans="1:8" s="35" customFormat="1" ht="42.75" x14ac:dyDescent="0.2">
      <c r="A14" s="42" t="s">
        <v>25</v>
      </c>
      <c r="B14" s="25" t="s">
        <v>12</v>
      </c>
      <c r="C14" s="26">
        <f>SUM(C15:C18)</f>
        <v>117223.6</v>
      </c>
      <c r="D14" s="27">
        <f t="shared" ref="D14:H14" si="4">SUM(D15:D18)</f>
        <v>0</v>
      </c>
      <c r="E14" s="26">
        <f t="shared" si="4"/>
        <v>0</v>
      </c>
      <c r="F14" s="27">
        <f t="shared" si="4"/>
        <v>0</v>
      </c>
      <c r="G14" s="26">
        <f t="shared" si="4"/>
        <v>0</v>
      </c>
      <c r="H14" s="27">
        <f t="shared" si="4"/>
        <v>0</v>
      </c>
    </row>
    <row r="15" spans="1:8" s="41" customFormat="1" ht="30" x14ac:dyDescent="0.25">
      <c r="A15" s="34"/>
      <c r="B15" s="37" t="s">
        <v>13</v>
      </c>
      <c r="C15" s="39">
        <v>40</v>
      </c>
      <c r="D15" s="40"/>
      <c r="E15" s="39"/>
      <c r="F15" s="40"/>
      <c r="G15" s="39"/>
      <c r="H15" s="40"/>
    </row>
    <row r="16" spans="1:8" s="41" customFormat="1" ht="45" x14ac:dyDescent="0.25">
      <c r="A16" s="34"/>
      <c r="B16" s="37" t="s">
        <v>48</v>
      </c>
      <c r="C16" s="39">
        <v>280</v>
      </c>
      <c r="D16" s="40"/>
      <c r="E16" s="39"/>
      <c r="F16" s="40"/>
      <c r="G16" s="39"/>
      <c r="H16" s="40"/>
    </row>
    <row r="17" spans="1:8" s="41" customFormat="1" ht="45" x14ac:dyDescent="0.25">
      <c r="A17" s="34"/>
      <c r="B17" s="37" t="s">
        <v>49</v>
      </c>
      <c r="C17" s="39">
        <v>660</v>
      </c>
      <c r="D17" s="40"/>
      <c r="E17" s="39"/>
      <c r="F17" s="40"/>
      <c r="G17" s="39"/>
      <c r="H17" s="40"/>
    </row>
    <row r="18" spans="1:8" s="41" customFormat="1" ht="30" x14ac:dyDescent="0.25">
      <c r="A18" s="34"/>
      <c r="B18" s="37" t="s">
        <v>50</v>
      </c>
      <c r="C18" s="39">
        <v>116243.6</v>
      </c>
      <c r="D18" s="40"/>
      <c r="E18" s="39"/>
      <c r="F18" s="40"/>
      <c r="G18" s="39"/>
      <c r="H18" s="40"/>
    </row>
    <row r="19" spans="1:8" s="35" customFormat="1" ht="28.5" x14ac:dyDescent="0.2">
      <c r="A19" s="34" t="s">
        <v>26</v>
      </c>
      <c r="B19" s="25" t="s">
        <v>11</v>
      </c>
      <c r="C19" s="26">
        <f>SUM(C20:C22)</f>
        <v>163.30000000000001</v>
      </c>
      <c r="D19" s="26">
        <f t="shared" ref="D19:H19" si="5">SUM(D20:D22)</f>
        <v>0</v>
      </c>
      <c r="E19" s="26">
        <f t="shared" si="5"/>
        <v>0</v>
      </c>
      <c r="F19" s="26">
        <f t="shared" si="5"/>
        <v>0</v>
      </c>
      <c r="G19" s="26">
        <f t="shared" si="5"/>
        <v>0</v>
      </c>
      <c r="H19" s="26">
        <f t="shared" si="5"/>
        <v>0</v>
      </c>
    </row>
    <row r="20" spans="1:8" s="41" customFormat="1" ht="30" x14ac:dyDescent="0.25">
      <c r="A20" s="34"/>
      <c r="B20" s="43" t="s">
        <v>43</v>
      </c>
      <c r="C20" s="39">
        <v>35</v>
      </c>
      <c r="D20" s="40"/>
      <c r="E20" s="39"/>
      <c r="F20" s="40"/>
      <c r="G20" s="39"/>
      <c r="H20" s="40"/>
    </row>
    <row r="21" spans="1:8" s="41" customFormat="1" ht="30" x14ac:dyDescent="0.25">
      <c r="A21" s="34"/>
      <c r="B21" s="43" t="s">
        <v>51</v>
      </c>
      <c r="C21" s="39">
        <v>106.3</v>
      </c>
      <c r="D21" s="40"/>
      <c r="E21" s="39"/>
      <c r="F21" s="40"/>
      <c r="G21" s="39"/>
      <c r="H21" s="40"/>
    </row>
    <row r="22" spans="1:8" s="41" customFormat="1" ht="30" x14ac:dyDescent="0.25">
      <c r="A22" s="34"/>
      <c r="B22" s="43" t="s">
        <v>52</v>
      </c>
      <c r="C22" s="39">
        <v>22</v>
      </c>
      <c r="D22" s="40"/>
      <c r="E22" s="39"/>
      <c r="F22" s="40"/>
      <c r="G22" s="39"/>
      <c r="H22" s="40"/>
    </row>
    <row r="23" spans="1:8" s="35" customFormat="1" x14ac:dyDescent="0.2">
      <c r="A23" s="34" t="s">
        <v>27</v>
      </c>
      <c r="B23" s="25" t="s">
        <v>14</v>
      </c>
      <c r="C23" s="26">
        <f t="shared" ref="C23:H23" si="6">SUM(C24:C24)</f>
        <v>2600</v>
      </c>
      <c r="D23" s="27">
        <f t="shared" si="6"/>
        <v>0</v>
      </c>
      <c r="E23" s="26">
        <f t="shared" si="6"/>
        <v>0</v>
      </c>
      <c r="F23" s="27">
        <f t="shared" si="6"/>
        <v>0</v>
      </c>
      <c r="G23" s="26">
        <f t="shared" si="6"/>
        <v>0</v>
      </c>
      <c r="H23" s="27">
        <f t="shared" si="6"/>
        <v>0</v>
      </c>
    </row>
    <row r="24" spans="1:8" s="45" customFormat="1" x14ac:dyDescent="0.25">
      <c r="A24" s="44"/>
      <c r="B24" s="2" t="s">
        <v>16</v>
      </c>
      <c r="C24" s="39">
        <v>2600</v>
      </c>
      <c r="D24" s="40"/>
      <c r="E24" s="39"/>
      <c r="F24" s="40"/>
      <c r="G24" s="39"/>
      <c r="H24" s="40"/>
    </row>
    <row r="25" spans="1:8" s="50" customFormat="1" x14ac:dyDescent="0.2">
      <c r="A25" s="46" t="s">
        <v>28</v>
      </c>
      <c r="B25" s="47" t="s">
        <v>8</v>
      </c>
      <c r="C25" s="48">
        <f t="shared" ref="C25:H25" si="7">SUM(C26:C31)</f>
        <v>19571.099999999999</v>
      </c>
      <c r="D25" s="49">
        <f t="shared" si="7"/>
        <v>0</v>
      </c>
      <c r="E25" s="48">
        <f t="shared" si="7"/>
        <v>0</v>
      </c>
      <c r="F25" s="49">
        <f t="shared" si="7"/>
        <v>0</v>
      </c>
      <c r="G25" s="48">
        <f t="shared" si="7"/>
        <v>0</v>
      </c>
      <c r="H25" s="49">
        <f t="shared" si="7"/>
        <v>0</v>
      </c>
    </row>
    <row r="26" spans="1:8" s="52" customFormat="1" x14ac:dyDescent="0.2">
      <c r="A26" s="30"/>
      <c r="B26" s="51" t="s">
        <v>9</v>
      </c>
      <c r="C26" s="32">
        <v>9750</v>
      </c>
      <c r="D26" s="3"/>
      <c r="E26" s="39"/>
      <c r="F26" s="40"/>
      <c r="G26" s="39"/>
      <c r="H26" s="40"/>
    </row>
    <row r="27" spans="1:8" s="54" customFormat="1" x14ac:dyDescent="0.25">
      <c r="A27" s="53"/>
      <c r="B27" s="2" t="s">
        <v>10</v>
      </c>
      <c r="C27" s="32">
        <v>2400</v>
      </c>
      <c r="D27" s="3"/>
      <c r="E27" s="39"/>
      <c r="F27" s="40"/>
      <c r="G27" s="39"/>
      <c r="H27" s="40"/>
    </row>
    <row r="28" spans="1:8" s="54" customFormat="1" ht="30" x14ac:dyDescent="0.25">
      <c r="A28" s="53"/>
      <c r="B28" s="2" t="s">
        <v>44</v>
      </c>
      <c r="C28" s="32">
        <v>6000</v>
      </c>
      <c r="D28" s="3"/>
      <c r="E28" s="39"/>
      <c r="F28" s="40"/>
      <c r="G28" s="39"/>
      <c r="H28" s="40"/>
    </row>
    <row r="29" spans="1:8" s="54" customFormat="1" x14ac:dyDescent="0.25">
      <c r="A29" s="53"/>
      <c r="B29" s="2" t="s">
        <v>45</v>
      </c>
      <c r="C29" s="32">
        <v>92.8</v>
      </c>
      <c r="D29" s="3"/>
      <c r="E29" s="39"/>
      <c r="F29" s="40"/>
      <c r="G29" s="39"/>
      <c r="H29" s="40"/>
    </row>
    <row r="30" spans="1:8" s="54" customFormat="1" ht="45" x14ac:dyDescent="0.25">
      <c r="A30" s="53"/>
      <c r="B30" s="2" t="s">
        <v>46</v>
      </c>
      <c r="C30" s="32">
        <v>1150</v>
      </c>
      <c r="D30" s="3"/>
      <c r="E30" s="39"/>
      <c r="F30" s="40"/>
      <c r="G30" s="39"/>
      <c r="H30" s="40"/>
    </row>
    <row r="31" spans="1:8" s="45" customFormat="1" ht="30" x14ac:dyDescent="0.25">
      <c r="A31" s="44"/>
      <c r="B31" s="2" t="s">
        <v>47</v>
      </c>
      <c r="C31" s="32">
        <v>178.3</v>
      </c>
      <c r="D31" s="3"/>
      <c r="E31" s="39"/>
      <c r="F31" s="40"/>
      <c r="G31" s="39"/>
      <c r="H31" s="40"/>
    </row>
    <row r="32" spans="1:8" ht="28.5" x14ac:dyDescent="0.25">
      <c r="A32" s="24" t="s">
        <v>18</v>
      </c>
      <c r="B32" s="55" t="s">
        <v>34</v>
      </c>
      <c r="C32" s="48">
        <f>C33+C35+C37</f>
        <v>70838</v>
      </c>
      <c r="D32" s="48">
        <f t="shared" ref="D32:H32" si="8">D33+D35+D37</f>
        <v>67988</v>
      </c>
      <c r="E32" s="48">
        <f t="shared" si="8"/>
        <v>124412</v>
      </c>
      <c r="F32" s="48">
        <f t="shared" si="8"/>
        <v>121528.20000000001</v>
      </c>
      <c r="G32" s="48">
        <f t="shared" si="8"/>
        <v>126675.3</v>
      </c>
      <c r="H32" s="48">
        <f t="shared" si="8"/>
        <v>120944.1</v>
      </c>
    </row>
    <row r="33" spans="1:8" x14ac:dyDescent="0.25">
      <c r="A33" s="24" t="s">
        <v>29</v>
      </c>
      <c r="B33" s="56" t="s">
        <v>36</v>
      </c>
      <c r="C33" s="32">
        <f>C34</f>
        <v>0</v>
      </c>
      <c r="D33" s="3">
        <f t="shared" ref="D33:H33" si="9">D34</f>
        <v>0</v>
      </c>
      <c r="E33" s="32">
        <f t="shared" si="9"/>
        <v>39976.400000000001</v>
      </c>
      <c r="F33" s="3">
        <f t="shared" si="9"/>
        <v>39942.6</v>
      </c>
      <c r="G33" s="32">
        <f t="shared" si="9"/>
        <v>31231.200000000001</v>
      </c>
      <c r="H33" s="3">
        <f t="shared" si="9"/>
        <v>31200</v>
      </c>
    </row>
    <row r="34" spans="1:8" s="4" customFormat="1" ht="45" x14ac:dyDescent="0.25">
      <c r="A34" s="1"/>
      <c r="B34" s="2" t="s">
        <v>37</v>
      </c>
      <c r="C34" s="3"/>
      <c r="D34" s="3"/>
      <c r="E34" s="3">
        <f>39942.6+33.8</f>
        <v>39976.400000000001</v>
      </c>
      <c r="F34" s="3">
        <v>39942.6</v>
      </c>
      <c r="G34" s="3">
        <f>31200+31.2</f>
        <v>31231.200000000001</v>
      </c>
      <c r="H34" s="3">
        <v>31200</v>
      </c>
    </row>
    <row r="35" spans="1:8" ht="45" x14ac:dyDescent="0.25">
      <c r="A35" s="24" t="s">
        <v>30</v>
      </c>
      <c r="B35" s="56" t="s">
        <v>19</v>
      </c>
      <c r="C35" s="32">
        <f>C36</f>
        <v>67988</v>
      </c>
      <c r="D35" s="3">
        <f t="shared" ref="D35:H37" si="10">D36</f>
        <v>67988</v>
      </c>
      <c r="E35" s="32">
        <f t="shared" si="10"/>
        <v>81585.600000000006</v>
      </c>
      <c r="F35" s="3">
        <f t="shared" si="10"/>
        <v>81585.600000000006</v>
      </c>
      <c r="G35" s="32">
        <f t="shared" si="10"/>
        <v>89744.1</v>
      </c>
      <c r="H35" s="3">
        <f t="shared" si="10"/>
        <v>89744.1</v>
      </c>
    </row>
    <row r="36" spans="1:8" s="45" customFormat="1" ht="105" x14ac:dyDescent="0.25">
      <c r="A36" s="36"/>
      <c r="B36" s="37" t="s">
        <v>20</v>
      </c>
      <c r="C36" s="3">
        <v>67988</v>
      </c>
      <c r="D36" s="3">
        <v>67988</v>
      </c>
      <c r="E36" s="40">
        <v>81585.600000000006</v>
      </c>
      <c r="F36" s="40">
        <v>81585.600000000006</v>
      </c>
      <c r="G36" s="40">
        <v>89744.1</v>
      </c>
      <c r="H36" s="40">
        <v>89744.1</v>
      </c>
    </row>
    <row r="37" spans="1:8" ht="60" x14ac:dyDescent="0.25">
      <c r="A37" s="24" t="s">
        <v>38</v>
      </c>
      <c r="B37" s="56" t="s">
        <v>39</v>
      </c>
      <c r="C37" s="32">
        <f>C38</f>
        <v>2850</v>
      </c>
      <c r="D37" s="3">
        <f t="shared" si="10"/>
        <v>0</v>
      </c>
      <c r="E37" s="32">
        <f t="shared" si="10"/>
        <v>2850</v>
      </c>
      <c r="F37" s="3">
        <f t="shared" si="10"/>
        <v>0</v>
      </c>
      <c r="G37" s="32">
        <f t="shared" si="10"/>
        <v>5700</v>
      </c>
      <c r="H37" s="3">
        <f t="shared" si="10"/>
        <v>0</v>
      </c>
    </row>
    <row r="38" spans="1:8" s="45" customFormat="1" ht="60" x14ac:dyDescent="0.25">
      <c r="A38" s="36"/>
      <c r="B38" s="37" t="s">
        <v>40</v>
      </c>
      <c r="C38" s="3">
        <v>2850</v>
      </c>
      <c r="D38" s="3"/>
      <c r="E38" s="40">
        <v>2850</v>
      </c>
      <c r="F38" s="40"/>
      <c r="G38" s="40">
        <v>5700</v>
      </c>
      <c r="H38" s="40"/>
    </row>
    <row r="39" spans="1:8" s="41" customFormat="1" x14ac:dyDescent="0.25">
      <c r="A39" s="34"/>
      <c r="B39" s="28" t="s">
        <v>17</v>
      </c>
      <c r="C39" s="48">
        <f>C7+C32</f>
        <v>260476.6</v>
      </c>
      <c r="D39" s="48">
        <f t="shared" ref="D39:H39" si="11">D7+D32</f>
        <v>116231.9</v>
      </c>
      <c r="E39" s="48">
        <f t="shared" si="11"/>
        <v>156992</v>
      </c>
      <c r="F39" s="48">
        <f t="shared" si="11"/>
        <v>154076.20000000001</v>
      </c>
      <c r="G39" s="48">
        <f t="shared" si="11"/>
        <v>127228.40000000001</v>
      </c>
      <c r="H39" s="48">
        <f t="shared" si="11"/>
        <v>121497.20000000001</v>
      </c>
    </row>
  </sheetData>
  <mergeCells count="5">
    <mergeCell ref="G5:H5"/>
    <mergeCell ref="B3:F3"/>
    <mergeCell ref="A5:A6"/>
    <mergeCell ref="B5:B6"/>
    <mergeCell ref="E5:F5"/>
  </mergeCells>
  <pageMargins left="0.35433070866141736" right="0.19685039370078741" top="0.59055118110236227" bottom="0.19685039370078741" header="0.31496062992125984" footer="0.31496062992125984"/>
  <pageSetup paperSize="9" scale="8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прилож5</vt:lpstr>
      <vt:lpstr>прилож5!Заголовки_для_печати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Светлана Васютина</cp:lastModifiedBy>
  <cp:lastPrinted>2025-11-14T03:33:28Z</cp:lastPrinted>
  <dcterms:created xsi:type="dcterms:W3CDTF">2018-07-16T07:05:12Z</dcterms:created>
  <dcterms:modified xsi:type="dcterms:W3CDTF">2025-11-14T03:39:35Z</dcterms:modified>
</cp:coreProperties>
</file>