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март" sheetId="1" r:id="rId1"/>
    <sheet name="уточ.июнь" sheetId="2" r:id="rId2"/>
  </sheets>
  <definedNames>
    <definedName name="_xlnm.Print_Titles" localSheetId="0">март!$5:$5</definedName>
    <definedName name="_xlnm.Print_Titles" localSheetId="1">уточ.июнь!$5:$5</definedName>
    <definedName name="_xlnm.Print_Area" localSheetId="0">март!$A$1:$F$41</definedName>
    <definedName name="_xlnm.Print_Area" localSheetId="1">уточ.июнь!$A$1:$F$37</definedName>
  </definedNames>
  <calcPr calcId="145621"/>
</workbook>
</file>

<file path=xl/calcChain.xml><?xml version="1.0" encoding="utf-8"?>
<calcChain xmlns="http://schemas.openxmlformats.org/spreadsheetml/2006/main">
  <c r="B37" i="2" l="1"/>
  <c r="B12" i="2" l="1"/>
  <c r="B36" i="2"/>
  <c r="B35" i="2"/>
  <c r="D31" i="2"/>
  <c r="C31" i="2"/>
  <c r="B29" i="2"/>
  <c r="B38" i="2" s="1"/>
  <c r="D25" i="2"/>
  <c r="B25" i="2"/>
  <c r="D22" i="2"/>
  <c r="C22" i="2"/>
  <c r="B22" i="2"/>
  <c r="D16" i="2"/>
  <c r="C16" i="2"/>
  <c r="C26" i="2" s="1"/>
  <c r="C32" i="2" s="1"/>
  <c r="B16" i="2"/>
  <c r="D12" i="2"/>
  <c r="C12" i="2"/>
  <c r="D26" i="2" l="1"/>
  <c r="D32" i="2" s="1"/>
  <c r="B26" i="2"/>
  <c r="B31" i="2"/>
  <c r="B32" i="2" s="1"/>
  <c r="B40" i="2" s="1"/>
  <c r="B38" i="1"/>
  <c r="B39" i="1"/>
  <c r="B40" i="1" l="1"/>
  <c r="B41" i="1" l="1"/>
  <c r="C33" i="1"/>
  <c r="C24" i="1"/>
  <c r="C16" i="1"/>
  <c r="C12" i="1"/>
  <c r="C28" i="1" l="1"/>
  <c r="C34" i="1" s="1"/>
  <c r="D33" i="1"/>
  <c r="B33" i="1"/>
  <c r="D27" i="1"/>
  <c r="B27" i="1"/>
  <c r="D24" i="1"/>
  <c r="B24" i="1"/>
  <c r="D16" i="1"/>
  <c r="B16" i="1"/>
  <c r="D12" i="1"/>
  <c r="B12" i="1"/>
  <c r="B28" i="1" l="1"/>
  <c r="B34" i="1" s="1"/>
  <c r="B43" i="1" s="1"/>
  <c r="D28" i="1"/>
  <c r="D34" i="1" s="1"/>
</calcChain>
</file>

<file path=xl/sharedStrings.xml><?xml version="1.0" encoding="utf-8"?>
<sst xmlns="http://schemas.openxmlformats.org/spreadsheetml/2006/main" count="103" uniqueCount="64">
  <si>
    <t>Приложение 2 к реестру</t>
  </si>
  <si>
    <t>Информация по межбюджетным трансфертам и прочим безвозмездным поступлениям</t>
  </si>
  <si>
    <t>тыс.рублей</t>
  </si>
  <si>
    <t>ГРБС</t>
  </si>
  <si>
    <t>2025г.</t>
  </si>
  <si>
    <t>Гос.программа</t>
  </si>
  <si>
    <t>Направление расходов</t>
  </si>
  <si>
    <t>1. Дотации</t>
  </si>
  <si>
    <t>итого ДОТАЦИЯ</t>
  </si>
  <si>
    <t xml:space="preserve">2. Субсидии </t>
  </si>
  <si>
    <t>Итого по субсидиям</t>
  </si>
  <si>
    <t>3. Субвенции</t>
  </si>
  <si>
    <t>Итого по субвенциям</t>
  </si>
  <si>
    <t>3. Иные межбюджетные трансферты</t>
  </si>
  <si>
    <t>Итого по иным трансфертам</t>
  </si>
  <si>
    <t>ВСЕГО по межбюджетным трансфертам</t>
  </si>
  <si>
    <t>3. Прочие безвозмездные поступления:</t>
  </si>
  <si>
    <t xml:space="preserve">Итого по прочим безвозмездным </t>
  </si>
  <si>
    <t>ВСЕГО по "Безвозмездным поступлениям"</t>
  </si>
  <si>
    <t>УСЗН</t>
  </si>
  <si>
    <t>УО</t>
  </si>
  <si>
    <t>АМГО</t>
  </si>
  <si>
    <t>2026г.</t>
  </si>
  <si>
    <t>УФКС АМГО</t>
  </si>
  <si>
    <t>непрограммные</t>
  </si>
  <si>
    <t>2027г.</t>
  </si>
  <si>
    <t>УФКС</t>
  </si>
  <si>
    <t>РПЧО от 30.01.2025г. № 97-рп (мачтовое освещение)</t>
  </si>
  <si>
    <t>ФУ АМГО</t>
  </si>
  <si>
    <t>РПЧО от 10.02.2025г. № 157-рп (программное обеспечение фин.органов)</t>
  </si>
  <si>
    <t>ФУ</t>
  </si>
  <si>
    <t>Администрация МГО</t>
  </si>
  <si>
    <t>РПЧО от 30.01.2025г. № 112-рп (парк Семейный ул. Луначарского)</t>
  </si>
  <si>
    <t>Управление Образования АМГО</t>
  </si>
  <si>
    <t xml:space="preserve"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 </t>
  </si>
  <si>
    <t>ГП Чел.обл "Развитие образования в Челябинской области"</t>
  </si>
  <si>
    <t>РПЧО от 21.02.2025г. № 204 - рп (возведение 5 участковых пунктов полиции)</t>
  </si>
  <si>
    <t>Управление образования АМГО</t>
  </si>
  <si>
    <t>Управление Культуры АМГО</t>
  </si>
  <si>
    <t>пожертвования МКУ ДО "Спортивная школа по адаптивным видам спорта" МГО от физ.лиц на приобретение осн.средств</t>
  </si>
  <si>
    <t>за период от первоначального бюджета от 20.12.2024 № 3 по 12.03.2025</t>
  </si>
  <si>
    <t>пожертвования от ООО "МЭО" за предоставление доступа к помещениям и оборудованию МКОУ "ООШ № 15" на услуги по утилизации оргтехники - 4,5 тыс. рублей; МКОУ "СОШ № 35" на приобретение доски магнитно-маркерной, рулонной шторы - 15,8 тыс. рублей</t>
  </si>
  <si>
    <t>пожертвования от ПАО "Уральский банк реконструкции и развития" на приобретение канцелярских  и хозяйственных товаров МКУ "ЦБС"</t>
  </si>
  <si>
    <t>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</t>
  </si>
  <si>
    <t>РПЧО от 06.03.2025г. № 260-рп (обеспечение требований к антитеррористической защищенности объектов и территорий, прилегающих к зданиям муниципальных общеобразовательных организаций)</t>
  </si>
  <si>
    <t>На реализацию мероприятий по модернизации коммунальной инфраструктуры</t>
  </si>
  <si>
    <t>Осуществление переданных полномочий Российской Федерации на государственную регистрацию актов гражданского состояния</t>
  </si>
  <si>
    <t>УСЗН АМГО</t>
  </si>
  <si>
    <t>Осуществление переданных государственных полномочий по возмещению расходов,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пособия(ежемесячное социальное пособие и возмещение расходов, связанных с проездом к местам захоронения)</t>
  </si>
  <si>
    <t xml:space="preserve">На ежегодную денежную выплату лицам, награжденным нагрудным знаком  «Почетный донор России» </t>
  </si>
  <si>
    <t>Осуществление переданных государственных полномочий по социальной поддержке отдельных категорий граждан, установленных Законом Челябинской области от 14 февраля 1996 года № 16-ОЗ «О дополнительных мерах социальной поддержки отдельных категорий граждан в Челябинской области», в части компенсации расходов на оплату жилых помещений и коммунальных услуг</t>
  </si>
  <si>
    <t>РПЧО от 18.04.2025г. № 411-рп (комплексное благоустройство дворовой территории по ул.Городская 3,5)</t>
  </si>
  <si>
    <t>ГП Чел.обл. "Развитие социальной защиты населения в ЧО"</t>
  </si>
  <si>
    <t>непрограммные расходы</t>
  </si>
  <si>
    <t>ГП Чел. обл. "Обеспечение доступным и комфортным жильем граждан Российской Федерации в Челябинской области"</t>
  </si>
  <si>
    <t>пожертвования от физ.лица на оплату компенсации за задержку выплаты заработной платы для МКОУ "СОШ № 2"</t>
  </si>
  <si>
    <t>РПЧО от 22.05.2025г. № 515-рп (замена оконных блоков для МАДОУ № 101, структурное подразделение № 1 (адрес: г.Миасс, ул.Керченская, д.1А)</t>
  </si>
  <si>
    <t>РПЧО от 22.05.2025г. № 515-рп (приобретение оборудования для МБУ ДО «СШОР № 2»)</t>
  </si>
  <si>
    <t>4. Прочие безвозмездные поступления:</t>
  </si>
  <si>
    <t xml:space="preserve">пожертвование от ЧОО РДФ для школы по адаптивным видам спортам на приобретение спортивного инвентаря </t>
  </si>
  <si>
    <t>пожертвования от физ.лиц  на приобретение осн.средств</t>
  </si>
  <si>
    <t>Финансовое управление (в резерв)</t>
  </si>
  <si>
    <t>РПЧО от 27.05.2025г. № 540-рп (возмещение расходов транспорт.предприятиям по мобилизации)</t>
  </si>
  <si>
    <t>за период  от  уточнения бюджета 28.03.2025 по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</si>
</sst>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31">
    <xf numFmtId="0" fontId="0" fillId="0" borderId="0" xfId="0"/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8" xfId="0" applyFont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3" borderId="12" xfId="0" applyFont="1" applyFill="1" applyBorder="1" applyAlignment="1">
      <alignment vertical="center" wrapText="1"/>
    </xf>
    <xf numFmtId="164" fontId="3" fillId="3" borderId="13" xfId="0" applyNumberFormat="1" applyFont="1" applyFill="1" applyBorder="1" applyAlignment="1">
      <alignment horizontal="center" vertical="center"/>
    </xf>
    <xf numFmtId="164" fontId="4" fillId="3" borderId="13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justify" vertical="center" wrapText="1"/>
    </xf>
    <xf numFmtId="164" fontId="1" fillId="0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3" fillId="2" borderId="12" xfId="0" applyFont="1" applyFill="1" applyBorder="1" applyAlignment="1">
      <alignment vertical="center" wrapText="1"/>
    </xf>
    <xf numFmtId="164" fontId="3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4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 applyAlignment="1">
      <alignment horizontal="justify" vertical="center"/>
    </xf>
    <xf numFmtId="0" fontId="2" fillId="0" borderId="0" xfId="0" applyFont="1"/>
    <xf numFmtId="4" fontId="5" fillId="0" borderId="0" xfId="0" applyNumberFormat="1" applyFont="1"/>
    <xf numFmtId="0" fontId="6" fillId="0" borderId="13" xfId="0" applyFont="1" applyBorder="1" applyAlignment="1">
      <alignment horizontal="right"/>
    </xf>
    <xf numFmtId="4" fontId="6" fillId="0" borderId="13" xfId="0" applyNumberFormat="1" applyFont="1" applyBorder="1"/>
    <xf numFmtId="0" fontId="6" fillId="0" borderId="13" xfId="0" applyFont="1" applyBorder="1"/>
    <xf numFmtId="0" fontId="7" fillId="0" borderId="13" xfId="0" applyFont="1" applyBorder="1"/>
    <xf numFmtId="164" fontId="6" fillId="0" borderId="13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justify" vertic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16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justify" vertical="center"/>
    </xf>
    <xf numFmtId="0" fontId="2" fillId="2" borderId="0" xfId="0" applyFont="1" applyFill="1"/>
    <xf numFmtId="4" fontId="5" fillId="2" borderId="0" xfId="0" applyNumberFormat="1" applyFont="1" applyFill="1"/>
    <xf numFmtId="0" fontId="6" fillId="2" borderId="13" xfId="0" applyFont="1" applyFill="1" applyBorder="1" applyAlignment="1">
      <alignment horizontal="right"/>
    </xf>
    <xf numFmtId="4" fontId="6" fillId="2" borderId="13" xfId="0" applyNumberFormat="1" applyFont="1" applyFill="1" applyBorder="1"/>
    <xf numFmtId="0" fontId="6" fillId="2" borderId="13" xfId="0" applyFont="1" applyFill="1" applyBorder="1"/>
    <xf numFmtId="0" fontId="7" fillId="2" borderId="13" xfId="0" applyFont="1" applyFill="1" applyBorder="1"/>
    <xf numFmtId="164" fontId="6" fillId="2" borderId="13" xfId="0" applyNumberFormat="1" applyFont="1" applyFill="1" applyBorder="1"/>
    <xf numFmtId="4" fontId="1" fillId="2" borderId="0" xfId="0" applyNumberFormat="1" applyFont="1" applyFill="1"/>
    <xf numFmtId="0" fontId="1" fillId="2" borderId="0" xfId="0" applyFont="1" applyFill="1" applyAlignment="1">
      <alignment horizontal="justify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0" sqref="A30"/>
    </sheetView>
  </sheetViews>
  <sheetFormatPr defaultRowHeight="15.75" x14ac:dyDescent="0.25"/>
  <cols>
    <col min="1" max="1" width="27.140625" style="1" customWidth="1"/>
    <col min="2" max="2" width="14.42578125" style="2" customWidth="1"/>
    <col min="3" max="3" width="14.42578125" style="2" hidden="1" customWidth="1"/>
    <col min="4" max="4" width="15" style="2" hidden="1" customWidth="1"/>
    <col min="5" max="5" width="22.42578125" style="3" customWidth="1"/>
    <col min="6" max="6" width="76.7109375" style="56" customWidth="1"/>
    <col min="7" max="7" width="14" style="5" customWidth="1"/>
    <col min="8" max="16384" width="9.140625" style="5"/>
  </cols>
  <sheetData>
    <row r="1" spans="1:6" x14ac:dyDescent="0.25">
      <c r="F1" s="4" t="s">
        <v>0</v>
      </c>
    </row>
    <row r="2" spans="1:6" x14ac:dyDescent="0.25">
      <c r="A2" s="57" t="s">
        <v>1</v>
      </c>
      <c r="B2" s="58"/>
      <c r="C2" s="58"/>
      <c r="D2" s="58"/>
      <c r="E2" s="58"/>
      <c r="F2" s="58"/>
    </row>
    <row r="3" spans="1:6" x14ac:dyDescent="0.25">
      <c r="A3" s="59" t="s">
        <v>40</v>
      </c>
      <c r="B3" s="59"/>
      <c r="C3" s="59"/>
      <c r="D3" s="59"/>
      <c r="E3" s="60"/>
      <c r="F3" s="60"/>
    </row>
    <row r="4" spans="1:6" ht="16.5" thickBot="1" x14ac:dyDescent="0.3">
      <c r="A4" s="6"/>
      <c r="B4" s="7"/>
      <c r="C4" s="7"/>
      <c r="D4" s="7"/>
      <c r="F4" s="8" t="s">
        <v>2</v>
      </c>
    </row>
    <row r="5" spans="1:6" ht="16.5" thickBot="1" x14ac:dyDescent="0.3">
      <c r="A5" s="9" t="s">
        <v>3</v>
      </c>
      <c r="B5" s="10" t="s">
        <v>4</v>
      </c>
      <c r="C5" s="10" t="s">
        <v>22</v>
      </c>
      <c r="D5" s="10" t="s">
        <v>25</v>
      </c>
      <c r="E5" s="11" t="s">
        <v>5</v>
      </c>
      <c r="F5" s="12" t="s">
        <v>6</v>
      </c>
    </row>
    <row r="6" spans="1:6" s="13" customFormat="1" x14ac:dyDescent="0.25">
      <c r="A6" s="61" t="s">
        <v>7</v>
      </c>
      <c r="B6" s="62"/>
      <c r="C6" s="62"/>
      <c r="D6" s="62"/>
      <c r="E6" s="62"/>
      <c r="F6" s="63"/>
    </row>
    <row r="7" spans="1:6" s="13" customFormat="1" x14ac:dyDescent="0.25">
      <c r="A7" s="14" t="s">
        <v>23</v>
      </c>
      <c r="B7" s="15">
        <v>21555.1</v>
      </c>
      <c r="C7" s="15"/>
      <c r="D7" s="16"/>
      <c r="E7" s="71" t="s">
        <v>24</v>
      </c>
      <c r="F7" s="17" t="s">
        <v>27</v>
      </c>
    </row>
    <row r="8" spans="1:6" s="13" customFormat="1" x14ac:dyDescent="0.25">
      <c r="A8" s="14" t="s">
        <v>28</v>
      </c>
      <c r="B8" s="15">
        <v>3494.7</v>
      </c>
      <c r="C8" s="15"/>
      <c r="D8" s="16"/>
      <c r="E8" s="72"/>
      <c r="F8" s="17" t="s">
        <v>29</v>
      </c>
    </row>
    <row r="9" spans="1:6" s="13" customFormat="1" x14ac:dyDescent="0.25">
      <c r="A9" s="14" t="s">
        <v>31</v>
      </c>
      <c r="B9" s="15">
        <v>52465.5</v>
      </c>
      <c r="C9" s="15"/>
      <c r="D9" s="16"/>
      <c r="E9" s="72"/>
      <c r="F9" s="17" t="s">
        <v>32</v>
      </c>
    </row>
    <row r="10" spans="1:6" s="13" customFormat="1" ht="18" customHeight="1" x14ac:dyDescent="0.25">
      <c r="A10" s="14" t="s">
        <v>31</v>
      </c>
      <c r="B10" s="15">
        <v>11000</v>
      </c>
      <c r="C10" s="15"/>
      <c r="D10" s="16"/>
      <c r="E10" s="72"/>
      <c r="F10" s="17" t="s">
        <v>36</v>
      </c>
    </row>
    <row r="11" spans="1:6" s="18" customFormat="1" x14ac:dyDescent="0.25">
      <c r="A11" s="14"/>
      <c r="B11" s="15"/>
      <c r="C11" s="15"/>
      <c r="D11" s="16"/>
      <c r="E11" s="73"/>
      <c r="F11" s="17"/>
    </row>
    <row r="12" spans="1:6" s="13" customFormat="1" x14ac:dyDescent="0.25">
      <c r="A12" s="19" t="s">
        <v>8</v>
      </c>
      <c r="B12" s="20">
        <f>SUM(B7:B11)</f>
        <v>88515.3</v>
      </c>
      <c r="C12" s="20">
        <f>SUM(C7:C11)</f>
        <v>0</v>
      </c>
      <c r="D12" s="20">
        <f>SUM(D11:D11)</f>
        <v>0</v>
      </c>
      <c r="E12" s="21"/>
      <c r="F12" s="22"/>
    </row>
    <row r="13" spans="1:6" s="13" customFormat="1" x14ac:dyDescent="0.25">
      <c r="A13" s="64" t="s">
        <v>9</v>
      </c>
      <c r="B13" s="65"/>
      <c r="C13" s="65"/>
      <c r="D13" s="65"/>
      <c r="E13" s="65"/>
      <c r="F13" s="66"/>
    </row>
    <row r="14" spans="1:6" s="13" customFormat="1" ht="47.25" x14ac:dyDescent="0.25">
      <c r="A14" s="67" t="s">
        <v>33</v>
      </c>
      <c r="B14" s="23">
        <v>-62.9</v>
      </c>
      <c r="C14" s="23"/>
      <c r="D14" s="23"/>
      <c r="E14" s="69" t="s">
        <v>35</v>
      </c>
      <c r="F14" s="24" t="s">
        <v>34</v>
      </c>
    </row>
    <row r="15" spans="1:6" s="13" customFormat="1" x14ac:dyDescent="0.25">
      <c r="A15" s="68"/>
      <c r="B15" s="23"/>
      <c r="C15" s="23"/>
      <c r="D15" s="23"/>
      <c r="E15" s="70"/>
      <c r="F15" s="24"/>
    </row>
    <row r="16" spans="1:6" s="13" customFormat="1" x14ac:dyDescent="0.25">
      <c r="A16" s="19" t="s">
        <v>10</v>
      </c>
      <c r="B16" s="20">
        <f>SUM(B14:B15)</f>
        <v>-62.9</v>
      </c>
      <c r="C16" s="20">
        <f>SUM(C14:C15)</f>
        <v>0</v>
      </c>
      <c r="D16" s="20">
        <f>SUM(D14:D15)</f>
        <v>0</v>
      </c>
      <c r="E16" s="28"/>
      <c r="F16" s="29"/>
    </row>
    <row r="17" spans="1:7" s="13" customFormat="1" hidden="1" x14ac:dyDescent="0.25">
      <c r="A17" s="74" t="s">
        <v>11</v>
      </c>
      <c r="B17" s="75"/>
      <c r="C17" s="75"/>
      <c r="D17" s="75"/>
      <c r="E17" s="75"/>
      <c r="F17" s="76"/>
    </row>
    <row r="18" spans="1:7" s="13" customFormat="1" hidden="1" x14ac:dyDescent="0.25">
      <c r="A18" s="67"/>
      <c r="B18" s="25"/>
      <c r="C18" s="25"/>
      <c r="D18" s="26"/>
      <c r="E18" s="30"/>
      <c r="F18" s="24"/>
    </row>
    <row r="19" spans="1:7" s="13" customFormat="1" hidden="1" x14ac:dyDescent="0.25">
      <c r="A19" s="68"/>
      <c r="B19" s="25"/>
      <c r="C19" s="25"/>
      <c r="D19" s="26"/>
      <c r="E19" s="31"/>
      <c r="F19" s="24"/>
    </row>
    <row r="20" spans="1:7" s="13" customFormat="1" hidden="1" x14ac:dyDescent="0.25">
      <c r="A20" s="80"/>
      <c r="B20" s="25"/>
      <c r="C20" s="25"/>
      <c r="D20" s="26"/>
      <c r="E20" s="30"/>
      <c r="F20" s="24"/>
    </row>
    <row r="21" spans="1:7" s="13" customFormat="1" hidden="1" x14ac:dyDescent="0.25">
      <c r="A21" s="67"/>
      <c r="B21" s="25"/>
      <c r="C21" s="25"/>
      <c r="D21" s="26"/>
      <c r="E21" s="81"/>
      <c r="F21" s="24"/>
    </row>
    <row r="22" spans="1:7" s="13" customFormat="1" hidden="1" x14ac:dyDescent="0.25">
      <c r="A22" s="68"/>
      <c r="B22" s="25"/>
      <c r="C22" s="25"/>
      <c r="D22" s="26"/>
      <c r="E22" s="72"/>
      <c r="F22" s="24"/>
    </row>
    <row r="23" spans="1:7" s="13" customFormat="1" hidden="1" x14ac:dyDescent="0.25">
      <c r="A23" s="80"/>
      <c r="B23" s="25"/>
      <c r="C23" s="25"/>
      <c r="D23" s="26"/>
      <c r="E23" s="72"/>
      <c r="F23" s="24"/>
    </row>
    <row r="24" spans="1:7" s="13" customFormat="1" hidden="1" x14ac:dyDescent="0.25">
      <c r="A24" s="19" t="s">
        <v>12</v>
      </c>
      <c r="B24" s="20">
        <f>SUM(B18:B23)</f>
        <v>0</v>
      </c>
      <c r="C24" s="20">
        <f>SUM(C18:C23)</f>
        <v>0</v>
      </c>
      <c r="D24" s="20">
        <f>SUM(D18:D23)</f>
        <v>0</v>
      </c>
      <c r="E24" s="21"/>
      <c r="F24" s="29"/>
    </row>
    <row r="25" spans="1:7" s="13" customFormat="1" hidden="1" x14ac:dyDescent="0.25">
      <c r="A25" s="74" t="s">
        <v>13</v>
      </c>
      <c r="B25" s="75"/>
      <c r="C25" s="75"/>
      <c r="D25" s="75"/>
      <c r="E25" s="75"/>
      <c r="F25" s="76"/>
    </row>
    <row r="26" spans="1:7" s="13" customFormat="1" hidden="1" x14ac:dyDescent="0.25">
      <c r="A26" s="14"/>
      <c r="B26" s="25"/>
      <c r="C26" s="25"/>
      <c r="D26" s="25"/>
      <c r="E26" s="27"/>
      <c r="F26" s="32"/>
      <c r="G26" s="33"/>
    </row>
    <row r="27" spans="1:7" s="13" customFormat="1" ht="31.5" hidden="1" x14ac:dyDescent="0.25">
      <c r="A27" s="34" t="s">
        <v>14</v>
      </c>
      <c r="B27" s="35">
        <f>SUM(B26:B26)</f>
        <v>0</v>
      </c>
      <c r="C27" s="35"/>
      <c r="D27" s="35">
        <f>SUM(D26:D26)</f>
        <v>0</v>
      </c>
      <c r="E27" s="36"/>
      <c r="F27" s="37"/>
    </row>
    <row r="28" spans="1:7" s="13" customFormat="1" ht="47.25" x14ac:dyDescent="0.25">
      <c r="A28" s="38" t="s">
        <v>15</v>
      </c>
      <c r="B28" s="20">
        <f>SUM(B12+B16+B24)+B27</f>
        <v>88452.400000000009</v>
      </c>
      <c r="C28" s="20">
        <f>SUM(C12+C16+C24)+C27</f>
        <v>0</v>
      </c>
      <c r="D28" s="20">
        <f>SUM(D12+D16+D24)+D27</f>
        <v>0</v>
      </c>
      <c r="E28" s="21"/>
      <c r="F28" s="29"/>
    </row>
    <row r="29" spans="1:7" s="13" customFormat="1" x14ac:dyDescent="0.25">
      <c r="A29" s="77" t="s">
        <v>16</v>
      </c>
      <c r="B29" s="78"/>
      <c r="C29" s="78"/>
      <c r="D29" s="78"/>
      <c r="E29" s="78"/>
      <c r="F29" s="79"/>
    </row>
    <row r="30" spans="1:7" s="13" customFormat="1" ht="31.5" x14ac:dyDescent="0.25">
      <c r="A30" s="14" t="s">
        <v>23</v>
      </c>
      <c r="B30" s="25">
        <v>37.299999999999997</v>
      </c>
      <c r="C30" s="25"/>
      <c r="D30" s="25"/>
      <c r="E30" s="39"/>
      <c r="F30" s="32" t="s">
        <v>39</v>
      </c>
    </row>
    <row r="31" spans="1:7" s="13" customFormat="1" ht="63" x14ac:dyDescent="0.25">
      <c r="A31" s="14" t="s">
        <v>37</v>
      </c>
      <c r="B31" s="25">
        <v>20.3</v>
      </c>
      <c r="C31" s="25"/>
      <c r="D31" s="25"/>
      <c r="E31" s="39"/>
      <c r="F31" s="32" t="s">
        <v>41</v>
      </c>
    </row>
    <row r="32" spans="1:7" s="13" customFormat="1" ht="31.5" x14ac:dyDescent="0.25">
      <c r="A32" s="14" t="s">
        <v>38</v>
      </c>
      <c r="B32" s="25">
        <v>10</v>
      </c>
      <c r="C32" s="25"/>
      <c r="D32" s="25"/>
      <c r="E32" s="39"/>
      <c r="F32" s="32" t="s">
        <v>42</v>
      </c>
    </row>
    <row r="33" spans="1:6" ht="31.5" x14ac:dyDescent="0.25">
      <c r="A33" s="40" t="s">
        <v>17</v>
      </c>
      <c r="B33" s="41">
        <f>SUM(B30:B32)</f>
        <v>67.599999999999994</v>
      </c>
      <c r="C33" s="41">
        <f>SUM(C30:C32)</f>
        <v>0</v>
      </c>
      <c r="D33" s="41">
        <f>SUM(D30:D32)</f>
        <v>0</v>
      </c>
      <c r="E33" s="42"/>
      <c r="F33" s="43"/>
    </row>
    <row r="34" spans="1:6" ht="48" thickBot="1" x14ac:dyDescent="0.3">
      <c r="A34" s="44" t="s">
        <v>18</v>
      </c>
      <c r="B34" s="45">
        <f>SUM(B28+B33)</f>
        <v>88520.000000000015</v>
      </c>
      <c r="C34" s="45">
        <f>SUM(C28+C33)</f>
        <v>0</v>
      </c>
      <c r="D34" s="45">
        <f>SUM(D28+D33)</f>
        <v>0</v>
      </c>
      <c r="E34" s="46"/>
      <c r="F34" s="47"/>
    </row>
    <row r="35" spans="1:6" x14ac:dyDescent="0.25">
      <c r="A35" s="5"/>
      <c r="B35" s="5"/>
      <c r="C35" s="5"/>
      <c r="D35" s="5"/>
      <c r="E35" s="48"/>
      <c r="F35" s="5"/>
    </row>
    <row r="36" spans="1:6" x14ac:dyDescent="0.25">
      <c r="A36" s="5"/>
      <c r="B36" s="49"/>
      <c r="C36" s="49"/>
      <c r="D36" s="5"/>
      <c r="E36" s="48"/>
      <c r="F36" s="5"/>
    </row>
    <row r="37" spans="1:6" hidden="1" x14ac:dyDescent="0.25">
      <c r="A37" s="50" t="s">
        <v>19</v>
      </c>
      <c r="B37" s="51"/>
      <c r="C37" s="51"/>
      <c r="D37" s="52"/>
      <c r="E37" s="53"/>
      <c r="F37" s="52"/>
    </row>
    <row r="38" spans="1:6" hidden="1" x14ac:dyDescent="0.25">
      <c r="A38" s="50" t="s">
        <v>20</v>
      </c>
      <c r="B38" s="54">
        <f>B14</f>
        <v>-62.9</v>
      </c>
      <c r="C38" s="54"/>
      <c r="D38" s="52"/>
      <c r="E38" s="53"/>
      <c r="F38" s="52"/>
    </row>
    <row r="39" spans="1:6" hidden="1" x14ac:dyDescent="0.25">
      <c r="A39" s="50" t="s">
        <v>21</v>
      </c>
      <c r="B39" s="54">
        <f>B9+B10</f>
        <v>63465.5</v>
      </c>
      <c r="C39" s="54"/>
      <c r="D39" s="52"/>
      <c r="E39" s="53"/>
      <c r="F39" s="52"/>
    </row>
    <row r="40" spans="1:6" hidden="1" x14ac:dyDescent="0.25">
      <c r="A40" s="50" t="s">
        <v>30</v>
      </c>
      <c r="B40" s="54">
        <f>B8</f>
        <v>3494.7</v>
      </c>
      <c r="C40" s="54"/>
      <c r="D40" s="52"/>
      <c r="E40" s="53"/>
      <c r="F40" s="52"/>
    </row>
    <row r="41" spans="1:6" hidden="1" x14ac:dyDescent="0.25">
      <c r="A41" s="50" t="s">
        <v>26</v>
      </c>
      <c r="B41" s="54">
        <f>B7</f>
        <v>21555.1</v>
      </c>
      <c r="C41" s="54"/>
      <c r="D41" s="52"/>
      <c r="E41" s="53"/>
      <c r="F41" s="52"/>
    </row>
    <row r="42" spans="1:6" hidden="1" x14ac:dyDescent="0.25">
      <c r="A42" s="5"/>
      <c r="B42" s="5"/>
      <c r="C42" s="5"/>
      <c r="D42" s="5"/>
      <c r="E42" s="48"/>
      <c r="F42" s="5"/>
    </row>
    <row r="43" spans="1:6" hidden="1" x14ac:dyDescent="0.25">
      <c r="A43" s="5"/>
      <c r="B43" s="55">
        <f>B37+B38+B39+B41-B34+B40</f>
        <v>-67.600000000017644</v>
      </c>
      <c r="C43" s="55"/>
      <c r="D43" s="5"/>
      <c r="E43" s="48"/>
      <c r="F43" s="5"/>
    </row>
    <row r="44" spans="1:6" hidden="1" x14ac:dyDescent="0.25"/>
    <row r="46" spans="1:6" ht="47.25" x14ac:dyDescent="0.25">
      <c r="F46" s="56" t="s">
        <v>43</v>
      </c>
    </row>
  </sheetData>
  <mergeCells count="13">
    <mergeCell ref="A25:F25"/>
    <mergeCell ref="A29:F29"/>
    <mergeCell ref="A17:F17"/>
    <mergeCell ref="A18:A20"/>
    <mergeCell ref="A21:A23"/>
    <mergeCell ref="E21:E23"/>
    <mergeCell ref="A2:F2"/>
    <mergeCell ref="A3:F3"/>
    <mergeCell ref="A6:F6"/>
    <mergeCell ref="A13:F13"/>
    <mergeCell ref="A14:A15"/>
    <mergeCell ref="E14:E15"/>
    <mergeCell ref="E7:E11"/>
  </mergeCells>
  <pageMargins left="0.51181102362204722" right="0.19685039370078741" top="0.35433070866141736" bottom="0.19685039370078741" header="0.31496062992125984" footer="0.31496062992125984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14" sqref="K14"/>
    </sheetView>
  </sheetViews>
  <sheetFormatPr defaultRowHeight="15.75" outlineLevelRow="1" x14ac:dyDescent="0.25"/>
  <cols>
    <col min="1" max="1" width="27.140625" style="82" customWidth="1"/>
    <col min="2" max="2" width="14.42578125" style="83" customWidth="1"/>
    <col min="3" max="3" width="14.42578125" style="83" hidden="1" customWidth="1"/>
    <col min="4" max="4" width="15" style="83" hidden="1" customWidth="1"/>
    <col min="5" max="5" width="22.42578125" style="84" customWidth="1"/>
    <col min="6" max="6" width="76.7109375" style="130" customWidth="1"/>
    <col min="7" max="7" width="14" style="13" customWidth="1"/>
    <col min="8" max="16384" width="9.140625" style="13"/>
  </cols>
  <sheetData>
    <row r="1" spans="1:6" x14ac:dyDescent="0.25">
      <c r="F1" s="85" t="s">
        <v>0</v>
      </c>
    </row>
    <row r="2" spans="1:6" x14ac:dyDescent="0.25">
      <c r="A2" s="86" t="s">
        <v>1</v>
      </c>
      <c r="B2" s="87"/>
      <c r="C2" s="87"/>
      <c r="D2" s="87"/>
      <c r="E2" s="87"/>
      <c r="F2" s="87"/>
    </row>
    <row r="3" spans="1:6" x14ac:dyDescent="0.25">
      <c r="A3" s="88" t="s">
        <v>63</v>
      </c>
      <c r="B3" s="88"/>
      <c r="C3" s="88"/>
      <c r="D3" s="88"/>
      <c r="E3" s="89"/>
      <c r="F3" s="89"/>
    </row>
    <row r="4" spans="1:6" ht="16.5" thickBot="1" x14ac:dyDescent="0.3">
      <c r="A4" s="90"/>
      <c r="B4" s="91"/>
      <c r="C4" s="91"/>
      <c r="D4" s="91"/>
      <c r="F4" s="85" t="s">
        <v>2</v>
      </c>
    </row>
    <row r="5" spans="1:6" ht="16.5" thickBot="1" x14ac:dyDescent="0.3">
      <c r="A5" s="92" t="s">
        <v>3</v>
      </c>
      <c r="B5" s="93" t="s">
        <v>4</v>
      </c>
      <c r="C5" s="93" t="s">
        <v>22</v>
      </c>
      <c r="D5" s="93" t="s">
        <v>25</v>
      </c>
      <c r="E5" s="94" t="s">
        <v>5</v>
      </c>
      <c r="F5" s="95" t="s">
        <v>6</v>
      </c>
    </row>
    <row r="6" spans="1:6" x14ac:dyDescent="0.25">
      <c r="A6" s="96" t="s">
        <v>7</v>
      </c>
      <c r="B6" s="97"/>
      <c r="C6" s="97"/>
      <c r="D6" s="97"/>
      <c r="E6" s="97"/>
      <c r="F6" s="98"/>
    </row>
    <row r="7" spans="1:6" ht="63" x14ac:dyDescent="0.25">
      <c r="A7" s="99" t="s">
        <v>33</v>
      </c>
      <c r="B7" s="100">
        <v>20418.7</v>
      </c>
      <c r="C7" s="100"/>
      <c r="D7" s="101"/>
      <c r="E7" s="102" t="s">
        <v>53</v>
      </c>
      <c r="F7" s="103" t="s">
        <v>44</v>
      </c>
    </row>
    <row r="8" spans="1:6" ht="31.5" x14ac:dyDescent="0.25">
      <c r="A8" s="99" t="s">
        <v>31</v>
      </c>
      <c r="B8" s="100">
        <v>2500</v>
      </c>
      <c r="C8" s="100"/>
      <c r="D8" s="101"/>
      <c r="E8" s="104"/>
      <c r="F8" s="103" t="s">
        <v>51</v>
      </c>
    </row>
    <row r="9" spans="1:6" ht="31.5" x14ac:dyDescent="0.25">
      <c r="A9" s="99" t="s">
        <v>33</v>
      </c>
      <c r="B9" s="100">
        <v>157.69999999999999</v>
      </c>
      <c r="C9" s="100"/>
      <c r="D9" s="101"/>
      <c r="E9" s="104"/>
      <c r="F9" s="103" t="s">
        <v>56</v>
      </c>
    </row>
    <row r="10" spans="1:6" s="18" customFormat="1" ht="31.5" x14ac:dyDescent="0.25">
      <c r="A10" s="99" t="s">
        <v>23</v>
      </c>
      <c r="B10" s="100">
        <v>412.5</v>
      </c>
      <c r="C10" s="100"/>
      <c r="D10" s="101"/>
      <c r="E10" s="104"/>
      <c r="F10" s="103" t="s">
        <v>57</v>
      </c>
    </row>
    <row r="11" spans="1:6" s="18" customFormat="1" ht="31.5" x14ac:dyDescent="0.25">
      <c r="A11" s="99" t="s">
        <v>61</v>
      </c>
      <c r="B11" s="100">
        <v>1129.0999999999999</v>
      </c>
      <c r="C11" s="100"/>
      <c r="D11" s="101"/>
      <c r="E11" s="105"/>
      <c r="F11" s="103" t="s">
        <v>62</v>
      </c>
    </row>
    <row r="12" spans="1:6" x14ac:dyDescent="0.25">
      <c r="A12" s="34" t="s">
        <v>8</v>
      </c>
      <c r="B12" s="35">
        <f>SUM(B7:B11)</f>
        <v>24618</v>
      </c>
      <c r="C12" s="35">
        <f>SUM(C7:C10)</f>
        <v>0</v>
      </c>
      <c r="D12" s="35">
        <f>SUM(D10:D10)</f>
        <v>0</v>
      </c>
      <c r="E12" s="36"/>
      <c r="F12" s="103"/>
    </row>
    <row r="13" spans="1:6" x14ac:dyDescent="0.25">
      <c r="A13" s="74" t="s">
        <v>9</v>
      </c>
      <c r="B13" s="75"/>
      <c r="C13" s="75"/>
      <c r="D13" s="75"/>
      <c r="E13" s="75"/>
      <c r="F13" s="76"/>
    </row>
    <row r="14" spans="1:6" ht="47.25" x14ac:dyDescent="0.25">
      <c r="A14" s="99" t="s">
        <v>33</v>
      </c>
      <c r="B14" s="23">
        <v>-20418.7</v>
      </c>
      <c r="C14" s="23"/>
      <c r="D14" s="23"/>
      <c r="E14" s="106" t="s">
        <v>35</v>
      </c>
      <c r="F14" s="24" t="s">
        <v>43</v>
      </c>
    </row>
    <row r="15" spans="1:6" ht="76.5" x14ac:dyDescent="0.25">
      <c r="A15" s="99" t="s">
        <v>31</v>
      </c>
      <c r="B15" s="23">
        <v>-26558.7</v>
      </c>
      <c r="C15" s="23"/>
      <c r="D15" s="23"/>
      <c r="E15" s="106" t="s">
        <v>54</v>
      </c>
      <c r="F15" s="24" t="s">
        <v>45</v>
      </c>
    </row>
    <row r="16" spans="1:6" x14ac:dyDescent="0.25">
      <c r="A16" s="34" t="s">
        <v>10</v>
      </c>
      <c r="B16" s="35">
        <f>SUM(B14:B15)</f>
        <v>-46977.4</v>
      </c>
      <c r="C16" s="35">
        <f>SUM(C14:C15)</f>
        <v>0</v>
      </c>
      <c r="D16" s="35">
        <f>SUM(D14:D15)</f>
        <v>0</v>
      </c>
      <c r="E16" s="107"/>
      <c r="F16" s="37"/>
    </row>
    <row r="17" spans="1:6" x14ac:dyDescent="0.25">
      <c r="A17" s="74" t="s">
        <v>11</v>
      </c>
      <c r="B17" s="75"/>
      <c r="C17" s="75"/>
      <c r="D17" s="75"/>
      <c r="E17" s="75"/>
      <c r="F17" s="76"/>
    </row>
    <row r="18" spans="1:6" ht="31.5" x14ac:dyDescent="0.25">
      <c r="A18" s="108" t="s">
        <v>31</v>
      </c>
      <c r="B18" s="109">
        <v>1077.0999999999999</v>
      </c>
      <c r="C18" s="109"/>
      <c r="D18" s="110"/>
      <c r="E18" s="106" t="s">
        <v>53</v>
      </c>
      <c r="F18" s="24" t="s">
        <v>46</v>
      </c>
    </row>
    <row r="19" spans="1:6" ht="94.5" x14ac:dyDescent="0.25">
      <c r="A19" s="111" t="s">
        <v>47</v>
      </c>
      <c r="B19" s="109">
        <v>-1000</v>
      </c>
      <c r="C19" s="109"/>
      <c r="D19" s="110"/>
      <c r="E19" s="102" t="s">
        <v>52</v>
      </c>
      <c r="F19" s="24" t="s">
        <v>48</v>
      </c>
    </row>
    <row r="20" spans="1:6" ht="31.5" x14ac:dyDescent="0.25">
      <c r="A20" s="112"/>
      <c r="B20" s="109">
        <v>-11.9</v>
      </c>
      <c r="C20" s="109"/>
      <c r="D20" s="110"/>
      <c r="E20" s="113"/>
      <c r="F20" s="24" t="s">
        <v>49</v>
      </c>
    </row>
    <row r="21" spans="1:6" ht="94.5" x14ac:dyDescent="0.25">
      <c r="A21" s="114"/>
      <c r="B21" s="109">
        <v>-50</v>
      </c>
      <c r="C21" s="109"/>
      <c r="D21" s="110"/>
      <c r="E21" s="104"/>
      <c r="F21" s="24" t="s">
        <v>50</v>
      </c>
    </row>
    <row r="22" spans="1:6" ht="24.75" customHeight="1" x14ac:dyDescent="0.25">
      <c r="A22" s="34" t="s">
        <v>12</v>
      </c>
      <c r="B22" s="35">
        <f>SUM(B18:B21)</f>
        <v>15.199999999999903</v>
      </c>
      <c r="C22" s="35">
        <f>SUM(C18:C21)</f>
        <v>0</v>
      </c>
      <c r="D22" s="35">
        <f>SUM(D18:D21)</f>
        <v>0</v>
      </c>
      <c r="E22" s="36"/>
      <c r="F22" s="37"/>
    </row>
    <row r="23" spans="1:6" hidden="1" x14ac:dyDescent="0.25">
      <c r="A23" s="74" t="s">
        <v>13</v>
      </c>
      <c r="B23" s="75"/>
      <c r="C23" s="75"/>
      <c r="D23" s="75"/>
      <c r="E23" s="75"/>
      <c r="F23" s="76"/>
    </row>
    <row r="24" spans="1:6" hidden="1" x14ac:dyDescent="0.25">
      <c r="A24" s="99"/>
      <c r="B24" s="109"/>
      <c r="C24" s="109"/>
      <c r="D24" s="109"/>
      <c r="E24" s="106"/>
      <c r="F24" s="24"/>
    </row>
    <row r="25" spans="1:6" ht="31.5" hidden="1" x14ac:dyDescent="0.25">
      <c r="A25" s="34" t="s">
        <v>14</v>
      </c>
      <c r="B25" s="35">
        <f>SUM(B24:B24)</f>
        <v>0</v>
      </c>
      <c r="C25" s="35"/>
      <c r="D25" s="35">
        <f>SUM(D24:D24)</f>
        <v>0</v>
      </c>
      <c r="E25" s="36"/>
      <c r="F25" s="37"/>
    </row>
    <row r="26" spans="1:6" ht="49.5" customHeight="1" x14ac:dyDescent="0.25">
      <c r="A26" s="115" t="s">
        <v>15</v>
      </c>
      <c r="B26" s="35">
        <f>SUM(B12+B16+B22)+B25</f>
        <v>-22344.2</v>
      </c>
      <c r="C26" s="35">
        <f>SUM(C12+C16+C22)+C25</f>
        <v>0</v>
      </c>
      <c r="D26" s="35">
        <f>SUM(D12+D16+D22)+D25</f>
        <v>0</v>
      </c>
      <c r="E26" s="36"/>
      <c r="F26" s="37"/>
    </row>
    <row r="27" spans="1:6" x14ac:dyDescent="0.25">
      <c r="A27" s="77" t="s">
        <v>58</v>
      </c>
      <c r="B27" s="75"/>
      <c r="C27" s="75"/>
      <c r="D27" s="75"/>
      <c r="E27" s="75"/>
      <c r="F27" s="76"/>
    </row>
    <row r="28" spans="1:6" ht="31.5" x14ac:dyDescent="0.25">
      <c r="A28" s="99" t="s">
        <v>33</v>
      </c>
      <c r="B28" s="109">
        <v>0.3</v>
      </c>
      <c r="C28" s="109"/>
      <c r="D28" s="109"/>
      <c r="E28" s="116"/>
      <c r="F28" s="24" t="s">
        <v>55</v>
      </c>
    </row>
    <row r="29" spans="1:6" x14ac:dyDescent="0.25">
      <c r="A29" s="99" t="s">
        <v>23</v>
      </c>
      <c r="B29" s="109">
        <f>14+21.8</f>
        <v>35.799999999999997</v>
      </c>
      <c r="C29" s="109"/>
      <c r="D29" s="109"/>
      <c r="E29" s="116"/>
      <c r="F29" s="24" t="s">
        <v>60</v>
      </c>
    </row>
    <row r="30" spans="1:6" ht="31.5" x14ac:dyDescent="0.25">
      <c r="A30" s="99" t="s">
        <v>23</v>
      </c>
      <c r="B30" s="109">
        <v>250</v>
      </c>
      <c r="C30" s="109"/>
      <c r="D30" s="109"/>
      <c r="E30" s="116"/>
      <c r="F30" s="24" t="s">
        <v>59</v>
      </c>
    </row>
    <row r="31" spans="1:6" ht="31.5" x14ac:dyDescent="0.25">
      <c r="A31" s="34" t="s">
        <v>17</v>
      </c>
      <c r="B31" s="35">
        <f>SUM(B28:B30)</f>
        <v>286.10000000000002</v>
      </c>
      <c r="C31" s="35">
        <f>SUM(C28:C30)</f>
        <v>0</v>
      </c>
      <c r="D31" s="35">
        <f>SUM(D28:D30)</f>
        <v>0</v>
      </c>
      <c r="E31" s="117"/>
      <c r="F31" s="24"/>
    </row>
    <row r="32" spans="1:6" ht="48" thickBot="1" x14ac:dyDescent="0.3">
      <c r="A32" s="118" t="s">
        <v>18</v>
      </c>
      <c r="B32" s="119">
        <f>SUM(B26+B31)</f>
        <v>-22058.100000000002</v>
      </c>
      <c r="C32" s="119">
        <f>SUM(C26+C31)</f>
        <v>0</v>
      </c>
      <c r="D32" s="119">
        <f>SUM(D26+D31)</f>
        <v>0</v>
      </c>
      <c r="E32" s="120"/>
      <c r="F32" s="121"/>
    </row>
    <row r="33" spans="1:6" ht="15.75" hidden="1" customHeight="1" x14ac:dyDescent="0.25">
      <c r="A33" s="13"/>
      <c r="B33" s="13"/>
      <c r="C33" s="13"/>
      <c r="D33" s="13"/>
      <c r="E33" s="122"/>
      <c r="F33" s="13"/>
    </row>
    <row r="34" spans="1:6" hidden="1" outlineLevel="1" x14ac:dyDescent="0.25">
      <c r="A34" s="13"/>
      <c r="B34" s="123"/>
      <c r="C34" s="123"/>
      <c r="D34" s="13"/>
      <c r="E34" s="122"/>
      <c r="F34" s="13"/>
    </row>
    <row r="35" spans="1:6" hidden="1" outlineLevel="1" x14ac:dyDescent="0.25">
      <c r="A35" s="124" t="s">
        <v>19</v>
      </c>
      <c r="B35" s="125">
        <f>B19+B20+B21</f>
        <v>-1061.9000000000001</v>
      </c>
      <c r="C35" s="125"/>
      <c r="D35" s="126"/>
      <c r="E35" s="127"/>
      <c r="F35" s="126"/>
    </row>
    <row r="36" spans="1:6" hidden="1" outlineLevel="1" x14ac:dyDescent="0.25">
      <c r="A36" s="124" t="s">
        <v>20</v>
      </c>
      <c r="B36" s="128">
        <f>B28+B9</f>
        <v>158</v>
      </c>
      <c r="C36" s="128"/>
      <c r="D36" s="126"/>
      <c r="E36" s="127"/>
      <c r="F36" s="126"/>
    </row>
    <row r="37" spans="1:6" hidden="1" outlineLevel="1" x14ac:dyDescent="0.25">
      <c r="A37" s="124" t="s">
        <v>21</v>
      </c>
      <c r="B37" s="128">
        <f>B15+B18+B8</f>
        <v>-22981.600000000002</v>
      </c>
      <c r="C37" s="128"/>
      <c r="D37" s="126"/>
      <c r="E37" s="127"/>
      <c r="F37" s="126"/>
    </row>
    <row r="38" spans="1:6" hidden="1" outlineLevel="1" x14ac:dyDescent="0.25">
      <c r="A38" s="124" t="s">
        <v>26</v>
      </c>
      <c r="B38" s="128">
        <f>B29+B10+B30</f>
        <v>698.3</v>
      </c>
      <c r="C38" s="128"/>
      <c r="D38" s="126"/>
      <c r="E38" s="127"/>
      <c r="F38" s="126"/>
    </row>
    <row r="39" spans="1:6" hidden="1" outlineLevel="1" x14ac:dyDescent="0.25">
      <c r="A39" s="13"/>
      <c r="B39" s="13"/>
      <c r="C39" s="13"/>
      <c r="D39" s="13"/>
      <c r="E39" s="122"/>
      <c r="F39" s="13"/>
    </row>
    <row r="40" spans="1:6" hidden="1" outlineLevel="1" x14ac:dyDescent="0.25">
      <c r="A40" s="13"/>
      <c r="B40" s="129">
        <f>B35+B36+B37+B38-B32</f>
        <v>-1129.1000000000022</v>
      </c>
      <c r="C40" s="129"/>
      <c r="D40" s="13"/>
      <c r="E40" s="122"/>
      <c r="F40" s="13"/>
    </row>
    <row r="41" spans="1:6" hidden="1" outlineLevel="1" x14ac:dyDescent="0.25"/>
    <row r="42" spans="1:6" collapsed="1" x14ac:dyDescent="0.25"/>
  </sheetData>
  <mergeCells count="10">
    <mergeCell ref="A27:F27"/>
    <mergeCell ref="A2:F2"/>
    <mergeCell ref="A3:F3"/>
    <mergeCell ref="A6:F6"/>
    <mergeCell ref="E7:E11"/>
    <mergeCell ref="A13:F13"/>
    <mergeCell ref="A17:F17"/>
    <mergeCell ref="A19:A21"/>
    <mergeCell ref="E19:E21"/>
    <mergeCell ref="A23:F23"/>
  </mergeCells>
  <pageMargins left="0.51181102362204722" right="0.19685039370078741" top="0.35433070866141736" bottom="0.19685039370078741" header="0.31496062992125984" footer="0.31496062992125984"/>
  <pageSetup paperSize="9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март</vt:lpstr>
      <vt:lpstr>уточ.июнь</vt:lpstr>
      <vt:lpstr>март!Заголовки_для_печати</vt:lpstr>
      <vt:lpstr>уточ.июнь!Заголовки_для_печати</vt:lpstr>
      <vt:lpstr>март!Область_печати</vt:lpstr>
      <vt:lpstr>уточ.июнь!Область_печати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cp:lastPrinted>2025-06-03T04:13:30Z</cp:lastPrinted>
  <dcterms:created xsi:type="dcterms:W3CDTF">2024-12-24T11:13:16Z</dcterms:created>
  <dcterms:modified xsi:type="dcterms:W3CDTF">2025-06-04T07:24:22Z</dcterms:modified>
</cp:coreProperties>
</file>