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7795" windowHeight="12585"/>
  </bookViews>
  <sheets>
    <sheet name="К ПРОЕКТУ" sheetId="1" r:id="rId1"/>
  </sheets>
  <definedNames>
    <definedName name="_xlnm.Print_Titles" localSheetId="0">'К ПРОЕКТУ'!$9:$9</definedName>
    <definedName name="_xlnm.Print_Area" localSheetId="0">'К ПРОЕКТУ'!$A$1:$E$268</definedName>
  </definedNames>
  <calcPr calcId="125725"/>
</workbook>
</file>

<file path=xl/calcChain.xml><?xml version="1.0" encoding="utf-8"?>
<calcChain xmlns="http://schemas.openxmlformats.org/spreadsheetml/2006/main">
  <c r="C262" i="1"/>
  <c r="C257"/>
  <c r="E244"/>
  <c r="D244"/>
  <c r="C244"/>
  <c r="E200"/>
  <c r="D200"/>
  <c r="C200"/>
  <c r="E142"/>
  <c r="E136" s="1"/>
  <c r="E267" s="1"/>
  <c r="D142"/>
  <c r="C142"/>
  <c r="E137"/>
  <c r="D137"/>
  <c r="D136" s="1"/>
  <c r="D267" s="1"/>
  <c r="C137"/>
  <c r="C136"/>
  <c r="C267" s="1"/>
  <c r="C132"/>
  <c r="E129"/>
  <c r="D129"/>
  <c r="D134" s="1"/>
  <c r="C129"/>
  <c r="E86"/>
  <c r="D86"/>
  <c r="C86"/>
  <c r="E76"/>
  <c r="D76"/>
  <c r="C76"/>
  <c r="E68"/>
  <c r="D68"/>
  <c r="C68"/>
  <c r="E63"/>
  <c r="E62" s="1"/>
  <c r="E58" s="1"/>
  <c r="D63"/>
  <c r="C63"/>
  <c r="D62"/>
  <c r="C62"/>
  <c r="E59"/>
  <c r="D59"/>
  <c r="D58" s="1"/>
  <c r="C59"/>
  <c r="C58" s="1"/>
  <c r="E54"/>
  <c r="D54"/>
  <c r="C54"/>
  <c r="E43"/>
  <c r="D43"/>
  <c r="C43"/>
  <c r="E38"/>
  <c r="D38"/>
  <c r="C38"/>
  <c r="E35"/>
  <c r="D35"/>
  <c r="C35"/>
  <c r="E33"/>
  <c r="D33"/>
  <c r="C33"/>
  <c r="E26"/>
  <c r="D26"/>
  <c r="D25" s="1"/>
  <c r="C26"/>
  <c r="E25"/>
  <c r="C25"/>
  <c r="E20"/>
  <c r="D20"/>
  <c r="C20"/>
  <c r="E11"/>
  <c r="D11"/>
  <c r="C11"/>
  <c r="E10"/>
  <c r="E42" s="1"/>
  <c r="D10"/>
  <c r="C10"/>
  <c r="C42" s="1"/>
  <c r="D42" l="1"/>
  <c r="C134"/>
  <c r="C135" s="1"/>
  <c r="C268" s="1"/>
  <c r="D135"/>
  <c r="E134"/>
  <c r="E135" s="1"/>
  <c r="D268"/>
  <c r="E268"/>
</calcChain>
</file>

<file path=xl/sharedStrings.xml><?xml version="1.0" encoding="utf-8"?>
<sst xmlns="http://schemas.openxmlformats.org/spreadsheetml/2006/main" count="525" uniqueCount="411">
  <si>
    <t>Миасского городского округа</t>
  </si>
  <si>
    <t xml:space="preserve">от                             г.  №           </t>
  </si>
  <si>
    <t>Объем бюджета Миасского городского округа по доходам на 2023 год и на плановый период 2024 - 2025 годов</t>
  </si>
  <si>
    <t>тыс. рублей</t>
  </si>
  <si>
    <t>Коды бюджетной классификации</t>
  </si>
  <si>
    <t>Наименование доходов</t>
  </si>
  <si>
    <t>Сумма на 2023 год</t>
  </si>
  <si>
    <t>Сумма на 2024 год</t>
  </si>
  <si>
    <t>Сумма на 2025 год</t>
  </si>
  <si>
    <t xml:space="preserve"> 182 000 1 01 02000 01 0000 110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</si>
  <si>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</si>
  <si>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</si>
  <si>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</si>
  <si>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</si>
  <si>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</si>
  <si>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</si>
  <si>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</si>
  <si>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</si>
  <si>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</si>
  <si>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</si>
  <si>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</si>
  <si>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</si>
  <si>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</si>
  <si>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</si>
  <si>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</si>
  <si>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</si>
  <si>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</si>
  <si>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</si>
  <si>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</si>
  <si>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</si>
  <si>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</si>
  <si>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</si>
  <si>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</si>
  <si>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</si>
  <si>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</si>
  <si>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</si>
  <si>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</si>
  <si>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</si>
  <si>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</si>
  <si>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</si>
  <si>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</si>
  <si>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</si>
  <si>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</si>
  <si>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</si>
  <si>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</si>
  <si>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</si>
  <si>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</si>
  <si>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</si>
  <si>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</si>
  <si>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</si>
  <si>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</si>
  <si>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</si>
  <si>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</si>
  <si>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</si>
  <si>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</si>
  <si>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</si>
  <si>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</si>
  <si>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</si>
  <si>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</si>
  <si>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</si>
  <si>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</si>
  <si>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</si>
  <si>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</si>
  <si>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</si>
  <si>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</si>
  <si>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</si>
  <si>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</si>
  <si>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</si>
  <si>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</si>
  <si>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</si>
  <si>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</si>
  <si>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</si>
  <si>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</si>
  <si>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</si>
  <si>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</si>
  <si>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</si>
  <si>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</si>
  <si>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</si>
  <si>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</si>
  <si>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</si>
  <si>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</si>
  <si>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</si>
  <si>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</si>
  <si>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</si>
  <si>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</si>
  <si>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</si>
  <si>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</si>
  <si>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</si>
  <si>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</si>
  <si>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</si>
  <si>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</si>
  <si>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</si>
  <si>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</si>
  <si>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</si>
  <si>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</si>
  <si>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</si>
  <si>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</si>
  <si>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</si>
  <si>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</si>
  <si>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</si>
  <si>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</si>
  <si>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</si>
  <si>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</si>
  <si>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</si>
  <si>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</si>
  <si>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</si>
  <si>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</si>
  <si>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</si>
  <si>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</si>
  <si>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</si>
  <si>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</si>
  <si>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</si>
  <si>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</si>
  <si>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</si>
  <si>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</si>
  <si>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</si>
  <si>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</si>
  <si>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</si>
  <si>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</si>
  <si>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</si>
  <si>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</si>
  <si>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</si>
  <si>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</si>
  <si>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</si>
  <si>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</si>
  <si>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</si>
  <si>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</si>
  <si>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</si>
  <si>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</si>
  <si>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</si>
  <si>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</si>
  <si>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</si>
  <si>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</si>
  <si>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</si>
  <si>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</si>
  <si>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</si>
  <si>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</si>
  <si>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</si>
  <si>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</si>
  <si>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</si>
  <si>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</si>
  <si>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</si>
  <si>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</si>
  <si>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</si>
  <si>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</si>
  <si>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</si>
  <si>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</si>
  <si>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</si>
  <si>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</si>
  <si>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</si>
  <si>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</si>
  <si>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</si>
  <si>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</si>
  <si>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</si>
  <si>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</si>
  <si>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</si>
  <si>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</si>
  <si>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</si>
  <si>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</si>
  <si>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</si>
  <si>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</si>
  <si>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</si>
  <si>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</si>
  <si>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</si>
  <si>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</si>
  <si>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</si>
  <si>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</si>
  <si>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</si>
  <si>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</si>
  <si>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</si>
  <si>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</si>
  <si>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012 1 16 01183 01 0000 140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</si>
  <si>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</si>
  <si>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</si>
  <si>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</si>
  <si>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</si>
  <si>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</si>
  <si>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</si>
  <si>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</si>
  <si>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</si>
  <si>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033 1 16 01203 01 0000 140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</si>
  <si>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</si>
  <si>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</si>
  <si>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</si>
  <si>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</si>
  <si>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284 116 07010 04 0000 140</t>
  </si>
  <si>
    <t>287 116 07010 04 0000 140</t>
  </si>
  <si>
    <t>288 116 07010 04 0000 140</t>
  </si>
  <si>
    <t>289 116 07010 04 0000 140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</si>
  <si>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</si>
  <si>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</si>
  <si>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</si>
  <si>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</si>
  <si>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285 116 10031 04 0000 140</t>
  </si>
  <si>
    <t>287 116 10031 04 0000 140</t>
  </si>
  <si>
    <t>283 116 10032 04 0000 140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</si>
  <si>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</si>
  <si>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288 116 10032 04 0000 140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</si>
  <si>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</si>
  <si>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</si>
  <si>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</si>
  <si>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</si>
  <si>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</si>
  <si>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</si>
  <si>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</si>
  <si>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</si>
  <si>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</si>
  <si>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</si>
  <si>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</si>
  <si>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</si>
  <si>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</si>
  <si>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</si>
  <si>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</si>
  <si>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</si>
  <si>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288 1 17 05040 04 0000 180</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</si>
  <si>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</si>
  <si>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</si>
  <si>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</si>
  <si>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</si>
  <si>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</si>
  <si>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</si>
  <si>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</si>
  <si>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</si>
  <si>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</si>
  <si>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</si>
  <si>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</si>
  <si>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</si>
  <si>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</si>
  <si>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</si>
  <si>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</si>
  <si>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</si>
  <si>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</si>
  <si>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</si>
  <si>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</si>
  <si>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</si>
  <si>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</si>
  <si>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</si>
  <si>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</si>
  <si>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</si>
  <si>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</si>
  <si>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</si>
  <si>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</si>
  <si>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</si>
  <si>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</si>
  <si>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</si>
  <si>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</si>
  <si>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</si>
  <si>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</si>
  <si>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</si>
  <si>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</si>
  <si>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</si>
  <si>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</si>
  <si>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</si>
  <si>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</si>
  <si>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</si>
  <si>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</si>
  <si>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</si>
  <si>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</si>
  <si>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</si>
  <si>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</si>
  <si>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</si>
  <si>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</si>
  <si>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</si>
  <si>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</si>
  <si>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</si>
  <si>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</si>
  <si>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</si>
  <si>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</si>
  <si>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образования</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</si>
  <si>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</si>
  <si>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</si>
  <si>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</si>
  <si>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</si>
  <si>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</si>
  <si>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</si>
  <si>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</si>
  <si>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</si>
  <si>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</si>
  <si>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</si>
  <si>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</si>
  <si>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</si>
  <si>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несанкционированных свалок отходов</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</si>
  <si>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</si>
  <si>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</si>
  <si>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</si>
  <si>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</si>
  <si>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</si>
  <si>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</si>
  <si>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</si>
  <si>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</si>
  <si>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</si>
  <si>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</si>
  <si>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</si>
  <si>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</si>
  <si>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</si>
  <si>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</si>
  <si>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</si>
  <si>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</si>
  <si>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</si>
  <si>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</si>
  <si>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</si>
  <si>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</si>
  <si>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</si>
  <si>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</si>
  <si>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</si>
  <si>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</si>
  <si>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</si>
  <si>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</si>
  <si>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</si>
  <si>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</si>
  <si>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</si>
  <si>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</si>
  <si>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 на создание и модернизацию муниципальных учреждений культурно-досугового типа в сельской местности, включая обеспечение объектов инфраструктур</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</si>
  <si>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</si>
  <si>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</si>
  <si>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</si>
  <si>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</si>
  <si>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</si>
  <si>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</si>
  <si>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</si>
  <si>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</si>
  <si>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</si>
  <si>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</si>
  <si>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</si>
  <si>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</si>
  <si>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</si>
  <si>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</si>
  <si>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</si>
  <si>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</si>
  <si>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</si>
  <si>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</si>
  <si>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</si>
  <si>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</si>
  <si>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</si>
  <si>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</si>
  <si>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</si>
  <si>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</si>
  <si>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</si>
  <si>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</si>
  <si>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</si>
  <si>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</si>
  <si>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</si>
  <si>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</si>
  <si>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</si>
  <si>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 16-ОЗ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</si>
  <si>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</si>
  <si>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</si>
  <si>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</si>
  <si>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</si>
  <si>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</si>
  <si>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</si>
  <si>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</si>
  <si>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</si>
  <si>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</si>
  <si>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</si>
  <si>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</si>
  <si>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</si>
  <si>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</si>
  <si>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</si>
  <si>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</si>
  <si>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</si>
  <si>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</si>
  <si>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</si>
  <si>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</si>
  <si>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</si>
  <si>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</si>
  <si>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</si>
  <si>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</si>
  <si>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</si>
  <si>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</si>
  <si>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</si>
  <si>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</si>
  <si>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</si>
  <si>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</si>
  <si>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</si>
  <si>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</si>
  <si>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</si>
  <si>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</si>
  <si>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</si>
  <si>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</si>
  <si>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</si>
  <si>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</si>
  <si>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</si>
  <si>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</si>
  <si>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Прочие межбюджетные трансферты, передаваемые бюджетам городских округов на обновление подвижного состава пассажирского транспорта общего пользования (автобусов)</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</si>
  <si>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</si>
  <si>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</si>
  <si>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</si>
  <si>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Прочие межбюджетные трансферты, передаваемые бюджетам городских округов на приобретение средств криптографической защиты информации</t>
  </si>
  <si>
    <t>288 2 02 49999 04 0000 150</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</si>
  <si>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</si>
  <si>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000 2 04 00000 00 0000 000</t>
  </si>
  <si>
    <t>Безвозмездные поступления от негосударственных организаций</t>
  </si>
  <si>
    <t>283 2 04 04010 04 0000 150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</si>
  <si>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</si>
  <si>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</si>
  <si>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</si>
  <si>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</si>
  <si>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</si>
  <si>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</si>
  <si>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</si>
  <si>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</si>
  <si>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</si>
  <si>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</si>
  <si>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</si>
  <si>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289 2 07 04020 04 0000 150</t>
  </si>
  <si>
    <t>000 2 00 00000 00 0000 000</t>
  </si>
  <si>
    <t>БЕЗВОЗМЕЗДНЫЕ ПОСТУПЛЕНИЯ</t>
  </si>
  <si>
    <t>ВСЕГО ДОХОДОВ</t>
  </si>
  <si>
    <t>ПРИЛОЖЕНИЕ  1</t>
  </si>
  <si>
    <t>к Решению Собрания депутатов</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</si>
</sst>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7">
    <font>
      <sz val="11"/>
      <color theme="1"/>
      <name val="Calibri"/>
      <family val="2"/>
      <charset val="204"/>
      <scheme val="minor"/>
    </font>
    <font>
      <sz val="10"/>
      <name val="Arial"/>
      <family val="2"/>
      <charset val="204"/>
    </font>
    <font>
      <sz val="12"/>
      <name val="Times New Roman"/>
      <family val="1"/>
      <charset val="204"/>
    </font>
    <font>
      <sz val="14"/>
      <name val="Times New Roman"/>
      <family val="1"/>
      <charset val="204"/>
    </font>
    <font>
      <sz val="10"/>
      <name val="Arial Cyr"/>
      <charset val="204"/>
    </font>
    <font>
      <b/>
      <sz val="12"/>
      <name val="Times New Roman"/>
      <family val="1"/>
      <charset val="204"/>
    </font>
    <font>
      <sz val="11"/>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i/>
      <sz val="12"/>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4" fillId="0" borderId="0"/>
    <xf numFmtId="0"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166" fontId="4" fillId="0" borderId="0" applyFont="0" applyFill="0" applyBorder="0" applyAlignment="0" applyProtection="0"/>
    <xf numFmtId="0" fontId="4" fillId="0" borderId="0" applyFont="0" applyFill="0" applyBorder="0" applyAlignment="0" applyProtection="0"/>
    <xf numFmtId="166" fontId="16" fillId="0" borderId="0" applyFont="0" applyFill="0" applyBorder="0" applyAlignment="0" applyProtection="0"/>
  </cellStyleXfs>
  <cellXfs count="77">
    <xf numFmtId="0" fontId="0" fillId="0" borderId="0" xfId="0"/>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Alignment="1">
      <alignment horizontal="right" vertical="center" wrapText="1"/>
    </xf>
    <xf numFmtId="0" fontId="3" fillId="2" borderId="0" xfId="1" applyFont="1" applyFill="1" applyAlignment="1">
      <alignment horizontal="center" vertical="center" wrapText="1"/>
    </xf>
    <xf numFmtId="164" fontId="5" fillId="2" borderId="1" xfId="2" applyNumberFormat="1" applyFont="1" applyFill="1" applyBorder="1" applyAlignment="1">
      <alignment horizontal="center" vertical="center" wrapText="1"/>
    </xf>
    <xf numFmtId="0" fontId="6" fillId="2" borderId="0" xfId="2" applyFont="1" applyFill="1" applyBorder="1" applyAlignment="1">
      <alignment vertical="center" wrapText="1"/>
    </xf>
    <xf numFmtId="0" fontId="6" fillId="2" borderId="0" xfId="2" applyFont="1" applyFill="1" applyAlignment="1">
      <alignment vertical="center" wrapText="1"/>
    </xf>
    <xf numFmtId="0" fontId="2" fillId="2" borderId="2"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0" fontId="7" fillId="2" borderId="0" xfId="2" applyFont="1" applyFill="1" applyAlignment="1">
      <alignment vertical="center" wrapText="1"/>
    </xf>
    <xf numFmtId="0" fontId="2" fillId="2" borderId="3" xfId="2" applyFont="1" applyFill="1" applyBorder="1" applyAlignment="1">
      <alignment horizontal="center" vertical="center" wrapText="1"/>
    </xf>
    <xf numFmtId="0" fontId="8"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11" fillId="2" borderId="0" xfId="2" applyFont="1" applyFill="1" applyBorder="1" applyAlignment="1">
      <alignment vertical="center" wrapText="1"/>
    </xf>
    <xf numFmtId="0" fontId="11" fillId="2" borderId="0" xfId="2" applyFont="1" applyFill="1" applyAlignment="1">
      <alignment vertical="center" wrapText="1"/>
    </xf>
    <xf numFmtId="3" fontId="5" fillId="2" borderId="2" xfId="2" applyNumberFormat="1" applyFont="1" applyFill="1" applyBorder="1" applyAlignment="1">
      <alignment horizontal="center" vertical="center" wrapText="1"/>
    </xf>
    <xf numFmtId="3" fontId="5"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5" fillId="2" borderId="2" xfId="2" quotePrefix="1" applyFont="1" applyFill="1" applyBorder="1" applyAlignment="1">
      <alignment horizontal="justify"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165" fontId="6" fillId="2" borderId="0" xfId="2" applyNumberFormat="1" applyFont="1" applyFill="1" applyAlignment="1">
      <alignment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165" fontId="11" fillId="2" borderId="0" xfId="2" applyNumberFormat="1" applyFont="1" applyFill="1" applyAlignment="1">
      <alignment vertical="center" wrapText="1"/>
    </xf>
    <xf numFmtId="0" fontId="2" fillId="2" borderId="2" xfId="2" applyNumberFormat="1" applyFont="1" applyFill="1" applyBorder="1" applyAlignment="1">
      <alignment horizontal="justify" vertical="center" wrapText="1"/>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0" fillId="2" borderId="0" xfId="0" applyFill="1"/>
    <xf numFmtId="0" fontId="12" fillId="2" borderId="2" xfId="2" applyFont="1" applyFill="1" applyBorder="1" applyAlignment="1">
      <alignment horizontal="center" vertical="center" wrapText="1"/>
    </xf>
    <xf numFmtId="0" fontId="12" fillId="2" borderId="2" xfId="2" applyFont="1" applyFill="1" applyBorder="1" applyAlignment="1">
      <alignment horizontal="justify" vertical="center" wrapText="1"/>
    </xf>
    <xf numFmtId="165" fontId="6" fillId="2" borderId="0" xfId="2" applyNumberFormat="1" applyFont="1" applyFill="1" applyBorder="1" applyAlignment="1">
      <alignment vertical="center" wrapText="1"/>
    </xf>
    <xf numFmtId="165" fontId="8" fillId="2" borderId="2" xfId="3" applyNumberFormat="1" applyFont="1" applyFill="1" applyBorder="1" applyAlignment="1">
      <alignment horizontal="center" vertical="center" wrapText="1"/>
    </xf>
    <xf numFmtId="165" fontId="5" fillId="2" borderId="2" xfId="2" applyNumberFormat="1" applyFont="1" applyFill="1" applyBorder="1" applyAlignment="1">
      <alignment horizontal="center" vertical="center" wrapText="1"/>
    </xf>
    <xf numFmtId="165" fontId="11" fillId="2" borderId="0"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0" fontId="13" fillId="2" borderId="0" xfId="2" applyFont="1" applyFill="1" applyAlignment="1">
      <alignment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0" fontId="5" fillId="2" borderId="7" xfId="2" applyFont="1" applyFill="1" applyBorder="1" applyAlignment="1">
      <alignment horizontal="center" vertical="center" wrapText="1"/>
    </xf>
    <xf numFmtId="49" fontId="5" fillId="2" borderId="2" xfId="5" applyNumberFormat="1" applyFont="1" applyFill="1" applyBorder="1" applyAlignment="1">
      <alignment horizontal="justify" vertical="center" wrapText="1"/>
    </xf>
    <xf numFmtId="49" fontId="5" fillId="2" borderId="1" xfId="5" applyNumberFormat="1" applyFont="1" applyFill="1" applyBorder="1" applyAlignment="1">
      <alignment horizontal="justify" vertical="center" wrapText="1"/>
    </xf>
    <xf numFmtId="0" fontId="8" fillId="2" borderId="2" xfId="0" applyFont="1" applyFill="1" applyBorder="1" applyAlignment="1">
      <alignment horizontal="justify" vertical="center" wrapText="1" readingOrder="1"/>
    </xf>
    <xf numFmtId="165" fontId="2" fillId="2" borderId="0" xfId="3" applyNumberFormat="1" applyFont="1" applyFill="1" applyBorder="1" applyAlignment="1">
      <alignment horizontal="center" vertical="center" wrapText="1"/>
    </xf>
    <xf numFmtId="49" fontId="2" fillId="2" borderId="2"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justify" vertical="center" wrapText="1"/>
    </xf>
    <xf numFmtId="49" fontId="8"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8"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6" fillId="2" borderId="0" xfId="2" applyFont="1" applyFill="1" applyAlignment="1">
      <alignment horizontal="center" vertical="center" wrapText="1"/>
    </xf>
    <xf numFmtId="0" fontId="8"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8" fillId="2" borderId="2" xfId="2" applyFont="1" applyFill="1" applyBorder="1" applyAlignment="1">
      <alignment horizontal="center" vertical="center"/>
    </xf>
    <xf numFmtId="49" fontId="5"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5" fillId="2" borderId="0" xfId="2" applyFont="1" applyFill="1" applyBorder="1" applyAlignment="1">
      <alignment horizontal="justify" vertical="center" wrapText="1"/>
    </xf>
    <xf numFmtId="0" fontId="3" fillId="2" borderId="0" xfId="2" applyFont="1" applyFill="1" applyBorder="1" applyAlignment="1">
      <alignment horizontal="center" vertical="center" wrapText="1"/>
    </xf>
    <xf numFmtId="0" fontId="15" fillId="2" borderId="0" xfId="2" applyFont="1" applyFill="1" applyAlignment="1">
      <alignment horizontal="justify" vertical="center" wrapText="1"/>
    </xf>
    <xf numFmtId="0" fontId="3" fillId="2" borderId="0" xfId="2" applyFont="1" applyFill="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5" fillId="2" borderId="2" xfId="5"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2" fillId="2" borderId="0" xfId="1" applyFont="1" applyFill="1" applyAlignment="1">
      <alignment horizontal="right" vertical="center"/>
    </xf>
    <xf numFmtId="0" fontId="3" fillId="2" borderId="0" xfId="1" applyFont="1" applyFill="1" applyAlignment="1">
      <alignment horizontal="center" vertical="center" wrapText="1"/>
    </xf>
    <xf numFmtId="164" fontId="2" fillId="2" borderId="1" xfId="2" applyNumberFormat="1" applyFont="1" applyFill="1" applyBorder="1" applyAlignment="1">
      <alignment horizontal="righ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H442"/>
  <sheetViews>
    <sheetView tabSelected="1" zoomScaleNormal="100" workbookViewId="0">
      <selection activeCell="B13" sqref="B13"/>
    </sheetView>
  </sheetViews>
  <sheetFormatPr defaultColWidth="9.140625" defaultRowHeight="18.75"/>
  <cols>
    <col min="1" max="1" width="31.7109375" style="65" customWidth="1"/>
    <col min="2" max="2" width="68.7109375" style="68" customWidth="1"/>
    <col min="3" max="5" width="15.28515625" style="69" customWidth="1"/>
    <col min="6" max="6" width="10.140625" style="6" bestFit="1" customWidth="1"/>
    <col min="7" max="7" width="11" style="7" customWidth="1"/>
    <col min="8" max="16384" width="9.140625" style="7"/>
  </cols>
  <sheetData>
    <row r="1" spans="1:240" s="2" customFormat="1" ht="15.75">
      <c r="A1" s="73" t="s">
        <v>409</v>
      </c>
      <c r="B1" s="73"/>
      <c r="C1" s="73"/>
      <c r="D1" s="73"/>
      <c r="E1" s="73"/>
      <c r="F1" s="1"/>
    </row>
    <row r="2" spans="1:240" s="2" customFormat="1" ht="15.75">
      <c r="A2" s="73" t="s">
        <v>410</v>
      </c>
      <c r="B2" s="73"/>
      <c r="C2" s="73"/>
      <c r="D2" s="73"/>
      <c r="E2" s="73"/>
      <c r="F2" s="1"/>
    </row>
    <row r="3" spans="1:240" s="2" customFormat="1" ht="15.75">
      <c r="A3" s="74" t="s">
        <v>0</v>
      </c>
      <c r="B3" s="74"/>
      <c r="C3" s="74"/>
      <c r="D3" s="74"/>
      <c r="E3" s="74"/>
      <c r="F3" s="1"/>
    </row>
    <row r="4" spans="1:240" s="2" customFormat="1" ht="15.75">
      <c r="A4" s="73" t="s">
        <v>1</v>
      </c>
      <c r="B4" s="73"/>
      <c r="C4" s="73"/>
      <c r="D4" s="73"/>
      <c r="E4" s="73"/>
      <c r="F4" s="1"/>
    </row>
    <row r="5" spans="1:240" s="2" customFormat="1" ht="15.75">
      <c r="A5" s="3"/>
      <c r="B5" s="3"/>
      <c r="C5" s="3"/>
      <c r="D5" s="3"/>
      <c r="E5" s="3"/>
      <c r="F5" s="1"/>
    </row>
    <row r="6" spans="1:240" s="2" customFormat="1">
      <c r="A6" s="75" t="s">
        <v>2</v>
      </c>
      <c r="B6" s="75"/>
      <c r="C6" s="75"/>
      <c r="D6" s="75"/>
      <c r="E6" s="75"/>
      <c r="F6" s="1"/>
    </row>
    <row r="7" spans="1:240" s="2" customFormat="1">
      <c r="A7" s="4"/>
      <c r="B7" s="4"/>
      <c r="C7" s="4"/>
      <c r="D7" s="4"/>
      <c r="E7" s="4"/>
      <c r="F7" s="1"/>
    </row>
    <row r="8" spans="1:240" ht="17.25" customHeight="1">
      <c r="A8" s="5"/>
      <c r="B8" s="5"/>
      <c r="C8" s="5"/>
      <c r="D8" s="76" t="s">
        <v>3</v>
      </c>
      <c r="E8" s="76"/>
    </row>
    <row r="9" spans="1:240" ht="37.5" customHeight="1">
      <c r="A9" s="8" t="s">
        <v>4</v>
      </c>
      <c r="B9" s="8" t="s">
        <v>5</v>
      </c>
      <c r="C9" s="8" t="s">
        <v>6</v>
      </c>
      <c r="D9" s="8" t="s">
        <v>7</v>
      </c>
      <c r="E9" s="8" t="s">
        <v>8</v>
      </c>
    </row>
    <row r="10" spans="1:240" s="12" customFormat="1" ht="31.5">
      <c r="A10" s="9" t="s">
        <v>9</v>
      </c>
      <c r="B10" s="10" t="s">
        <v>10</v>
      </c>
      <c r="C10" s="11">
        <f>SUM(C12:C19)</f>
        <v>1784817.5</v>
      </c>
      <c r="D10" s="11">
        <f>SUM(D12:D17)</f>
        <v>1704427.7000000002</v>
      </c>
      <c r="E10" s="11">
        <f>SUM(E12:E17)</f>
        <v>1840410.1</v>
      </c>
      <c r="F10" s="6"/>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row>
    <row r="11" spans="1:240" ht="63">
      <c r="A11" s="13"/>
      <c r="B11" s="14" t="s">
        <v>11</v>
      </c>
      <c r="C11" s="15">
        <f>((C12+C13+C14+C15)*17.84669555/32.8466955)+C16+(C17*17.84669555/32.78922429)+(C18*17.84669555/32.84669555)+(C19*17.84669555/32.78922429)</f>
        <v>973702.30066394852</v>
      </c>
      <c r="D11" s="15">
        <f>((D12+D13+D14+D15)*17.9654867/32.9654867)+D16+(D17*17.9654867/32.90801544)</f>
        <v>930583.58001780987</v>
      </c>
      <c r="E11" s="15">
        <f>((E12+E13+E14+E15)*17.49429208/32.49429208)+E16+(E17*17.49429208/32.43682082)</f>
        <v>992594.84611531394</v>
      </c>
    </row>
    <row r="12" spans="1:240" ht="78.75">
      <c r="A12" s="70" t="s">
        <v>12</v>
      </c>
      <c r="B12" s="16" t="s">
        <v>13</v>
      </c>
      <c r="C12" s="17">
        <v>1455572.6</v>
      </c>
      <c r="D12" s="18">
        <v>1531815.3</v>
      </c>
      <c r="E12" s="18">
        <v>1661513</v>
      </c>
    </row>
    <row r="13" spans="1:240" ht="47.25">
      <c r="A13" s="71"/>
      <c r="B13" s="16" t="s">
        <v>14</v>
      </c>
      <c r="C13" s="17">
        <v>52919.8</v>
      </c>
      <c r="D13" s="18">
        <v>54598.3</v>
      </c>
      <c r="E13" s="18">
        <v>55916.800000000003</v>
      </c>
    </row>
    <row r="14" spans="1:240" ht="110.25">
      <c r="A14" s="19" t="s">
        <v>15</v>
      </c>
      <c r="B14" s="20" t="s">
        <v>16</v>
      </c>
      <c r="C14" s="17">
        <v>11850</v>
      </c>
      <c r="D14" s="18">
        <v>5760</v>
      </c>
      <c r="E14" s="18">
        <v>6030</v>
      </c>
    </row>
    <row r="15" spans="1:240" ht="47.25">
      <c r="A15" s="19" t="s">
        <v>17</v>
      </c>
      <c r="B15" s="16" t="s">
        <v>18</v>
      </c>
      <c r="C15" s="17">
        <v>21715.4</v>
      </c>
      <c r="D15" s="18">
        <v>17779.099999999999</v>
      </c>
      <c r="E15" s="18">
        <v>18077.5</v>
      </c>
    </row>
    <row r="16" spans="1:240" s="22" customFormat="1" ht="94.5">
      <c r="A16" s="19" t="s">
        <v>19</v>
      </c>
      <c r="B16" s="20" t="s">
        <v>20</v>
      </c>
      <c r="C16" s="17">
        <v>8250</v>
      </c>
      <c r="D16" s="18">
        <v>3561</v>
      </c>
      <c r="E16" s="18">
        <v>3602.8</v>
      </c>
      <c r="F16" s="21"/>
    </row>
    <row r="17" spans="1:240" s="22" customFormat="1" ht="94.5">
      <c r="A17" s="19" t="s">
        <v>21</v>
      </c>
      <c r="B17" s="20" t="s">
        <v>22</v>
      </c>
      <c r="C17" s="17">
        <v>92179.7</v>
      </c>
      <c r="D17" s="18">
        <v>90914</v>
      </c>
      <c r="E17" s="18">
        <v>95270</v>
      </c>
      <c r="F17" s="21"/>
    </row>
    <row r="18" spans="1:240" s="22" customFormat="1" ht="47.25">
      <c r="A18" s="19" t="s">
        <v>23</v>
      </c>
      <c r="B18" s="20" t="s">
        <v>24</v>
      </c>
      <c r="C18" s="17">
        <v>40830</v>
      </c>
      <c r="D18" s="18">
        <v>0</v>
      </c>
      <c r="E18" s="18">
        <v>0</v>
      </c>
      <c r="F18" s="21"/>
    </row>
    <row r="19" spans="1:240" s="22" customFormat="1" ht="47.25">
      <c r="A19" s="19" t="s">
        <v>25</v>
      </c>
      <c r="B19" s="20" t="s">
        <v>26</v>
      </c>
      <c r="C19" s="17">
        <v>101500</v>
      </c>
      <c r="D19" s="18">
        <v>0</v>
      </c>
      <c r="E19" s="18">
        <v>0</v>
      </c>
      <c r="F19" s="21"/>
    </row>
    <row r="20" spans="1:240" ht="31.5">
      <c r="A20" s="23" t="s">
        <v>27</v>
      </c>
      <c r="B20" s="24" t="s">
        <v>28</v>
      </c>
      <c r="C20" s="11">
        <f>SUM(C21:C24)</f>
        <v>34605.4</v>
      </c>
      <c r="D20" s="11">
        <f>SUM(D21:D24)</f>
        <v>35740.300000000003</v>
      </c>
      <c r="E20" s="11">
        <f>SUM(E21:E24)</f>
        <v>36767.4</v>
      </c>
    </row>
    <row r="21" spans="1:240" ht="110.25">
      <c r="A21" s="19" t="s">
        <v>29</v>
      </c>
      <c r="B21" s="25" t="s">
        <v>30</v>
      </c>
      <c r="C21" s="17">
        <v>17900</v>
      </c>
      <c r="D21" s="17">
        <v>17078.400000000001</v>
      </c>
      <c r="E21" s="17">
        <v>17528.599999999999</v>
      </c>
    </row>
    <row r="22" spans="1:240" ht="126">
      <c r="A22" s="19" t="s">
        <v>31</v>
      </c>
      <c r="B22" s="25" t="s">
        <v>32</v>
      </c>
      <c r="C22" s="17">
        <v>95.4</v>
      </c>
      <c r="D22" s="17">
        <v>99.6</v>
      </c>
      <c r="E22" s="17">
        <v>102.2</v>
      </c>
    </row>
    <row r="23" spans="1:240" ht="110.25">
      <c r="A23" s="19" t="s">
        <v>33</v>
      </c>
      <c r="B23" s="25" t="s">
        <v>34</v>
      </c>
      <c r="C23" s="17">
        <v>18720</v>
      </c>
      <c r="D23" s="17">
        <v>20824.900000000001</v>
      </c>
      <c r="E23" s="17">
        <v>21376.3</v>
      </c>
    </row>
    <row r="24" spans="1:240" s="22" customFormat="1" ht="110.25">
      <c r="A24" s="19" t="s">
        <v>35</v>
      </c>
      <c r="B24" s="25" t="s">
        <v>36</v>
      </c>
      <c r="C24" s="17">
        <v>-2110</v>
      </c>
      <c r="D24" s="17">
        <v>-2262.6</v>
      </c>
      <c r="E24" s="17">
        <v>-2239.6999999999998</v>
      </c>
      <c r="F24" s="21"/>
    </row>
    <row r="25" spans="1:240" ht="15.75">
      <c r="A25" s="9" t="s">
        <v>37</v>
      </c>
      <c r="B25" s="26" t="s">
        <v>38</v>
      </c>
      <c r="C25" s="11">
        <f>C26+C30+C31+C32</f>
        <v>448672.39999999997</v>
      </c>
      <c r="D25" s="11">
        <f>D26+D30+D31+D32</f>
        <v>414432.10000000003</v>
      </c>
      <c r="E25" s="11">
        <f>E26+E30+E31+E32</f>
        <v>422500.1</v>
      </c>
      <c r="F25" s="21"/>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row>
    <row r="26" spans="1:240" ht="31.5">
      <c r="A26" s="9" t="s">
        <v>39</v>
      </c>
      <c r="B26" s="10" t="s">
        <v>40</v>
      </c>
      <c r="C26" s="11">
        <f>C27+C28+C29</f>
        <v>438879.69999999995</v>
      </c>
      <c r="D26" s="11">
        <f>D27+D28+D29</f>
        <v>389857.9</v>
      </c>
      <c r="E26" s="11">
        <f>E27+E28+E29</f>
        <v>397655</v>
      </c>
    </row>
    <row r="27" spans="1:240" ht="31.5">
      <c r="A27" s="8" t="s">
        <v>41</v>
      </c>
      <c r="B27" s="16" t="s">
        <v>42</v>
      </c>
      <c r="C27" s="17">
        <v>308413.3</v>
      </c>
      <c r="D27" s="17">
        <v>302857.90000000002</v>
      </c>
      <c r="E27" s="17">
        <v>309655</v>
      </c>
    </row>
    <row r="28" spans="1:240" ht="47.25">
      <c r="A28" s="8" t="s">
        <v>43</v>
      </c>
      <c r="B28" s="16" t="s">
        <v>44</v>
      </c>
      <c r="C28" s="17">
        <v>0</v>
      </c>
      <c r="D28" s="17">
        <v>0</v>
      </c>
      <c r="E28" s="17">
        <v>0</v>
      </c>
    </row>
    <row r="29" spans="1:240" ht="63">
      <c r="A29" s="8" t="s">
        <v>45</v>
      </c>
      <c r="B29" s="16" t="s">
        <v>46</v>
      </c>
      <c r="C29" s="17">
        <v>130466.4</v>
      </c>
      <c r="D29" s="17">
        <v>87000</v>
      </c>
      <c r="E29" s="17">
        <v>88000</v>
      </c>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row>
    <row r="30" spans="1:240" ht="31.5">
      <c r="A30" s="8" t="s">
        <v>47</v>
      </c>
      <c r="B30" s="16" t="s">
        <v>48</v>
      </c>
      <c r="C30" s="17">
        <v>0</v>
      </c>
      <c r="D30" s="17">
        <v>0</v>
      </c>
      <c r="E30" s="17">
        <v>0</v>
      </c>
    </row>
    <row r="31" spans="1:240" s="22" customFormat="1" ht="15.75">
      <c r="A31" s="8" t="s">
        <v>49</v>
      </c>
      <c r="B31" s="16" t="s">
        <v>50</v>
      </c>
      <c r="C31" s="17">
        <v>181.7</v>
      </c>
      <c r="D31" s="17">
        <v>480</v>
      </c>
      <c r="E31" s="17">
        <v>480</v>
      </c>
      <c r="F31" s="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row>
    <row r="32" spans="1:240" ht="31.5">
      <c r="A32" s="8" t="s">
        <v>51</v>
      </c>
      <c r="B32" s="16" t="s">
        <v>52</v>
      </c>
      <c r="C32" s="17">
        <v>9611</v>
      </c>
      <c r="D32" s="17">
        <v>24094.2</v>
      </c>
      <c r="E32" s="17">
        <v>24365.1</v>
      </c>
    </row>
    <row r="33" spans="1:240" s="22" customFormat="1" ht="15.75">
      <c r="A33" s="9" t="s">
        <v>53</v>
      </c>
      <c r="B33" s="26" t="s">
        <v>54</v>
      </c>
      <c r="C33" s="11">
        <f>C34+C35</f>
        <v>186265.8</v>
      </c>
      <c r="D33" s="11">
        <f>D34+D35</f>
        <v>176997</v>
      </c>
      <c r="E33" s="11">
        <f>E34+E35</f>
        <v>176997.2</v>
      </c>
      <c r="F33" s="21"/>
    </row>
    <row r="34" spans="1:240" s="22" customFormat="1" ht="47.25">
      <c r="A34" s="8" t="s">
        <v>55</v>
      </c>
      <c r="B34" s="16" t="s">
        <v>56</v>
      </c>
      <c r="C34" s="17">
        <v>87735.8</v>
      </c>
      <c r="D34" s="17">
        <v>79797</v>
      </c>
      <c r="E34" s="17">
        <v>79797.2</v>
      </c>
      <c r="F34" s="6"/>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row>
    <row r="35" spans="1:240" s="22" customFormat="1" ht="15.75">
      <c r="A35" s="8" t="s">
        <v>57</v>
      </c>
      <c r="B35" s="10" t="s">
        <v>58</v>
      </c>
      <c r="C35" s="11">
        <f>C36+C37</f>
        <v>98530</v>
      </c>
      <c r="D35" s="11">
        <f>D36+D37</f>
        <v>97200</v>
      </c>
      <c r="E35" s="11">
        <f>E36+E37</f>
        <v>97200</v>
      </c>
      <c r="F35" s="6"/>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row>
    <row r="36" spans="1:240" s="22" customFormat="1" ht="31.5">
      <c r="A36" s="8" t="s">
        <v>59</v>
      </c>
      <c r="B36" s="16" t="s">
        <v>60</v>
      </c>
      <c r="C36" s="17">
        <v>73200</v>
      </c>
      <c r="D36" s="17">
        <v>78400</v>
      </c>
      <c r="E36" s="17">
        <v>78400</v>
      </c>
      <c r="F36" s="6"/>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row>
    <row r="37" spans="1:240" s="22" customFormat="1" ht="31.5">
      <c r="A37" s="8" t="s">
        <v>61</v>
      </c>
      <c r="B37" s="16" t="s">
        <v>62</v>
      </c>
      <c r="C37" s="17">
        <v>25330</v>
      </c>
      <c r="D37" s="17">
        <v>18800</v>
      </c>
      <c r="E37" s="17">
        <v>18800</v>
      </c>
      <c r="F37" s="21"/>
    </row>
    <row r="38" spans="1:240" ht="15.75">
      <c r="A38" s="9" t="s">
        <v>63</v>
      </c>
      <c r="B38" s="10" t="s">
        <v>64</v>
      </c>
      <c r="C38" s="11">
        <f>SUM(C39:C41)</f>
        <v>22197.4</v>
      </c>
      <c r="D38" s="11">
        <f>SUM(D39:D41)</f>
        <v>25307.600000000002</v>
      </c>
      <c r="E38" s="11">
        <f>SUM(E39:E41)</f>
        <v>26651</v>
      </c>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row>
    <row r="39" spans="1:240" ht="47.25">
      <c r="A39" s="8" t="s">
        <v>65</v>
      </c>
      <c r="B39" s="16" t="s">
        <v>66</v>
      </c>
      <c r="C39" s="17">
        <v>22146</v>
      </c>
      <c r="D39" s="17">
        <v>25250.2</v>
      </c>
      <c r="E39" s="17">
        <v>25250.2</v>
      </c>
      <c r="F39" s="21"/>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row>
    <row r="40" spans="1:240" ht="31.5">
      <c r="A40" s="8" t="s">
        <v>67</v>
      </c>
      <c r="B40" s="16" t="s">
        <v>68</v>
      </c>
      <c r="C40" s="17">
        <v>45</v>
      </c>
      <c r="D40" s="17">
        <v>35</v>
      </c>
      <c r="E40" s="17">
        <v>1380</v>
      </c>
    </row>
    <row r="41" spans="1:240" ht="94.5">
      <c r="A41" s="8" t="s">
        <v>69</v>
      </c>
      <c r="B41" s="16" t="s">
        <v>70</v>
      </c>
      <c r="C41" s="17">
        <v>6.4</v>
      </c>
      <c r="D41" s="17">
        <v>22.4</v>
      </c>
      <c r="E41" s="17">
        <v>20.8</v>
      </c>
    </row>
    <row r="42" spans="1:240" ht="15.75">
      <c r="A42" s="27" t="s">
        <v>71</v>
      </c>
      <c r="B42" s="28"/>
      <c r="C42" s="11">
        <f>C10+C20+C25+C33+C38</f>
        <v>2476558.4999999995</v>
      </c>
      <c r="D42" s="11">
        <f>D10+D20+D25+D33+D38</f>
        <v>2356904.7000000002</v>
      </c>
      <c r="E42" s="11">
        <f>E10+E20+E25+E33+E38</f>
        <v>2503325.8000000003</v>
      </c>
    </row>
    <row r="43" spans="1:240" ht="31.5">
      <c r="A43" s="9" t="s">
        <v>72</v>
      </c>
      <c r="B43" s="10" t="s">
        <v>73</v>
      </c>
      <c r="C43" s="11">
        <f>SUM(C44:C53)</f>
        <v>122565.3</v>
      </c>
      <c r="D43" s="11">
        <f>SUM(D44:D53)</f>
        <v>78051.199999999983</v>
      </c>
      <c r="E43" s="11">
        <f>SUM(E44:E53)</f>
        <v>77918.999999999985</v>
      </c>
      <c r="G43" s="29"/>
    </row>
    <row r="44" spans="1:240" ht="78.75">
      <c r="A44" s="30" t="s">
        <v>74</v>
      </c>
      <c r="B44" s="31" t="s">
        <v>75</v>
      </c>
      <c r="C44" s="17">
        <v>92968.8</v>
      </c>
      <c r="D44" s="17">
        <v>50094.2</v>
      </c>
      <c r="E44" s="17">
        <v>50094.2</v>
      </c>
    </row>
    <row r="45" spans="1:240" ht="78.75">
      <c r="A45" s="30" t="s">
        <v>76</v>
      </c>
      <c r="B45" s="31" t="s">
        <v>77</v>
      </c>
      <c r="C45" s="17">
        <v>7693.1</v>
      </c>
      <c r="D45" s="17">
        <v>9670.1</v>
      </c>
      <c r="E45" s="17">
        <v>9670.1</v>
      </c>
    </row>
    <row r="46" spans="1:240" s="22" customFormat="1" ht="63">
      <c r="A46" s="30" t="s">
        <v>78</v>
      </c>
      <c r="B46" s="31" t="s">
        <v>79</v>
      </c>
      <c r="C46" s="17">
        <v>298.7</v>
      </c>
      <c r="D46" s="17">
        <v>257.10000000000002</v>
      </c>
      <c r="E46" s="17">
        <v>257.10000000000002</v>
      </c>
      <c r="F46" s="21"/>
    </row>
    <row r="47" spans="1:240" s="22" customFormat="1" ht="63">
      <c r="A47" s="30" t="s">
        <v>80</v>
      </c>
      <c r="B47" s="31" t="s">
        <v>79</v>
      </c>
      <c r="C47" s="17">
        <v>11.2</v>
      </c>
      <c r="D47" s="17">
        <v>11.2</v>
      </c>
      <c r="E47" s="17">
        <v>11.2</v>
      </c>
      <c r="F47" s="21"/>
      <c r="G47" s="32"/>
    </row>
    <row r="48" spans="1:240" s="22" customFormat="1" ht="63">
      <c r="A48" s="30" t="s">
        <v>81</v>
      </c>
      <c r="B48" s="31" t="s">
        <v>79</v>
      </c>
      <c r="C48" s="17">
        <v>1105.3</v>
      </c>
      <c r="D48" s="17">
        <v>848.4</v>
      </c>
      <c r="E48" s="17">
        <v>848.4</v>
      </c>
      <c r="F48" s="21"/>
    </row>
    <row r="49" spans="1:239" s="22" customFormat="1" ht="63">
      <c r="A49" s="30" t="s">
        <v>82</v>
      </c>
      <c r="B49" s="31" t="s">
        <v>79</v>
      </c>
      <c r="C49" s="17">
        <v>176.2</v>
      </c>
      <c r="D49" s="17">
        <v>176.2</v>
      </c>
      <c r="E49" s="17">
        <v>176.2</v>
      </c>
      <c r="F49" s="21"/>
    </row>
    <row r="50" spans="1:239" s="22" customFormat="1" ht="31.5">
      <c r="A50" s="30" t="s">
        <v>83</v>
      </c>
      <c r="B50" s="33" t="s">
        <v>84</v>
      </c>
      <c r="C50" s="17">
        <v>7900.5</v>
      </c>
      <c r="D50" s="17">
        <v>8176</v>
      </c>
      <c r="E50" s="17">
        <v>8176</v>
      </c>
      <c r="F50" s="21"/>
    </row>
    <row r="51" spans="1:239" s="22" customFormat="1" ht="110.25">
      <c r="A51" s="30" t="s">
        <v>85</v>
      </c>
      <c r="B51" s="31" t="s">
        <v>86</v>
      </c>
      <c r="C51" s="17">
        <v>7.5</v>
      </c>
      <c r="D51" s="17">
        <v>12.2</v>
      </c>
      <c r="E51" s="17">
        <v>12.2</v>
      </c>
      <c r="F51" s="21"/>
    </row>
    <row r="52" spans="1:239" s="22" customFormat="1" ht="47.25">
      <c r="A52" s="30" t="s">
        <v>87</v>
      </c>
      <c r="B52" s="31" t="s">
        <v>88</v>
      </c>
      <c r="C52" s="17">
        <v>1066.9000000000001</v>
      </c>
      <c r="D52" s="17">
        <v>511.8</v>
      </c>
      <c r="E52" s="17">
        <v>511.8</v>
      </c>
      <c r="F52" s="21"/>
    </row>
    <row r="53" spans="1:239" s="22" customFormat="1" ht="78.75">
      <c r="A53" s="30" t="s">
        <v>89</v>
      </c>
      <c r="B53" s="16" t="s">
        <v>90</v>
      </c>
      <c r="C53" s="17">
        <v>11337.1</v>
      </c>
      <c r="D53" s="17">
        <v>8294</v>
      </c>
      <c r="E53" s="17">
        <v>8161.8</v>
      </c>
      <c r="F53" s="21"/>
    </row>
    <row r="54" spans="1:239" s="35" customFormat="1" ht="15.75">
      <c r="A54" s="9" t="s">
        <v>91</v>
      </c>
      <c r="B54" s="10" t="s">
        <v>92</v>
      </c>
      <c r="C54" s="11">
        <f>SUM(C55:C57)</f>
        <v>1958.3000000000002</v>
      </c>
      <c r="D54" s="11">
        <f>SUM(D55:D57)</f>
        <v>1758.4</v>
      </c>
      <c r="E54" s="11">
        <f>SUM(E55:E57)</f>
        <v>1828.8</v>
      </c>
      <c r="F54" s="34"/>
    </row>
    <row r="55" spans="1:239" s="36" customFormat="1" ht="63">
      <c r="A55" s="8" t="s">
        <v>93</v>
      </c>
      <c r="B55" s="16" t="s">
        <v>94</v>
      </c>
      <c r="C55" s="17">
        <v>1081.9000000000001</v>
      </c>
      <c r="D55" s="17">
        <v>1022.8</v>
      </c>
      <c r="E55" s="17">
        <v>1063.8</v>
      </c>
      <c r="F55" s="6"/>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row>
    <row r="56" spans="1:239" s="36" customFormat="1" ht="63">
      <c r="A56" s="8" t="s">
        <v>95</v>
      </c>
      <c r="B56" s="16" t="s">
        <v>96</v>
      </c>
      <c r="C56" s="17">
        <v>385.5</v>
      </c>
      <c r="D56" s="17">
        <v>394</v>
      </c>
      <c r="E56" s="17">
        <v>409.8</v>
      </c>
      <c r="F56" s="6"/>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row>
    <row r="57" spans="1:239" s="36" customFormat="1" ht="63">
      <c r="A57" s="8" t="s">
        <v>97</v>
      </c>
      <c r="B57" s="16" t="s">
        <v>98</v>
      </c>
      <c r="C57" s="17">
        <v>490.9</v>
      </c>
      <c r="D57" s="17">
        <v>341.6</v>
      </c>
      <c r="E57" s="17">
        <v>355.2</v>
      </c>
      <c r="F57" s="6"/>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row>
    <row r="58" spans="1:239" s="36" customFormat="1" ht="31.5">
      <c r="A58" s="9" t="s">
        <v>99</v>
      </c>
      <c r="B58" s="10" t="s">
        <v>100</v>
      </c>
      <c r="C58" s="11">
        <f>C59+C62</f>
        <v>14321.099999999999</v>
      </c>
      <c r="D58" s="11">
        <f>D59+D62</f>
        <v>8876.5</v>
      </c>
      <c r="E58" s="11">
        <f>E59+E62</f>
        <v>8892.4</v>
      </c>
      <c r="F58" s="6"/>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row>
    <row r="59" spans="1:239" s="36" customFormat="1" ht="31.5">
      <c r="A59" s="8" t="s">
        <v>101</v>
      </c>
      <c r="B59" s="16" t="s">
        <v>102</v>
      </c>
      <c r="C59" s="11">
        <f>SUM(C60:C61)</f>
        <v>7819.1</v>
      </c>
      <c r="D59" s="11">
        <f>SUM(D60:D61)</f>
        <v>6745.8</v>
      </c>
      <c r="E59" s="11">
        <f>SUM(E60:E61)</f>
        <v>6758.7</v>
      </c>
      <c r="F59" s="6"/>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row>
    <row r="60" spans="1:239" s="36" customFormat="1" ht="63">
      <c r="A60" s="8" t="s">
        <v>103</v>
      </c>
      <c r="B60" s="16" t="s">
        <v>104</v>
      </c>
      <c r="C60" s="17">
        <v>5621.3</v>
      </c>
      <c r="D60" s="17">
        <v>5587.1</v>
      </c>
      <c r="E60" s="17">
        <v>5600</v>
      </c>
      <c r="F60" s="6"/>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row>
    <row r="61" spans="1:239" s="36" customFormat="1" ht="31.5">
      <c r="A61" s="8" t="s">
        <v>105</v>
      </c>
      <c r="B61" s="16" t="s">
        <v>102</v>
      </c>
      <c r="C61" s="17">
        <v>2197.8000000000002</v>
      </c>
      <c r="D61" s="17">
        <v>1158.7</v>
      </c>
      <c r="E61" s="17">
        <v>1158.7</v>
      </c>
      <c r="F61" s="6"/>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row>
    <row r="62" spans="1:239" s="36" customFormat="1" ht="15.75">
      <c r="A62" s="9" t="s">
        <v>106</v>
      </c>
      <c r="B62" s="10" t="s">
        <v>107</v>
      </c>
      <c r="C62" s="11">
        <f>C63+C68</f>
        <v>6501.9999999999991</v>
      </c>
      <c r="D62" s="11">
        <f>D63+D68</f>
        <v>2130.6999999999998</v>
      </c>
      <c r="E62" s="11">
        <f>E63+E68</f>
        <v>2133.6999999999998</v>
      </c>
      <c r="F62" s="6"/>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row>
    <row r="63" spans="1:239" ht="31.5">
      <c r="A63" s="8" t="s">
        <v>108</v>
      </c>
      <c r="B63" s="16" t="s">
        <v>109</v>
      </c>
      <c r="C63" s="17">
        <f>SUM(C64:C67)</f>
        <v>2317.3999999999996</v>
      </c>
      <c r="D63" s="17">
        <f>SUM(D64:D67)</f>
        <v>1329.2</v>
      </c>
      <c r="E63" s="17">
        <f>SUM(E64:E67)</f>
        <v>1332.2</v>
      </c>
    </row>
    <row r="64" spans="1:239" ht="31.5">
      <c r="A64" s="37" t="s">
        <v>110</v>
      </c>
      <c r="B64" s="38" t="s">
        <v>109</v>
      </c>
      <c r="C64" s="17">
        <v>425.1</v>
      </c>
      <c r="D64" s="17">
        <v>327</v>
      </c>
      <c r="E64" s="17">
        <v>322.2</v>
      </c>
    </row>
    <row r="65" spans="1:6" ht="31.5">
      <c r="A65" s="37" t="s">
        <v>111</v>
      </c>
      <c r="B65" s="38" t="s">
        <v>109</v>
      </c>
      <c r="C65" s="17">
        <v>38</v>
      </c>
      <c r="D65" s="17">
        <v>15</v>
      </c>
      <c r="E65" s="17">
        <v>15</v>
      </c>
    </row>
    <row r="66" spans="1:6" ht="31.5">
      <c r="A66" s="37" t="s">
        <v>112</v>
      </c>
      <c r="B66" s="38" t="s">
        <v>109</v>
      </c>
      <c r="C66" s="17">
        <v>1671.1</v>
      </c>
      <c r="D66" s="17">
        <v>855.2</v>
      </c>
      <c r="E66" s="17">
        <v>863</v>
      </c>
    </row>
    <row r="67" spans="1:6" ht="31.5">
      <c r="A67" s="37" t="s">
        <v>113</v>
      </c>
      <c r="B67" s="38" t="s">
        <v>109</v>
      </c>
      <c r="C67" s="17">
        <v>183.2</v>
      </c>
      <c r="D67" s="17">
        <v>132</v>
      </c>
      <c r="E67" s="17">
        <v>132</v>
      </c>
    </row>
    <row r="68" spans="1:6" ht="31.5">
      <c r="A68" s="8" t="s">
        <v>114</v>
      </c>
      <c r="B68" s="16" t="s">
        <v>115</v>
      </c>
      <c r="C68" s="17">
        <f>SUM(C69:C75)</f>
        <v>4184.5999999999995</v>
      </c>
      <c r="D68" s="17">
        <f>SUM(D69:D71)</f>
        <v>801.5</v>
      </c>
      <c r="E68" s="17">
        <f>SUM(E69:E71)</f>
        <v>801.5</v>
      </c>
    </row>
    <row r="69" spans="1:6" ht="31.5">
      <c r="A69" s="37" t="s">
        <v>116</v>
      </c>
      <c r="B69" s="38" t="s">
        <v>115</v>
      </c>
      <c r="C69" s="17">
        <v>3832.5</v>
      </c>
      <c r="D69" s="17">
        <v>503.6</v>
      </c>
      <c r="E69" s="17">
        <v>503.6</v>
      </c>
    </row>
    <row r="70" spans="1:6" ht="31.5">
      <c r="A70" s="37" t="s">
        <v>117</v>
      </c>
      <c r="B70" s="38" t="s">
        <v>115</v>
      </c>
      <c r="C70" s="17">
        <v>0.2</v>
      </c>
      <c r="D70" s="17">
        <v>0</v>
      </c>
      <c r="E70" s="17">
        <v>0</v>
      </c>
    </row>
    <row r="71" spans="1:6" ht="31.5">
      <c r="A71" s="37" t="s">
        <v>118</v>
      </c>
      <c r="B71" s="38" t="s">
        <v>115</v>
      </c>
      <c r="C71" s="17">
        <v>297.89999999999998</v>
      </c>
      <c r="D71" s="17">
        <v>297.89999999999998</v>
      </c>
      <c r="E71" s="17">
        <v>297.89999999999998</v>
      </c>
    </row>
    <row r="72" spans="1:6" ht="31.5">
      <c r="A72" s="37" t="s">
        <v>119</v>
      </c>
      <c r="B72" s="38" t="s">
        <v>115</v>
      </c>
      <c r="C72" s="17">
        <v>37.6</v>
      </c>
      <c r="D72" s="17">
        <v>0</v>
      </c>
      <c r="E72" s="17">
        <v>0</v>
      </c>
    </row>
    <row r="73" spans="1:6" ht="31.5">
      <c r="A73" s="37" t="s">
        <v>120</v>
      </c>
      <c r="B73" s="38" t="s">
        <v>115</v>
      </c>
      <c r="C73" s="17">
        <v>6.5</v>
      </c>
      <c r="D73" s="17">
        <v>0</v>
      </c>
      <c r="E73" s="17">
        <v>0</v>
      </c>
    </row>
    <row r="74" spans="1:6" ht="31.5">
      <c r="A74" s="37" t="s">
        <v>121</v>
      </c>
      <c r="B74" s="38" t="s">
        <v>115</v>
      </c>
      <c r="C74" s="17">
        <v>0.2</v>
      </c>
      <c r="D74" s="17">
        <v>0</v>
      </c>
      <c r="E74" s="17">
        <v>0</v>
      </c>
    </row>
    <row r="75" spans="1:6" ht="31.5">
      <c r="A75" s="37" t="s">
        <v>122</v>
      </c>
      <c r="B75" s="38" t="s">
        <v>115</v>
      </c>
      <c r="C75" s="17">
        <v>9.6999999999999993</v>
      </c>
      <c r="D75" s="17">
        <v>0</v>
      </c>
      <c r="E75" s="17">
        <v>0</v>
      </c>
    </row>
    <row r="76" spans="1:6" ht="15.75">
      <c r="A76" s="9" t="s">
        <v>123</v>
      </c>
      <c r="B76" s="10" t="s">
        <v>124</v>
      </c>
      <c r="C76" s="11">
        <f>SUM(C77:C85)</f>
        <v>82268.900000000009</v>
      </c>
      <c r="D76" s="11">
        <f>SUM(D77:D85)</f>
        <v>21468.3</v>
      </c>
      <c r="E76" s="11">
        <f>SUM(E77:E85)</f>
        <v>20779</v>
      </c>
    </row>
    <row r="77" spans="1:6" ht="78.75">
      <c r="A77" s="19" t="s">
        <v>125</v>
      </c>
      <c r="B77" s="16" t="s">
        <v>126</v>
      </c>
      <c r="C77" s="17">
        <v>0</v>
      </c>
      <c r="D77" s="17">
        <v>10.8</v>
      </c>
      <c r="E77" s="17">
        <v>10.8</v>
      </c>
      <c r="F77" s="39"/>
    </row>
    <row r="78" spans="1:6" ht="78.75">
      <c r="A78" s="19" t="s">
        <v>127</v>
      </c>
      <c r="B78" s="16" t="s">
        <v>126</v>
      </c>
      <c r="C78" s="17">
        <v>6.5</v>
      </c>
      <c r="D78" s="17">
        <v>4.4000000000000004</v>
      </c>
      <c r="E78" s="17">
        <v>4.4000000000000004</v>
      </c>
      <c r="F78" s="39"/>
    </row>
    <row r="79" spans="1:6" ht="94.5">
      <c r="A79" s="8" t="s">
        <v>128</v>
      </c>
      <c r="B79" s="16" t="s">
        <v>129</v>
      </c>
      <c r="C79" s="17">
        <v>6182.9</v>
      </c>
      <c r="D79" s="17">
        <v>4438</v>
      </c>
      <c r="E79" s="17">
        <v>3748.7</v>
      </c>
    </row>
    <row r="80" spans="1:6" ht="78.75">
      <c r="A80" s="19" t="s">
        <v>130</v>
      </c>
      <c r="B80" s="16" t="s">
        <v>131</v>
      </c>
      <c r="C80" s="40">
        <v>107.6</v>
      </c>
      <c r="D80" s="17">
        <v>0</v>
      </c>
      <c r="E80" s="17">
        <v>0</v>
      </c>
    </row>
    <row r="81" spans="1:7" ht="94.5">
      <c r="A81" s="8" t="s">
        <v>132</v>
      </c>
      <c r="B81" s="16" t="s">
        <v>133</v>
      </c>
      <c r="C81" s="17">
        <v>283</v>
      </c>
      <c r="D81" s="17">
        <v>215.1</v>
      </c>
      <c r="E81" s="17">
        <v>215.1</v>
      </c>
    </row>
    <row r="82" spans="1:7" ht="47.25">
      <c r="A82" s="30" t="s">
        <v>134</v>
      </c>
      <c r="B82" s="16" t="s">
        <v>135</v>
      </c>
      <c r="C82" s="17">
        <v>44487.4</v>
      </c>
      <c r="D82" s="17">
        <v>12780</v>
      </c>
      <c r="E82" s="17">
        <v>12780</v>
      </c>
    </row>
    <row r="83" spans="1:7" ht="47.25">
      <c r="A83" s="30" t="s">
        <v>136</v>
      </c>
      <c r="B83" s="16" t="s">
        <v>137</v>
      </c>
      <c r="C83" s="17">
        <v>5979.8</v>
      </c>
      <c r="D83" s="17">
        <v>800</v>
      </c>
      <c r="E83" s="17">
        <v>800</v>
      </c>
    </row>
    <row r="84" spans="1:7" ht="78.75">
      <c r="A84" s="30" t="s">
        <v>138</v>
      </c>
      <c r="B84" s="33" t="s">
        <v>139</v>
      </c>
      <c r="C84" s="17">
        <v>11631.6</v>
      </c>
      <c r="D84" s="17">
        <v>3220</v>
      </c>
      <c r="E84" s="17">
        <v>3220</v>
      </c>
    </row>
    <row r="85" spans="1:7" ht="47.25">
      <c r="A85" s="30" t="s">
        <v>140</v>
      </c>
      <c r="B85" s="33" t="s">
        <v>141</v>
      </c>
      <c r="C85" s="17">
        <v>13590.1</v>
      </c>
      <c r="D85" s="17">
        <v>0</v>
      </c>
      <c r="E85" s="17">
        <v>0</v>
      </c>
    </row>
    <row r="86" spans="1:7" ht="15.75">
      <c r="A86" s="9" t="s">
        <v>142</v>
      </c>
      <c r="B86" s="10" t="s">
        <v>143</v>
      </c>
      <c r="C86" s="41">
        <f>SUM(C87:C128)</f>
        <v>14804.2</v>
      </c>
      <c r="D86" s="41">
        <f>SUM(D87:D128)</f>
        <v>6416.7</v>
      </c>
      <c r="E86" s="41">
        <f>SUM(E87:E128)</f>
        <v>6448.4</v>
      </c>
    </row>
    <row r="87" spans="1:7" ht="78.75">
      <c r="A87" s="19" t="s">
        <v>144</v>
      </c>
      <c r="B87" s="16" t="s">
        <v>145</v>
      </c>
      <c r="C87" s="18">
        <v>18.600000000000001</v>
      </c>
      <c r="D87" s="18">
        <v>24.5</v>
      </c>
      <c r="E87" s="18">
        <v>24.5</v>
      </c>
    </row>
    <row r="88" spans="1:7" ht="78.75">
      <c r="A88" s="19" t="s">
        <v>146</v>
      </c>
      <c r="B88" s="16" t="s">
        <v>145</v>
      </c>
      <c r="C88" s="18">
        <v>162.9</v>
      </c>
      <c r="D88" s="18">
        <v>46.5</v>
      </c>
      <c r="E88" s="18">
        <v>46.5</v>
      </c>
      <c r="G88" s="42"/>
    </row>
    <row r="89" spans="1:7" ht="94.5">
      <c r="A89" s="19" t="s">
        <v>147</v>
      </c>
      <c r="B89" s="33" t="s">
        <v>148</v>
      </c>
      <c r="C89" s="18">
        <v>44.9</v>
      </c>
      <c r="D89" s="18">
        <v>17.8</v>
      </c>
      <c r="E89" s="18">
        <v>17.8</v>
      </c>
    </row>
    <row r="90" spans="1:7" ht="94.5">
      <c r="A90" s="19" t="s">
        <v>149</v>
      </c>
      <c r="B90" s="33" t="s">
        <v>148</v>
      </c>
      <c r="C90" s="18">
        <v>168.5</v>
      </c>
      <c r="D90" s="18">
        <v>186.2</v>
      </c>
      <c r="E90" s="18">
        <v>186.2</v>
      </c>
    </row>
    <row r="91" spans="1:7" ht="78.75">
      <c r="A91" s="43" t="s">
        <v>150</v>
      </c>
      <c r="B91" s="44" t="s">
        <v>151</v>
      </c>
      <c r="C91" s="18">
        <v>11.1</v>
      </c>
      <c r="D91" s="18">
        <v>9.5</v>
      </c>
      <c r="E91" s="18">
        <v>9.5</v>
      </c>
    </row>
    <row r="92" spans="1:7" ht="78.75">
      <c r="A92" s="43" t="s">
        <v>152</v>
      </c>
      <c r="B92" s="44" t="s">
        <v>151</v>
      </c>
      <c r="C92" s="18">
        <v>6.7</v>
      </c>
      <c r="D92" s="18">
        <v>30.4</v>
      </c>
      <c r="E92" s="18">
        <v>30.4</v>
      </c>
    </row>
    <row r="93" spans="1:7" ht="94.5">
      <c r="A93" s="43" t="s">
        <v>153</v>
      </c>
      <c r="B93" s="44" t="s">
        <v>154</v>
      </c>
      <c r="C93" s="18">
        <v>5</v>
      </c>
      <c r="D93" s="18">
        <v>9.4</v>
      </c>
      <c r="E93" s="18">
        <v>9.4</v>
      </c>
    </row>
    <row r="94" spans="1:7" ht="78.75">
      <c r="A94" s="43" t="s">
        <v>155</v>
      </c>
      <c r="B94" s="44" t="s">
        <v>156</v>
      </c>
      <c r="C94" s="18">
        <v>0</v>
      </c>
      <c r="D94" s="18">
        <v>6.9</v>
      </c>
      <c r="E94" s="18">
        <v>6.9</v>
      </c>
    </row>
    <row r="95" spans="1:7" ht="78.75">
      <c r="A95" s="43" t="s">
        <v>157</v>
      </c>
      <c r="B95" s="44" t="s">
        <v>158</v>
      </c>
      <c r="C95" s="18">
        <v>7.7</v>
      </c>
      <c r="D95" s="18">
        <v>0.2</v>
      </c>
      <c r="E95" s="18">
        <v>0.2</v>
      </c>
    </row>
    <row r="96" spans="1:7" ht="78.75">
      <c r="A96" s="43" t="s">
        <v>159</v>
      </c>
      <c r="B96" s="44" t="s">
        <v>160</v>
      </c>
      <c r="C96" s="18">
        <v>0</v>
      </c>
      <c r="D96" s="18">
        <v>171.9</v>
      </c>
      <c r="E96" s="18">
        <v>171.9</v>
      </c>
    </row>
    <row r="97" spans="1:242" ht="78.75">
      <c r="A97" s="43" t="s">
        <v>161</v>
      </c>
      <c r="B97" s="44" t="s">
        <v>162</v>
      </c>
      <c r="C97" s="18">
        <v>1.3</v>
      </c>
      <c r="D97" s="18">
        <v>0</v>
      </c>
      <c r="E97" s="18">
        <v>0</v>
      </c>
    </row>
    <row r="98" spans="1:242" ht="96" customHeight="1">
      <c r="A98" s="45" t="s">
        <v>163</v>
      </c>
      <c r="B98" s="44" t="s">
        <v>164</v>
      </c>
      <c r="C98" s="18">
        <v>425.8</v>
      </c>
      <c r="D98" s="18">
        <v>474</v>
      </c>
      <c r="E98" s="18">
        <v>474</v>
      </c>
    </row>
    <row r="99" spans="1:242" s="22" customFormat="1" ht="124.5" customHeight="1">
      <c r="A99" s="45" t="s">
        <v>165</v>
      </c>
      <c r="B99" s="44" t="s">
        <v>166</v>
      </c>
      <c r="C99" s="18">
        <v>16.8</v>
      </c>
      <c r="D99" s="18">
        <v>174.8</v>
      </c>
      <c r="E99" s="18">
        <v>174.8</v>
      </c>
      <c r="F99" s="6"/>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row>
    <row r="100" spans="1:242" s="22" customFormat="1" ht="94.5">
      <c r="A100" s="45" t="s">
        <v>167</v>
      </c>
      <c r="B100" s="44" t="s">
        <v>168</v>
      </c>
      <c r="C100" s="18">
        <v>0.5</v>
      </c>
      <c r="D100" s="18">
        <v>0</v>
      </c>
      <c r="E100" s="18">
        <v>0</v>
      </c>
      <c r="F100" s="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row>
    <row r="101" spans="1:242" s="22" customFormat="1" ht="91.5" customHeight="1">
      <c r="A101" s="45" t="s">
        <v>169</v>
      </c>
      <c r="B101" s="44" t="s">
        <v>170</v>
      </c>
      <c r="C101" s="18">
        <v>11.2</v>
      </c>
      <c r="D101" s="18">
        <v>13.6</v>
      </c>
      <c r="E101" s="18">
        <v>13.6</v>
      </c>
      <c r="F101" s="6"/>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row>
    <row r="102" spans="1:242" s="22" customFormat="1" ht="125.25" customHeight="1">
      <c r="A102" s="45" t="s">
        <v>171</v>
      </c>
      <c r="B102" s="44" t="s">
        <v>172</v>
      </c>
      <c r="C102" s="18">
        <v>2</v>
      </c>
      <c r="D102" s="18">
        <v>0</v>
      </c>
      <c r="E102" s="18">
        <v>0</v>
      </c>
      <c r="F102" s="6"/>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row>
    <row r="103" spans="1:242" s="22" customFormat="1" ht="79.5" customHeight="1">
      <c r="A103" s="45" t="s">
        <v>173</v>
      </c>
      <c r="B103" s="44" t="s">
        <v>174</v>
      </c>
      <c r="C103" s="18">
        <v>1.1000000000000001</v>
      </c>
      <c r="D103" s="18">
        <v>0.2</v>
      </c>
      <c r="E103" s="18">
        <v>0.2</v>
      </c>
      <c r="F103" s="6"/>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row>
    <row r="104" spans="1:242" s="22" customFormat="1" ht="78.75">
      <c r="A104" s="30" t="s">
        <v>175</v>
      </c>
      <c r="B104" s="44" t="s">
        <v>174</v>
      </c>
      <c r="C104" s="18">
        <v>162.19999999999999</v>
      </c>
      <c r="D104" s="18">
        <v>530.29999999999995</v>
      </c>
      <c r="E104" s="18">
        <v>530.29999999999995</v>
      </c>
      <c r="F104" s="6"/>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row>
    <row r="105" spans="1:242" s="22" customFormat="1" ht="78.75">
      <c r="A105" s="30" t="s">
        <v>176</v>
      </c>
      <c r="B105" s="44" t="s">
        <v>174</v>
      </c>
      <c r="C105" s="18">
        <v>0.2</v>
      </c>
      <c r="D105" s="18">
        <v>2</v>
      </c>
      <c r="E105" s="18">
        <v>2</v>
      </c>
      <c r="F105" s="6"/>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row>
    <row r="106" spans="1:242" ht="94.5">
      <c r="A106" s="30" t="s">
        <v>177</v>
      </c>
      <c r="B106" s="16" t="s">
        <v>178</v>
      </c>
      <c r="C106" s="18">
        <v>79.599999999999994</v>
      </c>
      <c r="D106" s="18">
        <v>73</v>
      </c>
      <c r="E106" s="18">
        <v>73</v>
      </c>
    </row>
    <row r="107" spans="1:242" ht="94.5">
      <c r="A107" s="30" t="s">
        <v>179</v>
      </c>
      <c r="B107" s="16" t="s">
        <v>178</v>
      </c>
      <c r="C107" s="18">
        <v>839</v>
      </c>
      <c r="D107" s="18">
        <v>606.9</v>
      </c>
      <c r="E107" s="18">
        <v>606.9</v>
      </c>
      <c r="F107" s="21"/>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row>
    <row r="108" spans="1:242" ht="94.5">
      <c r="A108" s="30" t="s">
        <v>180</v>
      </c>
      <c r="B108" s="16" t="s">
        <v>178</v>
      </c>
      <c r="C108" s="18">
        <v>1.5</v>
      </c>
      <c r="D108" s="18">
        <v>0</v>
      </c>
      <c r="E108" s="18">
        <v>0</v>
      </c>
      <c r="F108" s="21"/>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row>
    <row r="109" spans="1:242" s="22" customFormat="1" ht="47.25">
      <c r="A109" s="45" t="s">
        <v>181</v>
      </c>
      <c r="B109" s="44" t="s">
        <v>182</v>
      </c>
      <c r="C109" s="18">
        <v>177.3</v>
      </c>
      <c r="D109" s="18">
        <v>117.1</v>
      </c>
      <c r="E109" s="18">
        <v>117.1</v>
      </c>
      <c r="F109" s="21"/>
    </row>
    <row r="110" spans="1:242" s="22" customFormat="1" ht="78.75">
      <c r="A110" s="45" t="s">
        <v>183</v>
      </c>
      <c r="B110" s="44" t="s">
        <v>184</v>
      </c>
      <c r="C110" s="18">
        <v>497.6</v>
      </c>
      <c r="D110" s="18">
        <v>0</v>
      </c>
      <c r="E110" s="18">
        <v>0</v>
      </c>
      <c r="F110" s="21"/>
    </row>
    <row r="111" spans="1:242" s="22" customFormat="1" ht="78.75">
      <c r="A111" s="45" t="s">
        <v>185</v>
      </c>
      <c r="B111" s="44" t="s">
        <v>184</v>
      </c>
      <c r="C111" s="18">
        <v>0.7</v>
      </c>
      <c r="D111" s="18">
        <v>0</v>
      </c>
      <c r="E111" s="18">
        <v>0</v>
      </c>
      <c r="F111" s="21"/>
    </row>
    <row r="112" spans="1:242" s="22" customFormat="1" ht="78.75">
      <c r="A112" s="45" t="s">
        <v>186</v>
      </c>
      <c r="B112" s="44" t="s">
        <v>184</v>
      </c>
      <c r="C112" s="18">
        <v>6.3</v>
      </c>
      <c r="D112" s="18">
        <v>0</v>
      </c>
      <c r="E112" s="18">
        <v>0</v>
      </c>
      <c r="F112" s="21"/>
    </row>
    <row r="113" spans="1:242" s="22" customFormat="1" ht="78.75">
      <c r="A113" s="45" t="s">
        <v>187</v>
      </c>
      <c r="B113" s="44" t="s">
        <v>184</v>
      </c>
      <c r="C113" s="18">
        <v>26.7</v>
      </c>
      <c r="D113" s="18">
        <v>0</v>
      </c>
      <c r="E113" s="18">
        <v>0</v>
      </c>
      <c r="F113" s="21"/>
    </row>
    <row r="114" spans="1:242" s="22" customFormat="1" ht="78.75">
      <c r="A114" s="45" t="s">
        <v>188</v>
      </c>
      <c r="B114" s="44" t="s">
        <v>184</v>
      </c>
      <c r="C114" s="18">
        <v>12.1</v>
      </c>
      <c r="D114" s="18">
        <v>0</v>
      </c>
      <c r="E114" s="18">
        <v>0</v>
      </c>
      <c r="F114" s="21"/>
    </row>
    <row r="115" spans="1:242" s="46" customFormat="1" ht="78.75">
      <c r="A115" s="30" t="s">
        <v>189</v>
      </c>
      <c r="B115" s="16" t="s">
        <v>190</v>
      </c>
      <c r="C115" s="18">
        <v>8170.8</v>
      </c>
      <c r="D115" s="18">
        <v>2827.4</v>
      </c>
      <c r="E115" s="18">
        <v>2827.4</v>
      </c>
      <c r="F115" s="21"/>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row>
    <row r="116" spans="1:242" s="46" customFormat="1" ht="47.25">
      <c r="A116" s="30" t="s">
        <v>191</v>
      </c>
      <c r="B116" s="16" t="s">
        <v>192</v>
      </c>
      <c r="C116" s="18">
        <v>210.6</v>
      </c>
      <c r="D116" s="18">
        <v>0</v>
      </c>
      <c r="E116" s="18">
        <v>0</v>
      </c>
      <c r="F116" s="21"/>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c r="HU116" s="22"/>
      <c r="HV116" s="22"/>
      <c r="HW116" s="22"/>
      <c r="HX116" s="22"/>
      <c r="HY116" s="22"/>
      <c r="HZ116" s="22"/>
      <c r="IA116" s="22"/>
      <c r="IB116" s="22"/>
      <c r="IC116" s="22"/>
      <c r="ID116" s="22"/>
      <c r="IE116" s="22"/>
      <c r="IF116" s="22"/>
      <c r="IG116" s="22"/>
      <c r="IH116" s="22"/>
    </row>
    <row r="117" spans="1:242" s="46" customFormat="1" ht="47.25">
      <c r="A117" s="30" t="s">
        <v>193</v>
      </c>
      <c r="B117" s="16" t="s">
        <v>192</v>
      </c>
      <c r="C117" s="18">
        <v>161.1</v>
      </c>
      <c r="D117" s="18">
        <v>0</v>
      </c>
      <c r="E117" s="18">
        <v>0</v>
      </c>
      <c r="F117" s="21"/>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row>
    <row r="118" spans="1:242" s="46" customFormat="1" ht="47.25">
      <c r="A118" s="30" t="s">
        <v>194</v>
      </c>
      <c r="B118" s="16" t="s">
        <v>192</v>
      </c>
      <c r="C118" s="18">
        <v>194.5</v>
      </c>
      <c r="D118" s="18">
        <v>0</v>
      </c>
      <c r="E118" s="18">
        <v>0</v>
      </c>
      <c r="F118" s="21"/>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c r="HU118" s="22"/>
      <c r="HV118" s="22"/>
      <c r="HW118" s="22"/>
      <c r="HX118" s="22"/>
      <c r="HY118" s="22"/>
      <c r="HZ118" s="22"/>
      <c r="IA118" s="22"/>
      <c r="IB118" s="22"/>
      <c r="IC118" s="22"/>
      <c r="ID118" s="22"/>
      <c r="IE118" s="22"/>
      <c r="IF118" s="22"/>
      <c r="IG118" s="22"/>
      <c r="IH118" s="22"/>
    </row>
    <row r="119" spans="1:242" s="46" customFormat="1" ht="68.25" customHeight="1">
      <c r="A119" s="30" t="s">
        <v>195</v>
      </c>
      <c r="B119" s="16" t="s">
        <v>196</v>
      </c>
      <c r="C119" s="18">
        <v>601</v>
      </c>
      <c r="D119" s="18">
        <v>0</v>
      </c>
      <c r="E119" s="18">
        <v>0</v>
      </c>
      <c r="F119" s="21"/>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c r="IG119" s="22"/>
      <c r="IH119" s="22"/>
    </row>
    <row r="120" spans="1:242" s="46" customFormat="1" ht="68.25" customHeight="1">
      <c r="A120" s="30" t="s">
        <v>197</v>
      </c>
      <c r="B120" s="16" t="s">
        <v>196</v>
      </c>
      <c r="C120" s="18">
        <v>135</v>
      </c>
      <c r="D120" s="18">
        <v>0</v>
      </c>
      <c r="E120" s="18">
        <v>0</v>
      </c>
      <c r="F120" s="21"/>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c r="IG120" s="22"/>
      <c r="IH120" s="22"/>
    </row>
    <row r="121" spans="1:242" s="46" customFormat="1" ht="161.25" customHeight="1">
      <c r="A121" s="45" t="s">
        <v>198</v>
      </c>
      <c r="B121" s="44" t="s">
        <v>199</v>
      </c>
      <c r="C121" s="18">
        <v>0</v>
      </c>
      <c r="D121" s="18">
        <v>84.4</v>
      </c>
      <c r="E121" s="18">
        <v>84.4</v>
      </c>
      <c r="F121" s="21"/>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row>
    <row r="122" spans="1:242" s="46" customFormat="1" ht="63">
      <c r="A122" s="30" t="s">
        <v>200</v>
      </c>
      <c r="B122" s="16" t="s">
        <v>201</v>
      </c>
      <c r="C122" s="18">
        <v>3</v>
      </c>
      <c r="D122" s="18">
        <v>30</v>
      </c>
      <c r="E122" s="18">
        <v>30</v>
      </c>
      <c r="F122" s="21"/>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row>
    <row r="123" spans="1:242" s="46" customFormat="1" ht="77.25" customHeight="1">
      <c r="A123" s="30" t="s">
        <v>202</v>
      </c>
      <c r="B123" s="16" t="s">
        <v>201</v>
      </c>
      <c r="C123" s="18">
        <v>1150.7</v>
      </c>
      <c r="D123" s="18">
        <v>200</v>
      </c>
      <c r="E123" s="18">
        <v>200</v>
      </c>
      <c r="F123" s="21"/>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row>
    <row r="124" spans="1:242" s="46" customFormat="1" ht="71.25" customHeight="1">
      <c r="A124" s="30" t="s">
        <v>203</v>
      </c>
      <c r="B124" s="16" t="s">
        <v>201</v>
      </c>
      <c r="C124" s="18">
        <v>204.8</v>
      </c>
      <c r="D124" s="18">
        <v>100</v>
      </c>
      <c r="E124" s="18">
        <v>100</v>
      </c>
      <c r="F124" s="21"/>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c r="IG124" s="22"/>
      <c r="IH124" s="22"/>
    </row>
    <row r="125" spans="1:242" s="46" customFormat="1" ht="71.25" customHeight="1">
      <c r="A125" s="30" t="s">
        <v>204</v>
      </c>
      <c r="B125" s="16" t="s">
        <v>201</v>
      </c>
      <c r="C125" s="18">
        <v>1</v>
      </c>
      <c r="D125" s="18">
        <v>0</v>
      </c>
      <c r="E125" s="18">
        <v>0</v>
      </c>
      <c r="F125" s="21"/>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c r="HM125" s="22"/>
      <c r="HN125" s="22"/>
      <c r="HO125" s="22"/>
      <c r="HP125" s="22"/>
      <c r="HQ125" s="22"/>
      <c r="HR125" s="22"/>
      <c r="HS125" s="22"/>
      <c r="HT125" s="22"/>
      <c r="HU125" s="22"/>
      <c r="HV125" s="22"/>
      <c r="HW125" s="22"/>
      <c r="HX125" s="22"/>
      <c r="HY125" s="22"/>
      <c r="HZ125" s="22"/>
      <c r="IA125" s="22"/>
      <c r="IB125" s="22"/>
      <c r="IC125" s="22"/>
      <c r="ID125" s="22"/>
      <c r="IE125" s="22"/>
      <c r="IF125" s="22"/>
      <c r="IG125" s="22"/>
      <c r="IH125" s="22"/>
    </row>
    <row r="126" spans="1:242" s="46" customFormat="1" ht="78.75">
      <c r="A126" s="30" t="s">
        <v>205</v>
      </c>
      <c r="B126" s="16" t="s">
        <v>206</v>
      </c>
      <c r="C126" s="18">
        <v>0</v>
      </c>
      <c r="D126" s="18">
        <v>136</v>
      </c>
      <c r="E126" s="18">
        <v>136</v>
      </c>
      <c r="F126" s="21"/>
      <c r="G126" s="22"/>
      <c r="H126" s="22"/>
      <c r="I126" s="3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c r="IG126" s="22"/>
      <c r="IH126" s="22"/>
    </row>
    <row r="127" spans="1:242" s="46" customFormat="1" ht="110.25">
      <c r="A127" s="30" t="s">
        <v>207</v>
      </c>
      <c r="B127" s="16" t="s">
        <v>208</v>
      </c>
      <c r="C127" s="18">
        <v>0</v>
      </c>
      <c r="D127" s="18">
        <v>410</v>
      </c>
      <c r="E127" s="18">
        <v>410</v>
      </c>
      <c r="F127" s="21"/>
      <c r="G127" s="22"/>
      <c r="H127" s="22"/>
      <c r="I127" s="3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row>
    <row r="128" spans="1:242" s="46" customFormat="1" ht="115.5" customHeight="1">
      <c r="A128" s="30" t="s">
        <v>209</v>
      </c>
      <c r="B128" s="16" t="s">
        <v>208</v>
      </c>
      <c r="C128" s="18">
        <v>1284.4000000000001</v>
      </c>
      <c r="D128" s="18">
        <v>133.69999999999999</v>
      </c>
      <c r="E128" s="18">
        <v>165.4</v>
      </c>
      <c r="F128" s="21"/>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c r="HX128" s="22"/>
      <c r="HY128" s="22"/>
      <c r="HZ128" s="22"/>
      <c r="IA128" s="22"/>
      <c r="IB128" s="22"/>
      <c r="IC128" s="22"/>
      <c r="ID128" s="22"/>
      <c r="IE128" s="22"/>
      <c r="IF128" s="22"/>
      <c r="IG128" s="22"/>
      <c r="IH128" s="22"/>
    </row>
    <row r="129" spans="1:240" s="46" customFormat="1" ht="20.25" customHeight="1">
      <c r="A129" s="9" t="s">
        <v>210</v>
      </c>
      <c r="B129" s="10" t="s">
        <v>211</v>
      </c>
      <c r="C129" s="11">
        <f>C130+C131</f>
        <v>19</v>
      </c>
      <c r="D129" s="11">
        <f>D130</f>
        <v>312.39999999999998</v>
      </c>
      <c r="E129" s="11">
        <f>E130</f>
        <v>311.89999999999998</v>
      </c>
      <c r="F129" s="21"/>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row>
    <row r="130" spans="1:240" s="46" customFormat="1" ht="15.75">
      <c r="A130" s="8" t="s">
        <v>212</v>
      </c>
      <c r="B130" s="16" t="s">
        <v>213</v>
      </c>
      <c r="C130" s="17">
        <v>0</v>
      </c>
      <c r="D130" s="17">
        <v>312.39999999999998</v>
      </c>
      <c r="E130" s="17">
        <v>311.89999999999998</v>
      </c>
      <c r="F130" s="21"/>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row>
    <row r="131" spans="1:240" s="46" customFormat="1" ht="15.75">
      <c r="A131" s="8" t="s">
        <v>214</v>
      </c>
      <c r="B131" s="16" t="s">
        <v>213</v>
      </c>
      <c r="C131" s="17">
        <v>19</v>
      </c>
      <c r="D131" s="17">
        <v>0</v>
      </c>
      <c r="E131" s="17">
        <v>0</v>
      </c>
      <c r="F131" s="21"/>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row>
    <row r="132" spans="1:240" s="46" customFormat="1" ht="15.75">
      <c r="A132" s="47" t="s">
        <v>215</v>
      </c>
      <c r="B132" s="10" t="s">
        <v>216</v>
      </c>
      <c r="C132" s="11">
        <f t="shared" ref="C132" si="0">C133</f>
        <v>166</v>
      </c>
      <c r="D132" s="17">
        <v>0</v>
      </c>
      <c r="E132" s="17">
        <v>0</v>
      </c>
      <c r="F132" s="21"/>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row>
    <row r="133" spans="1:240" s="46" customFormat="1" ht="31.5">
      <c r="A133" s="47" t="s">
        <v>217</v>
      </c>
      <c r="B133" s="48" t="s">
        <v>218</v>
      </c>
      <c r="C133" s="17">
        <v>166</v>
      </c>
      <c r="D133" s="17">
        <v>0</v>
      </c>
      <c r="E133" s="17">
        <v>0</v>
      </c>
      <c r="F133" s="21"/>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row>
    <row r="134" spans="1:240" s="46" customFormat="1" ht="15.75">
      <c r="A134" s="72" t="s">
        <v>219</v>
      </c>
      <c r="B134" s="72"/>
      <c r="C134" s="11">
        <f>C129+C86+C76+C58+C54+C43+C132</f>
        <v>236102.80000000002</v>
      </c>
      <c r="D134" s="11">
        <f>D129+D86+D76+D58+D54+D43</f>
        <v>116883.49999999997</v>
      </c>
      <c r="E134" s="11">
        <f>E129+E86+E76+E58+E54+E43</f>
        <v>116179.49999999999</v>
      </c>
      <c r="F134" s="21"/>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row>
    <row r="135" spans="1:240" s="46" customFormat="1" ht="15.75">
      <c r="A135" s="49" t="s">
        <v>220</v>
      </c>
      <c r="B135" s="50" t="s">
        <v>221</v>
      </c>
      <c r="C135" s="11">
        <f>C134+C42</f>
        <v>2712661.2999999993</v>
      </c>
      <c r="D135" s="11">
        <f>D134+D42</f>
        <v>2473788.2000000002</v>
      </c>
      <c r="E135" s="11">
        <f>E134+E42</f>
        <v>2619505.3000000003</v>
      </c>
      <c r="F135" s="21"/>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row>
    <row r="136" spans="1:240" s="46" customFormat="1" ht="47.25">
      <c r="A136" s="9" t="s">
        <v>222</v>
      </c>
      <c r="B136" s="51" t="s">
        <v>223</v>
      </c>
      <c r="C136" s="11">
        <f>C137+C142+C200+C244</f>
        <v>5229154.7</v>
      </c>
      <c r="D136" s="11">
        <f>D137+D142+D200+D244</f>
        <v>3991394.5</v>
      </c>
      <c r="E136" s="11">
        <f>E137+E142+E200+E244</f>
        <v>3620903.5999999996</v>
      </c>
      <c r="F136" s="21"/>
      <c r="G136" s="3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row>
    <row r="137" spans="1:240" s="46" customFormat="1" ht="31.5">
      <c r="A137" s="9" t="s">
        <v>224</v>
      </c>
      <c r="B137" s="10" t="s">
        <v>225</v>
      </c>
      <c r="C137" s="11">
        <f>SUM(C138:C141)</f>
        <v>1037019.0999999999</v>
      </c>
      <c r="D137" s="11">
        <f>SUM(D138:D140)</f>
        <v>176472.7</v>
      </c>
      <c r="E137" s="11">
        <f>SUM(E138:E140)</f>
        <v>158427.70000000001</v>
      </c>
      <c r="F137" s="21"/>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row>
    <row r="138" spans="1:240" s="46" customFormat="1" ht="47.25">
      <c r="A138" s="8" t="s">
        <v>226</v>
      </c>
      <c r="B138" s="16" t="s">
        <v>227</v>
      </c>
      <c r="C138" s="17">
        <v>237227</v>
      </c>
      <c r="D138" s="17">
        <v>75911</v>
      </c>
      <c r="E138" s="17">
        <v>57866</v>
      </c>
      <c r="F138" s="21"/>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row>
    <row r="139" spans="1:240" s="46" customFormat="1" ht="31.5">
      <c r="A139" s="8" t="s">
        <v>228</v>
      </c>
      <c r="B139" s="16" t="s">
        <v>229</v>
      </c>
      <c r="C139" s="17">
        <v>674011.2</v>
      </c>
      <c r="D139" s="17">
        <v>0</v>
      </c>
      <c r="E139" s="17">
        <v>0</v>
      </c>
      <c r="F139" s="21"/>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row>
    <row r="140" spans="1:240" s="46" customFormat="1" ht="47.25">
      <c r="A140" s="8" t="s">
        <v>230</v>
      </c>
      <c r="B140" s="16" t="s">
        <v>231</v>
      </c>
      <c r="C140" s="17">
        <v>100561.7</v>
      </c>
      <c r="D140" s="17">
        <v>100561.7</v>
      </c>
      <c r="E140" s="17">
        <v>100561.7</v>
      </c>
      <c r="F140" s="21"/>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row>
    <row r="141" spans="1:240" s="46" customFormat="1" ht="47.25">
      <c r="A141" s="45" t="s">
        <v>232</v>
      </c>
      <c r="B141" s="52" t="s">
        <v>233</v>
      </c>
      <c r="C141" s="17">
        <v>25219.200000000001</v>
      </c>
      <c r="D141" s="17">
        <v>0</v>
      </c>
      <c r="E141" s="17">
        <v>0</v>
      </c>
      <c r="F141" s="21"/>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row>
    <row r="142" spans="1:240" ht="31.5">
      <c r="A142" s="9" t="s">
        <v>234</v>
      </c>
      <c r="B142" s="10" t="s">
        <v>235</v>
      </c>
      <c r="C142" s="11">
        <f t="shared" ref="C142:E142" si="1">SUM(C143:C199)</f>
        <v>1171795.9000000006</v>
      </c>
      <c r="D142" s="11">
        <f t="shared" si="1"/>
        <v>913956.70000000007</v>
      </c>
      <c r="E142" s="11">
        <f t="shared" si="1"/>
        <v>516351.1</v>
      </c>
      <c r="F142" s="21"/>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row>
    <row r="143" spans="1:240" ht="94.5">
      <c r="A143" s="8" t="s">
        <v>236</v>
      </c>
      <c r="B143" s="16" t="s">
        <v>237</v>
      </c>
      <c r="C143" s="17">
        <v>0</v>
      </c>
      <c r="D143" s="17">
        <v>153719.29999999999</v>
      </c>
      <c r="E143" s="11">
        <v>0</v>
      </c>
      <c r="F143" s="53"/>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row>
    <row r="144" spans="1:240" ht="94.5">
      <c r="A144" s="8" t="s">
        <v>236</v>
      </c>
      <c r="B144" s="16" t="s">
        <v>238</v>
      </c>
      <c r="C144" s="17">
        <v>266250.7</v>
      </c>
      <c r="D144" s="18">
        <v>87353.2</v>
      </c>
      <c r="E144" s="18">
        <v>87402.1</v>
      </c>
      <c r="F144" s="21"/>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row>
    <row r="145" spans="1:240" ht="94.5">
      <c r="A145" s="8" t="s">
        <v>236</v>
      </c>
      <c r="B145" s="16" t="s">
        <v>237</v>
      </c>
      <c r="C145" s="17">
        <v>70000</v>
      </c>
      <c r="D145" s="18">
        <v>0</v>
      </c>
      <c r="E145" s="18">
        <v>0</v>
      </c>
      <c r="F145" s="21"/>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row>
    <row r="146" spans="1:240" ht="63">
      <c r="A146" s="8" t="s">
        <v>239</v>
      </c>
      <c r="B146" s="16" t="s">
        <v>240</v>
      </c>
      <c r="C146" s="17">
        <v>15928</v>
      </c>
      <c r="D146" s="18">
        <v>166193</v>
      </c>
      <c r="E146" s="18">
        <v>0</v>
      </c>
      <c r="F146" s="21"/>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row>
    <row r="147" spans="1:240" ht="78.75">
      <c r="A147" s="8" t="s">
        <v>241</v>
      </c>
      <c r="B147" s="16" t="s">
        <v>242</v>
      </c>
      <c r="C147" s="17">
        <v>28587.4</v>
      </c>
      <c r="D147" s="18">
        <v>0</v>
      </c>
      <c r="E147" s="18">
        <v>0</v>
      </c>
      <c r="F147" s="21"/>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row>
    <row r="148" spans="1:240" ht="47.25">
      <c r="A148" s="8" t="s">
        <v>243</v>
      </c>
      <c r="B148" s="16" t="s">
        <v>244</v>
      </c>
      <c r="C148" s="17">
        <v>8243.5</v>
      </c>
      <c r="D148" s="18">
        <v>0</v>
      </c>
      <c r="E148" s="18">
        <v>0</v>
      </c>
      <c r="F148" s="21"/>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row>
    <row r="149" spans="1:240" ht="47.25">
      <c r="A149" s="8" t="s">
        <v>245</v>
      </c>
      <c r="B149" s="16" t="s">
        <v>246</v>
      </c>
      <c r="C149" s="17">
        <v>4164.8</v>
      </c>
      <c r="D149" s="18">
        <v>0</v>
      </c>
      <c r="E149" s="18">
        <v>0</v>
      </c>
      <c r="F149" s="21"/>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row>
    <row r="150" spans="1:240" s="46" customFormat="1" ht="31.5">
      <c r="A150" s="8" t="s">
        <v>247</v>
      </c>
      <c r="B150" s="16" t="s">
        <v>248</v>
      </c>
      <c r="C150" s="17">
        <v>0</v>
      </c>
      <c r="D150" s="18">
        <v>21120.400000000001</v>
      </c>
      <c r="E150" s="18">
        <v>0</v>
      </c>
      <c r="F150" s="21"/>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row>
    <row r="151" spans="1:240" s="46" customFormat="1" ht="63">
      <c r="A151" s="8" t="s">
        <v>249</v>
      </c>
      <c r="B151" s="16" t="s">
        <v>250</v>
      </c>
      <c r="C151" s="17">
        <v>0</v>
      </c>
      <c r="D151" s="18">
        <v>17819.7</v>
      </c>
      <c r="E151" s="18">
        <v>0</v>
      </c>
      <c r="F151" s="21"/>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row>
    <row r="152" spans="1:240" s="46" customFormat="1" ht="94.5">
      <c r="A152" s="8" t="s">
        <v>251</v>
      </c>
      <c r="B152" s="16" t="s">
        <v>252</v>
      </c>
      <c r="C152" s="17">
        <v>4725.3999999999996</v>
      </c>
      <c r="D152" s="18">
        <v>0</v>
      </c>
      <c r="E152" s="18">
        <v>0</v>
      </c>
      <c r="F152" s="21"/>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row>
    <row r="153" spans="1:240" s="46" customFormat="1" ht="63">
      <c r="A153" s="8" t="s">
        <v>253</v>
      </c>
      <c r="B153" s="16" t="s">
        <v>254</v>
      </c>
      <c r="C153" s="17">
        <v>108141.1</v>
      </c>
      <c r="D153" s="18">
        <v>108141.1</v>
      </c>
      <c r="E153" s="18">
        <v>102950.9</v>
      </c>
      <c r="F153" s="21"/>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row>
    <row r="154" spans="1:240" ht="47.25">
      <c r="A154" s="8" t="s">
        <v>255</v>
      </c>
      <c r="B154" s="14" t="s">
        <v>256</v>
      </c>
      <c r="C154" s="17">
        <v>786.9</v>
      </c>
      <c r="D154" s="18">
        <v>1046.8</v>
      </c>
      <c r="E154" s="18">
        <v>0</v>
      </c>
      <c r="F154" s="21"/>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row>
    <row r="155" spans="1:240" ht="31.5">
      <c r="A155" s="8" t="s">
        <v>257</v>
      </c>
      <c r="B155" s="14" t="s">
        <v>258</v>
      </c>
      <c r="C155" s="17">
        <v>6552</v>
      </c>
      <c r="D155" s="18"/>
      <c r="E155" s="18"/>
      <c r="F155" s="21"/>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row>
    <row r="156" spans="1:240" s="46" customFormat="1" ht="31.5">
      <c r="A156" s="8" t="s">
        <v>259</v>
      </c>
      <c r="B156" s="14" t="s">
        <v>260</v>
      </c>
      <c r="C156" s="17">
        <v>1921.9</v>
      </c>
      <c r="D156" s="18">
        <v>0</v>
      </c>
      <c r="E156" s="18">
        <v>0</v>
      </c>
      <c r="F156" s="21"/>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row>
    <row r="157" spans="1:240" s="46" customFormat="1" ht="63">
      <c r="A157" s="54" t="s">
        <v>261</v>
      </c>
      <c r="B157" s="16" t="s">
        <v>262</v>
      </c>
      <c r="C157" s="17">
        <v>808.3</v>
      </c>
      <c r="D157" s="18">
        <v>808.3</v>
      </c>
      <c r="E157" s="18">
        <v>809.3</v>
      </c>
      <c r="F157" s="21"/>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row>
    <row r="158" spans="1:240" s="46" customFormat="1" ht="63">
      <c r="A158" s="54" t="s">
        <v>261</v>
      </c>
      <c r="B158" s="55" t="s">
        <v>263</v>
      </c>
      <c r="C158" s="17">
        <v>0</v>
      </c>
      <c r="D158" s="18">
        <v>0</v>
      </c>
      <c r="E158" s="18">
        <v>3777</v>
      </c>
      <c r="F158" s="21"/>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row>
    <row r="159" spans="1:240" s="46" customFormat="1" ht="47.25">
      <c r="A159" s="54" t="s">
        <v>261</v>
      </c>
      <c r="B159" s="56" t="s">
        <v>264</v>
      </c>
      <c r="C159" s="17">
        <v>63.3</v>
      </c>
      <c r="D159" s="18">
        <v>0</v>
      </c>
      <c r="E159" s="18">
        <v>0</v>
      </c>
      <c r="F159" s="21"/>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row>
    <row r="160" spans="1:240" s="46" customFormat="1" ht="31.5">
      <c r="A160" s="57" t="s">
        <v>265</v>
      </c>
      <c r="B160" s="33" t="s">
        <v>266</v>
      </c>
      <c r="C160" s="17">
        <v>58937.8</v>
      </c>
      <c r="D160" s="18">
        <v>65150.1</v>
      </c>
      <c r="E160" s="18">
        <v>0</v>
      </c>
      <c r="F160" s="21"/>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row>
    <row r="161" spans="1:240" s="46" customFormat="1" ht="31.5">
      <c r="A161" s="57" t="s">
        <v>267</v>
      </c>
      <c r="B161" s="33" t="s">
        <v>268</v>
      </c>
      <c r="C161" s="17">
        <v>119698.8</v>
      </c>
      <c r="D161" s="18">
        <v>0</v>
      </c>
      <c r="E161" s="18">
        <v>0</v>
      </c>
      <c r="F161" s="21"/>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row>
    <row r="162" spans="1:240" s="46" customFormat="1" ht="47.25">
      <c r="A162" s="8" t="s">
        <v>269</v>
      </c>
      <c r="B162" s="14" t="s">
        <v>270</v>
      </c>
      <c r="C162" s="17">
        <v>0</v>
      </c>
      <c r="D162" s="18">
        <v>0</v>
      </c>
      <c r="E162" s="18">
        <v>0</v>
      </c>
      <c r="F162" s="21"/>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row>
    <row r="163" spans="1:240" s="46" customFormat="1" ht="63">
      <c r="A163" s="8" t="s">
        <v>269</v>
      </c>
      <c r="B163" s="14" t="s">
        <v>271</v>
      </c>
      <c r="C163" s="17">
        <v>0</v>
      </c>
      <c r="D163" s="18">
        <v>0</v>
      </c>
      <c r="E163" s="18">
        <v>0</v>
      </c>
      <c r="F163" s="21"/>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row>
    <row r="164" spans="1:240" s="46" customFormat="1" ht="63">
      <c r="A164" s="8" t="s">
        <v>269</v>
      </c>
      <c r="B164" s="14" t="s">
        <v>272</v>
      </c>
      <c r="C164" s="17">
        <v>108284.1</v>
      </c>
      <c r="D164" s="18">
        <v>0</v>
      </c>
      <c r="E164" s="18">
        <v>0</v>
      </c>
      <c r="F164" s="21"/>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row>
    <row r="165" spans="1:240" s="46" customFormat="1" ht="31.5">
      <c r="A165" s="57" t="s">
        <v>273</v>
      </c>
      <c r="B165" s="16" t="s">
        <v>274</v>
      </c>
      <c r="C165" s="17">
        <v>0</v>
      </c>
      <c r="D165" s="18">
        <v>0</v>
      </c>
      <c r="E165" s="18">
        <v>0</v>
      </c>
      <c r="F165" s="21"/>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row>
    <row r="166" spans="1:240" s="46" customFormat="1" ht="63">
      <c r="A166" s="57" t="s">
        <v>273</v>
      </c>
      <c r="B166" s="16" t="s">
        <v>275</v>
      </c>
      <c r="C166" s="17">
        <v>11289.8</v>
      </c>
      <c r="D166" s="18">
        <v>0</v>
      </c>
      <c r="E166" s="18">
        <v>0</v>
      </c>
      <c r="F166" s="21"/>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row>
    <row r="167" spans="1:240" s="46" customFormat="1" ht="63">
      <c r="A167" s="57" t="s">
        <v>273</v>
      </c>
      <c r="B167" s="16" t="s">
        <v>276</v>
      </c>
      <c r="C167" s="17">
        <v>100000</v>
      </c>
      <c r="D167" s="18">
        <v>100000</v>
      </c>
      <c r="E167" s="18">
        <v>100000</v>
      </c>
      <c r="F167" s="21"/>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row>
    <row r="168" spans="1:240" s="46" customFormat="1" ht="63">
      <c r="A168" s="57" t="s">
        <v>273</v>
      </c>
      <c r="B168" s="16" t="s">
        <v>277</v>
      </c>
      <c r="C168" s="17">
        <v>5000</v>
      </c>
      <c r="D168" s="18">
        <v>5000</v>
      </c>
      <c r="E168" s="18">
        <v>5000</v>
      </c>
      <c r="F168" s="21"/>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row>
    <row r="169" spans="1:240" s="46" customFormat="1" ht="110.25">
      <c r="A169" s="57" t="s">
        <v>273</v>
      </c>
      <c r="B169" s="16" t="s">
        <v>278</v>
      </c>
      <c r="C169" s="17">
        <v>72345.3</v>
      </c>
      <c r="D169" s="18">
        <v>68728</v>
      </c>
      <c r="E169" s="18">
        <v>65110.7</v>
      </c>
      <c r="F169" s="21"/>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row>
    <row r="170" spans="1:240" s="46" customFormat="1" ht="47.25">
      <c r="A170" s="57" t="s">
        <v>273</v>
      </c>
      <c r="B170" s="16" t="s">
        <v>279</v>
      </c>
      <c r="C170" s="17">
        <v>0</v>
      </c>
      <c r="D170" s="18">
        <v>6984.9</v>
      </c>
      <c r="E170" s="18">
        <v>6992.7</v>
      </c>
      <c r="F170" s="21"/>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row>
    <row r="171" spans="1:240" s="46" customFormat="1" ht="110.25">
      <c r="A171" s="57" t="s">
        <v>273</v>
      </c>
      <c r="B171" s="14" t="s">
        <v>280</v>
      </c>
      <c r="C171" s="17">
        <v>38870</v>
      </c>
      <c r="D171" s="18">
        <v>0</v>
      </c>
      <c r="E171" s="18">
        <v>0</v>
      </c>
      <c r="F171" s="21"/>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row>
    <row r="172" spans="1:240" s="46" customFormat="1" ht="31.5">
      <c r="A172" s="57" t="s">
        <v>273</v>
      </c>
      <c r="B172" s="14" t="s">
        <v>281</v>
      </c>
      <c r="C172" s="17">
        <v>48230.7</v>
      </c>
      <c r="D172" s="18">
        <v>0</v>
      </c>
      <c r="E172" s="18">
        <v>0</v>
      </c>
      <c r="F172" s="21"/>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row>
    <row r="173" spans="1:240" ht="47.25">
      <c r="A173" s="8" t="s">
        <v>282</v>
      </c>
      <c r="B173" s="16" t="s">
        <v>283</v>
      </c>
      <c r="C173" s="17">
        <v>24585.3</v>
      </c>
      <c r="D173" s="17">
        <v>24331.9</v>
      </c>
      <c r="E173" s="17">
        <v>24331.9</v>
      </c>
      <c r="F173" s="21"/>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row>
    <row r="174" spans="1:240" s="46" customFormat="1" ht="47.25">
      <c r="A174" s="8" t="s">
        <v>284</v>
      </c>
      <c r="B174" s="14" t="s">
        <v>285</v>
      </c>
      <c r="C174" s="17">
        <v>1584.9</v>
      </c>
      <c r="D174" s="17">
        <v>1584.9</v>
      </c>
      <c r="E174" s="17">
        <v>1584.9</v>
      </c>
      <c r="F174" s="21"/>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row>
    <row r="175" spans="1:240" s="46" customFormat="1" ht="63">
      <c r="A175" s="8" t="s">
        <v>284</v>
      </c>
      <c r="B175" s="14" t="s">
        <v>286</v>
      </c>
      <c r="C175" s="17">
        <v>704.4</v>
      </c>
      <c r="D175" s="17">
        <v>704.4</v>
      </c>
      <c r="E175" s="17">
        <v>704.4</v>
      </c>
      <c r="F175" s="21"/>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row>
    <row r="176" spans="1:240" s="46" customFormat="1" ht="47.25">
      <c r="A176" s="8" t="s">
        <v>284</v>
      </c>
      <c r="B176" s="14" t="s">
        <v>287</v>
      </c>
      <c r="C176" s="17">
        <v>1037</v>
      </c>
      <c r="D176" s="17">
        <v>880.5</v>
      </c>
      <c r="E176" s="17">
        <v>880.5</v>
      </c>
      <c r="F176" s="21"/>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row>
    <row r="177" spans="1:240" ht="47.25">
      <c r="A177" s="8" t="s">
        <v>284</v>
      </c>
      <c r="B177" s="16" t="s">
        <v>288</v>
      </c>
      <c r="C177" s="17">
        <v>322.60000000000002</v>
      </c>
      <c r="D177" s="18">
        <v>322.60000000000002</v>
      </c>
      <c r="E177" s="18">
        <v>322.60000000000002</v>
      </c>
      <c r="F177" s="21"/>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row>
    <row r="178" spans="1:240" s="46" customFormat="1" ht="63">
      <c r="A178" s="8" t="s">
        <v>284</v>
      </c>
      <c r="B178" s="16" t="s">
        <v>289</v>
      </c>
      <c r="C178" s="17">
        <v>880.5</v>
      </c>
      <c r="D178" s="17">
        <v>880.5</v>
      </c>
      <c r="E178" s="17">
        <v>880.5</v>
      </c>
      <c r="F178" s="6"/>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row>
    <row r="179" spans="1:240" s="46" customFormat="1" ht="47.25">
      <c r="A179" s="8" t="s">
        <v>284</v>
      </c>
      <c r="B179" s="16" t="s">
        <v>290</v>
      </c>
      <c r="C179" s="17">
        <v>5321.5</v>
      </c>
      <c r="D179" s="17">
        <v>2380</v>
      </c>
      <c r="E179" s="17">
        <v>2380</v>
      </c>
      <c r="F179" s="21"/>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row>
    <row r="180" spans="1:240" s="46" customFormat="1" ht="63">
      <c r="A180" s="57" t="s">
        <v>284</v>
      </c>
      <c r="B180" s="16" t="s">
        <v>291</v>
      </c>
      <c r="C180" s="17">
        <v>5890.9</v>
      </c>
      <c r="D180" s="17">
        <v>4922.6000000000004</v>
      </c>
      <c r="E180" s="17">
        <v>4922.6000000000004</v>
      </c>
      <c r="F180" s="21"/>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row>
    <row r="181" spans="1:240" s="46" customFormat="1" ht="63">
      <c r="A181" s="57" t="s">
        <v>284</v>
      </c>
      <c r="B181" s="16" t="s">
        <v>292</v>
      </c>
      <c r="C181" s="17">
        <v>0</v>
      </c>
      <c r="D181" s="17">
        <v>0</v>
      </c>
      <c r="E181" s="17">
        <v>49749.4</v>
      </c>
      <c r="F181" s="21"/>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row>
    <row r="182" spans="1:240" s="46" customFormat="1" ht="47.25">
      <c r="A182" s="57" t="s">
        <v>284</v>
      </c>
      <c r="B182" s="16" t="s">
        <v>293</v>
      </c>
      <c r="C182" s="17">
        <v>0</v>
      </c>
      <c r="D182" s="17">
        <v>4355.5</v>
      </c>
      <c r="E182" s="17">
        <v>0</v>
      </c>
      <c r="F182" s="21"/>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row>
    <row r="183" spans="1:240" s="46" customFormat="1" ht="78.75">
      <c r="A183" s="57" t="s">
        <v>284</v>
      </c>
      <c r="B183" s="16" t="s">
        <v>294</v>
      </c>
      <c r="C183" s="17">
        <v>70</v>
      </c>
      <c r="D183" s="17">
        <v>70</v>
      </c>
      <c r="E183" s="17">
        <v>70</v>
      </c>
      <c r="F183" s="21"/>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row>
    <row r="184" spans="1:240" s="46" customFormat="1" ht="94.5">
      <c r="A184" s="57" t="s">
        <v>284</v>
      </c>
      <c r="B184" s="16" t="s">
        <v>252</v>
      </c>
      <c r="C184" s="17">
        <v>0</v>
      </c>
      <c r="D184" s="17">
        <v>4907.1000000000004</v>
      </c>
      <c r="E184" s="17">
        <v>0</v>
      </c>
      <c r="F184" s="21"/>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row>
    <row r="185" spans="1:240" s="46" customFormat="1" ht="31.5">
      <c r="A185" s="57" t="s">
        <v>295</v>
      </c>
      <c r="B185" s="16" t="s">
        <v>296</v>
      </c>
      <c r="C185" s="17">
        <v>21644.3</v>
      </c>
      <c r="D185" s="17">
        <v>21644.3</v>
      </c>
      <c r="E185" s="17">
        <v>21644.3</v>
      </c>
      <c r="F185" s="21"/>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row>
    <row r="186" spans="1:240" s="46" customFormat="1" ht="47.25">
      <c r="A186" s="57" t="s">
        <v>295</v>
      </c>
      <c r="B186" s="16" t="s">
        <v>297</v>
      </c>
      <c r="C186" s="17">
        <v>1034</v>
      </c>
      <c r="D186" s="17">
        <v>1034</v>
      </c>
      <c r="E186" s="17">
        <v>1034</v>
      </c>
      <c r="F186" s="21"/>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row>
    <row r="187" spans="1:240" s="46" customFormat="1" ht="47.25">
      <c r="A187" s="57" t="s">
        <v>295</v>
      </c>
      <c r="B187" s="16" t="s">
        <v>298</v>
      </c>
      <c r="C187" s="17">
        <v>518</v>
      </c>
      <c r="D187" s="17">
        <v>518</v>
      </c>
      <c r="E187" s="17">
        <v>518</v>
      </c>
      <c r="F187" s="21"/>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row>
    <row r="188" spans="1:240" s="46" customFormat="1" ht="63">
      <c r="A188" s="57" t="s">
        <v>295</v>
      </c>
      <c r="B188" s="16" t="s">
        <v>299</v>
      </c>
      <c r="C188" s="17">
        <v>1113.5</v>
      </c>
      <c r="D188" s="17">
        <v>1113.5</v>
      </c>
      <c r="E188" s="17">
        <v>0</v>
      </c>
      <c r="F188" s="21"/>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row>
    <row r="189" spans="1:240" s="12" customFormat="1" ht="47.25">
      <c r="A189" s="57" t="s">
        <v>295</v>
      </c>
      <c r="B189" s="16" t="s">
        <v>300</v>
      </c>
      <c r="C189" s="17">
        <v>0</v>
      </c>
      <c r="D189" s="18">
        <v>9356.7000000000007</v>
      </c>
      <c r="E189" s="18">
        <v>9356.7000000000007</v>
      </c>
      <c r="F189" s="21"/>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row>
    <row r="190" spans="1:240" s="12" customFormat="1" ht="78.75">
      <c r="A190" s="57" t="s">
        <v>295</v>
      </c>
      <c r="B190" s="16" t="s">
        <v>301</v>
      </c>
      <c r="C190" s="17">
        <v>0</v>
      </c>
      <c r="D190" s="18">
        <v>2209.9</v>
      </c>
      <c r="E190" s="18">
        <v>0</v>
      </c>
      <c r="F190" s="21"/>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row>
    <row r="191" spans="1:240" s="12" customFormat="1" ht="47.25">
      <c r="A191" s="57" t="s">
        <v>295</v>
      </c>
      <c r="B191" s="16" t="s">
        <v>302</v>
      </c>
      <c r="C191" s="17">
        <v>910.5</v>
      </c>
      <c r="D191" s="18">
        <v>1033.7</v>
      </c>
      <c r="E191" s="18">
        <v>1109.9000000000001</v>
      </c>
      <c r="F191" s="21"/>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row>
    <row r="192" spans="1:240" s="12" customFormat="1" ht="63">
      <c r="A192" s="57" t="s">
        <v>295</v>
      </c>
      <c r="B192" s="16" t="s">
        <v>303</v>
      </c>
      <c r="C192" s="17">
        <v>4831.6000000000004</v>
      </c>
      <c r="D192" s="17">
        <v>4831.6000000000004</v>
      </c>
      <c r="E192" s="17">
        <v>4831.6000000000004</v>
      </c>
      <c r="F192" s="21"/>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row>
    <row r="193" spans="1:240" ht="63">
      <c r="A193" s="54" t="s">
        <v>295</v>
      </c>
      <c r="B193" s="58" t="s">
        <v>304</v>
      </c>
      <c r="C193" s="17">
        <v>12486.1</v>
      </c>
      <c r="D193" s="17">
        <v>12486.1</v>
      </c>
      <c r="E193" s="17">
        <v>12486.1</v>
      </c>
      <c r="F193" s="21"/>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row>
    <row r="194" spans="1:240" ht="94.5">
      <c r="A194" s="57" t="s">
        <v>305</v>
      </c>
      <c r="B194" s="16" t="s">
        <v>306</v>
      </c>
      <c r="C194" s="17">
        <v>3196.6</v>
      </c>
      <c r="D194" s="17">
        <v>3196.6</v>
      </c>
      <c r="E194" s="17">
        <v>3196.6</v>
      </c>
      <c r="F194" s="21"/>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row>
    <row r="195" spans="1:240" s="12" customFormat="1" ht="31.5">
      <c r="A195" s="57" t="s">
        <v>295</v>
      </c>
      <c r="B195" s="16" t="s">
        <v>307</v>
      </c>
      <c r="C195" s="17">
        <v>343</v>
      </c>
      <c r="D195" s="17">
        <v>343</v>
      </c>
      <c r="E195" s="17">
        <v>0</v>
      </c>
      <c r="F195" s="21"/>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row>
    <row r="196" spans="1:240" s="12" customFormat="1" ht="63">
      <c r="A196" s="57" t="s">
        <v>295</v>
      </c>
      <c r="B196" s="59" t="s">
        <v>308</v>
      </c>
      <c r="C196" s="17">
        <v>3606.8</v>
      </c>
      <c r="D196" s="17">
        <v>3606.8</v>
      </c>
      <c r="E196" s="17">
        <v>3606.8</v>
      </c>
      <c r="F196" s="21"/>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row>
    <row r="197" spans="1:240" s="12" customFormat="1" ht="63">
      <c r="A197" s="57" t="s">
        <v>295</v>
      </c>
      <c r="B197" s="59" t="s">
        <v>309</v>
      </c>
      <c r="C197" s="17">
        <v>2187</v>
      </c>
      <c r="D197" s="17">
        <v>2187</v>
      </c>
      <c r="E197" s="17">
        <v>0</v>
      </c>
      <c r="F197" s="21"/>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row>
    <row r="198" spans="1:240" s="12" customFormat="1" ht="63">
      <c r="A198" s="54" t="s">
        <v>295</v>
      </c>
      <c r="B198" s="58" t="s">
        <v>310</v>
      </c>
      <c r="C198" s="17">
        <v>697.6</v>
      </c>
      <c r="D198" s="18">
        <v>697.6</v>
      </c>
      <c r="E198" s="18">
        <v>697.6</v>
      </c>
      <c r="F198" s="21"/>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row>
    <row r="199" spans="1:240" s="12" customFormat="1" ht="63">
      <c r="A199" s="54" t="s">
        <v>311</v>
      </c>
      <c r="B199" s="58" t="s">
        <v>312</v>
      </c>
      <c r="C199" s="17">
        <v>0</v>
      </c>
      <c r="D199" s="18">
        <v>2293.1</v>
      </c>
      <c r="E199" s="18">
        <v>0</v>
      </c>
      <c r="F199" s="21"/>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row>
    <row r="200" spans="1:240" ht="31.5">
      <c r="A200" s="9" t="s">
        <v>313</v>
      </c>
      <c r="B200" s="10" t="s">
        <v>314</v>
      </c>
      <c r="C200" s="11">
        <f>SUM(C201:C243)</f>
        <v>2797949.1</v>
      </c>
      <c r="D200" s="11">
        <f>SUM(D201:D243)</f>
        <v>2811608.5999999996</v>
      </c>
      <c r="E200" s="11">
        <f>SUM(E201:E243)</f>
        <v>2856364.0999999996</v>
      </c>
      <c r="F200" s="21"/>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row>
    <row r="201" spans="1:240" ht="47.25">
      <c r="A201" s="8" t="s">
        <v>315</v>
      </c>
      <c r="B201" s="16" t="s">
        <v>316</v>
      </c>
      <c r="C201" s="17">
        <v>9464.4</v>
      </c>
      <c r="D201" s="18">
        <v>10248.200000000001</v>
      </c>
      <c r="E201" s="18">
        <v>10641.5</v>
      </c>
      <c r="F201" s="21"/>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row>
    <row r="202" spans="1:240" ht="47.25">
      <c r="A202" s="8" t="s">
        <v>317</v>
      </c>
      <c r="B202" s="16" t="s">
        <v>318</v>
      </c>
      <c r="C202" s="17">
        <v>193312.2</v>
      </c>
      <c r="D202" s="18">
        <v>253880.4</v>
      </c>
      <c r="E202" s="18">
        <v>267454.40000000002</v>
      </c>
      <c r="F202" s="21"/>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row>
    <row r="203" spans="1:240" ht="63">
      <c r="A203" s="8" t="s">
        <v>319</v>
      </c>
      <c r="B203" s="16" t="s">
        <v>320</v>
      </c>
      <c r="C203" s="17">
        <v>4390.1000000000004</v>
      </c>
      <c r="D203" s="17">
        <v>4390.1000000000004</v>
      </c>
      <c r="E203" s="17">
        <v>4390.1000000000004</v>
      </c>
      <c r="F203" s="21"/>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row>
    <row r="204" spans="1:240" ht="63">
      <c r="A204" s="8" t="s">
        <v>319</v>
      </c>
      <c r="B204" s="16" t="s">
        <v>321</v>
      </c>
      <c r="C204" s="17">
        <v>236.4</v>
      </c>
      <c r="D204" s="17">
        <v>236.4</v>
      </c>
      <c r="E204" s="17">
        <v>236.4</v>
      </c>
      <c r="F204" s="21"/>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row>
    <row r="205" spans="1:240" ht="78.75">
      <c r="A205" s="8" t="s">
        <v>319</v>
      </c>
      <c r="B205" s="16" t="s">
        <v>322</v>
      </c>
      <c r="C205" s="17">
        <v>124.2</v>
      </c>
      <c r="D205" s="18">
        <v>124.2</v>
      </c>
      <c r="E205" s="18">
        <v>124.2</v>
      </c>
      <c r="F205" s="21"/>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row>
    <row r="206" spans="1:240" ht="63">
      <c r="A206" s="8" t="s">
        <v>319</v>
      </c>
      <c r="B206" s="16" t="s">
        <v>323</v>
      </c>
      <c r="C206" s="17">
        <v>731.9</v>
      </c>
      <c r="D206" s="18">
        <v>731.9</v>
      </c>
      <c r="E206" s="18">
        <v>731.9</v>
      </c>
      <c r="F206" s="21"/>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row>
    <row r="207" spans="1:240" ht="47.25">
      <c r="A207" s="8" t="s">
        <v>319</v>
      </c>
      <c r="B207" s="16" t="s">
        <v>324</v>
      </c>
      <c r="C207" s="17">
        <v>1182.7</v>
      </c>
      <c r="D207" s="17">
        <v>1182.7</v>
      </c>
      <c r="E207" s="17">
        <v>1182.7</v>
      </c>
      <c r="F207" s="21"/>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row>
    <row r="208" spans="1:240" ht="189">
      <c r="A208" s="8" t="s">
        <v>319</v>
      </c>
      <c r="B208" s="16" t="s">
        <v>325</v>
      </c>
      <c r="C208" s="17">
        <v>72.400000000000006</v>
      </c>
      <c r="D208" s="17">
        <v>70.3</v>
      </c>
      <c r="E208" s="17">
        <v>70.3</v>
      </c>
      <c r="F208" s="21"/>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row>
    <row r="209" spans="1:240" s="60" customFormat="1" ht="63">
      <c r="A209" s="8" t="s">
        <v>326</v>
      </c>
      <c r="B209" s="16" t="s">
        <v>327</v>
      </c>
      <c r="C209" s="17">
        <v>6605.7</v>
      </c>
      <c r="D209" s="17">
        <v>8465.7000000000007</v>
      </c>
      <c r="E209" s="17">
        <v>8465.7000000000007</v>
      </c>
      <c r="F209" s="21"/>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row>
    <row r="210" spans="1:240" s="60" customFormat="1" ht="157.5">
      <c r="A210" s="8" t="s">
        <v>326</v>
      </c>
      <c r="B210" s="16" t="s">
        <v>328</v>
      </c>
      <c r="C210" s="17">
        <v>1750</v>
      </c>
      <c r="D210" s="17">
        <v>348</v>
      </c>
      <c r="E210" s="17">
        <v>348</v>
      </c>
      <c r="F210" s="21"/>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row>
    <row r="211" spans="1:240" ht="78.75">
      <c r="A211" s="8" t="s">
        <v>326</v>
      </c>
      <c r="B211" s="16" t="s">
        <v>329</v>
      </c>
      <c r="C211" s="17">
        <v>10077</v>
      </c>
      <c r="D211" s="18">
        <v>9181.5</v>
      </c>
      <c r="E211" s="18">
        <v>9517.6</v>
      </c>
      <c r="F211" s="21"/>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c r="DS211" s="22"/>
      <c r="DT211" s="22"/>
      <c r="DU211" s="22"/>
      <c r="DV211" s="22"/>
      <c r="DW211" s="22"/>
      <c r="DX211" s="22"/>
      <c r="DY211" s="22"/>
      <c r="DZ211" s="22"/>
      <c r="EA211" s="22"/>
      <c r="EB211" s="22"/>
      <c r="EC211" s="22"/>
      <c r="ED211" s="22"/>
      <c r="EE211" s="22"/>
      <c r="EF211" s="22"/>
      <c r="EG211" s="22"/>
      <c r="EH211" s="22"/>
      <c r="EI211" s="22"/>
      <c r="EJ211" s="22"/>
      <c r="EK211" s="22"/>
      <c r="EL211" s="22"/>
      <c r="EM211" s="22"/>
      <c r="EN211" s="22"/>
      <c r="EO211" s="22"/>
      <c r="EP211" s="22"/>
      <c r="EQ211" s="22"/>
      <c r="ER211" s="22"/>
      <c r="ES211" s="22"/>
      <c r="ET211" s="22"/>
      <c r="EU211" s="22"/>
      <c r="EV211" s="22"/>
      <c r="EW211" s="22"/>
      <c r="EX211" s="22"/>
      <c r="EY211" s="22"/>
      <c r="EZ211" s="22"/>
      <c r="FA211" s="22"/>
      <c r="FB211" s="22"/>
      <c r="FC211" s="22"/>
      <c r="FD211" s="22"/>
      <c r="FE211" s="22"/>
      <c r="FF211" s="22"/>
      <c r="FG211" s="22"/>
      <c r="FH211" s="22"/>
      <c r="FI211" s="22"/>
      <c r="FJ211" s="22"/>
      <c r="FK211" s="22"/>
      <c r="FL211" s="22"/>
      <c r="FM211" s="22"/>
      <c r="FN211" s="22"/>
      <c r="FO211" s="22"/>
      <c r="FP211" s="22"/>
      <c r="FQ211" s="22"/>
      <c r="FR211" s="22"/>
      <c r="FS211" s="22"/>
      <c r="FT211" s="22"/>
      <c r="FU211" s="22"/>
      <c r="FV211" s="22"/>
      <c r="FW211" s="22"/>
      <c r="FX211" s="22"/>
      <c r="FY211" s="22"/>
      <c r="FZ211" s="22"/>
      <c r="GA211" s="22"/>
      <c r="GB211" s="22"/>
      <c r="GC211" s="22"/>
      <c r="GD211" s="22"/>
      <c r="GE211" s="22"/>
      <c r="GF211" s="22"/>
      <c r="GG211" s="22"/>
      <c r="GH211" s="22"/>
      <c r="GI211" s="22"/>
      <c r="GJ211" s="22"/>
      <c r="GK211" s="22"/>
      <c r="GL211" s="22"/>
      <c r="GM211" s="22"/>
      <c r="GN211" s="22"/>
      <c r="GO211" s="22"/>
      <c r="GP211" s="22"/>
      <c r="GQ211" s="22"/>
      <c r="GR211" s="22"/>
      <c r="GS211" s="22"/>
      <c r="GT211" s="22"/>
      <c r="GU211" s="22"/>
      <c r="GV211" s="22"/>
      <c r="GW211" s="22"/>
      <c r="GX211" s="22"/>
      <c r="GY211" s="22"/>
      <c r="GZ211" s="22"/>
      <c r="HA211" s="22"/>
      <c r="HB211" s="22"/>
      <c r="HC211" s="22"/>
      <c r="HD211" s="22"/>
      <c r="HE211" s="22"/>
      <c r="HF211" s="22"/>
      <c r="HG211" s="22"/>
      <c r="HH211" s="22"/>
      <c r="HI211" s="22"/>
      <c r="HJ211" s="22"/>
      <c r="HK211" s="22"/>
      <c r="HL211" s="22"/>
      <c r="HM211" s="22"/>
      <c r="HN211" s="22"/>
      <c r="HO211" s="22"/>
      <c r="HP211" s="22"/>
      <c r="HQ211" s="22"/>
      <c r="HR211" s="22"/>
      <c r="HS211" s="22"/>
      <c r="HT211" s="22"/>
      <c r="HU211" s="22"/>
      <c r="HV211" s="22"/>
      <c r="HW211" s="22"/>
      <c r="HX211" s="22"/>
      <c r="HY211" s="22"/>
      <c r="HZ211" s="22"/>
      <c r="IA211" s="22"/>
      <c r="IB211" s="22"/>
      <c r="IC211" s="22"/>
      <c r="ID211" s="22"/>
      <c r="IE211" s="22"/>
      <c r="IF211" s="22"/>
    </row>
    <row r="212" spans="1:240" ht="63">
      <c r="A212" s="8" t="s">
        <v>326</v>
      </c>
      <c r="B212" s="16" t="s">
        <v>330</v>
      </c>
      <c r="C212" s="17">
        <v>7745.1</v>
      </c>
      <c r="D212" s="18">
        <v>7736.5</v>
      </c>
      <c r="E212" s="18">
        <v>7736.5</v>
      </c>
      <c r="F212" s="21"/>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row>
    <row r="213" spans="1:240" ht="47.25">
      <c r="A213" s="8" t="s">
        <v>326</v>
      </c>
      <c r="B213" s="16" t="s">
        <v>331</v>
      </c>
      <c r="C213" s="17">
        <v>36797.1</v>
      </c>
      <c r="D213" s="18">
        <v>54576.3</v>
      </c>
      <c r="E213" s="18">
        <v>54871.3</v>
      </c>
      <c r="F213" s="21"/>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row>
    <row r="214" spans="1:240" ht="63">
      <c r="A214" s="8" t="s">
        <v>326</v>
      </c>
      <c r="B214" s="16" t="s">
        <v>332</v>
      </c>
      <c r="C214" s="17">
        <v>2431.9</v>
      </c>
      <c r="D214" s="17">
        <v>2331.9</v>
      </c>
      <c r="E214" s="17">
        <v>2331.9</v>
      </c>
      <c r="F214" s="21"/>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c r="EX214" s="22"/>
      <c r="EY214" s="22"/>
      <c r="EZ214" s="22"/>
      <c r="FA214" s="22"/>
      <c r="FB214" s="22"/>
      <c r="FC214" s="22"/>
      <c r="FD214" s="22"/>
      <c r="FE214" s="22"/>
      <c r="FF214" s="22"/>
      <c r="FG214" s="22"/>
      <c r="FH214" s="22"/>
      <c r="FI214" s="22"/>
      <c r="FJ214" s="22"/>
      <c r="FK214" s="22"/>
      <c r="FL214" s="22"/>
      <c r="FM214" s="22"/>
      <c r="FN214" s="22"/>
      <c r="FO214" s="22"/>
      <c r="FP214" s="22"/>
      <c r="FQ214" s="22"/>
      <c r="FR214" s="22"/>
      <c r="FS214" s="22"/>
      <c r="FT214" s="22"/>
      <c r="FU214" s="22"/>
      <c r="FV214" s="22"/>
      <c r="FW214" s="22"/>
      <c r="FX214" s="22"/>
      <c r="FY214" s="22"/>
      <c r="FZ214" s="22"/>
      <c r="GA214" s="22"/>
      <c r="GB214" s="22"/>
      <c r="GC214" s="22"/>
      <c r="GD214" s="22"/>
      <c r="GE214" s="22"/>
      <c r="GF214" s="22"/>
      <c r="GG214" s="22"/>
      <c r="GH214" s="22"/>
      <c r="GI214" s="22"/>
      <c r="GJ214" s="22"/>
      <c r="GK214" s="22"/>
      <c r="GL214" s="22"/>
      <c r="GM214" s="22"/>
      <c r="GN214" s="22"/>
      <c r="GO214" s="22"/>
      <c r="GP214" s="22"/>
      <c r="GQ214" s="22"/>
      <c r="GR214" s="22"/>
      <c r="GS214" s="22"/>
      <c r="GT214" s="22"/>
      <c r="GU214" s="22"/>
      <c r="GV214" s="22"/>
      <c r="GW214" s="22"/>
      <c r="GX214" s="22"/>
      <c r="GY214" s="22"/>
      <c r="GZ214" s="22"/>
      <c r="HA214" s="22"/>
      <c r="HB214" s="22"/>
      <c r="HC214" s="22"/>
      <c r="HD214" s="22"/>
      <c r="HE214" s="22"/>
      <c r="HF214" s="22"/>
      <c r="HG214" s="22"/>
      <c r="HH214" s="22"/>
      <c r="HI214" s="22"/>
      <c r="HJ214" s="22"/>
      <c r="HK214" s="22"/>
      <c r="HL214" s="22"/>
      <c r="HM214" s="22"/>
      <c r="HN214" s="22"/>
      <c r="HO214" s="22"/>
      <c r="HP214" s="22"/>
      <c r="HQ214" s="22"/>
      <c r="HR214" s="22"/>
      <c r="HS214" s="22"/>
      <c r="HT214" s="22"/>
      <c r="HU214" s="22"/>
      <c r="HV214" s="22"/>
      <c r="HW214" s="22"/>
      <c r="HX214" s="22"/>
      <c r="HY214" s="22"/>
      <c r="HZ214" s="22"/>
      <c r="IA214" s="22"/>
      <c r="IB214" s="22"/>
      <c r="IC214" s="22"/>
      <c r="ID214" s="22"/>
      <c r="IE214" s="22"/>
      <c r="IF214" s="22"/>
    </row>
    <row r="215" spans="1:240" ht="63">
      <c r="A215" s="57" t="s">
        <v>326</v>
      </c>
      <c r="B215" s="33" t="s">
        <v>333</v>
      </c>
      <c r="C215" s="17">
        <v>0</v>
      </c>
      <c r="D215" s="18">
        <v>0.6</v>
      </c>
      <c r="E215" s="18">
        <v>0.6</v>
      </c>
      <c r="F215" s="21"/>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row>
    <row r="216" spans="1:240" ht="63">
      <c r="A216" s="57" t="s">
        <v>326</v>
      </c>
      <c r="B216" s="33" t="s">
        <v>334</v>
      </c>
      <c r="C216" s="17">
        <v>17295.2</v>
      </c>
      <c r="D216" s="17">
        <v>19665.400000000001</v>
      </c>
      <c r="E216" s="17">
        <v>20450.8</v>
      </c>
      <c r="F216" s="21"/>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c r="EX216" s="22"/>
      <c r="EY216" s="22"/>
      <c r="EZ216" s="22"/>
      <c r="FA216" s="22"/>
      <c r="FB216" s="22"/>
      <c r="FC216" s="22"/>
      <c r="FD216" s="22"/>
      <c r="FE216" s="22"/>
      <c r="FF216" s="22"/>
      <c r="FG216" s="22"/>
      <c r="FH216" s="22"/>
      <c r="FI216" s="22"/>
      <c r="FJ216" s="22"/>
      <c r="FK216" s="22"/>
      <c r="FL216" s="22"/>
      <c r="FM216" s="22"/>
      <c r="FN216" s="22"/>
      <c r="FO216" s="22"/>
      <c r="FP216" s="22"/>
      <c r="FQ216" s="22"/>
      <c r="FR216" s="22"/>
      <c r="FS216" s="22"/>
      <c r="FT216" s="22"/>
      <c r="FU216" s="22"/>
      <c r="FV216" s="22"/>
      <c r="FW216" s="22"/>
      <c r="FX216" s="22"/>
      <c r="FY216" s="22"/>
      <c r="FZ216" s="22"/>
      <c r="GA216" s="22"/>
      <c r="GB216" s="22"/>
      <c r="GC216" s="22"/>
      <c r="GD216" s="22"/>
      <c r="GE216" s="22"/>
      <c r="GF216" s="22"/>
      <c r="GG216" s="22"/>
      <c r="GH216" s="22"/>
      <c r="GI216" s="22"/>
      <c r="GJ216" s="22"/>
      <c r="GK216" s="22"/>
      <c r="GL216" s="22"/>
      <c r="GM216" s="22"/>
      <c r="GN216" s="22"/>
      <c r="GO216" s="22"/>
      <c r="GP216" s="22"/>
      <c r="GQ216" s="22"/>
      <c r="GR216" s="22"/>
      <c r="GS216" s="22"/>
      <c r="GT216" s="22"/>
      <c r="GU216" s="22"/>
      <c r="GV216" s="22"/>
      <c r="GW216" s="22"/>
      <c r="GX216" s="22"/>
      <c r="GY216" s="22"/>
      <c r="GZ216" s="22"/>
      <c r="HA216" s="22"/>
      <c r="HB216" s="22"/>
      <c r="HC216" s="22"/>
      <c r="HD216" s="22"/>
      <c r="HE216" s="22"/>
      <c r="HF216" s="22"/>
      <c r="HG216" s="22"/>
      <c r="HH216" s="22"/>
      <c r="HI216" s="22"/>
      <c r="HJ216" s="22"/>
      <c r="HK216" s="22"/>
      <c r="HL216" s="22"/>
      <c r="HM216" s="22"/>
      <c r="HN216" s="22"/>
      <c r="HO216" s="22"/>
      <c r="HP216" s="22"/>
      <c r="HQ216" s="22"/>
      <c r="HR216" s="22"/>
      <c r="HS216" s="22"/>
      <c r="HT216" s="22"/>
      <c r="HU216" s="22"/>
      <c r="HV216" s="22"/>
      <c r="HW216" s="22"/>
      <c r="HX216" s="22"/>
      <c r="HY216" s="22"/>
      <c r="HZ216" s="22"/>
      <c r="IA216" s="22"/>
      <c r="IB216" s="22"/>
      <c r="IC216" s="22"/>
      <c r="ID216" s="22"/>
      <c r="IE216" s="22"/>
      <c r="IF216" s="22"/>
    </row>
    <row r="217" spans="1:240" ht="63">
      <c r="A217" s="8" t="s">
        <v>326</v>
      </c>
      <c r="B217" s="16" t="s">
        <v>335</v>
      </c>
      <c r="C217" s="17">
        <v>26283</v>
      </c>
      <c r="D217" s="18">
        <v>26608.6</v>
      </c>
      <c r="E217" s="18">
        <v>27795.4</v>
      </c>
      <c r="F217" s="21"/>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c r="DM217" s="22"/>
      <c r="DN217" s="22"/>
      <c r="DO217" s="22"/>
      <c r="DP217" s="22"/>
      <c r="DQ217" s="22"/>
      <c r="DR217" s="22"/>
      <c r="DS217" s="22"/>
      <c r="DT217" s="22"/>
      <c r="DU217" s="22"/>
      <c r="DV217" s="22"/>
      <c r="DW217" s="22"/>
      <c r="DX217" s="22"/>
      <c r="DY217" s="22"/>
      <c r="DZ217" s="22"/>
      <c r="EA217" s="22"/>
      <c r="EB217" s="22"/>
      <c r="EC217" s="22"/>
      <c r="ED217" s="22"/>
      <c r="EE217" s="22"/>
      <c r="EF217" s="22"/>
      <c r="EG217" s="22"/>
      <c r="EH217" s="22"/>
      <c r="EI217" s="22"/>
      <c r="EJ217" s="22"/>
      <c r="EK217" s="22"/>
      <c r="EL217" s="22"/>
      <c r="EM217" s="22"/>
      <c r="EN217" s="22"/>
      <c r="EO217" s="22"/>
      <c r="EP217" s="22"/>
      <c r="EQ217" s="22"/>
      <c r="ER217" s="22"/>
      <c r="ES217" s="22"/>
      <c r="ET217" s="22"/>
      <c r="EU217" s="22"/>
      <c r="EV217" s="22"/>
      <c r="EW217" s="22"/>
      <c r="EX217" s="22"/>
      <c r="EY217" s="22"/>
      <c r="EZ217" s="22"/>
      <c r="FA217" s="22"/>
      <c r="FB217" s="22"/>
      <c r="FC217" s="22"/>
      <c r="FD217" s="22"/>
      <c r="FE217" s="22"/>
      <c r="FF217" s="22"/>
      <c r="FG217" s="22"/>
      <c r="FH217" s="22"/>
      <c r="FI217" s="22"/>
      <c r="FJ217" s="22"/>
      <c r="FK217" s="22"/>
      <c r="FL217" s="22"/>
      <c r="FM217" s="22"/>
      <c r="FN217" s="22"/>
      <c r="FO217" s="22"/>
      <c r="FP217" s="22"/>
      <c r="FQ217" s="22"/>
      <c r="FR217" s="22"/>
      <c r="FS217" s="22"/>
      <c r="FT217" s="22"/>
      <c r="FU217" s="22"/>
      <c r="FV217" s="22"/>
      <c r="FW217" s="22"/>
      <c r="FX217" s="22"/>
      <c r="FY217" s="22"/>
      <c r="FZ217" s="22"/>
      <c r="GA217" s="22"/>
      <c r="GB217" s="22"/>
      <c r="GC217" s="22"/>
      <c r="GD217" s="22"/>
      <c r="GE217" s="22"/>
      <c r="GF217" s="22"/>
      <c r="GG217" s="22"/>
      <c r="GH217" s="22"/>
      <c r="GI217" s="22"/>
      <c r="GJ217" s="22"/>
      <c r="GK217" s="22"/>
      <c r="GL217" s="22"/>
      <c r="GM217" s="22"/>
      <c r="GN217" s="22"/>
      <c r="GO217" s="22"/>
      <c r="GP217" s="22"/>
      <c r="GQ217" s="22"/>
      <c r="GR217" s="22"/>
      <c r="GS217" s="22"/>
      <c r="GT217" s="22"/>
      <c r="GU217" s="22"/>
      <c r="GV217" s="22"/>
      <c r="GW217" s="22"/>
      <c r="GX217" s="22"/>
      <c r="GY217" s="22"/>
      <c r="GZ217" s="22"/>
      <c r="HA217" s="22"/>
      <c r="HB217" s="22"/>
      <c r="HC217" s="22"/>
      <c r="HD217" s="22"/>
      <c r="HE217" s="22"/>
      <c r="HF217" s="22"/>
      <c r="HG217" s="22"/>
      <c r="HH217" s="22"/>
      <c r="HI217" s="22"/>
      <c r="HJ217" s="22"/>
      <c r="HK217" s="22"/>
      <c r="HL217" s="22"/>
      <c r="HM217" s="22"/>
      <c r="HN217" s="22"/>
      <c r="HO217" s="22"/>
      <c r="HP217" s="22"/>
      <c r="HQ217" s="22"/>
      <c r="HR217" s="22"/>
      <c r="HS217" s="22"/>
      <c r="HT217" s="22"/>
      <c r="HU217" s="22"/>
      <c r="HV217" s="22"/>
      <c r="HW217" s="22"/>
      <c r="HX217" s="22"/>
      <c r="HY217" s="22"/>
      <c r="HZ217" s="22"/>
      <c r="IA217" s="22"/>
      <c r="IB217" s="22"/>
      <c r="IC217" s="22"/>
      <c r="ID217" s="22"/>
      <c r="IE217" s="22"/>
      <c r="IF217" s="22"/>
    </row>
    <row r="218" spans="1:240" ht="63">
      <c r="A218" s="8" t="s">
        <v>326</v>
      </c>
      <c r="B218" s="16" t="s">
        <v>336</v>
      </c>
      <c r="C218" s="17">
        <v>170589.7</v>
      </c>
      <c r="D218" s="18">
        <v>189115.5</v>
      </c>
      <c r="E218" s="18">
        <v>196680.2</v>
      </c>
      <c r="F218" s="21"/>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c r="DL218" s="22"/>
      <c r="DM218" s="22"/>
      <c r="DN218" s="22"/>
      <c r="DO218" s="22"/>
      <c r="DP218" s="22"/>
      <c r="DQ218" s="22"/>
      <c r="DR218" s="22"/>
      <c r="DS218" s="22"/>
      <c r="DT218" s="22"/>
      <c r="DU218" s="22"/>
      <c r="DV218" s="22"/>
      <c r="DW218" s="22"/>
      <c r="DX218" s="22"/>
      <c r="DY218" s="22"/>
      <c r="DZ218" s="22"/>
      <c r="EA218" s="22"/>
      <c r="EB218" s="22"/>
      <c r="EC218" s="22"/>
      <c r="ED218" s="22"/>
      <c r="EE218" s="22"/>
      <c r="EF218" s="22"/>
      <c r="EG218" s="22"/>
      <c r="EH218" s="22"/>
      <c r="EI218" s="22"/>
      <c r="EJ218" s="22"/>
      <c r="EK218" s="22"/>
      <c r="EL218" s="22"/>
      <c r="EM218" s="22"/>
      <c r="EN218" s="22"/>
      <c r="EO218" s="22"/>
      <c r="EP218" s="22"/>
      <c r="EQ218" s="22"/>
      <c r="ER218" s="22"/>
      <c r="ES218" s="22"/>
      <c r="ET218" s="22"/>
      <c r="EU218" s="22"/>
      <c r="EV218" s="22"/>
      <c r="EW218" s="22"/>
      <c r="EX218" s="22"/>
      <c r="EY218" s="22"/>
      <c r="EZ218" s="22"/>
      <c r="FA218" s="22"/>
      <c r="FB218" s="22"/>
      <c r="FC218" s="22"/>
      <c r="FD218" s="22"/>
      <c r="FE218" s="22"/>
      <c r="FF218" s="22"/>
      <c r="FG218" s="22"/>
      <c r="FH218" s="22"/>
      <c r="FI218" s="22"/>
      <c r="FJ218" s="22"/>
      <c r="FK218" s="22"/>
      <c r="FL218" s="22"/>
      <c r="FM218" s="22"/>
      <c r="FN218" s="22"/>
      <c r="FO218" s="22"/>
      <c r="FP218" s="22"/>
      <c r="FQ218" s="22"/>
      <c r="FR218" s="22"/>
      <c r="FS218" s="22"/>
      <c r="FT218" s="22"/>
      <c r="FU218" s="22"/>
      <c r="FV218" s="22"/>
      <c r="FW218" s="22"/>
      <c r="FX218" s="22"/>
      <c r="FY218" s="22"/>
      <c r="FZ218" s="22"/>
      <c r="GA218" s="22"/>
      <c r="GB218" s="22"/>
      <c r="GC218" s="22"/>
      <c r="GD218" s="22"/>
      <c r="GE218" s="22"/>
      <c r="GF218" s="22"/>
      <c r="GG218" s="22"/>
      <c r="GH218" s="22"/>
      <c r="GI218" s="22"/>
      <c r="GJ218" s="22"/>
      <c r="GK218" s="22"/>
      <c r="GL218" s="22"/>
      <c r="GM218" s="22"/>
      <c r="GN218" s="22"/>
      <c r="GO218" s="22"/>
      <c r="GP218" s="22"/>
      <c r="GQ218" s="22"/>
      <c r="GR218" s="22"/>
      <c r="GS218" s="22"/>
      <c r="GT218" s="22"/>
      <c r="GU218" s="22"/>
      <c r="GV218" s="22"/>
      <c r="GW218" s="22"/>
      <c r="GX218" s="22"/>
      <c r="GY218" s="22"/>
      <c r="GZ218" s="22"/>
      <c r="HA218" s="22"/>
      <c r="HB218" s="22"/>
      <c r="HC218" s="22"/>
      <c r="HD218" s="22"/>
      <c r="HE218" s="22"/>
      <c r="HF218" s="22"/>
      <c r="HG218" s="22"/>
      <c r="HH218" s="22"/>
      <c r="HI218" s="22"/>
      <c r="HJ218" s="22"/>
      <c r="HK218" s="22"/>
      <c r="HL218" s="22"/>
      <c r="HM218" s="22"/>
      <c r="HN218" s="22"/>
      <c r="HO218" s="22"/>
      <c r="HP218" s="22"/>
      <c r="HQ218" s="22"/>
      <c r="HR218" s="22"/>
      <c r="HS218" s="22"/>
      <c r="HT218" s="22"/>
      <c r="HU218" s="22"/>
      <c r="HV218" s="22"/>
      <c r="HW218" s="22"/>
      <c r="HX218" s="22"/>
      <c r="HY218" s="22"/>
      <c r="HZ218" s="22"/>
      <c r="IA218" s="22"/>
      <c r="IB218" s="22"/>
      <c r="IC218" s="22"/>
      <c r="ID218" s="22"/>
      <c r="IE218" s="22"/>
      <c r="IF218" s="22"/>
    </row>
    <row r="219" spans="1:240" ht="63">
      <c r="A219" s="8" t="s">
        <v>326</v>
      </c>
      <c r="B219" s="16" t="s">
        <v>337</v>
      </c>
      <c r="C219" s="17">
        <v>125478</v>
      </c>
      <c r="D219" s="18">
        <v>136099.6</v>
      </c>
      <c r="E219" s="18">
        <v>141543.6</v>
      </c>
      <c r="F219" s="21"/>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c r="DL219" s="22"/>
      <c r="DM219" s="22"/>
      <c r="DN219" s="22"/>
      <c r="DO219" s="22"/>
      <c r="DP219" s="22"/>
      <c r="DQ219" s="22"/>
      <c r="DR219" s="22"/>
      <c r="DS219" s="22"/>
      <c r="DT219" s="22"/>
      <c r="DU219" s="22"/>
      <c r="DV219" s="22"/>
      <c r="DW219" s="22"/>
      <c r="DX219" s="22"/>
      <c r="DY219" s="22"/>
      <c r="DZ219" s="22"/>
      <c r="EA219" s="22"/>
      <c r="EB219" s="22"/>
      <c r="EC219" s="22"/>
      <c r="ED219" s="22"/>
      <c r="EE219" s="22"/>
      <c r="EF219" s="22"/>
      <c r="EG219" s="22"/>
      <c r="EH219" s="22"/>
      <c r="EI219" s="22"/>
      <c r="EJ219" s="22"/>
      <c r="EK219" s="22"/>
      <c r="EL219" s="22"/>
      <c r="EM219" s="22"/>
      <c r="EN219" s="22"/>
      <c r="EO219" s="22"/>
      <c r="EP219" s="22"/>
      <c r="EQ219" s="22"/>
      <c r="ER219" s="22"/>
      <c r="ES219" s="22"/>
      <c r="ET219" s="22"/>
      <c r="EU219" s="22"/>
      <c r="EV219" s="22"/>
      <c r="EW219" s="22"/>
      <c r="EX219" s="22"/>
      <c r="EY219" s="22"/>
      <c r="EZ219" s="22"/>
      <c r="FA219" s="22"/>
      <c r="FB219" s="22"/>
      <c r="FC219" s="22"/>
      <c r="FD219" s="22"/>
      <c r="FE219" s="22"/>
      <c r="FF219" s="22"/>
      <c r="FG219" s="22"/>
      <c r="FH219" s="22"/>
      <c r="FI219" s="22"/>
      <c r="FJ219" s="22"/>
      <c r="FK219" s="22"/>
      <c r="FL219" s="22"/>
      <c r="FM219" s="22"/>
      <c r="FN219" s="22"/>
      <c r="FO219" s="22"/>
      <c r="FP219" s="22"/>
      <c r="FQ219" s="22"/>
      <c r="FR219" s="22"/>
      <c r="FS219" s="22"/>
      <c r="FT219" s="22"/>
      <c r="FU219" s="22"/>
      <c r="FV219" s="22"/>
      <c r="FW219" s="22"/>
      <c r="FX219" s="22"/>
      <c r="FY219" s="22"/>
      <c r="FZ219" s="22"/>
      <c r="GA219" s="22"/>
      <c r="GB219" s="22"/>
      <c r="GC219" s="22"/>
      <c r="GD219" s="22"/>
      <c r="GE219" s="22"/>
      <c r="GF219" s="22"/>
      <c r="GG219" s="22"/>
      <c r="GH219" s="22"/>
      <c r="GI219" s="22"/>
      <c r="GJ219" s="22"/>
      <c r="GK219" s="22"/>
      <c r="GL219" s="22"/>
      <c r="GM219" s="22"/>
      <c r="GN219" s="22"/>
      <c r="GO219" s="22"/>
      <c r="GP219" s="22"/>
      <c r="GQ219" s="22"/>
      <c r="GR219" s="22"/>
      <c r="GS219" s="22"/>
      <c r="GT219" s="22"/>
      <c r="GU219" s="22"/>
      <c r="GV219" s="22"/>
      <c r="GW219" s="22"/>
      <c r="GX219" s="22"/>
      <c r="GY219" s="22"/>
      <c r="GZ219" s="22"/>
      <c r="HA219" s="22"/>
      <c r="HB219" s="22"/>
      <c r="HC219" s="22"/>
      <c r="HD219" s="22"/>
      <c r="HE219" s="22"/>
      <c r="HF219" s="22"/>
      <c r="HG219" s="22"/>
      <c r="HH219" s="22"/>
      <c r="HI219" s="22"/>
      <c r="HJ219" s="22"/>
      <c r="HK219" s="22"/>
      <c r="HL219" s="22"/>
      <c r="HM219" s="22"/>
      <c r="HN219" s="22"/>
      <c r="HO219" s="22"/>
      <c r="HP219" s="22"/>
      <c r="HQ219" s="22"/>
      <c r="HR219" s="22"/>
      <c r="HS219" s="22"/>
      <c r="HT219" s="22"/>
      <c r="HU219" s="22"/>
      <c r="HV219" s="22"/>
      <c r="HW219" s="22"/>
      <c r="HX219" s="22"/>
      <c r="HY219" s="22"/>
      <c r="HZ219" s="22"/>
      <c r="IA219" s="22"/>
      <c r="IB219" s="22"/>
      <c r="IC219" s="22"/>
      <c r="ID219" s="22"/>
      <c r="IE219" s="22"/>
      <c r="IF219" s="22"/>
    </row>
    <row r="220" spans="1:240" ht="78.75">
      <c r="A220" s="8" t="s">
        <v>326</v>
      </c>
      <c r="B220" s="16" t="s">
        <v>338</v>
      </c>
      <c r="C220" s="17">
        <v>0</v>
      </c>
      <c r="D220" s="18">
        <v>0</v>
      </c>
      <c r="E220" s="18">
        <v>0</v>
      </c>
      <c r="F220" s="21"/>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row>
    <row r="221" spans="1:240" ht="78.75">
      <c r="A221" s="8" t="s">
        <v>326</v>
      </c>
      <c r="B221" s="16" t="s">
        <v>339</v>
      </c>
      <c r="C221" s="17">
        <v>277.7</v>
      </c>
      <c r="D221" s="18">
        <v>333.5</v>
      </c>
      <c r="E221" s="18">
        <v>346.8</v>
      </c>
      <c r="F221" s="21"/>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c r="DM221" s="22"/>
      <c r="DN221" s="22"/>
      <c r="DO221" s="22"/>
      <c r="DP221" s="22"/>
      <c r="DQ221" s="22"/>
      <c r="DR221" s="22"/>
      <c r="DS221" s="22"/>
      <c r="DT221" s="22"/>
      <c r="DU221" s="22"/>
      <c r="DV221" s="22"/>
      <c r="DW221" s="22"/>
      <c r="DX221" s="22"/>
      <c r="DY221" s="22"/>
      <c r="DZ221" s="22"/>
      <c r="EA221" s="22"/>
      <c r="EB221" s="22"/>
      <c r="EC221" s="22"/>
      <c r="ED221" s="22"/>
      <c r="EE221" s="22"/>
      <c r="EF221" s="22"/>
      <c r="EG221" s="22"/>
      <c r="EH221" s="22"/>
      <c r="EI221" s="22"/>
      <c r="EJ221" s="22"/>
      <c r="EK221" s="22"/>
      <c r="EL221" s="22"/>
      <c r="EM221" s="22"/>
      <c r="EN221" s="22"/>
      <c r="EO221" s="22"/>
      <c r="EP221" s="22"/>
      <c r="EQ221" s="22"/>
      <c r="ER221" s="22"/>
      <c r="ES221" s="22"/>
      <c r="ET221" s="22"/>
      <c r="EU221" s="22"/>
      <c r="EV221" s="22"/>
      <c r="EW221" s="22"/>
      <c r="EX221" s="22"/>
      <c r="EY221" s="22"/>
      <c r="EZ221" s="22"/>
      <c r="FA221" s="22"/>
      <c r="FB221" s="22"/>
      <c r="FC221" s="22"/>
      <c r="FD221" s="22"/>
      <c r="FE221" s="22"/>
      <c r="FF221" s="22"/>
      <c r="FG221" s="22"/>
      <c r="FH221" s="22"/>
      <c r="FI221" s="22"/>
      <c r="FJ221" s="22"/>
      <c r="FK221" s="22"/>
      <c r="FL221" s="22"/>
      <c r="FM221" s="22"/>
      <c r="FN221" s="22"/>
      <c r="FO221" s="22"/>
      <c r="FP221" s="22"/>
      <c r="FQ221" s="22"/>
      <c r="FR221" s="22"/>
      <c r="FS221" s="22"/>
      <c r="FT221" s="22"/>
      <c r="FU221" s="22"/>
      <c r="FV221" s="22"/>
      <c r="FW221" s="22"/>
      <c r="FX221" s="22"/>
      <c r="FY221" s="22"/>
      <c r="FZ221" s="22"/>
      <c r="GA221" s="22"/>
      <c r="GB221" s="22"/>
      <c r="GC221" s="22"/>
      <c r="GD221" s="22"/>
      <c r="GE221" s="22"/>
      <c r="GF221" s="22"/>
      <c r="GG221" s="22"/>
      <c r="GH221" s="22"/>
      <c r="GI221" s="22"/>
      <c r="GJ221" s="22"/>
      <c r="GK221" s="22"/>
      <c r="GL221" s="22"/>
      <c r="GM221" s="22"/>
      <c r="GN221" s="22"/>
      <c r="GO221" s="22"/>
      <c r="GP221" s="22"/>
      <c r="GQ221" s="22"/>
      <c r="GR221" s="22"/>
      <c r="GS221" s="22"/>
      <c r="GT221" s="22"/>
      <c r="GU221" s="22"/>
      <c r="GV221" s="22"/>
      <c r="GW221" s="22"/>
      <c r="GX221" s="22"/>
      <c r="GY221" s="22"/>
      <c r="GZ221" s="22"/>
      <c r="HA221" s="22"/>
      <c r="HB221" s="22"/>
      <c r="HC221" s="22"/>
      <c r="HD221" s="22"/>
      <c r="HE221" s="22"/>
      <c r="HF221" s="22"/>
      <c r="HG221" s="22"/>
      <c r="HH221" s="22"/>
      <c r="HI221" s="22"/>
      <c r="HJ221" s="22"/>
      <c r="HK221" s="22"/>
      <c r="HL221" s="22"/>
      <c r="HM221" s="22"/>
      <c r="HN221" s="22"/>
      <c r="HO221" s="22"/>
      <c r="HP221" s="22"/>
      <c r="HQ221" s="22"/>
      <c r="HR221" s="22"/>
      <c r="HS221" s="22"/>
      <c r="HT221" s="22"/>
      <c r="HU221" s="22"/>
      <c r="HV221" s="22"/>
      <c r="HW221" s="22"/>
      <c r="HX221" s="22"/>
      <c r="HY221" s="22"/>
      <c r="HZ221" s="22"/>
      <c r="IA221" s="22"/>
      <c r="IB221" s="22"/>
      <c r="IC221" s="22"/>
      <c r="ID221" s="22"/>
      <c r="IE221" s="22"/>
      <c r="IF221" s="22"/>
    </row>
    <row r="222" spans="1:240" ht="78.75">
      <c r="A222" s="8" t="s">
        <v>326</v>
      </c>
      <c r="B222" s="16" t="s">
        <v>340</v>
      </c>
      <c r="C222" s="17">
        <v>13.8</v>
      </c>
      <c r="D222" s="18">
        <v>24.6</v>
      </c>
      <c r="E222" s="18">
        <v>24.6</v>
      </c>
      <c r="F222" s="21"/>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c r="DL222" s="22"/>
      <c r="DM222" s="22"/>
      <c r="DN222" s="22"/>
      <c r="DO222" s="22"/>
      <c r="DP222" s="22"/>
      <c r="DQ222" s="22"/>
      <c r="DR222" s="22"/>
      <c r="DS222" s="22"/>
      <c r="DT222" s="22"/>
      <c r="DU222" s="22"/>
      <c r="DV222" s="22"/>
      <c r="DW222" s="22"/>
      <c r="DX222" s="22"/>
      <c r="DY222" s="22"/>
      <c r="DZ222" s="22"/>
      <c r="EA222" s="22"/>
      <c r="EB222" s="22"/>
      <c r="EC222" s="22"/>
      <c r="ED222" s="22"/>
      <c r="EE222" s="22"/>
      <c r="EF222" s="22"/>
      <c r="EG222" s="22"/>
      <c r="EH222" s="22"/>
      <c r="EI222" s="22"/>
      <c r="EJ222" s="22"/>
      <c r="EK222" s="22"/>
      <c r="EL222" s="22"/>
      <c r="EM222" s="22"/>
      <c r="EN222" s="22"/>
      <c r="EO222" s="22"/>
      <c r="EP222" s="22"/>
      <c r="EQ222" s="22"/>
      <c r="ER222" s="22"/>
      <c r="ES222" s="22"/>
      <c r="ET222" s="22"/>
      <c r="EU222" s="22"/>
      <c r="EV222" s="22"/>
      <c r="EW222" s="22"/>
      <c r="EX222" s="22"/>
      <c r="EY222" s="22"/>
      <c r="EZ222" s="22"/>
      <c r="FA222" s="22"/>
      <c r="FB222" s="22"/>
      <c r="FC222" s="22"/>
      <c r="FD222" s="22"/>
      <c r="FE222" s="22"/>
      <c r="FF222" s="22"/>
      <c r="FG222" s="22"/>
      <c r="FH222" s="22"/>
      <c r="FI222" s="22"/>
      <c r="FJ222" s="22"/>
      <c r="FK222" s="22"/>
      <c r="FL222" s="22"/>
      <c r="FM222" s="22"/>
      <c r="FN222" s="22"/>
      <c r="FO222" s="22"/>
      <c r="FP222" s="22"/>
      <c r="FQ222" s="22"/>
      <c r="FR222" s="22"/>
      <c r="FS222" s="22"/>
      <c r="FT222" s="22"/>
      <c r="FU222" s="22"/>
      <c r="FV222" s="22"/>
      <c r="FW222" s="22"/>
      <c r="FX222" s="22"/>
      <c r="FY222" s="22"/>
      <c r="FZ222" s="22"/>
      <c r="GA222" s="22"/>
      <c r="GB222" s="22"/>
      <c r="GC222" s="22"/>
      <c r="GD222" s="22"/>
      <c r="GE222" s="22"/>
      <c r="GF222" s="22"/>
      <c r="GG222" s="22"/>
      <c r="GH222" s="22"/>
      <c r="GI222" s="22"/>
      <c r="GJ222" s="22"/>
      <c r="GK222" s="22"/>
      <c r="GL222" s="22"/>
      <c r="GM222" s="22"/>
      <c r="GN222" s="22"/>
      <c r="GO222" s="22"/>
      <c r="GP222" s="22"/>
      <c r="GQ222" s="22"/>
      <c r="GR222" s="22"/>
      <c r="GS222" s="22"/>
      <c r="GT222" s="22"/>
      <c r="GU222" s="22"/>
      <c r="GV222" s="22"/>
      <c r="GW222" s="22"/>
      <c r="GX222" s="22"/>
      <c r="GY222" s="22"/>
      <c r="GZ222" s="22"/>
      <c r="HA222" s="22"/>
      <c r="HB222" s="22"/>
      <c r="HC222" s="22"/>
      <c r="HD222" s="22"/>
      <c r="HE222" s="22"/>
      <c r="HF222" s="22"/>
      <c r="HG222" s="22"/>
      <c r="HH222" s="22"/>
      <c r="HI222" s="22"/>
      <c r="HJ222" s="22"/>
      <c r="HK222" s="22"/>
      <c r="HL222" s="22"/>
      <c r="HM222" s="22"/>
      <c r="HN222" s="22"/>
      <c r="HO222" s="22"/>
      <c r="HP222" s="22"/>
      <c r="HQ222" s="22"/>
      <c r="HR222" s="22"/>
      <c r="HS222" s="22"/>
      <c r="HT222" s="22"/>
      <c r="HU222" s="22"/>
      <c r="HV222" s="22"/>
      <c r="HW222" s="22"/>
      <c r="HX222" s="22"/>
      <c r="HY222" s="22"/>
      <c r="HZ222" s="22"/>
      <c r="IA222" s="22"/>
      <c r="IB222" s="22"/>
      <c r="IC222" s="22"/>
      <c r="ID222" s="22"/>
      <c r="IE222" s="22"/>
      <c r="IF222" s="22"/>
    </row>
    <row r="223" spans="1:240" ht="141.75">
      <c r="A223" s="8" t="s">
        <v>326</v>
      </c>
      <c r="B223" s="16" t="s">
        <v>341</v>
      </c>
      <c r="C223" s="17">
        <v>156</v>
      </c>
      <c r="D223" s="18">
        <v>111</v>
      </c>
      <c r="E223" s="18">
        <v>111</v>
      </c>
      <c r="F223" s="21"/>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c r="DL223" s="22"/>
      <c r="DM223" s="22"/>
      <c r="DN223" s="22"/>
      <c r="DO223" s="22"/>
      <c r="DP223" s="22"/>
      <c r="DQ223" s="22"/>
      <c r="DR223" s="22"/>
      <c r="DS223" s="22"/>
      <c r="DT223" s="22"/>
      <c r="DU223" s="22"/>
      <c r="DV223" s="22"/>
      <c r="DW223" s="22"/>
      <c r="DX223" s="22"/>
      <c r="DY223" s="22"/>
      <c r="DZ223" s="22"/>
      <c r="EA223" s="22"/>
      <c r="EB223" s="22"/>
      <c r="EC223" s="22"/>
      <c r="ED223" s="22"/>
      <c r="EE223" s="22"/>
      <c r="EF223" s="22"/>
      <c r="EG223" s="22"/>
      <c r="EH223" s="22"/>
      <c r="EI223" s="22"/>
      <c r="EJ223" s="22"/>
      <c r="EK223" s="22"/>
      <c r="EL223" s="22"/>
      <c r="EM223" s="22"/>
      <c r="EN223" s="22"/>
      <c r="EO223" s="22"/>
      <c r="EP223" s="22"/>
      <c r="EQ223" s="22"/>
      <c r="ER223" s="22"/>
      <c r="ES223" s="22"/>
      <c r="ET223" s="22"/>
      <c r="EU223" s="22"/>
      <c r="EV223" s="22"/>
      <c r="EW223" s="22"/>
      <c r="EX223" s="22"/>
      <c r="EY223" s="22"/>
      <c r="EZ223" s="22"/>
      <c r="FA223" s="22"/>
      <c r="FB223" s="22"/>
      <c r="FC223" s="22"/>
      <c r="FD223" s="22"/>
      <c r="FE223" s="22"/>
      <c r="FF223" s="22"/>
      <c r="FG223" s="22"/>
      <c r="FH223" s="22"/>
      <c r="FI223" s="22"/>
      <c r="FJ223" s="22"/>
      <c r="FK223" s="22"/>
      <c r="FL223" s="22"/>
      <c r="FM223" s="22"/>
      <c r="FN223" s="22"/>
      <c r="FO223" s="22"/>
      <c r="FP223" s="22"/>
      <c r="FQ223" s="22"/>
      <c r="FR223" s="22"/>
      <c r="FS223" s="22"/>
      <c r="FT223" s="22"/>
      <c r="FU223" s="22"/>
      <c r="FV223" s="22"/>
      <c r="FW223" s="22"/>
      <c r="FX223" s="22"/>
      <c r="FY223" s="22"/>
      <c r="FZ223" s="22"/>
      <c r="GA223" s="22"/>
      <c r="GB223" s="22"/>
      <c r="GC223" s="22"/>
      <c r="GD223" s="22"/>
      <c r="GE223" s="22"/>
      <c r="GF223" s="22"/>
      <c r="GG223" s="22"/>
      <c r="GH223" s="22"/>
      <c r="GI223" s="22"/>
      <c r="GJ223" s="22"/>
      <c r="GK223" s="22"/>
      <c r="GL223" s="22"/>
      <c r="GM223" s="22"/>
      <c r="GN223" s="22"/>
      <c r="GO223" s="22"/>
      <c r="GP223" s="22"/>
      <c r="GQ223" s="22"/>
      <c r="GR223" s="22"/>
      <c r="GS223" s="22"/>
      <c r="GT223" s="22"/>
      <c r="GU223" s="22"/>
      <c r="GV223" s="22"/>
      <c r="GW223" s="22"/>
      <c r="GX223" s="22"/>
      <c r="GY223" s="22"/>
      <c r="GZ223" s="22"/>
      <c r="HA223" s="22"/>
      <c r="HB223" s="22"/>
      <c r="HC223" s="22"/>
      <c r="HD223" s="22"/>
      <c r="HE223" s="22"/>
      <c r="HF223" s="22"/>
      <c r="HG223" s="22"/>
      <c r="HH223" s="22"/>
      <c r="HI223" s="22"/>
      <c r="HJ223" s="22"/>
      <c r="HK223" s="22"/>
      <c r="HL223" s="22"/>
      <c r="HM223" s="22"/>
      <c r="HN223" s="22"/>
      <c r="HO223" s="22"/>
      <c r="HP223" s="22"/>
      <c r="HQ223" s="22"/>
      <c r="HR223" s="22"/>
      <c r="HS223" s="22"/>
      <c r="HT223" s="22"/>
      <c r="HU223" s="22"/>
      <c r="HV223" s="22"/>
      <c r="HW223" s="22"/>
      <c r="HX223" s="22"/>
      <c r="HY223" s="22"/>
      <c r="HZ223" s="22"/>
      <c r="IA223" s="22"/>
      <c r="IB223" s="22"/>
      <c r="IC223" s="22"/>
      <c r="ID223" s="22"/>
      <c r="IE223" s="22"/>
      <c r="IF223" s="22"/>
    </row>
    <row r="224" spans="1:240" ht="189">
      <c r="A224" s="8" t="s">
        <v>326</v>
      </c>
      <c r="B224" s="16" t="s">
        <v>342</v>
      </c>
      <c r="C224" s="17">
        <v>924.8</v>
      </c>
      <c r="D224" s="18">
        <v>924.8</v>
      </c>
      <c r="E224" s="18">
        <v>924.8</v>
      </c>
      <c r="F224" s="21"/>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c r="DM224" s="22"/>
      <c r="DN224" s="22"/>
      <c r="DO224" s="22"/>
      <c r="DP224" s="22"/>
      <c r="DQ224" s="22"/>
      <c r="DR224" s="22"/>
      <c r="DS224" s="22"/>
      <c r="DT224" s="22"/>
      <c r="DU224" s="22"/>
      <c r="DV224" s="22"/>
      <c r="DW224" s="22"/>
      <c r="DX224" s="22"/>
      <c r="DY224" s="22"/>
      <c r="DZ224" s="22"/>
      <c r="EA224" s="22"/>
      <c r="EB224" s="22"/>
      <c r="EC224" s="22"/>
      <c r="ED224" s="22"/>
      <c r="EE224" s="22"/>
      <c r="EF224" s="22"/>
      <c r="EG224" s="22"/>
      <c r="EH224" s="22"/>
      <c r="EI224" s="22"/>
      <c r="EJ224" s="22"/>
      <c r="EK224" s="22"/>
      <c r="EL224" s="22"/>
      <c r="EM224" s="22"/>
      <c r="EN224" s="22"/>
      <c r="EO224" s="22"/>
      <c r="EP224" s="22"/>
      <c r="EQ224" s="22"/>
      <c r="ER224" s="22"/>
      <c r="ES224" s="22"/>
      <c r="ET224" s="22"/>
      <c r="EU224" s="22"/>
      <c r="EV224" s="22"/>
      <c r="EW224" s="22"/>
      <c r="EX224" s="22"/>
      <c r="EY224" s="22"/>
      <c r="EZ224" s="22"/>
      <c r="FA224" s="22"/>
      <c r="FB224" s="22"/>
      <c r="FC224" s="22"/>
      <c r="FD224" s="22"/>
      <c r="FE224" s="22"/>
      <c r="FF224" s="22"/>
      <c r="FG224" s="22"/>
      <c r="FH224" s="22"/>
      <c r="FI224" s="22"/>
      <c r="FJ224" s="22"/>
      <c r="FK224" s="22"/>
      <c r="FL224" s="22"/>
      <c r="FM224" s="22"/>
      <c r="FN224" s="22"/>
      <c r="FO224" s="22"/>
      <c r="FP224" s="22"/>
      <c r="FQ224" s="22"/>
      <c r="FR224" s="22"/>
      <c r="FS224" s="22"/>
      <c r="FT224" s="22"/>
      <c r="FU224" s="22"/>
      <c r="FV224" s="22"/>
      <c r="FW224" s="22"/>
      <c r="FX224" s="22"/>
      <c r="FY224" s="22"/>
      <c r="FZ224" s="22"/>
      <c r="GA224" s="22"/>
      <c r="GB224" s="22"/>
      <c r="GC224" s="22"/>
      <c r="GD224" s="22"/>
      <c r="GE224" s="22"/>
      <c r="GF224" s="22"/>
      <c r="GG224" s="22"/>
      <c r="GH224" s="22"/>
      <c r="GI224" s="22"/>
      <c r="GJ224" s="22"/>
      <c r="GK224" s="22"/>
      <c r="GL224" s="22"/>
      <c r="GM224" s="22"/>
      <c r="GN224" s="22"/>
      <c r="GO224" s="22"/>
      <c r="GP224" s="22"/>
      <c r="GQ224" s="22"/>
      <c r="GR224" s="22"/>
      <c r="GS224" s="22"/>
      <c r="GT224" s="22"/>
      <c r="GU224" s="22"/>
      <c r="GV224" s="22"/>
      <c r="GW224" s="22"/>
      <c r="GX224" s="22"/>
      <c r="GY224" s="22"/>
      <c r="GZ224" s="22"/>
      <c r="HA224" s="22"/>
      <c r="HB224" s="22"/>
      <c r="HC224" s="22"/>
      <c r="HD224" s="22"/>
      <c r="HE224" s="22"/>
      <c r="HF224" s="22"/>
      <c r="HG224" s="22"/>
      <c r="HH224" s="22"/>
      <c r="HI224" s="22"/>
      <c r="HJ224" s="22"/>
      <c r="HK224" s="22"/>
      <c r="HL224" s="22"/>
      <c r="HM224" s="22"/>
      <c r="HN224" s="22"/>
      <c r="HO224" s="22"/>
      <c r="HP224" s="22"/>
      <c r="HQ224" s="22"/>
      <c r="HR224" s="22"/>
      <c r="HS224" s="22"/>
      <c r="HT224" s="22"/>
      <c r="HU224" s="22"/>
      <c r="HV224" s="22"/>
      <c r="HW224" s="22"/>
      <c r="HX224" s="22"/>
      <c r="HY224" s="22"/>
      <c r="HZ224" s="22"/>
      <c r="IA224" s="22"/>
      <c r="IB224" s="22"/>
      <c r="IC224" s="22"/>
      <c r="ID224" s="22"/>
      <c r="IE224" s="22"/>
      <c r="IF224" s="22"/>
    </row>
    <row r="225" spans="1:5" ht="63">
      <c r="A225" s="8" t="s">
        <v>326</v>
      </c>
      <c r="B225" s="61" t="s">
        <v>343</v>
      </c>
      <c r="C225" s="17">
        <v>139.5</v>
      </c>
      <c r="D225" s="18">
        <v>145</v>
      </c>
      <c r="E225" s="18">
        <v>145</v>
      </c>
    </row>
    <row r="226" spans="1:5" ht="94.5">
      <c r="A226" s="8" t="s">
        <v>326</v>
      </c>
      <c r="B226" s="61" t="s">
        <v>344</v>
      </c>
      <c r="C226" s="17">
        <v>14622.4</v>
      </c>
      <c r="D226" s="18">
        <v>19331.099999999999</v>
      </c>
      <c r="E226" s="18">
        <v>18639.099999999999</v>
      </c>
    </row>
    <row r="227" spans="1:5" ht="126">
      <c r="A227" s="8" t="s">
        <v>345</v>
      </c>
      <c r="B227" s="16" t="s">
        <v>346</v>
      </c>
      <c r="C227" s="17">
        <v>1077.5</v>
      </c>
      <c r="D227" s="17">
        <v>3287.2</v>
      </c>
      <c r="E227" s="17">
        <v>3287.2</v>
      </c>
    </row>
    <row r="228" spans="1:5" ht="110.25">
      <c r="A228" s="8" t="s">
        <v>345</v>
      </c>
      <c r="B228" s="16" t="s">
        <v>347</v>
      </c>
      <c r="C228" s="17">
        <v>4876.2</v>
      </c>
      <c r="D228" s="17">
        <v>4814.1000000000004</v>
      </c>
      <c r="E228" s="17">
        <v>4828.7</v>
      </c>
    </row>
    <row r="229" spans="1:5" ht="126">
      <c r="A229" s="8" t="s">
        <v>345</v>
      </c>
      <c r="B229" s="16" t="s">
        <v>348</v>
      </c>
      <c r="C229" s="62">
        <v>61523.8</v>
      </c>
      <c r="D229" s="62">
        <v>61371.6</v>
      </c>
      <c r="E229" s="17">
        <v>61376.7</v>
      </c>
    </row>
    <row r="230" spans="1:5" ht="94.5">
      <c r="A230" s="8" t="s">
        <v>345</v>
      </c>
      <c r="B230" s="16" t="s">
        <v>349</v>
      </c>
      <c r="C230" s="17">
        <v>1076323</v>
      </c>
      <c r="D230" s="17">
        <v>978820.3</v>
      </c>
      <c r="E230" s="17">
        <v>979649.2</v>
      </c>
    </row>
    <row r="231" spans="1:5" ht="63">
      <c r="A231" s="8" t="s">
        <v>345</v>
      </c>
      <c r="B231" s="16" t="s">
        <v>350</v>
      </c>
      <c r="C231" s="17">
        <v>696139.5</v>
      </c>
      <c r="D231" s="17">
        <v>670431.1</v>
      </c>
      <c r="E231" s="17">
        <v>671058.4</v>
      </c>
    </row>
    <row r="232" spans="1:5" ht="126">
      <c r="A232" s="8" t="s">
        <v>345</v>
      </c>
      <c r="B232" s="16" t="s">
        <v>351</v>
      </c>
      <c r="C232" s="17">
        <v>36520.199999999997</v>
      </c>
      <c r="D232" s="17">
        <v>33081</v>
      </c>
      <c r="E232" s="17">
        <v>33081</v>
      </c>
    </row>
    <row r="233" spans="1:5" ht="141.75">
      <c r="A233" s="8" t="s">
        <v>345</v>
      </c>
      <c r="B233" s="16" t="s">
        <v>352</v>
      </c>
      <c r="C233" s="17">
        <v>2027.9</v>
      </c>
      <c r="D233" s="17">
        <v>0</v>
      </c>
      <c r="E233" s="17">
        <v>0</v>
      </c>
    </row>
    <row r="234" spans="1:5" ht="47.25">
      <c r="A234" s="8" t="s">
        <v>353</v>
      </c>
      <c r="B234" s="16" t="s">
        <v>354</v>
      </c>
      <c r="C234" s="17">
        <v>104452</v>
      </c>
      <c r="D234" s="18">
        <v>104864.3</v>
      </c>
      <c r="E234" s="18">
        <v>106161.7</v>
      </c>
    </row>
    <row r="235" spans="1:5" ht="78.75">
      <c r="A235" s="8" t="s">
        <v>355</v>
      </c>
      <c r="B235" s="16" t="s">
        <v>356</v>
      </c>
      <c r="C235" s="17">
        <v>27059.1</v>
      </c>
      <c r="D235" s="17">
        <v>28059.1</v>
      </c>
      <c r="E235" s="17">
        <v>28059.1</v>
      </c>
    </row>
    <row r="236" spans="1:5" ht="63">
      <c r="A236" s="8" t="s">
        <v>357</v>
      </c>
      <c r="B236" s="16" t="s">
        <v>358</v>
      </c>
      <c r="C236" s="17">
        <v>16449.599999999999</v>
      </c>
      <c r="D236" s="17">
        <v>39590.400000000001</v>
      </c>
      <c r="E236" s="17">
        <v>51863.6</v>
      </c>
    </row>
    <row r="237" spans="1:5" ht="63">
      <c r="A237" s="8" t="s">
        <v>359</v>
      </c>
      <c r="B237" s="16" t="s">
        <v>360</v>
      </c>
      <c r="C237" s="17">
        <v>3</v>
      </c>
      <c r="D237" s="18">
        <v>3.1</v>
      </c>
      <c r="E237" s="18">
        <v>2.8</v>
      </c>
    </row>
    <row r="238" spans="1:5" ht="63">
      <c r="A238" s="8" t="s">
        <v>361</v>
      </c>
      <c r="B238" s="16" t="s">
        <v>362</v>
      </c>
      <c r="C238" s="17">
        <v>16602.2</v>
      </c>
      <c r="D238" s="18">
        <v>17578.8</v>
      </c>
      <c r="E238" s="18">
        <v>18282</v>
      </c>
    </row>
    <row r="239" spans="1:5" ht="31.5">
      <c r="A239" s="8" t="s">
        <v>363</v>
      </c>
      <c r="B239" s="16" t="s">
        <v>364</v>
      </c>
      <c r="C239" s="17">
        <v>100852.3</v>
      </c>
      <c r="D239" s="18">
        <v>100842</v>
      </c>
      <c r="E239" s="18">
        <v>100842</v>
      </c>
    </row>
    <row r="240" spans="1:5" ht="47.25">
      <c r="A240" s="8" t="s">
        <v>365</v>
      </c>
      <c r="B240" s="16" t="s">
        <v>366</v>
      </c>
      <c r="C240" s="17">
        <v>17904</v>
      </c>
      <c r="D240" s="18">
        <v>17911.5</v>
      </c>
      <c r="E240" s="18">
        <v>17792.3</v>
      </c>
    </row>
    <row r="241" spans="1:5" ht="31.5">
      <c r="A241" s="8" t="s">
        <v>367</v>
      </c>
      <c r="B241" s="16" t="s">
        <v>368</v>
      </c>
      <c r="C241" s="17">
        <v>5276.3</v>
      </c>
      <c r="D241" s="18">
        <v>4929</v>
      </c>
      <c r="E241" s="18">
        <v>5153.7</v>
      </c>
    </row>
    <row r="242" spans="1:5" ht="189">
      <c r="A242" s="63" t="s">
        <v>369</v>
      </c>
      <c r="B242" s="16" t="s">
        <v>325</v>
      </c>
      <c r="C242" s="17">
        <v>0</v>
      </c>
      <c r="D242" s="18">
        <v>0</v>
      </c>
      <c r="E242" s="18">
        <v>0</v>
      </c>
    </row>
    <row r="243" spans="1:5" ht="47.25">
      <c r="A243" s="63" t="s">
        <v>369</v>
      </c>
      <c r="B243" s="61" t="s">
        <v>370</v>
      </c>
      <c r="C243" s="17">
        <v>161.30000000000001</v>
      </c>
      <c r="D243" s="17">
        <v>161.30000000000001</v>
      </c>
      <c r="E243" s="17">
        <v>161.30000000000001</v>
      </c>
    </row>
    <row r="244" spans="1:5" ht="15.75">
      <c r="A244" s="9" t="s">
        <v>371</v>
      </c>
      <c r="B244" s="10" t="s">
        <v>372</v>
      </c>
      <c r="C244" s="11">
        <f>SUM(C245:C256)</f>
        <v>222390.6</v>
      </c>
      <c r="D244" s="11">
        <f>SUM(D245:D253)</f>
        <v>89356.5</v>
      </c>
      <c r="E244" s="11">
        <f>SUM(E245:E253)</f>
        <v>89760.7</v>
      </c>
    </row>
    <row r="245" spans="1:5" ht="78.75">
      <c r="A245" s="8" t="s">
        <v>373</v>
      </c>
      <c r="B245" s="61" t="s">
        <v>374</v>
      </c>
      <c r="C245" s="17">
        <v>8664.1</v>
      </c>
      <c r="D245" s="17">
        <v>8541</v>
      </c>
      <c r="E245" s="17">
        <v>8541</v>
      </c>
    </row>
    <row r="246" spans="1:5" ht="63">
      <c r="A246" s="8" t="s">
        <v>375</v>
      </c>
      <c r="B246" s="61" t="s">
        <v>376</v>
      </c>
      <c r="C246" s="17">
        <v>82189.399999999994</v>
      </c>
      <c r="D246" s="18">
        <v>80133.5</v>
      </c>
      <c r="E246" s="18">
        <v>80133.5</v>
      </c>
    </row>
    <row r="247" spans="1:5" ht="31.5">
      <c r="A247" s="8" t="s">
        <v>377</v>
      </c>
      <c r="B247" s="61" t="s">
        <v>378</v>
      </c>
      <c r="C247" s="17">
        <v>2500</v>
      </c>
      <c r="D247" s="18">
        <v>0</v>
      </c>
      <c r="E247" s="18">
        <v>0</v>
      </c>
    </row>
    <row r="248" spans="1:5" ht="47.25">
      <c r="A248" s="8" t="s">
        <v>379</v>
      </c>
      <c r="B248" s="61" t="s">
        <v>380</v>
      </c>
      <c r="C248" s="17">
        <v>682</v>
      </c>
      <c r="D248" s="18">
        <v>682</v>
      </c>
      <c r="E248" s="18">
        <v>682</v>
      </c>
    </row>
    <row r="249" spans="1:5" ht="63">
      <c r="A249" s="8" t="s">
        <v>379</v>
      </c>
      <c r="B249" s="61" t="s">
        <v>381</v>
      </c>
      <c r="C249" s="17">
        <v>2000</v>
      </c>
      <c r="D249" s="18">
        <v>0</v>
      </c>
      <c r="E249" s="18">
        <v>0</v>
      </c>
    </row>
    <row r="250" spans="1:5" ht="47.25">
      <c r="A250" s="8" t="s">
        <v>379</v>
      </c>
      <c r="B250" s="61" t="s">
        <v>382</v>
      </c>
      <c r="C250" s="17">
        <v>3106.5</v>
      </c>
      <c r="D250" s="18">
        <v>0</v>
      </c>
      <c r="E250" s="18">
        <v>0</v>
      </c>
    </row>
    <row r="251" spans="1:5" ht="47.25">
      <c r="A251" s="8" t="s">
        <v>379</v>
      </c>
      <c r="B251" s="61" t="s">
        <v>383</v>
      </c>
      <c r="C251" s="17">
        <v>1850.2</v>
      </c>
      <c r="D251" s="18">
        <v>0</v>
      </c>
      <c r="E251" s="18">
        <v>0</v>
      </c>
    </row>
    <row r="252" spans="1:5" ht="47.25">
      <c r="A252" s="8" t="s">
        <v>379</v>
      </c>
      <c r="B252" s="61" t="s">
        <v>384</v>
      </c>
      <c r="C252" s="17">
        <v>120000</v>
      </c>
      <c r="D252" s="18">
        <v>0</v>
      </c>
      <c r="E252" s="18">
        <v>0</v>
      </c>
    </row>
    <row r="253" spans="1:5" ht="47.25">
      <c r="A253" s="8" t="s">
        <v>379</v>
      </c>
      <c r="B253" s="61" t="s">
        <v>385</v>
      </c>
      <c r="C253" s="17">
        <v>0</v>
      </c>
      <c r="D253" s="18">
        <v>0</v>
      </c>
      <c r="E253" s="18">
        <v>404.2</v>
      </c>
    </row>
    <row r="254" spans="1:5" ht="47.25">
      <c r="A254" s="8" t="s">
        <v>386</v>
      </c>
      <c r="B254" s="61" t="s">
        <v>387</v>
      </c>
      <c r="C254" s="17">
        <v>453.3</v>
      </c>
      <c r="D254" s="18">
        <v>0</v>
      </c>
      <c r="E254" s="18">
        <v>0</v>
      </c>
    </row>
    <row r="255" spans="1:5" ht="47.25">
      <c r="A255" s="8" t="s">
        <v>386</v>
      </c>
      <c r="B255" s="61" t="s">
        <v>388</v>
      </c>
      <c r="C255" s="17">
        <v>615.1</v>
      </c>
      <c r="D255" s="18">
        <v>0</v>
      </c>
      <c r="E255" s="18">
        <v>0</v>
      </c>
    </row>
    <row r="256" spans="1:5" ht="110.25">
      <c r="A256" s="8" t="s">
        <v>389</v>
      </c>
      <c r="B256" s="61" t="s">
        <v>390</v>
      </c>
      <c r="C256" s="17">
        <v>330</v>
      </c>
      <c r="D256" s="18">
        <v>0</v>
      </c>
      <c r="E256" s="18">
        <v>0</v>
      </c>
    </row>
    <row r="257" spans="1:14" ht="31.5">
      <c r="A257" s="9" t="s">
        <v>391</v>
      </c>
      <c r="B257" s="10" t="s">
        <v>392</v>
      </c>
      <c r="C257" s="11">
        <f t="shared" ref="C257" si="2">SUM(C258:C261)</f>
        <v>2466.5</v>
      </c>
      <c r="D257" s="11">
        <v>0</v>
      </c>
      <c r="E257" s="11">
        <v>0</v>
      </c>
    </row>
    <row r="258" spans="1:14" ht="31.5">
      <c r="A258" s="19" t="s">
        <v>393</v>
      </c>
      <c r="B258" s="16" t="s">
        <v>394</v>
      </c>
      <c r="C258" s="17">
        <v>1500</v>
      </c>
      <c r="D258" s="17">
        <v>0</v>
      </c>
      <c r="E258" s="17">
        <v>0</v>
      </c>
    </row>
    <row r="259" spans="1:14" ht="47.25">
      <c r="A259" s="19" t="s">
        <v>395</v>
      </c>
      <c r="B259" s="16" t="s">
        <v>396</v>
      </c>
      <c r="C259" s="17">
        <v>276</v>
      </c>
      <c r="D259" s="17">
        <v>0</v>
      </c>
      <c r="E259" s="17">
        <v>0</v>
      </c>
    </row>
    <row r="260" spans="1:14" ht="47.25">
      <c r="A260" s="19" t="s">
        <v>397</v>
      </c>
      <c r="B260" s="16" t="s">
        <v>396</v>
      </c>
      <c r="C260" s="17">
        <v>605</v>
      </c>
      <c r="D260" s="17">
        <v>0</v>
      </c>
      <c r="E260" s="17">
        <v>0</v>
      </c>
    </row>
    <row r="261" spans="1:14" ht="47.25">
      <c r="A261" s="19" t="s">
        <v>398</v>
      </c>
      <c r="B261" s="16" t="s">
        <v>396</v>
      </c>
      <c r="C261" s="17">
        <v>85.5</v>
      </c>
      <c r="D261" s="17">
        <v>0</v>
      </c>
      <c r="E261" s="17">
        <v>0</v>
      </c>
    </row>
    <row r="262" spans="1:14" ht="15.75">
      <c r="A262" s="9" t="s">
        <v>399</v>
      </c>
      <c r="B262" s="10" t="s">
        <v>400</v>
      </c>
      <c r="C262" s="41">
        <f>SUM(C263:C266)</f>
        <v>263.70000000000005</v>
      </c>
      <c r="D262" s="41">
        <v>0</v>
      </c>
      <c r="E262" s="41">
        <v>0</v>
      </c>
    </row>
    <row r="263" spans="1:14" ht="47.25">
      <c r="A263" s="19" t="s">
        <v>401</v>
      </c>
      <c r="B263" s="16" t="s">
        <v>402</v>
      </c>
      <c r="C263" s="18">
        <v>0</v>
      </c>
      <c r="D263" s="18">
        <v>0</v>
      </c>
      <c r="E263" s="18">
        <v>0</v>
      </c>
    </row>
    <row r="264" spans="1:14" ht="47.25">
      <c r="A264" s="19" t="s">
        <v>403</v>
      </c>
      <c r="B264" s="16" t="s">
        <v>402</v>
      </c>
      <c r="C264" s="18">
        <v>91.1</v>
      </c>
      <c r="D264" s="18">
        <v>0</v>
      </c>
      <c r="E264" s="18">
        <v>0</v>
      </c>
    </row>
    <row r="265" spans="1:14" ht="47.25">
      <c r="A265" s="19" t="s">
        <v>404</v>
      </c>
      <c r="B265" s="16" t="s">
        <v>402</v>
      </c>
      <c r="C265" s="18">
        <v>171.5</v>
      </c>
      <c r="D265" s="18">
        <v>0</v>
      </c>
      <c r="E265" s="18">
        <v>0</v>
      </c>
    </row>
    <row r="266" spans="1:14" ht="47.25">
      <c r="A266" s="19" t="s">
        <v>405</v>
      </c>
      <c r="B266" s="16" t="s">
        <v>402</v>
      </c>
      <c r="C266" s="18">
        <v>1.1000000000000001</v>
      </c>
      <c r="D266" s="18">
        <v>0</v>
      </c>
      <c r="E266" s="18">
        <v>0</v>
      </c>
    </row>
    <row r="267" spans="1:14" ht="15.75">
      <c r="A267" s="9" t="s">
        <v>406</v>
      </c>
      <c r="B267" s="10" t="s">
        <v>407</v>
      </c>
      <c r="C267" s="11">
        <f>C136+C257+C262</f>
        <v>5231884.9000000004</v>
      </c>
      <c r="D267" s="11">
        <f>D136+D257+D262</f>
        <v>3991394.5</v>
      </c>
      <c r="E267" s="11">
        <f>E136+E257+E262</f>
        <v>3620903.5999999996</v>
      </c>
    </row>
    <row r="268" spans="1:14" ht="15.75">
      <c r="A268" s="64" t="s">
        <v>408</v>
      </c>
      <c r="B268" s="64" t="s">
        <v>408</v>
      </c>
      <c r="C268" s="11">
        <f>C267+C135</f>
        <v>7944546.1999999993</v>
      </c>
      <c r="D268" s="11">
        <f>D267+D135</f>
        <v>6465182.7000000002</v>
      </c>
      <c r="E268" s="11">
        <f>E267+E135</f>
        <v>6240408.9000000004</v>
      </c>
    </row>
    <row r="269" spans="1:14">
      <c r="B269" s="66"/>
      <c r="C269" s="67"/>
      <c r="D269" s="67"/>
      <c r="E269" s="67"/>
      <c r="G269" s="6"/>
      <c r="H269" s="6"/>
      <c r="I269" s="6"/>
      <c r="J269" s="6"/>
      <c r="K269" s="6"/>
      <c r="L269" s="6"/>
      <c r="M269" s="6"/>
      <c r="N269" s="6"/>
    </row>
    <row r="270" spans="1:14">
      <c r="B270" s="66"/>
      <c r="C270" s="67"/>
      <c r="D270" s="67"/>
      <c r="E270" s="67"/>
      <c r="G270" s="6"/>
      <c r="H270" s="6"/>
      <c r="I270" s="6"/>
      <c r="J270" s="6"/>
      <c r="K270" s="6"/>
      <c r="L270" s="6"/>
      <c r="M270" s="6"/>
      <c r="N270" s="6"/>
    </row>
    <row r="271" spans="1:14">
      <c r="B271" s="66"/>
      <c r="C271" s="67"/>
      <c r="D271" s="67"/>
      <c r="E271" s="67"/>
      <c r="G271" s="6"/>
      <c r="H271" s="6"/>
      <c r="I271" s="6"/>
      <c r="J271" s="6"/>
      <c r="K271" s="6"/>
      <c r="L271" s="6"/>
      <c r="M271" s="6"/>
      <c r="N271" s="6"/>
    </row>
    <row r="272" spans="1:14">
      <c r="B272" s="66"/>
      <c r="C272" s="67"/>
      <c r="D272" s="67"/>
      <c r="E272" s="67"/>
      <c r="G272" s="6"/>
      <c r="H272" s="6"/>
      <c r="I272" s="6"/>
      <c r="J272" s="6"/>
      <c r="K272" s="6"/>
      <c r="L272" s="6"/>
      <c r="M272" s="6"/>
      <c r="N272" s="6"/>
    </row>
    <row r="273" spans="2:14">
      <c r="B273" s="66"/>
      <c r="C273" s="67"/>
      <c r="D273" s="67"/>
      <c r="E273" s="67"/>
      <c r="G273" s="6"/>
      <c r="H273" s="6"/>
      <c r="I273" s="6"/>
      <c r="J273" s="6"/>
      <c r="K273" s="6"/>
      <c r="L273" s="6"/>
      <c r="M273" s="6"/>
      <c r="N273" s="6"/>
    </row>
    <row r="274" spans="2:14">
      <c r="D274" s="67"/>
      <c r="E274" s="67"/>
      <c r="G274" s="6"/>
      <c r="H274" s="6"/>
      <c r="I274" s="6"/>
      <c r="J274" s="6"/>
      <c r="K274" s="6"/>
      <c r="L274" s="6"/>
      <c r="M274" s="6"/>
    </row>
    <row r="275" spans="2:14">
      <c r="D275" s="67"/>
      <c r="E275" s="67"/>
      <c r="G275" s="6"/>
      <c r="H275" s="6"/>
      <c r="I275" s="6"/>
      <c r="J275" s="6"/>
      <c r="K275" s="6"/>
      <c r="L275" s="6"/>
      <c r="M275" s="6"/>
    </row>
    <row r="276" spans="2:14">
      <c r="D276" s="67"/>
      <c r="E276" s="67"/>
      <c r="G276" s="6"/>
      <c r="H276" s="6"/>
      <c r="I276" s="6"/>
      <c r="J276" s="6"/>
      <c r="K276" s="6"/>
      <c r="L276" s="6"/>
      <c r="M276" s="6"/>
    </row>
    <row r="277" spans="2:14">
      <c r="D277" s="67"/>
      <c r="E277" s="67"/>
      <c r="G277" s="6"/>
      <c r="H277" s="6"/>
      <c r="I277" s="6"/>
      <c r="J277" s="6"/>
      <c r="K277" s="6"/>
      <c r="L277" s="6"/>
      <c r="M277" s="6"/>
    </row>
    <row r="278" spans="2:14">
      <c r="D278" s="67"/>
      <c r="E278" s="67"/>
      <c r="G278" s="6"/>
      <c r="H278" s="6"/>
      <c r="I278" s="6"/>
      <c r="J278" s="6"/>
      <c r="K278" s="6"/>
      <c r="L278" s="6"/>
      <c r="M278" s="6"/>
    </row>
    <row r="279" spans="2:14">
      <c r="D279" s="67"/>
      <c r="E279" s="67"/>
      <c r="G279" s="6"/>
      <c r="H279" s="6"/>
      <c r="I279" s="6"/>
      <c r="J279" s="6"/>
      <c r="K279" s="6"/>
      <c r="L279" s="6"/>
      <c r="M279" s="6"/>
    </row>
    <row r="280" spans="2:14">
      <c r="D280" s="67"/>
      <c r="E280" s="67"/>
      <c r="G280" s="6"/>
      <c r="H280" s="6"/>
      <c r="I280" s="6"/>
      <c r="J280" s="6"/>
      <c r="K280" s="6"/>
      <c r="L280" s="6"/>
      <c r="M280" s="6"/>
    </row>
    <row r="281" spans="2:14">
      <c r="D281" s="67"/>
      <c r="E281" s="67"/>
      <c r="G281" s="6"/>
      <c r="H281" s="6"/>
      <c r="I281" s="6"/>
      <c r="J281" s="6"/>
      <c r="K281" s="6"/>
      <c r="L281" s="6"/>
      <c r="M281" s="6"/>
    </row>
    <row r="282" spans="2:14">
      <c r="D282" s="67"/>
      <c r="E282" s="67"/>
      <c r="G282" s="6"/>
      <c r="H282" s="6"/>
      <c r="I282" s="6"/>
      <c r="J282" s="6"/>
      <c r="K282" s="6"/>
      <c r="L282" s="6"/>
      <c r="M282" s="6"/>
    </row>
    <row r="283" spans="2:14">
      <c r="D283" s="67"/>
      <c r="E283" s="67"/>
      <c r="G283" s="6"/>
      <c r="H283" s="6"/>
      <c r="I283" s="6"/>
      <c r="J283" s="6"/>
      <c r="K283" s="6"/>
      <c r="L283" s="6"/>
      <c r="M283" s="6"/>
    </row>
    <row r="284" spans="2:14">
      <c r="D284" s="67"/>
      <c r="E284" s="67"/>
      <c r="G284" s="6"/>
      <c r="H284" s="6"/>
      <c r="I284" s="6"/>
      <c r="J284" s="6"/>
      <c r="K284" s="6"/>
      <c r="L284" s="6"/>
      <c r="M284" s="6"/>
    </row>
    <row r="285" spans="2:14">
      <c r="D285" s="67"/>
      <c r="E285" s="67"/>
      <c r="G285" s="6"/>
      <c r="H285" s="6"/>
      <c r="I285" s="6"/>
      <c r="J285" s="6"/>
      <c r="K285" s="6"/>
      <c r="L285" s="6"/>
      <c r="M285" s="6"/>
    </row>
    <row r="286" spans="2:14">
      <c r="D286" s="67"/>
      <c r="E286" s="67"/>
      <c r="G286" s="6"/>
      <c r="H286" s="6"/>
      <c r="I286" s="6"/>
      <c r="J286" s="6"/>
      <c r="K286" s="6"/>
      <c r="L286" s="6"/>
      <c r="M286" s="6"/>
    </row>
    <row r="287" spans="2:14">
      <c r="D287" s="67"/>
      <c r="E287" s="67"/>
      <c r="G287" s="6"/>
      <c r="H287" s="6"/>
      <c r="I287" s="6"/>
      <c r="J287" s="6"/>
      <c r="K287" s="6"/>
      <c r="L287" s="6"/>
      <c r="M287" s="6"/>
    </row>
    <row r="288" spans="2:14">
      <c r="D288" s="67"/>
      <c r="E288" s="67"/>
      <c r="G288" s="6"/>
      <c r="H288" s="6"/>
      <c r="I288" s="6"/>
      <c r="J288" s="6"/>
      <c r="K288" s="6"/>
      <c r="L288" s="6"/>
      <c r="M288" s="6"/>
    </row>
    <row r="289" spans="4:13">
      <c r="D289" s="67"/>
      <c r="E289" s="67"/>
      <c r="G289" s="6"/>
      <c r="H289" s="6"/>
      <c r="I289" s="6"/>
      <c r="J289" s="6"/>
      <c r="K289" s="6"/>
      <c r="L289" s="6"/>
      <c r="M289" s="6"/>
    </row>
    <row r="290" spans="4:13">
      <c r="D290" s="67"/>
      <c r="E290" s="67"/>
      <c r="G290" s="6"/>
      <c r="H290" s="6"/>
      <c r="I290" s="6"/>
      <c r="J290" s="6"/>
      <c r="K290" s="6"/>
      <c r="L290" s="6"/>
      <c r="M290" s="6"/>
    </row>
    <row r="291" spans="4:13">
      <c r="D291" s="67"/>
      <c r="E291" s="67"/>
      <c r="G291" s="6"/>
      <c r="H291" s="6"/>
      <c r="I291" s="6"/>
      <c r="J291" s="6"/>
      <c r="K291" s="6"/>
      <c r="L291" s="6"/>
      <c r="M291" s="6"/>
    </row>
    <row r="292" spans="4:13">
      <c r="D292" s="67"/>
      <c r="E292" s="67"/>
      <c r="G292" s="6"/>
      <c r="H292" s="6"/>
      <c r="I292" s="6"/>
      <c r="J292" s="6"/>
      <c r="K292" s="6"/>
      <c r="L292" s="6"/>
      <c r="M292" s="6"/>
    </row>
    <row r="293" spans="4:13">
      <c r="D293" s="67"/>
      <c r="E293" s="67"/>
      <c r="G293" s="6"/>
      <c r="H293" s="6"/>
      <c r="I293" s="6"/>
      <c r="J293" s="6"/>
      <c r="K293" s="6"/>
      <c r="L293" s="6"/>
      <c r="M293" s="6"/>
    </row>
    <row r="294" spans="4:13">
      <c r="D294" s="67"/>
      <c r="E294" s="67"/>
      <c r="G294" s="6"/>
      <c r="H294" s="6"/>
      <c r="I294" s="6"/>
      <c r="J294" s="6"/>
      <c r="K294" s="6"/>
      <c r="L294" s="6"/>
      <c r="M294" s="6"/>
    </row>
    <row r="295" spans="4:13">
      <c r="D295" s="67"/>
      <c r="E295" s="67"/>
      <c r="G295" s="6"/>
      <c r="H295" s="6"/>
      <c r="I295" s="6"/>
      <c r="J295" s="6"/>
      <c r="K295" s="6"/>
      <c r="L295" s="6"/>
      <c r="M295" s="6"/>
    </row>
    <row r="296" spans="4:13">
      <c r="D296" s="67"/>
      <c r="E296" s="67"/>
      <c r="G296" s="6"/>
      <c r="H296" s="6"/>
      <c r="I296" s="6"/>
      <c r="J296" s="6"/>
      <c r="K296" s="6"/>
      <c r="L296" s="6"/>
      <c r="M296" s="6"/>
    </row>
    <row r="297" spans="4:13">
      <c r="D297" s="67"/>
      <c r="E297" s="67"/>
      <c r="G297" s="6"/>
      <c r="H297" s="6"/>
      <c r="I297" s="6"/>
      <c r="J297" s="6"/>
      <c r="K297" s="6"/>
      <c r="L297" s="6"/>
      <c r="M297" s="6"/>
    </row>
    <row r="298" spans="4:13">
      <c r="D298" s="67"/>
      <c r="E298" s="67"/>
      <c r="G298" s="6"/>
      <c r="H298" s="6"/>
      <c r="I298" s="6"/>
      <c r="J298" s="6"/>
      <c r="K298" s="6"/>
      <c r="L298" s="6"/>
      <c r="M298" s="6"/>
    </row>
    <row r="299" spans="4:13">
      <c r="D299" s="67"/>
      <c r="E299" s="67"/>
      <c r="G299" s="6"/>
      <c r="H299" s="6"/>
      <c r="I299" s="6"/>
      <c r="J299" s="6"/>
      <c r="K299" s="6"/>
      <c r="L299" s="6"/>
      <c r="M299" s="6"/>
    </row>
    <row r="300" spans="4:13">
      <c r="D300" s="67"/>
      <c r="E300" s="67"/>
      <c r="G300" s="6"/>
      <c r="H300" s="6"/>
      <c r="I300" s="6"/>
      <c r="J300" s="6"/>
      <c r="K300" s="6"/>
      <c r="L300" s="6"/>
      <c r="M300" s="6"/>
    </row>
    <row r="301" spans="4:13">
      <c r="D301" s="67"/>
      <c r="E301" s="67"/>
      <c r="G301" s="6"/>
      <c r="H301" s="6"/>
      <c r="I301" s="6"/>
      <c r="J301" s="6"/>
      <c r="K301" s="6"/>
      <c r="L301" s="6"/>
      <c r="M301" s="6"/>
    </row>
    <row r="302" spans="4:13">
      <c r="D302" s="67"/>
      <c r="E302" s="67"/>
      <c r="G302" s="6"/>
      <c r="H302" s="6"/>
      <c r="I302" s="6"/>
      <c r="J302" s="6"/>
      <c r="K302" s="6"/>
      <c r="L302" s="6"/>
      <c r="M302" s="6"/>
    </row>
    <row r="303" spans="4:13">
      <c r="D303" s="67"/>
      <c r="E303" s="67"/>
      <c r="G303" s="6"/>
      <c r="H303" s="6"/>
      <c r="I303" s="6"/>
      <c r="J303" s="6"/>
      <c r="K303" s="6"/>
      <c r="L303" s="6"/>
      <c r="M303" s="6"/>
    </row>
    <row r="304" spans="4:13">
      <c r="D304" s="67"/>
      <c r="E304" s="67"/>
      <c r="G304" s="6"/>
      <c r="H304" s="6"/>
      <c r="I304" s="6"/>
      <c r="J304" s="6"/>
      <c r="K304" s="6"/>
      <c r="L304" s="6"/>
      <c r="M304" s="6"/>
    </row>
    <row r="305" spans="4:13">
      <c r="D305" s="67"/>
      <c r="E305" s="67"/>
      <c r="G305" s="6"/>
      <c r="H305" s="6"/>
      <c r="I305" s="6"/>
      <c r="J305" s="6"/>
      <c r="K305" s="6"/>
      <c r="L305" s="6"/>
      <c r="M305" s="6"/>
    </row>
    <row r="306" spans="4:13">
      <c r="D306" s="67"/>
      <c r="E306" s="67"/>
      <c r="G306" s="6"/>
      <c r="H306" s="6"/>
      <c r="I306" s="6"/>
      <c r="J306" s="6"/>
      <c r="K306" s="6"/>
      <c r="L306" s="6"/>
      <c r="M306" s="6"/>
    </row>
    <row r="307" spans="4:13">
      <c r="D307" s="67"/>
      <c r="E307" s="67"/>
      <c r="G307" s="6"/>
      <c r="H307" s="6"/>
      <c r="I307" s="6"/>
      <c r="J307" s="6"/>
      <c r="K307" s="6"/>
      <c r="L307" s="6"/>
      <c r="M307" s="6"/>
    </row>
    <row r="308" spans="4:13">
      <c r="D308" s="67"/>
      <c r="E308" s="67"/>
      <c r="G308" s="6"/>
      <c r="H308" s="6"/>
      <c r="I308" s="6"/>
      <c r="J308" s="6"/>
      <c r="K308" s="6"/>
      <c r="L308" s="6"/>
      <c r="M308" s="6"/>
    </row>
    <row r="309" spans="4:13">
      <c r="D309" s="67"/>
      <c r="E309" s="67"/>
      <c r="G309" s="6"/>
      <c r="H309" s="6"/>
      <c r="I309" s="6"/>
      <c r="J309" s="6"/>
      <c r="K309" s="6"/>
      <c r="L309" s="6"/>
      <c r="M309" s="6"/>
    </row>
    <row r="310" spans="4:13">
      <c r="D310" s="67"/>
      <c r="E310" s="67"/>
      <c r="G310" s="6"/>
      <c r="H310" s="6"/>
      <c r="I310" s="6"/>
      <c r="J310" s="6"/>
      <c r="K310" s="6"/>
      <c r="L310" s="6"/>
      <c r="M310" s="6"/>
    </row>
    <row r="311" spans="4:13">
      <c r="D311" s="67"/>
      <c r="E311" s="67"/>
      <c r="G311" s="6"/>
      <c r="H311" s="6"/>
      <c r="I311" s="6"/>
      <c r="J311" s="6"/>
      <c r="K311" s="6"/>
      <c r="L311" s="6"/>
      <c r="M311" s="6"/>
    </row>
    <row r="312" spans="4:13">
      <c r="D312" s="67"/>
      <c r="E312" s="67"/>
      <c r="G312" s="6"/>
      <c r="H312" s="6"/>
      <c r="I312" s="6"/>
      <c r="J312" s="6"/>
      <c r="K312" s="6"/>
      <c r="L312" s="6"/>
      <c r="M312" s="6"/>
    </row>
    <row r="313" spans="4:13">
      <c r="D313" s="67"/>
      <c r="E313" s="67"/>
      <c r="G313" s="6"/>
      <c r="H313" s="6"/>
      <c r="I313" s="6"/>
      <c r="J313" s="6"/>
      <c r="K313" s="6"/>
      <c r="L313" s="6"/>
      <c r="M313" s="6"/>
    </row>
    <row r="314" spans="4:13">
      <c r="D314" s="67"/>
      <c r="E314" s="67"/>
      <c r="G314" s="6"/>
      <c r="H314" s="6"/>
      <c r="I314" s="6"/>
      <c r="J314" s="6"/>
      <c r="K314" s="6"/>
      <c r="L314" s="6"/>
      <c r="M314" s="6"/>
    </row>
    <row r="315" spans="4:13">
      <c r="D315" s="67"/>
      <c r="E315" s="67"/>
      <c r="G315" s="6"/>
      <c r="H315" s="6"/>
      <c r="I315" s="6"/>
      <c r="J315" s="6"/>
      <c r="K315" s="6"/>
      <c r="L315" s="6"/>
      <c r="M315" s="6"/>
    </row>
    <row r="316" spans="4:13">
      <c r="D316" s="67"/>
      <c r="E316" s="67"/>
      <c r="G316" s="6"/>
      <c r="H316" s="6"/>
      <c r="I316" s="6"/>
      <c r="J316" s="6"/>
      <c r="K316" s="6"/>
      <c r="L316" s="6"/>
      <c r="M316" s="6"/>
    </row>
    <row r="317" spans="4:13">
      <c r="D317" s="67"/>
      <c r="E317" s="67"/>
      <c r="G317" s="6"/>
      <c r="H317" s="6"/>
      <c r="I317" s="6"/>
      <c r="J317" s="6"/>
      <c r="K317" s="6"/>
      <c r="L317" s="6"/>
      <c r="M317" s="6"/>
    </row>
    <row r="318" spans="4:13">
      <c r="D318" s="67"/>
      <c r="E318" s="67"/>
      <c r="G318" s="6"/>
      <c r="H318" s="6"/>
      <c r="I318" s="6"/>
      <c r="J318" s="6"/>
      <c r="K318" s="6"/>
      <c r="L318" s="6"/>
      <c r="M318" s="6"/>
    </row>
    <row r="319" spans="4:13">
      <c r="D319" s="67"/>
      <c r="E319" s="67"/>
      <c r="G319" s="6"/>
      <c r="H319" s="6"/>
      <c r="I319" s="6"/>
      <c r="J319" s="6"/>
      <c r="K319" s="6"/>
      <c r="L319" s="6"/>
      <c r="M319" s="6"/>
    </row>
    <row r="320" spans="4:13">
      <c r="D320" s="67"/>
      <c r="E320" s="67"/>
      <c r="G320" s="6"/>
      <c r="H320" s="6"/>
      <c r="I320" s="6"/>
      <c r="J320" s="6"/>
      <c r="K320" s="6"/>
      <c r="L320" s="6"/>
      <c r="M320" s="6"/>
    </row>
    <row r="321" spans="4:13">
      <c r="D321" s="67"/>
      <c r="E321" s="67"/>
      <c r="G321" s="6"/>
      <c r="H321" s="6"/>
      <c r="I321" s="6"/>
      <c r="J321" s="6"/>
      <c r="K321" s="6"/>
      <c r="L321" s="6"/>
      <c r="M321" s="6"/>
    </row>
    <row r="322" spans="4:13">
      <c r="D322" s="67"/>
      <c r="E322" s="67"/>
      <c r="G322" s="6"/>
      <c r="H322" s="6"/>
      <c r="I322" s="6"/>
      <c r="J322" s="6"/>
      <c r="K322" s="6"/>
      <c r="L322" s="6"/>
      <c r="M322" s="6"/>
    </row>
    <row r="323" spans="4:13">
      <c r="D323" s="67"/>
      <c r="E323" s="67"/>
      <c r="G323" s="6"/>
      <c r="H323" s="6"/>
      <c r="I323" s="6"/>
      <c r="J323" s="6"/>
      <c r="K323" s="6"/>
      <c r="L323" s="6"/>
      <c r="M323" s="6"/>
    </row>
    <row r="324" spans="4:13">
      <c r="D324" s="67"/>
      <c r="E324" s="67"/>
      <c r="G324" s="6"/>
      <c r="H324" s="6"/>
      <c r="I324" s="6"/>
      <c r="J324" s="6"/>
      <c r="K324" s="6"/>
      <c r="L324" s="6"/>
      <c r="M324" s="6"/>
    </row>
    <row r="325" spans="4:13">
      <c r="D325" s="67"/>
      <c r="E325" s="67"/>
      <c r="G325" s="6"/>
      <c r="H325" s="6"/>
      <c r="I325" s="6"/>
      <c r="J325" s="6"/>
      <c r="K325" s="6"/>
      <c r="L325" s="6"/>
      <c r="M325" s="6"/>
    </row>
    <row r="326" spans="4:13">
      <c r="D326" s="67"/>
      <c r="E326" s="67"/>
      <c r="G326" s="6"/>
      <c r="H326" s="6"/>
      <c r="I326" s="6"/>
      <c r="J326" s="6"/>
      <c r="K326" s="6"/>
      <c r="L326" s="6"/>
      <c r="M326" s="6"/>
    </row>
    <row r="327" spans="4:13">
      <c r="D327" s="67"/>
      <c r="E327" s="67"/>
      <c r="G327" s="6"/>
      <c r="H327" s="6"/>
      <c r="I327" s="6"/>
      <c r="J327" s="6"/>
      <c r="K327" s="6"/>
      <c r="L327" s="6"/>
      <c r="M327" s="6"/>
    </row>
    <row r="328" spans="4:13">
      <c r="D328" s="67"/>
      <c r="E328" s="67"/>
      <c r="G328" s="6"/>
      <c r="H328" s="6"/>
      <c r="I328" s="6"/>
      <c r="J328" s="6"/>
      <c r="K328" s="6"/>
      <c r="L328" s="6"/>
      <c r="M328" s="6"/>
    </row>
    <row r="329" spans="4:13">
      <c r="D329" s="67"/>
      <c r="E329" s="67"/>
      <c r="G329" s="6"/>
      <c r="H329" s="6"/>
      <c r="I329" s="6"/>
      <c r="J329" s="6"/>
      <c r="K329" s="6"/>
      <c r="L329" s="6"/>
      <c r="M329" s="6"/>
    </row>
    <row r="330" spans="4:13">
      <c r="D330" s="67"/>
      <c r="E330" s="67"/>
      <c r="G330" s="6"/>
      <c r="H330" s="6"/>
      <c r="I330" s="6"/>
      <c r="J330" s="6"/>
      <c r="K330" s="6"/>
      <c r="L330" s="6"/>
      <c r="M330" s="6"/>
    </row>
    <row r="331" spans="4:13">
      <c r="D331" s="67"/>
      <c r="E331" s="67"/>
      <c r="G331" s="6"/>
      <c r="H331" s="6"/>
      <c r="I331" s="6"/>
      <c r="J331" s="6"/>
      <c r="K331" s="6"/>
      <c r="L331" s="6"/>
      <c r="M331" s="6"/>
    </row>
    <row r="332" spans="4:13">
      <c r="D332" s="67"/>
      <c r="E332" s="67"/>
      <c r="G332" s="6"/>
      <c r="H332" s="6"/>
      <c r="I332" s="6"/>
      <c r="J332" s="6"/>
      <c r="K332" s="6"/>
      <c r="L332" s="6"/>
      <c r="M332" s="6"/>
    </row>
    <row r="333" spans="4:13">
      <c r="D333" s="67"/>
      <c r="E333" s="67"/>
      <c r="G333" s="6"/>
      <c r="H333" s="6"/>
      <c r="I333" s="6"/>
      <c r="J333" s="6"/>
      <c r="K333" s="6"/>
      <c r="L333" s="6"/>
      <c r="M333" s="6"/>
    </row>
    <row r="334" spans="4:13">
      <c r="D334" s="67"/>
      <c r="E334" s="67"/>
      <c r="G334" s="6"/>
      <c r="H334" s="6"/>
      <c r="I334" s="6"/>
      <c r="J334" s="6"/>
      <c r="K334" s="6"/>
      <c r="L334" s="6"/>
      <c r="M334" s="6"/>
    </row>
    <row r="335" spans="4:13">
      <c r="D335" s="67"/>
      <c r="E335" s="67"/>
      <c r="G335" s="6"/>
      <c r="H335" s="6"/>
      <c r="I335" s="6"/>
      <c r="J335" s="6"/>
      <c r="K335" s="6"/>
      <c r="L335" s="6"/>
      <c r="M335" s="6"/>
    </row>
    <row r="336" spans="4:13">
      <c r="D336" s="67"/>
      <c r="E336" s="67"/>
      <c r="G336" s="6"/>
      <c r="H336" s="6"/>
      <c r="I336" s="6"/>
      <c r="J336" s="6"/>
      <c r="K336" s="6"/>
      <c r="L336" s="6"/>
      <c r="M336" s="6"/>
    </row>
    <row r="337" spans="4:13">
      <c r="D337" s="67"/>
      <c r="E337" s="67"/>
      <c r="G337" s="6"/>
      <c r="H337" s="6"/>
      <c r="I337" s="6"/>
      <c r="J337" s="6"/>
      <c r="K337" s="6"/>
      <c r="L337" s="6"/>
      <c r="M337" s="6"/>
    </row>
    <row r="338" spans="4:13">
      <c r="D338" s="67"/>
      <c r="E338" s="67"/>
      <c r="G338" s="6"/>
      <c r="H338" s="6"/>
      <c r="I338" s="6"/>
      <c r="J338" s="6"/>
      <c r="K338" s="6"/>
      <c r="L338" s="6"/>
      <c r="M338" s="6"/>
    </row>
    <row r="339" spans="4:13">
      <c r="D339" s="67"/>
      <c r="E339" s="67"/>
      <c r="G339" s="6"/>
      <c r="H339" s="6"/>
      <c r="I339" s="6"/>
      <c r="J339" s="6"/>
      <c r="K339" s="6"/>
      <c r="L339" s="6"/>
      <c r="M339" s="6"/>
    </row>
    <row r="340" spans="4:13">
      <c r="D340" s="67"/>
      <c r="E340" s="67"/>
      <c r="G340" s="6"/>
      <c r="H340" s="6"/>
      <c r="I340" s="6"/>
      <c r="J340" s="6"/>
      <c r="K340" s="6"/>
      <c r="L340" s="6"/>
      <c r="M340" s="6"/>
    </row>
    <row r="341" spans="4:13">
      <c r="D341" s="67"/>
      <c r="E341" s="67"/>
      <c r="G341" s="6"/>
      <c r="H341" s="6"/>
      <c r="I341" s="6"/>
      <c r="J341" s="6"/>
      <c r="K341" s="6"/>
      <c r="L341" s="6"/>
      <c r="M341" s="6"/>
    </row>
    <row r="342" spans="4:13">
      <c r="D342" s="67"/>
      <c r="E342" s="67"/>
      <c r="G342" s="6"/>
      <c r="H342" s="6"/>
      <c r="I342" s="6"/>
      <c r="J342" s="6"/>
      <c r="K342" s="6"/>
      <c r="L342" s="6"/>
      <c r="M342" s="6"/>
    </row>
    <row r="343" spans="4:13">
      <c r="D343" s="67"/>
      <c r="E343" s="67"/>
      <c r="G343" s="6"/>
      <c r="H343" s="6"/>
      <c r="I343" s="6"/>
      <c r="J343" s="6"/>
      <c r="K343" s="6"/>
      <c r="L343" s="6"/>
      <c r="M343" s="6"/>
    </row>
    <row r="344" spans="4:13">
      <c r="D344" s="67"/>
      <c r="E344" s="67"/>
      <c r="G344" s="6"/>
      <c r="H344" s="6"/>
      <c r="I344" s="6"/>
      <c r="J344" s="6"/>
      <c r="K344" s="6"/>
      <c r="L344" s="6"/>
      <c r="M344" s="6"/>
    </row>
    <row r="345" spans="4:13">
      <c r="D345" s="67"/>
      <c r="E345" s="67"/>
      <c r="G345" s="6"/>
      <c r="H345" s="6"/>
      <c r="I345" s="6"/>
      <c r="J345" s="6"/>
      <c r="K345" s="6"/>
      <c r="L345" s="6"/>
      <c r="M345" s="6"/>
    </row>
    <row r="346" spans="4:13">
      <c r="D346" s="67"/>
      <c r="E346" s="67"/>
      <c r="G346" s="6"/>
      <c r="H346" s="6"/>
      <c r="I346" s="6"/>
      <c r="J346" s="6"/>
      <c r="K346" s="6"/>
      <c r="L346" s="6"/>
      <c r="M346" s="6"/>
    </row>
    <row r="347" spans="4:13">
      <c r="D347" s="67"/>
      <c r="E347" s="67"/>
      <c r="G347" s="6"/>
      <c r="H347" s="6"/>
      <c r="I347" s="6"/>
      <c r="J347" s="6"/>
      <c r="K347" s="6"/>
      <c r="L347" s="6"/>
      <c r="M347" s="6"/>
    </row>
    <row r="348" spans="4:13">
      <c r="D348" s="67"/>
      <c r="E348" s="67"/>
      <c r="G348" s="6"/>
      <c r="H348" s="6"/>
      <c r="I348" s="6"/>
      <c r="J348" s="6"/>
      <c r="K348" s="6"/>
      <c r="L348" s="6"/>
      <c r="M348" s="6"/>
    </row>
    <row r="349" spans="4:13">
      <c r="D349" s="67"/>
      <c r="E349" s="67"/>
      <c r="G349" s="6"/>
      <c r="H349" s="6"/>
      <c r="I349" s="6"/>
      <c r="J349" s="6"/>
      <c r="K349" s="6"/>
      <c r="L349" s="6"/>
      <c r="M349" s="6"/>
    </row>
    <row r="350" spans="4:13">
      <c r="D350" s="67"/>
      <c r="E350" s="67"/>
      <c r="G350" s="6"/>
      <c r="H350" s="6"/>
      <c r="I350" s="6"/>
      <c r="J350" s="6"/>
      <c r="K350" s="6"/>
      <c r="L350" s="6"/>
      <c r="M350" s="6"/>
    </row>
    <row r="351" spans="4:13">
      <c r="D351" s="67"/>
      <c r="E351" s="67"/>
      <c r="G351" s="6"/>
      <c r="H351" s="6"/>
      <c r="I351" s="6"/>
      <c r="J351" s="6"/>
      <c r="K351" s="6"/>
      <c r="L351" s="6"/>
      <c r="M351" s="6"/>
    </row>
    <row r="352" spans="4:13">
      <c r="D352" s="67"/>
      <c r="E352" s="67"/>
      <c r="G352" s="6"/>
      <c r="H352" s="6"/>
      <c r="I352" s="6"/>
      <c r="J352" s="6"/>
      <c r="K352" s="6"/>
      <c r="L352" s="6"/>
      <c r="M352" s="6"/>
    </row>
    <row r="353" spans="4:13">
      <c r="D353" s="67"/>
      <c r="E353" s="67"/>
      <c r="G353" s="6"/>
      <c r="H353" s="6"/>
      <c r="I353" s="6"/>
      <c r="J353" s="6"/>
      <c r="K353" s="6"/>
      <c r="L353" s="6"/>
      <c r="M353" s="6"/>
    </row>
    <row r="354" spans="4:13">
      <c r="D354" s="67"/>
      <c r="E354" s="67"/>
      <c r="G354" s="6"/>
      <c r="H354" s="6"/>
      <c r="I354" s="6"/>
      <c r="J354" s="6"/>
      <c r="K354" s="6"/>
      <c r="L354" s="6"/>
      <c r="M354" s="6"/>
    </row>
    <row r="355" spans="4:13">
      <c r="D355" s="67"/>
      <c r="E355" s="67"/>
      <c r="G355" s="6"/>
      <c r="H355" s="6"/>
      <c r="I355" s="6"/>
      <c r="J355" s="6"/>
      <c r="K355" s="6"/>
      <c r="L355" s="6"/>
      <c r="M355" s="6"/>
    </row>
    <row r="356" spans="4:13">
      <c r="D356" s="67"/>
      <c r="E356" s="67"/>
      <c r="G356" s="6"/>
      <c r="H356" s="6"/>
      <c r="I356" s="6"/>
      <c r="J356" s="6"/>
      <c r="K356" s="6"/>
      <c r="L356" s="6"/>
      <c r="M356" s="6"/>
    </row>
    <row r="357" spans="4:13">
      <c r="D357" s="67"/>
      <c r="E357" s="67"/>
      <c r="G357" s="6"/>
      <c r="H357" s="6"/>
      <c r="I357" s="6"/>
      <c r="J357" s="6"/>
      <c r="K357" s="6"/>
      <c r="L357" s="6"/>
      <c r="M357" s="6"/>
    </row>
    <row r="358" spans="4:13">
      <c r="D358" s="67"/>
      <c r="E358" s="67"/>
      <c r="G358" s="6"/>
      <c r="H358" s="6"/>
      <c r="I358" s="6"/>
      <c r="J358" s="6"/>
      <c r="K358" s="6"/>
      <c r="L358" s="6"/>
      <c r="M358" s="6"/>
    </row>
    <row r="359" spans="4:13">
      <c r="D359" s="67"/>
      <c r="E359" s="67"/>
      <c r="G359" s="6"/>
      <c r="H359" s="6"/>
      <c r="I359" s="6"/>
      <c r="J359" s="6"/>
      <c r="K359" s="6"/>
      <c r="L359" s="6"/>
      <c r="M359" s="6"/>
    </row>
    <row r="360" spans="4:13">
      <c r="D360" s="67"/>
      <c r="E360" s="67"/>
      <c r="G360" s="6"/>
      <c r="H360" s="6"/>
      <c r="I360" s="6"/>
      <c r="J360" s="6"/>
      <c r="K360" s="6"/>
      <c r="L360" s="6"/>
      <c r="M360" s="6"/>
    </row>
    <row r="361" spans="4:13">
      <c r="D361" s="67"/>
      <c r="E361" s="67"/>
      <c r="G361" s="6"/>
      <c r="H361" s="6"/>
      <c r="I361" s="6"/>
      <c r="J361" s="6"/>
      <c r="K361" s="6"/>
      <c r="L361" s="6"/>
      <c r="M361" s="6"/>
    </row>
    <row r="362" spans="4:13">
      <c r="D362" s="67"/>
      <c r="E362" s="67"/>
      <c r="G362" s="6"/>
      <c r="H362" s="6"/>
      <c r="I362" s="6"/>
      <c r="J362" s="6"/>
      <c r="K362" s="6"/>
      <c r="L362" s="6"/>
      <c r="M362" s="6"/>
    </row>
    <row r="363" spans="4:13">
      <c r="D363" s="67"/>
      <c r="E363" s="67"/>
      <c r="G363" s="6"/>
      <c r="H363" s="6"/>
      <c r="I363" s="6"/>
      <c r="J363" s="6"/>
      <c r="K363" s="6"/>
      <c r="L363" s="6"/>
      <c r="M363" s="6"/>
    </row>
    <row r="364" spans="4:13">
      <c r="D364" s="67"/>
      <c r="E364" s="67"/>
      <c r="G364" s="6"/>
      <c r="H364" s="6"/>
      <c r="I364" s="6"/>
      <c r="J364" s="6"/>
      <c r="K364" s="6"/>
      <c r="L364" s="6"/>
      <c r="M364" s="6"/>
    </row>
    <row r="365" spans="4:13">
      <c r="D365" s="67"/>
      <c r="E365" s="67"/>
      <c r="G365" s="6"/>
      <c r="H365" s="6"/>
      <c r="I365" s="6"/>
      <c r="J365" s="6"/>
      <c r="K365" s="6"/>
      <c r="L365" s="6"/>
      <c r="M365" s="6"/>
    </row>
    <row r="366" spans="4:13">
      <c r="D366" s="67"/>
      <c r="E366" s="67"/>
      <c r="G366" s="6"/>
      <c r="H366" s="6"/>
      <c r="I366" s="6"/>
      <c r="J366" s="6"/>
      <c r="K366" s="6"/>
      <c r="L366" s="6"/>
      <c r="M366" s="6"/>
    </row>
    <row r="367" spans="4:13">
      <c r="D367" s="67"/>
      <c r="E367" s="67"/>
      <c r="G367" s="6"/>
      <c r="H367" s="6"/>
      <c r="I367" s="6"/>
      <c r="J367" s="6"/>
      <c r="K367" s="6"/>
      <c r="L367" s="6"/>
      <c r="M367" s="6"/>
    </row>
    <row r="368" spans="4:13">
      <c r="D368" s="67"/>
      <c r="E368" s="67"/>
      <c r="G368" s="6"/>
      <c r="H368" s="6"/>
      <c r="I368" s="6"/>
      <c r="J368" s="6"/>
      <c r="K368" s="6"/>
      <c r="L368" s="6"/>
      <c r="M368" s="6"/>
    </row>
    <row r="369" spans="4:13">
      <c r="D369" s="67"/>
      <c r="E369" s="67"/>
      <c r="G369" s="6"/>
      <c r="H369" s="6"/>
      <c r="I369" s="6"/>
      <c r="J369" s="6"/>
      <c r="K369" s="6"/>
      <c r="L369" s="6"/>
      <c r="M369" s="6"/>
    </row>
    <row r="370" spans="4:13">
      <c r="D370" s="67"/>
      <c r="E370" s="67"/>
      <c r="G370" s="6"/>
      <c r="H370" s="6"/>
      <c r="I370" s="6"/>
      <c r="J370" s="6"/>
      <c r="K370" s="6"/>
      <c r="L370" s="6"/>
      <c r="M370" s="6"/>
    </row>
    <row r="371" spans="4:13">
      <c r="D371" s="67"/>
      <c r="E371" s="67"/>
      <c r="G371" s="6"/>
      <c r="H371" s="6"/>
      <c r="I371" s="6"/>
      <c r="J371" s="6"/>
      <c r="K371" s="6"/>
      <c r="L371" s="6"/>
      <c r="M371" s="6"/>
    </row>
    <row r="372" spans="4:13">
      <c r="D372" s="67"/>
      <c r="E372" s="67"/>
      <c r="G372" s="6"/>
      <c r="H372" s="6"/>
      <c r="I372" s="6"/>
      <c r="J372" s="6"/>
      <c r="K372" s="6"/>
      <c r="L372" s="6"/>
      <c r="M372" s="6"/>
    </row>
    <row r="373" spans="4:13">
      <c r="D373" s="67"/>
      <c r="E373" s="67"/>
      <c r="G373" s="6"/>
      <c r="H373" s="6"/>
      <c r="I373" s="6"/>
      <c r="J373" s="6"/>
      <c r="K373" s="6"/>
      <c r="L373" s="6"/>
      <c r="M373" s="6"/>
    </row>
    <row r="374" spans="4:13">
      <c r="D374" s="67"/>
      <c r="E374" s="67"/>
      <c r="G374" s="6"/>
      <c r="H374" s="6"/>
      <c r="I374" s="6"/>
      <c r="J374" s="6"/>
      <c r="K374" s="6"/>
      <c r="L374" s="6"/>
      <c r="M374" s="6"/>
    </row>
    <row r="375" spans="4:13">
      <c r="D375" s="67"/>
      <c r="E375" s="67"/>
      <c r="G375" s="6"/>
      <c r="H375" s="6"/>
      <c r="I375" s="6"/>
      <c r="J375" s="6"/>
      <c r="K375" s="6"/>
      <c r="L375" s="6"/>
      <c r="M375" s="6"/>
    </row>
    <row r="376" spans="4:13">
      <c r="D376" s="67"/>
      <c r="E376" s="67"/>
      <c r="G376" s="6"/>
      <c r="H376" s="6"/>
      <c r="I376" s="6"/>
      <c r="J376" s="6"/>
      <c r="K376" s="6"/>
      <c r="L376" s="6"/>
      <c r="M376" s="6"/>
    </row>
    <row r="377" spans="4:13">
      <c r="D377" s="67"/>
      <c r="E377" s="67"/>
      <c r="G377" s="6"/>
      <c r="H377" s="6"/>
      <c r="I377" s="6"/>
      <c r="J377" s="6"/>
      <c r="K377" s="6"/>
      <c r="L377" s="6"/>
      <c r="M377" s="6"/>
    </row>
    <row r="378" spans="4:13">
      <c r="D378" s="67"/>
      <c r="E378" s="67"/>
      <c r="G378" s="6"/>
      <c r="H378" s="6"/>
      <c r="I378" s="6"/>
      <c r="J378" s="6"/>
      <c r="K378" s="6"/>
      <c r="L378" s="6"/>
      <c r="M378" s="6"/>
    </row>
    <row r="379" spans="4:13">
      <c r="D379" s="67"/>
      <c r="E379" s="67"/>
      <c r="G379" s="6"/>
      <c r="H379" s="6"/>
      <c r="I379" s="6"/>
      <c r="J379" s="6"/>
      <c r="K379" s="6"/>
      <c r="L379" s="6"/>
      <c r="M379" s="6"/>
    </row>
    <row r="380" spans="4:13">
      <c r="D380" s="67"/>
      <c r="E380" s="67"/>
      <c r="G380" s="6"/>
      <c r="H380" s="6"/>
      <c r="I380" s="6"/>
      <c r="J380" s="6"/>
      <c r="K380" s="6"/>
      <c r="L380" s="6"/>
      <c r="M380" s="6"/>
    </row>
    <row r="381" spans="4:13">
      <c r="D381" s="67"/>
      <c r="E381" s="67"/>
      <c r="G381" s="6"/>
      <c r="H381" s="6"/>
      <c r="I381" s="6"/>
      <c r="J381" s="6"/>
      <c r="K381" s="6"/>
      <c r="L381" s="6"/>
      <c r="M381" s="6"/>
    </row>
    <row r="382" spans="4:13">
      <c r="D382" s="67"/>
      <c r="E382" s="67"/>
      <c r="G382" s="6"/>
      <c r="H382" s="6"/>
      <c r="I382" s="6"/>
      <c r="J382" s="6"/>
      <c r="K382" s="6"/>
      <c r="L382" s="6"/>
      <c r="M382" s="6"/>
    </row>
    <row r="383" spans="4:13">
      <c r="D383" s="67"/>
      <c r="E383" s="67"/>
      <c r="G383" s="6"/>
      <c r="H383" s="6"/>
      <c r="I383" s="6"/>
      <c r="J383" s="6"/>
      <c r="K383" s="6"/>
      <c r="L383" s="6"/>
      <c r="M383" s="6"/>
    </row>
    <row r="384" spans="4:13">
      <c r="D384" s="67"/>
      <c r="E384" s="67"/>
      <c r="G384" s="6"/>
      <c r="H384" s="6"/>
      <c r="I384" s="6"/>
      <c r="J384" s="6"/>
      <c r="K384" s="6"/>
      <c r="L384" s="6"/>
      <c r="M384" s="6"/>
    </row>
    <row r="385" spans="4:13">
      <c r="D385" s="67"/>
      <c r="E385" s="67"/>
      <c r="G385" s="6"/>
      <c r="H385" s="6"/>
      <c r="I385" s="6"/>
      <c r="J385" s="6"/>
      <c r="K385" s="6"/>
      <c r="L385" s="6"/>
      <c r="M385" s="6"/>
    </row>
    <row r="386" spans="4:13">
      <c r="D386" s="67"/>
      <c r="E386" s="67"/>
      <c r="G386" s="6"/>
      <c r="H386" s="6"/>
      <c r="I386" s="6"/>
      <c r="J386" s="6"/>
      <c r="K386" s="6"/>
      <c r="L386" s="6"/>
      <c r="M386" s="6"/>
    </row>
    <row r="387" spans="4:13">
      <c r="D387" s="67"/>
      <c r="E387" s="67"/>
      <c r="G387" s="6"/>
      <c r="H387" s="6"/>
      <c r="I387" s="6"/>
      <c r="J387" s="6"/>
      <c r="K387" s="6"/>
      <c r="L387" s="6"/>
      <c r="M387" s="6"/>
    </row>
    <row r="388" spans="4:13">
      <c r="D388" s="67"/>
      <c r="E388" s="67"/>
      <c r="G388" s="6"/>
      <c r="H388" s="6"/>
      <c r="I388" s="6"/>
      <c r="J388" s="6"/>
      <c r="K388" s="6"/>
      <c r="L388" s="6"/>
      <c r="M388" s="6"/>
    </row>
    <row r="389" spans="4:13">
      <c r="D389" s="67"/>
      <c r="E389" s="67"/>
      <c r="G389" s="6"/>
      <c r="H389" s="6"/>
      <c r="I389" s="6"/>
      <c r="J389" s="6"/>
      <c r="K389" s="6"/>
      <c r="L389" s="6"/>
      <c r="M389" s="6"/>
    </row>
    <row r="390" spans="4:13">
      <c r="D390" s="67"/>
      <c r="E390" s="67"/>
      <c r="G390" s="6"/>
      <c r="H390" s="6"/>
      <c r="I390" s="6"/>
      <c r="J390" s="6"/>
      <c r="K390" s="6"/>
      <c r="L390" s="6"/>
      <c r="M390" s="6"/>
    </row>
    <row r="391" spans="4:13">
      <c r="D391" s="67"/>
      <c r="E391" s="67"/>
      <c r="G391" s="6"/>
      <c r="H391" s="6"/>
      <c r="I391" s="6"/>
      <c r="J391" s="6"/>
      <c r="K391" s="6"/>
      <c r="L391" s="6"/>
      <c r="M391" s="6"/>
    </row>
    <row r="392" spans="4:13">
      <c r="D392" s="67"/>
      <c r="E392" s="67"/>
      <c r="G392" s="6"/>
      <c r="H392" s="6"/>
      <c r="I392" s="6"/>
      <c r="J392" s="6"/>
      <c r="K392" s="6"/>
      <c r="L392" s="6"/>
      <c r="M392" s="6"/>
    </row>
    <row r="393" spans="4:13">
      <c r="D393" s="67"/>
      <c r="E393" s="67"/>
      <c r="G393" s="6"/>
      <c r="H393" s="6"/>
      <c r="I393" s="6"/>
      <c r="J393" s="6"/>
      <c r="K393" s="6"/>
      <c r="L393" s="6"/>
      <c r="M393" s="6"/>
    </row>
    <row r="394" spans="4:13">
      <c r="D394" s="67"/>
      <c r="E394" s="67"/>
      <c r="G394" s="6"/>
      <c r="H394" s="6"/>
      <c r="I394" s="6"/>
      <c r="J394" s="6"/>
      <c r="K394" s="6"/>
      <c r="L394" s="6"/>
      <c r="M394" s="6"/>
    </row>
    <row r="395" spans="4:13">
      <c r="D395" s="67"/>
      <c r="E395" s="67"/>
      <c r="G395" s="6"/>
      <c r="H395" s="6"/>
      <c r="I395" s="6"/>
      <c r="J395" s="6"/>
      <c r="K395" s="6"/>
      <c r="L395" s="6"/>
      <c r="M395" s="6"/>
    </row>
    <row r="396" spans="4:13">
      <c r="D396" s="67"/>
      <c r="E396" s="67"/>
      <c r="G396" s="6"/>
      <c r="H396" s="6"/>
      <c r="I396" s="6"/>
      <c r="J396" s="6"/>
      <c r="K396" s="6"/>
      <c r="L396" s="6"/>
      <c r="M396" s="6"/>
    </row>
    <row r="397" spans="4:13">
      <c r="D397" s="67"/>
      <c r="E397" s="67"/>
      <c r="G397" s="6"/>
      <c r="H397" s="6"/>
      <c r="I397" s="6"/>
      <c r="J397" s="6"/>
      <c r="K397" s="6"/>
      <c r="L397" s="6"/>
      <c r="M397" s="6"/>
    </row>
    <row r="398" spans="4:13">
      <c r="D398" s="67"/>
      <c r="E398" s="67"/>
      <c r="G398" s="6"/>
      <c r="H398" s="6"/>
      <c r="I398" s="6"/>
      <c r="J398" s="6"/>
      <c r="K398" s="6"/>
      <c r="L398" s="6"/>
      <c r="M398" s="6"/>
    </row>
    <row r="399" spans="4:13">
      <c r="D399" s="67"/>
      <c r="E399" s="67"/>
      <c r="G399" s="6"/>
      <c r="H399" s="6"/>
      <c r="I399" s="6"/>
      <c r="J399" s="6"/>
      <c r="K399" s="6"/>
      <c r="L399" s="6"/>
      <c r="M399" s="6"/>
    </row>
    <row r="400" spans="4:13">
      <c r="D400" s="67"/>
      <c r="E400" s="67"/>
      <c r="G400" s="6"/>
      <c r="H400" s="6"/>
      <c r="I400" s="6"/>
      <c r="J400" s="6"/>
      <c r="K400" s="6"/>
      <c r="L400" s="6"/>
      <c r="M400" s="6"/>
    </row>
    <row r="401" spans="4:13">
      <c r="D401" s="67"/>
      <c r="E401" s="67"/>
      <c r="G401" s="6"/>
      <c r="H401" s="6"/>
      <c r="I401" s="6"/>
      <c r="J401" s="6"/>
      <c r="K401" s="6"/>
      <c r="L401" s="6"/>
      <c r="M401" s="6"/>
    </row>
    <row r="402" spans="4:13">
      <c r="D402" s="67"/>
      <c r="E402" s="67"/>
      <c r="G402" s="6"/>
      <c r="H402" s="6"/>
      <c r="I402" s="6"/>
      <c r="J402" s="6"/>
      <c r="K402" s="6"/>
      <c r="L402" s="6"/>
      <c r="M402" s="6"/>
    </row>
    <row r="403" spans="4:13">
      <c r="D403" s="67"/>
      <c r="E403" s="67"/>
      <c r="G403" s="6"/>
      <c r="H403" s="6"/>
      <c r="I403" s="6"/>
      <c r="J403" s="6"/>
      <c r="K403" s="6"/>
      <c r="L403" s="6"/>
      <c r="M403" s="6"/>
    </row>
    <row r="404" spans="4:13">
      <c r="D404" s="67"/>
      <c r="E404" s="67"/>
      <c r="G404" s="6"/>
      <c r="H404" s="6"/>
      <c r="I404" s="6"/>
      <c r="J404" s="6"/>
      <c r="K404" s="6"/>
      <c r="L404" s="6"/>
      <c r="M404" s="6"/>
    </row>
    <row r="405" spans="4:13">
      <c r="D405" s="67"/>
      <c r="E405" s="67"/>
      <c r="G405" s="6"/>
      <c r="H405" s="6"/>
      <c r="I405" s="6"/>
      <c r="J405" s="6"/>
      <c r="K405" s="6"/>
      <c r="L405" s="6"/>
      <c r="M405" s="6"/>
    </row>
    <row r="406" spans="4:13">
      <c r="D406" s="67"/>
      <c r="E406" s="67"/>
      <c r="G406" s="6"/>
      <c r="H406" s="6"/>
      <c r="I406" s="6"/>
      <c r="J406" s="6"/>
      <c r="K406" s="6"/>
      <c r="L406" s="6"/>
      <c r="M406" s="6"/>
    </row>
    <row r="407" spans="4:13">
      <c r="D407" s="67"/>
      <c r="E407" s="67"/>
      <c r="G407" s="6"/>
      <c r="H407" s="6"/>
      <c r="I407" s="6"/>
      <c r="J407" s="6"/>
      <c r="K407" s="6"/>
      <c r="L407" s="6"/>
      <c r="M407" s="6"/>
    </row>
    <row r="408" spans="4:13">
      <c r="D408" s="67"/>
      <c r="E408" s="67"/>
      <c r="G408" s="6"/>
      <c r="H408" s="6"/>
      <c r="I408" s="6"/>
      <c r="J408" s="6"/>
      <c r="K408" s="6"/>
      <c r="L408" s="6"/>
      <c r="M408" s="6"/>
    </row>
    <row r="409" spans="4:13">
      <c r="D409" s="67"/>
      <c r="E409" s="67"/>
      <c r="G409" s="6"/>
      <c r="H409" s="6"/>
      <c r="I409" s="6"/>
      <c r="J409" s="6"/>
      <c r="K409" s="6"/>
      <c r="L409" s="6"/>
      <c r="M409" s="6"/>
    </row>
    <row r="410" spans="4:13">
      <c r="D410" s="67"/>
      <c r="E410" s="67"/>
      <c r="G410" s="6"/>
      <c r="H410" s="6"/>
      <c r="I410" s="6"/>
      <c r="J410" s="6"/>
      <c r="K410" s="6"/>
      <c r="L410" s="6"/>
      <c r="M410" s="6"/>
    </row>
    <row r="411" spans="4:13">
      <c r="D411" s="67"/>
      <c r="E411" s="67"/>
      <c r="G411" s="6"/>
      <c r="H411" s="6"/>
      <c r="I411" s="6"/>
      <c r="J411" s="6"/>
      <c r="K411" s="6"/>
      <c r="L411" s="6"/>
      <c r="M411" s="6"/>
    </row>
    <row r="412" spans="4:13">
      <c r="D412" s="67"/>
      <c r="E412" s="67"/>
      <c r="G412" s="6"/>
      <c r="H412" s="6"/>
      <c r="I412" s="6"/>
      <c r="J412" s="6"/>
      <c r="K412" s="6"/>
      <c r="L412" s="6"/>
      <c r="M412" s="6"/>
    </row>
    <row r="413" spans="4:13">
      <c r="D413" s="67"/>
      <c r="E413" s="67"/>
      <c r="G413" s="6"/>
      <c r="H413" s="6"/>
      <c r="I413" s="6"/>
      <c r="J413" s="6"/>
      <c r="K413" s="6"/>
      <c r="L413" s="6"/>
      <c r="M413" s="6"/>
    </row>
    <row r="414" spans="4:13">
      <c r="D414" s="67"/>
      <c r="E414" s="67"/>
      <c r="G414" s="6"/>
      <c r="H414" s="6"/>
      <c r="I414" s="6"/>
      <c r="J414" s="6"/>
      <c r="K414" s="6"/>
      <c r="L414" s="6"/>
      <c r="M414" s="6"/>
    </row>
    <row r="415" spans="4:13">
      <c r="D415" s="67"/>
      <c r="E415" s="67"/>
      <c r="G415" s="6"/>
      <c r="H415" s="6"/>
      <c r="I415" s="6"/>
      <c r="J415" s="6"/>
      <c r="K415" s="6"/>
      <c r="L415" s="6"/>
      <c r="M415" s="6"/>
    </row>
    <row r="416" spans="4:13">
      <c r="D416" s="67"/>
      <c r="E416" s="67"/>
      <c r="G416" s="6"/>
      <c r="H416" s="6"/>
      <c r="I416" s="6"/>
      <c r="J416" s="6"/>
      <c r="K416" s="6"/>
      <c r="L416" s="6"/>
      <c r="M416" s="6"/>
    </row>
    <row r="417" spans="4:13">
      <c r="D417" s="67"/>
      <c r="E417" s="67"/>
      <c r="G417" s="6"/>
      <c r="H417" s="6"/>
      <c r="I417" s="6"/>
      <c r="J417" s="6"/>
      <c r="K417" s="6"/>
      <c r="L417" s="6"/>
      <c r="M417" s="6"/>
    </row>
    <row r="418" spans="4:13">
      <c r="D418" s="67"/>
      <c r="E418" s="67"/>
      <c r="G418" s="6"/>
      <c r="H418" s="6"/>
      <c r="I418" s="6"/>
      <c r="J418" s="6"/>
      <c r="K418" s="6"/>
      <c r="L418" s="6"/>
      <c r="M418" s="6"/>
    </row>
    <row r="419" spans="4:13">
      <c r="D419" s="67"/>
      <c r="E419" s="67"/>
      <c r="G419" s="6"/>
      <c r="H419" s="6"/>
      <c r="I419" s="6"/>
      <c r="J419" s="6"/>
      <c r="K419" s="6"/>
      <c r="L419" s="6"/>
      <c r="M419" s="6"/>
    </row>
    <row r="420" spans="4:13">
      <c r="D420" s="67"/>
      <c r="E420" s="67"/>
      <c r="G420" s="6"/>
      <c r="H420" s="6"/>
      <c r="I420" s="6"/>
      <c r="J420" s="6"/>
      <c r="K420" s="6"/>
      <c r="L420" s="6"/>
      <c r="M420" s="6"/>
    </row>
    <row r="421" spans="4:13">
      <c r="D421" s="67"/>
      <c r="E421" s="67"/>
      <c r="G421" s="6"/>
      <c r="H421" s="6"/>
      <c r="I421" s="6"/>
      <c r="J421" s="6"/>
      <c r="K421" s="6"/>
      <c r="L421" s="6"/>
      <c r="M421" s="6"/>
    </row>
    <row r="422" spans="4:13">
      <c r="D422" s="67"/>
      <c r="E422" s="67"/>
      <c r="G422" s="6"/>
      <c r="H422" s="6"/>
      <c r="I422" s="6"/>
      <c r="J422" s="6"/>
      <c r="K422" s="6"/>
      <c r="L422" s="6"/>
      <c r="M422" s="6"/>
    </row>
    <row r="423" spans="4:13">
      <c r="D423" s="67"/>
      <c r="E423" s="67"/>
      <c r="G423" s="6"/>
      <c r="H423" s="6"/>
      <c r="I423" s="6"/>
      <c r="J423" s="6"/>
      <c r="K423" s="6"/>
      <c r="L423" s="6"/>
      <c r="M423" s="6"/>
    </row>
    <row r="424" spans="4:13">
      <c r="D424" s="67"/>
      <c r="E424" s="67"/>
      <c r="G424" s="6"/>
      <c r="H424" s="6"/>
      <c r="I424" s="6"/>
      <c r="J424" s="6"/>
      <c r="K424" s="6"/>
      <c r="L424" s="6"/>
      <c r="M424" s="6"/>
    </row>
    <row r="425" spans="4:13">
      <c r="D425" s="67"/>
      <c r="E425" s="67"/>
      <c r="G425" s="6"/>
      <c r="H425" s="6"/>
      <c r="I425" s="6"/>
      <c r="J425" s="6"/>
      <c r="K425" s="6"/>
      <c r="L425" s="6"/>
      <c r="M425" s="6"/>
    </row>
    <row r="426" spans="4:13">
      <c r="D426" s="67"/>
      <c r="E426" s="67"/>
      <c r="G426" s="6"/>
      <c r="H426" s="6"/>
      <c r="I426" s="6"/>
      <c r="J426" s="6"/>
      <c r="K426" s="6"/>
      <c r="L426" s="6"/>
      <c r="M426" s="6"/>
    </row>
    <row r="427" spans="4:13">
      <c r="D427" s="67"/>
      <c r="E427" s="67"/>
      <c r="G427" s="6"/>
      <c r="H427" s="6"/>
      <c r="I427" s="6"/>
      <c r="J427" s="6"/>
      <c r="K427" s="6"/>
      <c r="L427" s="6"/>
      <c r="M427" s="6"/>
    </row>
    <row r="428" spans="4:13">
      <c r="D428" s="67"/>
      <c r="E428" s="67"/>
      <c r="G428" s="6"/>
      <c r="H428" s="6"/>
      <c r="I428" s="6"/>
      <c r="J428" s="6"/>
      <c r="K428" s="6"/>
      <c r="L428" s="6"/>
      <c r="M428" s="6"/>
    </row>
    <row r="429" spans="4:13">
      <c r="D429" s="67"/>
      <c r="E429" s="67"/>
      <c r="G429" s="6"/>
      <c r="H429" s="6"/>
      <c r="I429" s="6"/>
      <c r="J429" s="6"/>
      <c r="K429" s="6"/>
      <c r="L429" s="6"/>
      <c r="M429" s="6"/>
    </row>
    <row r="430" spans="4:13">
      <c r="D430" s="67"/>
      <c r="E430" s="67"/>
      <c r="G430" s="6"/>
      <c r="H430" s="6"/>
      <c r="I430" s="6"/>
      <c r="J430" s="6"/>
      <c r="K430" s="6"/>
      <c r="L430" s="6"/>
      <c r="M430" s="6"/>
    </row>
    <row r="431" spans="4:13">
      <c r="D431" s="67"/>
      <c r="E431" s="67"/>
      <c r="G431" s="6"/>
      <c r="H431" s="6"/>
      <c r="I431" s="6"/>
      <c r="J431" s="6"/>
      <c r="K431" s="6"/>
      <c r="L431" s="6"/>
      <c r="M431" s="6"/>
    </row>
    <row r="432" spans="4:13">
      <c r="D432" s="67"/>
      <c r="E432" s="67"/>
      <c r="G432" s="6"/>
      <c r="H432" s="6"/>
      <c r="I432" s="6"/>
      <c r="J432" s="6"/>
      <c r="K432" s="6"/>
      <c r="L432" s="6"/>
      <c r="M432" s="6"/>
    </row>
    <row r="433" spans="4:13">
      <c r="D433" s="67"/>
      <c r="E433" s="67"/>
      <c r="G433" s="6"/>
      <c r="H433" s="6"/>
      <c r="I433" s="6"/>
      <c r="J433" s="6"/>
      <c r="K433" s="6"/>
      <c r="L433" s="6"/>
      <c r="M433" s="6"/>
    </row>
    <row r="434" spans="4:13">
      <c r="D434" s="67"/>
      <c r="E434" s="67"/>
      <c r="G434" s="6"/>
      <c r="H434" s="6"/>
      <c r="I434" s="6"/>
      <c r="J434" s="6"/>
      <c r="K434" s="6"/>
      <c r="L434" s="6"/>
      <c r="M434" s="6"/>
    </row>
    <row r="435" spans="4:13">
      <c r="D435" s="67"/>
      <c r="E435" s="67"/>
      <c r="G435" s="6"/>
      <c r="H435" s="6"/>
      <c r="I435" s="6"/>
      <c r="J435" s="6"/>
      <c r="K435" s="6"/>
      <c r="L435" s="6"/>
      <c r="M435" s="6"/>
    </row>
    <row r="436" spans="4:13">
      <c r="D436" s="67"/>
      <c r="E436" s="67"/>
      <c r="G436" s="6"/>
      <c r="H436" s="6"/>
      <c r="I436" s="6"/>
      <c r="J436" s="6"/>
      <c r="K436" s="6"/>
      <c r="L436" s="6"/>
      <c r="M436" s="6"/>
    </row>
    <row r="437" spans="4:13">
      <c r="D437" s="67"/>
      <c r="E437" s="67"/>
      <c r="G437" s="6"/>
      <c r="H437" s="6"/>
      <c r="I437" s="6"/>
      <c r="J437" s="6"/>
      <c r="K437" s="6"/>
      <c r="L437" s="6"/>
      <c r="M437" s="6"/>
    </row>
    <row r="438" spans="4:13">
      <c r="D438" s="67"/>
      <c r="E438" s="67"/>
      <c r="G438" s="6"/>
      <c r="H438" s="6"/>
      <c r="I438" s="6"/>
      <c r="J438" s="6"/>
      <c r="K438" s="6"/>
      <c r="L438" s="6"/>
      <c r="M438" s="6"/>
    </row>
    <row r="439" spans="4:13">
      <c r="D439" s="67"/>
      <c r="E439" s="67"/>
      <c r="G439" s="6"/>
      <c r="H439" s="6"/>
      <c r="I439" s="6"/>
      <c r="J439" s="6"/>
      <c r="K439" s="6"/>
      <c r="L439" s="6"/>
      <c r="M439" s="6"/>
    </row>
    <row r="440" spans="4:13">
      <c r="D440" s="67"/>
      <c r="E440" s="67"/>
      <c r="G440" s="6"/>
      <c r="H440" s="6"/>
      <c r="I440" s="6"/>
      <c r="J440" s="6"/>
      <c r="K440" s="6"/>
      <c r="L440" s="6"/>
      <c r="M440" s="6"/>
    </row>
    <row r="441" spans="4:13">
      <c r="D441" s="67"/>
      <c r="E441" s="67"/>
      <c r="G441" s="6"/>
      <c r="H441" s="6"/>
      <c r="I441" s="6"/>
      <c r="J441" s="6"/>
      <c r="K441" s="6"/>
      <c r="L441" s="6"/>
      <c r="M441" s="6"/>
    </row>
    <row r="442" spans="4:13">
      <c r="D442" s="67"/>
      <c r="E442" s="67"/>
      <c r="G442" s="6"/>
      <c r="H442" s="6"/>
      <c r="I442" s="6"/>
      <c r="J442" s="6"/>
      <c r="K442" s="6"/>
      <c r="L442" s="6"/>
      <c r="M442" s="6"/>
    </row>
  </sheetData>
  <mergeCells count="8">
    <mergeCell ref="A12:A13"/>
    <mergeCell ref="A134:B134"/>
    <mergeCell ref="A1:E1"/>
    <mergeCell ref="A2:E2"/>
    <mergeCell ref="A3:E3"/>
    <mergeCell ref="A4:E4"/>
    <mergeCell ref="A6:E6"/>
    <mergeCell ref="D8:E8"/>
  </mergeCells>
  <hyperlinks>
    <hyperlink ref="B94" r:id="rId1" display="consultantplus://offline/ref=988EC015ECBBF128B41797C3F93EFEE418A639455C871F0F56FDEF5480375203D55CBFEB8F11FA2C863F8EB8F7B01CF71C7C854735E60A15i2XAK"/>
    <hyperlink ref="B98" r:id="rId2" display="consultantplus://offline/ref=A5C545EE8C1C93B0B058E1FFE19DF454C219EB0B98198F2DC0D7B691EFFF64CC26DC8ECE4D9F7B181B1727911B979A94C0CB426D4AE9j9HFG"/>
    <hyperlink ref="B91" r:id="rId3" display="consultantplus://offline/ref=D42EAC7BD398020209D35F6AF6672FBA6F13F77B84F225875A8095FA102A9B2D8E358CD609751112B9E7A4869E64DFF883BAA8D38BAB06D8YDV9M"/>
    <hyperlink ref="B92" r:id="rId4" display="consultantplus://offline/ref=D42EAC7BD398020209D35F6AF6672FBA6F13F77B84F225875A8095FA102A9B2D8E358CD609751112B9E7A4869E64DFF883BAA8D38BAB06D8YDV9M"/>
    <hyperlink ref="B101" r:id="rId5" display="consultantplus://offline/ref=64FC3C9F96C0230A0CECA4E56C028B5E86A06F799E50F1FABBE4A6CFAC6E9A2AB2A69A82FE33DE9CACC0441FC29EF02FFBFA7ABCF960A970JDh7G"/>
  </hyperlinks>
  <pageMargins left="0.78740157480314965" right="0.23622047244094491" top="0.70866141732283472" bottom="0.39370078740157483" header="0.31496062992125984" footer="0.31496062992125984"/>
  <pageSetup paperSize="9" scale="84" fitToHeight="29"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 ПРОЕКТУ</vt:lpstr>
      <vt:lpstr>'К ПРОЕКТУ'!Заголовки_для_печати</vt:lpstr>
      <vt:lpstr>'К ПРОЕКТУ'!Область_печати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2023-12-18T06:39:23Z</cp:lastPrinted>
  <dcterms:created xsi:type="dcterms:W3CDTF">2023-12-18T05:17:49Z</dcterms:created>
  <dcterms:modified xsi:type="dcterms:W3CDTF">2023-12-19T07:03:23Z</dcterms:modified>
</cp:coreProperties>
</file>